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data_services" sheetId="1" state="visible" r:id="rId2"/>
    <sheet name="data_knowledge_base" sheetId="2" state="visible" r:id="rId3"/>
    <sheet name="Divisions" sheetId="3" state="visible" r:id="rId4"/>
    <sheet name="Office" sheetId="4" state="visible" r:id="rId5"/>
    <sheet name="Funder Policies" sheetId="5" state="visible" r:id="rId6"/>
    <sheet name="UTILS" sheetId="6" state="visible" r:id="rId7"/>
  </sheets>
  <definedNames>
    <definedName function="false" hidden="true" localSheetId="1" name="_xlnm._FilterDatabase" vbProcedure="false">data_knowledge_base!$A$1:$O$56</definedName>
    <definedName function="false" hidden="true" localSheetId="0" name="_xlnm._FilterDatabase" vbProcedure="false">data_services!$A$1:$N$33</definedName>
    <definedName function="false" hidden="false" name="admin_office" vbProcedure="false">Office!$A$2:$A$9</definedName>
    <definedName function="false" hidden="false" name="admin_office_division" vbProcedure="false">UTILS!$D$2:$D$36</definedName>
    <definedName function="false" hidden="false" name="Division" vbProcedure="false">Divisions!$A$2:$A$30</definedName>
    <definedName function="false" hidden="false" name="funder" vbProcedure="false">'Funder Policies'!$A$2:$A$30</definedName>
    <definedName function="false" hidden="false" name="phase" vbProcedure="false">UTILS!$A$2:$A$36</definedName>
    <definedName function="false" hidden="false" name="sub_division" vbProcedure="false">UTILS!$C$2:$C$36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<sst xmlns="http://schemas.openxmlformats.org/spreadsheetml/2006/main" count="399" uniqueCount="256">
  <si>
    <t xml:space="preserve">Name (text)</t>
  </si>
  <si>
    <t xml:space="preserve">URL (URL)</t>
  </si>
  <si>
    <t xml:space="preserve">Description (paragraph)</t>
  </si>
  <si>
    <t xml:space="preserve">Research Lifecycle Phase (text)</t>
  </si>
  <si>
    <t xml:space="preserve">Category/Sub-Phase (text) R (tags)</t>
  </si>
  <si>
    <t xml:space="preserve">Division (text) R</t>
  </si>
  <si>
    <t xml:space="preserve">Division URL</t>
  </si>
  <si>
    <t xml:space="preserve">Research Data Funder Policies (text)</t>
  </si>
  <si>
    <t xml:space="preserve">RDFP URL (URL)</t>
  </si>
  <si>
    <t xml:space="preserve">Sub-division (text/tag)</t>
  </si>
  <si>
    <t xml:space="preserve">Administrative Office (text)</t>
  </si>
  <si>
    <t xml:space="preserve">Office URL (URL)</t>
  </si>
  <si>
    <t xml:space="preserve">Center for Research Informatics (CRI)</t>
  </si>
  <si>
    <t xml:space="preserve">https://cri.uchicago.edu/</t>
  </si>
  <si>
    <t xml:space="preserve">The CRI’s mission is to provide informatics resources and services to the BSD, to participate in clinical and biomedical research of the highest scientific merit, and to support and promote research and education in the field of informatics.</t>
  </si>
  <si>
    <t xml:space="preserve">Store &amp; Manage</t>
  </si>
  <si>
    <t xml:space="preserve">Secure Storage, Protected Health Information, Bioinformatics</t>
  </si>
  <si>
    <t xml:space="preserve">Biological Sciences</t>
  </si>
  <si>
    <t xml:space="preserve">https://biologicalsciences.uchicago.edu/</t>
  </si>
  <si>
    <t xml:space="preserve">Computing Services</t>
  </si>
  <si>
    <t xml:space="preserve">CRI High Performance Computing</t>
  </si>
  <si>
    <t xml:space="preserve">https://cri.uchicago.edu/hpc/</t>
  </si>
  <si>
    <t xml:space="preserve">The CRI's High Performance Computing Cluster allows researchers in the Biological Sciences Division use for fast, advanced data processing and anlysis. There are over 200 compute nodes, 6 accelerator notes using NVIDIA GPUs, 250 terabytes of scratch space, with a measured performace of 919 TFLOPs.</t>
  </si>
  <si>
    <t xml:space="preserve">Analyze &amp; Collaborate</t>
  </si>
  <si>
    <t xml:space="preserve">CRI Research Storage System</t>
  </si>
  <si>
    <t xml:space="preserve">https://cri.uchicago.edu/storage/</t>
  </si>
  <si>
    <t xml:space="preserve">CRI's data storage system offers cloud storage that lives on campus at the Kenwood Data Center. CRI stroage is secure, HIPAA compliant, and accessible. </t>
  </si>
  <si>
    <t xml:space="preserve">CRI Clinical Data Repository</t>
  </si>
  <si>
    <t xml:space="preserve">https://cri.uchicago.edu/crdw/</t>
  </si>
  <si>
    <t xml:space="preserve">The CRI’s Clinical Research Data Warehouse (CRDW) is one of the deepest, richest, and most research-ready data repositories of its kind. Containing more than a decade of University of Chicago medical data, it seamlessly brings together multiple internal and external data sources to provide researchers with access to more than 12 million encounters for 2.3 million patients. The associated diagnoses, labs, medications, and procedures number in the tens of millions each.</t>
  </si>
  <si>
    <t xml:space="preserve">Publish &amp; Reuse</t>
  </si>
  <si>
    <t xml:space="preserve">Secure Storage, Protected Health Information, Bioinformatics, Repository</t>
  </si>
  <si>
    <t xml:space="preserve">Electronic Lab Notebooks</t>
  </si>
  <si>
    <t xml:space="preserve">While the University does not support a single electronic lab notebook platform, there are many beneifts to adding an ELN to foster collaboration with a research team. Some examples of popular ELNs are ELabNext, LabArchive, and Labguru.</t>
  </si>
  <si>
    <t xml:space="preserve">Software &amp; Tools</t>
  </si>
  <si>
    <t xml:space="preserve">Policy on Web Scraping</t>
  </si>
  <si>
    <t xml:space="preserve">https://intranet.chicagobooth.edu/secure/staff/data-policies/web-scraping-policy</t>
  </si>
  <si>
    <t xml:space="preserve">The Booth School of Business has particular data governance policies that apply only to students, staff, and faculty at Booth. The policy on web scraping includes applicable federal legislation, the proper use of Non-disclosue Agreements, Data Use Agree,ent, Data Retention Policies, and Data Procurement and Management Processes. </t>
  </si>
  <si>
    <t xml:space="preserve">Plan &amp; Design</t>
  </si>
  <si>
    <t xml:space="preserve">Web Scraping, Booth School of Business</t>
  </si>
  <si>
    <t xml:space="preserve">Booth School of Business</t>
  </si>
  <si>
    <t xml:space="preserve">https://www.chicagobooth.edu/</t>
  </si>
  <si>
    <t xml:space="preserve">Limited Data Set Definition</t>
  </si>
  <si>
    <t xml:space="preserve">https://intranet.chicagobooth.edu/secure/staff/data-policies/limited-data-set-definition</t>
  </si>
  <si>
    <t xml:space="preserve">The Booth School of Business has particular data governance policies that apply only to students, staff, and faculty at Booth. A limited data set under HIPAA is a set of identifiable healthcare information that the HIPAA Privacy Rule permits covered entities to share with certain entities for research purposes, public health activities, and healthcare operations without obtaining prior authorization from patients, if certain conditions are met.</t>
  </si>
  <si>
    <t xml:space="preserve">Restricted Data, Booth School of Business</t>
  </si>
  <si>
    <t xml:space="preserve">Data Science Institute</t>
  </si>
  <si>
    <t xml:space="preserve">https://datascience.uchicago.edu/</t>
  </si>
  <si>
    <t xml:space="preserve">The mission of DSI is to address important scientific and societal questions through coordinated advances in applications, models, algorithms, and platforms.</t>
  </si>
  <si>
    <t xml:space="preserve">Data Anaysis </t>
  </si>
  <si>
    <t xml:space="preserve">Physical Sciences</t>
  </si>
  <si>
    <t xml:space="preserve">https://physicalsciences.uchicago.edu/</t>
  </si>
  <si>
    <t xml:space="preserve">CEDAR: Critical Editions for Digital Analysis and Research</t>
  </si>
  <si>
    <t xml:space="preserve">https://voices.uchicago.edu/cedar/</t>
  </si>
  <si>
    <t xml:space="preserve">CEDAR (Critical Editions for Digital Analysis and Research) is a multi-project digital humanities initiative in which innovative computational methods are employed in textual studies. The CEDAR software tools and editorial procedures are being tested and documented by seven pilot projects before being made available to scholars more widely. The CEDAR initiative is supported by the Forum for Digital Culture of the University of Chicago.</t>
  </si>
  <si>
    <t xml:space="preserve">Divinity School, Data Analysis</t>
  </si>
  <si>
    <t xml:space="preserve">Divinity School</t>
  </si>
  <si>
    <t xml:space="preserve">https://divinity.uchicago.edu/</t>
  </si>
  <si>
    <t xml:space="preserve">Online Cultural and Historical Research Environment (OCHRE)</t>
  </si>
  <si>
    <t xml:space="preserve">https://voices.uchicago.edu/crescat/</t>
  </si>
  <si>
    <t xml:space="preserve">The OCHRE platform is a tightly integrated suite of computational tools for working with all kinds of data through all stages of research, from initial acquisition to final archiving of the data. OCHRE provides a seamless environment in which it is easy to move from one stage of research to the next. The data is organized by project and is credited to and controlled by the members of the research project. </t>
  </si>
  <si>
    <t xml:space="preserve">Forum for Digital Culture, Data Analysis</t>
  </si>
  <si>
    <t xml:space="preserve">Division of Humanities</t>
  </si>
  <si>
    <t xml:space="preserve">https://humanities.uchicago.edu/</t>
  </si>
  <si>
    <t xml:space="preserve">Chicago Unbound</t>
  </si>
  <si>
    <t xml:space="preserve">https://chicagounbound.uchicago.edu/</t>
  </si>
  <si>
    <t xml:space="preserve">Chicago Unbound is the institutional repository for the University of Chicago Law School. It preserves and provides access to UChicago Law's scholarship and research, publications and historical collections, journals, lectures and events. Chicago Unbound offers to the world the life of the mind that is the center of the UChicago Law experience.</t>
  </si>
  <si>
    <t xml:space="preserve">Share</t>
  </si>
  <si>
    <t xml:space="preserve">Storage, Publication, Reuse, Repository</t>
  </si>
  <si>
    <t xml:space="preserve">The Law School</t>
  </si>
  <si>
    <t xml:space="preserve">https://www.lib.uchicago.edu/law/</t>
  </si>
  <si>
    <t xml:space="preserve">Physical Sciences Divsion Storage Solutions</t>
  </si>
  <si>
    <t xml:space="preserve">https://it.psd.uchicago.edu/storage/</t>
  </si>
  <si>
    <t xml:space="preserve">The Physical Sciences Division provides various data storage solutions for researchers. All solutions employ a cost-sharing model. PSD IT will support the underlying hardware including patching, security, and maintenance. Research groups will be able to purchase specific components for their lab that will be delivered to PSD IT and utilized in the storage solution. All components purchased for a group will be allocated only to that group and not be placed in a shared pool unless otherwise agreed upon.</t>
  </si>
  <si>
    <t xml:space="preserve">Storage, Security</t>
  </si>
  <si>
    <t xml:space="preserve">Social and Behavioral Sciences Institutional Research Board</t>
  </si>
  <si>
    <t xml:space="preserve">https://sbsirb.uchicago.edu/</t>
  </si>
  <si>
    <t xml:space="preserve">The primary purpose of an Institutional Review Board (IRB) is to protect the rights and welfare of human subjects involved in research activities being conducted under its authority. The SBS IRB serves all University of Chicago schools, divisions, and departments that do not fall under the jurisdiction of the BSD IRB or the SSA IRB. We review submissions from The College, Social Sciences, Humanities, Harris School, Booth School, the Law School, Graham School, Urban Labs, Toyota Technical Institute, Argonne, and more. The Board is made of up faculty, staff, and community members of varying disciplines and backgrounds (both scientific and non-scientific).</t>
  </si>
  <si>
    <t xml:space="preserve">Protocols, UChicago IRB</t>
  </si>
  <si>
    <t xml:space="preserve">Social Sciences</t>
  </si>
  <si>
    <t xml:space="preserve">Research Data Resources</t>
  </si>
  <si>
    <t xml:space="preserve">https://ssrc.ssd.uchicago.edu/resources-and-initiatives/research-resources/guides</t>
  </si>
  <si>
    <t xml:space="preserve">There are a number of datasets available for social scientists to use for research and analysis. This resource guide provides an overview of available datasets, research tools, and computing resources.</t>
  </si>
  <si>
    <t xml:space="preserve">Collect &amp; Create</t>
  </si>
  <si>
    <t xml:space="preserve">Data Design, Reuse, Data Acquisition</t>
  </si>
  <si>
    <t xml:space="preserve">Harris School of Public Policy</t>
  </si>
  <si>
    <t xml:space="preserve">https://harris.uchicago.edu/</t>
  </si>
  <si>
    <t xml:space="preserve">Social Sciences Computing Services</t>
  </si>
  <si>
    <t xml:space="preserve">https://sscs.uchicago.edu/</t>
  </si>
  <si>
    <t xml:space="preserve">Social Sciences Computing Services [SSCS] offers a range of services and computational resources for the acquisition, storage and analysis of data.  SSCS operates in close partnership with the SBS-IRB to facilitate research and accelerate collaboration. Most SSCS resources are available to Social Sciences Division Faculty, Students, and Staff without cost.  SSCS storage can hold research data that are labeled as low to medium risk level, with options for high risk level data storage upon review.</t>
  </si>
  <si>
    <t xml:space="preserve">Social Sciences Data Collaboration</t>
  </si>
  <si>
    <t xml:space="preserve">https://sscs.uchicago.edu/data-collaborators/</t>
  </si>
  <si>
    <t xml:space="preserve">The Social Sciences Division, in conjunction with University Research Administration, provides Data Collaborator services to faculty and staff. Data Collaborator Agreements are best suited for researchers and staff who are transitioning between institutions as interim solution for getting situated to their new institution. Data Collaborator Agreement is also a temporary solution when the University of Chicago is the primary lead and resource for a collaborative project.</t>
  </si>
  <si>
    <t xml:space="preserve">Data Collaboration, Division of Social Sciences</t>
  </si>
  <si>
    <t xml:space="preserve">https://socialsciences.uchicago.edu/</t>
  </si>
  <si>
    <t xml:space="preserve">Social Sciences Data Lab</t>
  </si>
  <si>
    <t xml:space="preserve">https://sscs.uchicago.edu/ssdlab/</t>
  </si>
  <si>
    <t xml:space="preserve">The Social Sciences Data Lab (SSDLAB) is a remote desktop service for students, faculty and staff in the Social Sciences Division. Social Sciences Division provides a Microsoft Remote Desktop Services (RDS) environment for researchers needing access to Windows applications both on and off-campus. The service resides on servers in a secure data center and is maintained by Social Sciences Computing Services (SSCS).</t>
  </si>
  <si>
    <t xml:space="preserve">Data Collaboration Spaces</t>
  </si>
  <si>
    <t xml:space="preserve">Center for Digital Scholarship</t>
  </si>
  <si>
    <t xml:space="preserve">https://www.lib.uchicago.edu/research/scholar/</t>
  </si>
  <si>
    <t xml:space="preserve">The Center for Digital Scholarship is a resource hub for digital methods in research and learning. We provide consultations and services on digital projects, data, and research dissemination. We also connect scholars and students to resources within the Library and on campus to enable their scholarship.</t>
  </si>
  <si>
    <t xml:space="preserve">The Library</t>
  </si>
  <si>
    <t xml:space="preserve">Research Data Management</t>
  </si>
  <si>
    <t xml:space="preserve">https://www.lib.uchicago.edu/research/scholar/our-services/data-management-analysis/</t>
  </si>
  <si>
    <t xml:space="preserve">Research Data Management consultations and tools are avaialbe to the university-wide community. Research data management and sharing consists of actions researchers take to plan, acquire, store, process, analyze, preserve, share, find, and reuse research data for their projects.  It involves how researchers handle their data (e.g., using consistent naming conventions to facilitate organization and retrieval of files) and what researchers decide to do with the data upon completion of their projects (e.g., depositing research data in an online repository for access, reuse, and preservation).</t>
  </si>
  <si>
    <t xml:space="preserve">Open Scholarship</t>
  </si>
  <si>
    <t xml:space="preserve">https://www.lib.uchicago.edu/research/scholar/our-services/author-toolkit-copyright-open-access-citation-tools/</t>
  </si>
  <si>
    <t xml:space="preserve">Open Scholarship consultations are available to the whole university community. Open Access Scholarship movement focuses on the removal of barriers that stand between a user and scholarly contents. Funders have laid down OA policies because OA contributes to public good and the advancement of scholarship. Studies have confirmed that OA publications will be more widely read and more frequently cited than those behind a paywall. In addition to benefits for the author, making research openly available is in the public interest. Individuals not affiliated with an institution with journal subscriptions will be able to access and build on the published research for innovation. </t>
  </si>
  <si>
    <t xml:space="preserve">Knowledge@UChicago</t>
  </si>
  <si>
    <t xml:space="preserve">https://www.lib.uchicago.edu/research/scholar/our-services/preserve-research-knowledgeuchicago-repository/</t>
  </si>
  <si>
    <t xml:space="preserve">To ensure open, equitable, and worldwide access to the University of Chicago's research outputs and scholarly work, the Library and IT Services at the University have collaboratively launched Knowledge@UChicago, an institutional repository that provides seamless access to a variety of scholarly contents generated by the University community.</t>
  </si>
  <si>
    <t xml:space="preserve">Data Storage, Reuse, Publication, Repository</t>
  </si>
  <si>
    <t xml:space="preserve">CDS</t>
  </si>
  <si>
    <t xml:space="preserve">ICPSR</t>
  </si>
  <si>
    <t xml:space="preserve">https://guides.lib.uchicago.edu/ICPSR</t>
  </si>
  <si>
    <t xml:space="preserve">ICPSR (The Inter-University Consortium for Political and Social Research) is a repository of social science data that has been shared by researchers. It contains public opinion polls, longitudinal studies, census data, and more. The University of Chicago is a consortial member of ICPSR.</t>
  </si>
  <si>
    <t xml:space="preserve">Research Computing Center</t>
  </si>
  <si>
    <t xml:space="preserve">https://rcc.uchicago.edu/</t>
  </si>
  <si>
    <t xml:space="preserve">The Research Computing Center (RCC) is dedicated to providing the University of Chicago community a full-service high-performance computing (HPC) center, including visualization resources, access to software, workshops, one-on-one consulting with domain experts, and complete data-management strategies to researchers across all departments and divisions.</t>
  </si>
  <si>
    <t xml:space="preserve">Globus</t>
  </si>
  <si>
    <t xml:space="preserve">https://www.globus.org/</t>
  </si>
  <si>
    <t xml:space="preserve">With Globus, you can easily, reliably and securely move, share, &amp; discover data no matter where it lives – from a supercomputer, lab cluster, tape archive, public cloud or laptop. Access and manage all your data, even protected data, from anywhere, using your existing identities, with just a web browser.​</t>
  </si>
  <si>
    <t xml:space="preserve">Biological Sciences Division Institutional Review Board</t>
  </si>
  <si>
    <t xml:space="preserve">https://biologicalsciences.uchicago.edu/resources/irb-home</t>
  </si>
  <si>
    <t xml:space="preserve">The BSD/UCMC IRBs are charged with the responsibility for review, approval and surveillance of research involving human subjects carried out in the BSD and the University of Chicago Medical Center. This review and surveillance is conducted to assure the protection of the rights and welfare of all research subjects, including volunteers and patients, as well as ensure compliance with regulations.</t>
  </si>
  <si>
    <t xml:space="preserve">Social Services Administration Institutional Review Board</t>
  </si>
  <si>
    <t xml:space="preserve">https://crownschool.uchicago.edu/research-faculty/institutional-review-board</t>
  </si>
  <si>
    <t xml:space="preserve">The Crown Family School IRB reviews and approves, disapproves, or defers all research protocols. Provides assistance with IRB applications for staff, students, and faculty</t>
  </si>
  <si>
    <t xml:space="preserve">Category/Sub-Phase (text)</t>
  </si>
  <si>
    <t xml:space="preserve">Division (text)</t>
  </si>
  <si>
    <t xml:space="preserve">Admin Office Division</t>
  </si>
  <si>
    <t xml:space="preserve">Data Management Plans</t>
  </si>
  <si>
    <t xml:space="preserve">As part of the Plan &amp; Design phase of the Research Data Lifecycle, Data Management Plans are written documents that explicitly outline the data collection, analysis, preservation, and reuse during a research project. A Data Management Plan is a required document when applying for federal funding. They are usually one component of a grant application.</t>
  </si>
  <si>
    <t xml:space="preserve">Data Policies</t>
  </si>
  <si>
    <t xml:space="preserve">Keeping up to date on federal and university policies on data retention, reuse, and preservation can help you write a data management plan. There are a number of guidelines at the University of Chicago to help you understand researcher rights and responsibilities.</t>
  </si>
  <si>
    <t xml:space="preserve">Directories</t>
  </si>
  <si>
    <t xml:space="preserve">Directories are an important component of designing the organization of research data. Before collecting data, organizing files and folders into a logical schema standardizes data collecting and analysis for team members.</t>
  </si>
  <si>
    <t xml:space="preserve">Roles and Responsibilities</t>
  </si>
  <si>
    <t xml:space="preserve">To ensure quality data stewardship, all roles for data management should be clearly defined and assigned so that there is no ambiguity in responsibilities. Such roles as data collector, data scientist, or data curator are common roles for research projects.</t>
  </si>
  <si>
    <t xml:space="preserve">File Naming </t>
  </si>
  <si>
    <t xml:space="preserve">Establishing file naming conventions in the Planning &amp; Design phase of Research Data Management is necessary to prevent unorganized data that may result in lost or misplaced data.</t>
  </si>
  <si>
    <t xml:space="preserve">Collaborative Tools</t>
  </si>
  <si>
    <t xml:space="preserve">Successful national and international collaboration among disciplines and universities relies on tools that foster connection. Esnuring that the necessary collaboration tools are avaialbe to the whole research team is imperative for success.</t>
  </si>
  <si>
    <t xml:space="preserve">Electronic Lab Notebooks are like paper lab notebooks, but they allow for closer collaboration, support good data management, auditing, and security. Some ELNs also have the ability to track inventory, manage supplies, and embed specific scientific tools.</t>
  </si>
  <si>
    <t xml:space="preserve">Metadata</t>
  </si>
  <si>
    <t xml:space="preserve">Conventionally known as "data about data," metadata is necessary to understand, use, and share your data. There are different types of metadata and metadata standards depending on your dispciline. </t>
  </si>
  <si>
    <t xml:space="preserve">Data Analysis</t>
  </si>
  <si>
    <t xml:space="preserve">Analysis-ready datasets take time and effort to produce. Cleaning data before analysis is necessary to produce clear, consistent results that can be validated. To ensure replicable results, one must format, validate, standardize, clean, and document data.</t>
  </si>
  <si>
    <t xml:space="preserve">Version Control</t>
  </si>
  <si>
    <t xml:space="preserve">An important component in data anlysis is to ensure a standard method for tracking changes. Version control is a method for tracking file changes over time.</t>
  </si>
  <si>
    <t xml:space="preserve">Security</t>
  </si>
  <si>
    <t xml:space="preserve">Data security is the cornerstone of all data management, and deciding on where data should live throughout the lifecycle will be a large factor in data security. Data security should follow state and federal regulations as weel as any contractual agreements that may be in place.</t>
  </si>
  <si>
    <t xml:space="preserve">Evaluate &amp; Archive</t>
  </si>
  <si>
    <t xml:space="preserve">Retention</t>
  </si>
  <si>
    <t xml:space="preserve">Which data and research records should be retained and for how long? In general. good practice requires research records ot be retained fo rno fewer than seven years. Different funding agencies have varying policies on data retention, so if projects are sponsored by a grant, ensure compliance with the granting agency. </t>
  </si>
  <si>
    <t xml:space="preserve">Archiving</t>
  </si>
  <si>
    <t xml:space="preserve">Identifying data for permanent retention may be a part of the research process. Such information that might be valuable as historical documents, created by individuals with a great impact on a field, or are highly reusable in a particular field are all valid resons for retaining and archiving data.</t>
  </si>
  <si>
    <t xml:space="preserve">Data Destruction</t>
  </si>
  <si>
    <t xml:space="preserve">Some data may have outlived the data retention period and is ready for disposal. In such cases, keeping a record of the materials disposed of is a valuable way to record metadata about disposed-of data. </t>
  </si>
  <si>
    <t xml:space="preserve">Data Sharing</t>
  </si>
  <si>
    <t xml:space="preserve">Making data available to the larger research communicty after completing a study is a common practice in most disciplines. Data sharing is essential for reproducibility, and grant funders are increasingly requiring researchers to share their data to facilitate the reuse of data.</t>
  </si>
  <si>
    <t xml:space="preserve">Open Access</t>
  </si>
  <si>
    <t xml:space="preserve">"Open access" is free, unrestricted access to scienctific and scholarship research. There are two venues for accessing data that is open: open access journals and open access repositories.</t>
  </si>
  <si>
    <t xml:space="preserve">Data Use Agreements</t>
  </si>
  <si>
    <t xml:space="preserve">Data use agreements are contracts governing the transfer and use of data. </t>
  </si>
  <si>
    <t xml:space="preserve">Intellectual Property</t>
  </si>
  <si>
    <t xml:space="preserve">Data gathered in a unique or original way can be copyrights or licensed. While data itself is not copyrightable, particular expressions of data can be copyrightable. Using a Creative Commons License for data grants the public permission to use those particular expressions of data. </t>
  </si>
  <si>
    <t xml:space="preserve">Preprints</t>
  </si>
  <si>
    <t xml:space="preserve">Preprint repositories might be useful for a researcher who wnats to ensure that their reserach is open and attainable at the moment of completion. Preprints may have not gone through peer review at the time of upload, but preprint repositories allow for the community of scholars to offer comments or reviews collectively online. Preprint repositories like bioRxiv, arXiv, and SSRN are popular places for depositing papers with data.</t>
  </si>
  <si>
    <t xml:space="preserve">Data Publishing</t>
  </si>
  <si>
    <t xml:space="preserve">Data publishing is a growing trend in all fields of research. Publishing data usually happens in one of two ways: 1) data can be published as a supplement to an article. Data is usually limited to under 2 gigbaytes. 2) Data can be published to a repository, where size limits range from 50 gigabytes to unlimited.</t>
  </si>
  <si>
    <t xml:space="preserve">Data Repositories</t>
  </si>
  <si>
    <t xml:space="preserve">Data repositories allow researchers to make data FAIR (Findable, Accessible, Interoperable, Reusable) by providing datasets, metadata, and persistent identifiers like DOIs for preserving data. There are three types of data repositories: 1) institutional repositories, 2) discipline-specific repositories, and 3) generalist repositories. </t>
  </si>
  <si>
    <t xml:space="preserve">Data Safety</t>
  </si>
  <si>
    <t xml:space="preserve">To protect the privacy of research participants and the integrity of data, data safety is a key component of the data management lifecycle. Data safety should be integrated as a check on all data systems, including the safety and security level needed in data collection platforms, data analysis software, and data repositories. </t>
  </si>
  <si>
    <t xml:space="preserve">Storage Options</t>
  </si>
  <si>
    <t xml:space="preserve">While working with data (before publication), using particular backup methods like the 3-2-1 Rule helps to prevent data from entering the wrong hands. The 3-2-1 Rule: 3 copies of the data (original + external local + external remote), 2 type of storage (external hard drive + cloud location), 1 storage type is offiste (geographically distributed location).</t>
  </si>
  <si>
    <t xml:space="preserve">Division</t>
  </si>
  <si>
    <t xml:space="preserve">URL</t>
  </si>
  <si>
    <t xml:space="preserve">The College</t>
  </si>
  <si>
    <t xml:space="preserve">https://college.uchicago.edu/</t>
  </si>
  <si>
    <t xml:space="preserve">Crown Family School of Social Work, Policy, and Practice</t>
  </si>
  <si>
    <t xml:space="preserve">https://crownschool.uchicago.edu/</t>
  </si>
  <si>
    <t xml:space="preserve">Graham School of Continuing Liberal and Professional Studies</t>
  </si>
  <si>
    <t xml:space="preserve">https://graham.uchicago.edu/</t>
  </si>
  <si>
    <t xml:space="preserve">https://www.law.uchicago.edu/</t>
  </si>
  <si>
    <t xml:space="preserve">https://www.lib.uchicago.edu/</t>
  </si>
  <si>
    <t xml:space="preserve">Administrative Office</t>
  </si>
  <si>
    <t xml:space="preserve">Office of Research</t>
  </si>
  <si>
    <t xml:space="preserve">https://research.uchicago.edu/</t>
  </si>
  <si>
    <t xml:space="preserve">Office of Research Development</t>
  </si>
  <si>
    <t xml:space="preserve">https://researchdevelopment.uchicago.edu/</t>
  </si>
  <si>
    <t xml:space="preserve">University Research Administration</t>
  </si>
  <si>
    <t xml:space="preserve">https://ura.uchicago.edu/</t>
  </si>
  <si>
    <t xml:space="preserve">Social Sciences Division Divisional Securty Officer</t>
  </si>
  <si>
    <t xml:space="preserve">https://sscs.uchicago.edu/dso-resources/</t>
  </si>
  <si>
    <t xml:space="preserve">Social Sciences Division Compliance Resources</t>
  </si>
  <si>
    <t xml:space="preserve">https://socialsciences.uchicago.edu/department/social-sciences-research-center/grant-developmentsupport/compliance</t>
  </si>
  <si>
    <t xml:space="preserve">Research Data Funder Policies</t>
  </si>
  <si>
    <t xml:space="preserve">Department of Defense</t>
  </si>
  <si>
    <t xml:space="preserve">https://discover.dtic.mil/wp-content/uploads/2018/06/dod_public_access_plan_feb2015.pdf</t>
  </si>
  <si>
    <t xml:space="preserve">Department of Energy</t>
  </si>
  <si>
    <t xml:space="preserve">https://www.energy.gov/datamanagement/doe-requirements-and-guidance-digital-research-data-management</t>
  </si>
  <si>
    <t xml:space="preserve">National Endowment for the Humanities</t>
  </si>
  <si>
    <t xml:space="preserve">https://www.neh.gov/sites/default/files/inline-files/Data%20Management%20Plans%2C%202019.pdf</t>
  </si>
  <si>
    <t xml:space="preserve">National Institutes of Health</t>
  </si>
  <si>
    <t xml:space="preserve">https://sharing.nih.gov/data-management-and-sharing-policy</t>
  </si>
  <si>
    <t xml:space="preserve">National Science Foundation</t>
  </si>
  <si>
    <t xml:space="preserve">https://new.nsf.gov/funding/data-management-plan</t>
  </si>
  <si>
    <t xml:space="preserve">Research Data Protection Policy</t>
  </si>
  <si>
    <t xml:space="preserve">https://srds.uchicago.edu/research-data-protection-policy/</t>
  </si>
  <si>
    <t xml:space="preserve">Secure Research Data Strategy</t>
  </si>
  <si>
    <t xml:space="preserve">https://srds.uchicago.edu/secure-research-data-usage-guide/</t>
  </si>
  <si>
    <t xml:space="preserve">Research Data Center Policy</t>
  </si>
  <si>
    <t xml:space="preserve">https://its.uchicago.edu/research-data-center-policy/</t>
  </si>
  <si>
    <t xml:space="preserve">Data Classification Guidelines</t>
  </si>
  <si>
    <t xml:space="preserve">https://its.uchicago.edu/data-classification-guideline/</t>
  </si>
  <si>
    <t xml:space="preserve">Data Stewardship Council</t>
  </si>
  <si>
    <t xml:space="preserve">https://dsc.uchicago.edu/selected-university-policies-on-administrative-data/</t>
  </si>
  <si>
    <t xml:space="preserve">Phase</t>
  </si>
  <si>
    <t xml:space="preserve">Sub-Phase</t>
  </si>
  <si>
    <t xml:space="preserve">Sub-Division</t>
  </si>
  <si>
    <t xml:space="preserve">List of all used Sub-phases</t>
  </si>
  <si>
    <t xml:space="preserve">Center for Research Informatics High Performance Computing</t>
  </si>
  <si>
    <t xml:space="preserve">Faculty Research Resources</t>
  </si>
  <si>
    <t xml:space="preserve">Law Library Resources</t>
  </si>
  <si>
    <t xml:space="preserve">Dataset Analysis</t>
  </si>
  <si>
    <t xml:space="preserve">Maybe links to Data Science Institute? LibGuides from Library?</t>
  </si>
  <si>
    <t xml:space="preserve">OCHRE?</t>
  </si>
  <si>
    <t xml:space="preserve">Open Scholarship LibGuide</t>
  </si>
  <si>
    <t xml:space="preserve">File Naming</t>
  </si>
  <si>
    <t xml:space="preserve">Research Data Management LibGuide</t>
  </si>
  <si>
    <t xml:space="preserve">Social Sciences LibGuides</t>
  </si>
  <si>
    <t xml:space="preserve">SRB IRB</t>
  </si>
  <si>
    <t xml:space="preserve">Storage Solutions</t>
  </si>
  <si>
    <t xml:space="preserve">The Social Work Library libguide</t>
  </si>
  <si>
    <t xml:space="preserve">Rolls &amp; Responsibilites</t>
  </si>
  <si>
    <t xml:space="preserve">Bioinformatics</t>
  </si>
  <si>
    <t xml:space="preserve">Data Acquisition</t>
  </si>
  <si>
    <t xml:space="preserve">Data Anaysis</t>
  </si>
  <si>
    <t xml:space="preserve">Data Collaboration</t>
  </si>
  <si>
    <t xml:space="preserve">Data Design</t>
  </si>
  <si>
    <t xml:space="preserve">Data Storage</t>
  </si>
  <si>
    <t xml:space="preserve">Division of Social Sciences</t>
  </si>
  <si>
    <t xml:space="preserve">Forum for Digital Culture</t>
  </si>
  <si>
    <t xml:space="preserve">Protected Health Information</t>
  </si>
  <si>
    <t xml:space="preserve">Protocols</t>
  </si>
  <si>
    <t xml:space="preserve">Publication</t>
  </si>
  <si>
    <t xml:space="preserve">Repository</t>
  </si>
  <si>
    <t xml:space="preserve">Restricted Data</t>
  </si>
  <si>
    <t xml:space="preserve">Reuse</t>
  </si>
  <si>
    <t xml:space="preserve">Secure Storage</t>
  </si>
  <si>
    <t xml:space="preserve">Storage</t>
  </si>
  <si>
    <t xml:space="preserve">UChicago IRB</t>
  </si>
  <si>
    <t xml:space="preserve">Web Scraping</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</si>
</sst>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font>
    <font>
      <sz val="10"/>
      <name val="Arial"/>
      <family val="0"/>
    </font>
    <font>
      <sz val="10"/>
      <name val="Arial"/>
      <family val="0"/>
    </font>
    <font>
      <sz val="10"/>
      <color rgb="FF000000"/>
      <name val="Aptos"/>
      <family val="0"/>
      <charset val="1"/>
    </font>
    <font>
      <sz val="11"/>
      <color rgb="FF000000"/>
      <name val="Arial"/>
      <family val="0"/>
      <charset val="1"/>
    </font>
    <font>
      <u val="single"/>
      <sz val="11"/>
      <color rgb="FF0000FF"/>
      <name val="Cambria"/>
      <family val="0"/>
      <charset val="1"/>
    </font>
    <font>
      <u val="single"/>
      <sz val="11"/>
      <color rgb="FF0000FF"/>
      <name val="Arial"/>
      <family val="0"/>
      <charset val="1"/>
    </font>
    <font>
      <u val="single"/>
      <sz val="10"/>
      <color rgb="FF0000FF"/>
      <name val="Arial"/>
      <family val="0"/>
      <charset val="1"/>
    </font>
    <font>
      <u val="single"/>
      <sz val="10"/>
      <color rgb="FF0000FF"/>
      <name val="&quot;Aptos&quot;"/>
      <family val="0"/>
      <charset val="1"/>
    </font>
    <font>
      <sz val="11"/>
      <color rgb="FF000000"/>
      <name val="Calibri"/>
      <family val="0"/>
      <charset val="1"/>
    </font>
    <font>
      <b val="true"/>
      <sz val="11"/>
      <color rgb="FF000000"/>
      <name val="Arial"/>
      <family val="0"/>
      <charset val="1"/>
    </font>
    <font>
      <b val="true"/>
      <sz val="11"/>
      <color rgb="FF000000"/>
      <name val="Calibri"/>
      <family val="0"/>
      <charset val="1"/>
    </font>
  </fonts>
  <fills count="4">
    <fill>
      <patternFill patternType="none"/>
    </fill>
    <fill>
      <patternFill patternType="gray125"/>
    </fill>
    <fill>
      <patternFill patternType="solid">
        <fgColor rgb="FFF3F3F3"/>
        <bgColor rgb="FFFFFFFF"/>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2"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F3F3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3F3F3"/>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cri.uchicago.edu/" TargetMode="External"/><Relationship Id="rId2" Type="http://schemas.openxmlformats.org/officeDocument/2006/relationships/hyperlink" Target="https://biologicalsciences.uchicago.edu/" TargetMode="External"/><Relationship Id="rId3" Type="http://schemas.openxmlformats.org/officeDocument/2006/relationships/hyperlink" Target="https://cri.uchicago.edu/hpc/" TargetMode="External"/><Relationship Id="rId4" Type="http://schemas.openxmlformats.org/officeDocument/2006/relationships/hyperlink" Target="https://biologicalsciences.uchicago.edu/" TargetMode="External"/><Relationship Id="rId5" Type="http://schemas.openxmlformats.org/officeDocument/2006/relationships/hyperlink" Target="https://cri.uchicago.edu/storage/" TargetMode="External"/><Relationship Id="rId6" Type="http://schemas.openxmlformats.org/officeDocument/2006/relationships/hyperlink" Target="https://biologicalsciences.uchicago.edu/" TargetMode="External"/><Relationship Id="rId7" Type="http://schemas.openxmlformats.org/officeDocument/2006/relationships/hyperlink" Target="https://cri.uchicago.edu/crdw/" TargetMode="External"/><Relationship Id="rId8" Type="http://schemas.openxmlformats.org/officeDocument/2006/relationships/hyperlink" Target="https://biologicalsciences.uchicago.edu/" TargetMode="External"/><Relationship Id="rId9" Type="http://schemas.openxmlformats.org/officeDocument/2006/relationships/hyperlink" Target="https://intranet.chicagobooth.edu/secure/staff/data-policies/web-scraping-policy" TargetMode="External"/><Relationship Id="rId10" Type="http://schemas.openxmlformats.org/officeDocument/2006/relationships/hyperlink" Target="https://www.chicagobooth.edu/" TargetMode="External"/><Relationship Id="rId11" Type="http://schemas.openxmlformats.org/officeDocument/2006/relationships/hyperlink" Target="https://intranet.chicagobooth.edu/secure/staff/data-policies/limited-data-set-definition" TargetMode="External"/><Relationship Id="rId12" Type="http://schemas.openxmlformats.org/officeDocument/2006/relationships/hyperlink" Target="https://www.chicagobooth.edu/" TargetMode="External"/><Relationship Id="rId13" Type="http://schemas.openxmlformats.org/officeDocument/2006/relationships/hyperlink" Target="https://datascience.uchicago.edu/" TargetMode="External"/><Relationship Id="rId14" Type="http://schemas.openxmlformats.org/officeDocument/2006/relationships/hyperlink" Target="https://physicalsciences.uchicago.edu/" TargetMode="External"/><Relationship Id="rId15" Type="http://schemas.openxmlformats.org/officeDocument/2006/relationships/hyperlink" Target="https://voices.uchicago.edu/cedar/" TargetMode="External"/><Relationship Id="rId16" Type="http://schemas.openxmlformats.org/officeDocument/2006/relationships/hyperlink" Target="https://voices.uchicago.edu/cedar/projects" TargetMode="External"/><Relationship Id="rId17" Type="http://schemas.openxmlformats.org/officeDocument/2006/relationships/hyperlink" Target="https://divinity.uchicago.edu/" TargetMode="External"/><Relationship Id="rId18" Type="http://schemas.openxmlformats.org/officeDocument/2006/relationships/hyperlink" Target="https://voices.uchicago.edu/crescat/" TargetMode="External"/><Relationship Id="rId19" Type="http://schemas.openxmlformats.org/officeDocument/2006/relationships/hyperlink" Target="https://humanities.uchicago.edu/" TargetMode="External"/><Relationship Id="rId20" Type="http://schemas.openxmlformats.org/officeDocument/2006/relationships/hyperlink" Target="https://chicagounbound.uchicago.edu/" TargetMode="External"/><Relationship Id="rId21" Type="http://schemas.openxmlformats.org/officeDocument/2006/relationships/hyperlink" Target="https://www.lib.uchicago.edu/law/" TargetMode="External"/><Relationship Id="rId22" Type="http://schemas.openxmlformats.org/officeDocument/2006/relationships/hyperlink" Target="https://it.psd.uchicago.edu/storage/" TargetMode="External"/><Relationship Id="rId23" Type="http://schemas.openxmlformats.org/officeDocument/2006/relationships/hyperlink" Target="https://physicalsciences.uchicago.edu/" TargetMode="External"/><Relationship Id="rId24" Type="http://schemas.openxmlformats.org/officeDocument/2006/relationships/hyperlink" Target="https://sbsirb.uchicago.edu/" TargetMode="External"/><Relationship Id="rId25" Type="http://schemas.openxmlformats.org/officeDocument/2006/relationships/hyperlink" Target="https://ssrc.ssd.uchicago.edu/resources-and-initiatives/research-resources/guides" TargetMode="External"/><Relationship Id="rId26" Type="http://schemas.openxmlformats.org/officeDocument/2006/relationships/hyperlink" Target="https://harris.uchicago.edu/" TargetMode="External"/><Relationship Id="rId27" Type="http://schemas.openxmlformats.org/officeDocument/2006/relationships/hyperlink" Target="https://sscs.uchicago.edu/" TargetMode="External"/><Relationship Id="rId28" Type="http://schemas.openxmlformats.org/officeDocument/2006/relationships/hyperlink" Target="https://sscs.uchicago.edu/data-collaborators/" TargetMode="External"/><Relationship Id="rId29" Type="http://schemas.openxmlformats.org/officeDocument/2006/relationships/hyperlink" Target="https://socialsciences.uchicago.edu/" TargetMode="External"/><Relationship Id="rId30" Type="http://schemas.openxmlformats.org/officeDocument/2006/relationships/hyperlink" Target="https://sscs.uchicago.edu/ssdlab/" TargetMode="External"/><Relationship Id="rId31" Type="http://schemas.openxmlformats.org/officeDocument/2006/relationships/hyperlink" Target="https://socialsciences.uchicago.edu/" TargetMode="External"/><Relationship Id="rId32" Type="http://schemas.openxmlformats.org/officeDocument/2006/relationships/hyperlink" Target="https://www.lib.uchicago.edu/research/scholar/" TargetMode="External"/><Relationship Id="rId33" Type="http://schemas.openxmlformats.org/officeDocument/2006/relationships/hyperlink" Target="https://www.lib.uchicago.edu/research/scholar/our-services/data-management-analysis/" TargetMode="External"/><Relationship Id="rId34" Type="http://schemas.openxmlformats.org/officeDocument/2006/relationships/hyperlink" Target="https://www.lib.uchicago.edu/research/scholar/our-services/author-toolkit-copyright-open-access-citation-tools/" TargetMode="External"/><Relationship Id="rId35" Type="http://schemas.openxmlformats.org/officeDocument/2006/relationships/hyperlink" Target="https://www.lib.uchicago.edu/research/scholar/our-services/preserve-research-knowledgeuchicago-repository/" TargetMode="External"/><Relationship Id="rId36" Type="http://schemas.openxmlformats.org/officeDocument/2006/relationships/hyperlink" Target="https://knowledge.uchicago.edu/" TargetMode="External"/><Relationship Id="rId37" Type="http://schemas.openxmlformats.org/officeDocument/2006/relationships/hyperlink" Target="https://guides.lib.uchicago.edu/ICPSR" TargetMode="External"/><Relationship Id="rId38" Type="http://schemas.openxmlformats.org/officeDocument/2006/relationships/hyperlink" Target="https://rcc.uchicago.edu/" TargetMode="External"/><Relationship Id="rId39" Type="http://schemas.openxmlformats.org/officeDocument/2006/relationships/hyperlink" Target="https://www.globus.org/" TargetMode="External"/><Relationship Id="rId40" Type="http://schemas.openxmlformats.org/officeDocument/2006/relationships/hyperlink" Target="https://biologicalsciences.uchicago.edu/resources/irb-home" TargetMode="External"/><Relationship Id="rId41" Type="http://schemas.openxmlformats.org/officeDocument/2006/relationships/hyperlink" Target="https://crownschool.uchicago.edu/research-faculty/institutional-review-board" TargetMode="External"/><Relationship Id="rId4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biologicalsciences.uchicago.edu/" TargetMode="External"/><Relationship Id="rId2" Type="http://schemas.openxmlformats.org/officeDocument/2006/relationships/hyperlink" Target="https://www.chicagobooth.edu/" TargetMode="External"/><Relationship Id="rId3" Type="http://schemas.openxmlformats.org/officeDocument/2006/relationships/hyperlink" Target="https://college.uchicago.edu/" TargetMode="External"/><Relationship Id="rId4" Type="http://schemas.openxmlformats.org/officeDocument/2006/relationships/hyperlink" Target="https://crownschool.uchicago.edu/" TargetMode="External"/><Relationship Id="rId5" Type="http://schemas.openxmlformats.org/officeDocument/2006/relationships/hyperlink" Target="https://divinity.uchicago.edu/" TargetMode="External"/><Relationship Id="rId6" Type="http://schemas.openxmlformats.org/officeDocument/2006/relationships/hyperlink" Target="https://graham.uchicago.edu/" TargetMode="External"/><Relationship Id="rId7" Type="http://schemas.openxmlformats.org/officeDocument/2006/relationships/hyperlink" Target="https://harris.uchicago.edu/" TargetMode="External"/><Relationship Id="rId8" Type="http://schemas.openxmlformats.org/officeDocument/2006/relationships/hyperlink" Target="https://humanities.uchicago.edu/" TargetMode="External"/><Relationship Id="rId9" Type="http://schemas.openxmlformats.org/officeDocument/2006/relationships/hyperlink" Target="https://www.law.uchicago.edu/" TargetMode="External"/><Relationship Id="rId10" Type="http://schemas.openxmlformats.org/officeDocument/2006/relationships/hyperlink" Target="https://physicalsciences.uchicago.edu/" TargetMode="External"/><Relationship Id="rId11" Type="http://schemas.openxmlformats.org/officeDocument/2006/relationships/hyperlink" Target="https://socialsciences.uchicago.edu/" TargetMode="External"/><Relationship Id="rId12" Type="http://schemas.openxmlformats.org/officeDocument/2006/relationships/hyperlink" Target="https://www.lib.uchicago.edu/"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research.uchicago.edu/" TargetMode="External"/><Relationship Id="rId2" Type="http://schemas.openxmlformats.org/officeDocument/2006/relationships/hyperlink" Target="https://researchdevelopment.uchicago.edu/" TargetMode="External"/><Relationship Id="rId3" Type="http://schemas.openxmlformats.org/officeDocument/2006/relationships/hyperlink" Target="https://ura.uchicago.edu/" TargetMode="External"/><Relationship Id="rId4" Type="http://schemas.openxmlformats.org/officeDocument/2006/relationships/hyperlink" Target="https://sscs.uchicago.edu/dso-resources/" TargetMode="External"/><Relationship Id="rId5" Type="http://schemas.openxmlformats.org/officeDocument/2006/relationships/hyperlink" Target="https://socialsciences.uchicago.edu/department/social-sciences-research-center/grant-developmentsupport/compliance"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discover.dtic.mil/wp-content/uploads/2018/06/dod_public_access_plan_feb2015.pdf" TargetMode="External"/><Relationship Id="rId2" Type="http://schemas.openxmlformats.org/officeDocument/2006/relationships/hyperlink" Target="https://www.energy.gov/datamanagement/doe-requirements-and-guidance-digital-research-data-management" TargetMode="External"/><Relationship Id="rId3" Type="http://schemas.openxmlformats.org/officeDocument/2006/relationships/hyperlink" Target="https://www.neh.gov/sites/default/files/inline-files/Data%20Management%20Plans%2C%202019.pdf" TargetMode="External"/><Relationship Id="rId4" Type="http://schemas.openxmlformats.org/officeDocument/2006/relationships/hyperlink" Target="https://sharing.nih.gov/data-management-and-sharing-policy" TargetMode="External"/><Relationship Id="rId5" Type="http://schemas.openxmlformats.org/officeDocument/2006/relationships/hyperlink" Target="https://new.nsf.gov/funding/data-management-plan" TargetMode="External"/><Relationship Id="rId6" Type="http://schemas.openxmlformats.org/officeDocument/2006/relationships/hyperlink" Target="https://srds.uchicago.edu/research-data-protection-policy/" TargetMode="External"/><Relationship Id="rId7" Type="http://schemas.openxmlformats.org/officeDocument/2006/relationships/hyperlink" Target="https://srds.uchicago.edu/secure-research-data-usage-guide/" TargetMode="External"/><Relationship Id="rId8" Type="http://schemas.openxmlformats.org/officeDocument/2006/relationships/hyperlink" Target="https://its.uchicago.edu/research-data-center-policy/" TargetMode="External"/><Relationship Id="rId9" Type="http://schemas.openxmlformats.org/officeDocument/2006/relationships/hyperlink" Target="https://its.uchicago.edu/data-classification-guideline/" TargetMode="External"/><Relationship Id="rId10" Type="http://schemas.openxmlformats.org/officeDocument/2006/relationships/hyperlink" Target="https://dsc.uchicago.edu/selected-university-policies-on-administrative-dat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39.62"/>
    <col collapsed="false" customWidth="true" hidden="false" outlineLevel="0" max="2" min="2" style="0" width="14.5"/>
    <col collapsed="false" customWidth="true" hidden="false" outlineLevel="0" max="3" min="3" style="0" width="24.26"/>
    <col collapsed="false" customWidth="true" hidden="false" outlineLevel="0" max="5" min="5" style="0" width="28.5"/>
    <col collapsed="false" customWidth="true" hidden="false" outlineLevel="0" max="6" min="6" style="0" width="25.25"/>
    <col collapsed="false" customWidth="true" hidden="false" outlineLevel="0" max="7" min="7" style="0" width="12.5"/>
    <col collapsed="false" customWidth="true" hidden="false" outlineLevel="0" max="10" min="10" style="0" width="42.51"/>
    <col collapsed="false" customWidth="true" hidden="false" outlineLevel="0" max="11" min="11" style="0" width="34.25"/>
    <col collapsed="false" customWidth="true" hidden="false" outlineLevel="0" max="12" min="12" style="0" width="10"/>
  </cols>
  <sheetData>
    <row r="1" customFormat="false" ht="15.75" hidden="false" customHeight="false" outlineLevel="0" collapsed="false">
      <c r="A1" s="1" t="s">
        <v>0</v>
      </c>
      <c r="B1" s="2" t="s">
        <v>1</v>
      </c>
      <c r="C1" s="3" t="s">
        <v>2</v>
      </c>
      <c r="D1" s="3" t="s">
        <v>3</v>
      </c>
      <c r="E1" s="1" t="s">
        <v>4</v>
      </c>
      <c r="F1" s="1" t="s">
        <v>5</v>
      </c>
      <c r="G1" s="4" t="s">
        <v>6</v>
      </c>
      <c r="H1" s="1" t="s">
        <v>7</v>
      </c>
      <c r="I1" s="1" t="s">
        <v>8</v>
      </c>
      <c r="J1" s="5" t="s">
        <v>9</v>
      </c>
      <c r="K1" s="6" t="s">
        <v>10</v>
      </c>
      <c r="L1" s="6" t="s">
        <v>11</v>
      </c>
      <c r="M1" s="7"/>
      <c r="N1" s="1"/>
      <c r="O1" s="1"/>
      <c r="P1" s="1"/>
      <c r="Q1" s="1"/>
      <c r="R1" s="1"/>
      <c r="S1" s="1"/>
      <c r="T1" s="1"/>
      <c r="U1" s="1"/>
      <c r="V1" s="1"/>
      <c r="W1" s="1"/>
      <c r="X1" s="1"/>
    </row>
    <row r="2" customFormat="false" ht="15.75" hidden="false" customHeight="false" outlineLevel="0" collapsed="false">
      <c r="A2" s="8" t="s">
        <v>12</v>
      </c>
      <c r="B2" s="9" t="s">
        <v>13</v>
      </c>
      <c r="C2" s="10" t="s">
        <v>14</v>
      </c>
      <c r="D2" s="11" t="s">
        <v>15</v>
      </c>
      <c r="E2" s="8" t="s">
        <v>16</v>
      </c>
      <c r="F2" s="11" t="s">
        <v>17</v>
      </c>
      <c r="G2" s="9" t="s">
        <v>18</v>
      </c>
      <c r="H2" s="12"/>
      <c r="I2" s="13" t="e">
        <f aca="false">IFERROR(VLOOKUP(H2,'Funder Policies'!A:B,2,FALSE()))</f>
        <v>#VALUE!</v>
      </c>
      <c r="J2" s="14" t="s">
        <v>19</v>
      </c>
      <c r="K2" s="15"/>
      <c r="L2" s="16" t="e">
        <f aca="false">IFERROR(VLOOKUP(K2,Office!A:B,2, FALSE()))</f>
        <v>#VALUE!</v>
      </c>
    </row>
    <row r="3" customFormat="false" ht="15.75" hidden="false" customHeight="false" outlineLevel="0" collapsed="false">
      <c r="A3" s="8" t="s">
        <v>20</v>
      </c>
      <c r="B3" s="9" t="s">
        <v>21</v>
      </c>
      <c r="C3" s="11" t="s">
        <v>22</v>
      </c>
      <c r="D3" s="11" t="s">
        <v>23</v>
      </c>
      <c r="E3" s="8" t="s">
        <v>16</v>
      </c>
      <c r="F3" s="11" t="s">
        <v>17</v>
      </c>
      <c r="G3" s="9" t="s">
        <v>18</v>
      </c>
      <c r="H3" s="12"/>
      <c r="I3" s="13" t="e">
        <f aca="false">IFERROR(VLOOKUP(H3,'Funder Policies'!A:B,2,FALSE()))</f>
        <v>#VALUE!</v>
      </c>
      <c r="J3" s="14" t="s">
        <v>19</v>
      </c>
      <c r="K3" s="15"/>
      <c r="L3" s="16" t="e">
        <f aca="false">IFERROR(VLOOKUP(K3,Office!A:B,2, FALSE()))</f>
        <v>#VALUE!</v>
      </c>
    </row>
    <row r="4" customFormat="false" ht="15.75" hidden="false" customHeight="false" outlineLevel="0" collapsed="false">
      <c r="A4" s="8" t="s">
        <v>24</v>
      </c>
      <c r="B4" s="9" t="s">
        <v>25</v>
      </c>
      <c r="C4" s="11" t="s">
        <v>26</v>
      </c>
      <c r="D4" s="11" t="s">
        <v>15</v>
      </c>
      <c r="E4" s="8" t="s">
        <v>16</v>
      </c>
      <c r="F4" s="11" t="s">
        <v>17</v>
      </c>
      <c r="G4" s="9" t="s">
        <v>18</v>
      </c>
      <c r="H4" s="12"/>
      <c r="I4" s="13" t="e">
        <f aca="false">IFERROR(VLOOKUP(H4,'Funder Policies'!A:B,2,FALSE()))</f>
        <v>#VALUE!</v>
      </c>
      <c r="J4" s="14" t="s">
        <v>19</v>
      </c>
      <c r="K4" s="15"/>
      <c r="L4" s="16" t="e">
        <f aca="false">IFERROR(VLOOKUP(K4,Office!A:B,2, FALSE()))</f>
        <v>#VALUE!</v>
      </c>
    </row>
    <row r="5" customFormat="false" ht="15.75" hidden="false" customHeight="false" outlineLevel="0" collapsed="false">
      <c r="A5" s="8" t="s">
        <v>27</v>
      </c>
      <c r="B5" s="9" t="s">
        <v>28</v>
      </c>
      <c r="C5" s="11" t="s">
        <v>29</v>
      </c>
      <c r="D5" s="11" t="s">
        <v>30</v>
      </c>
      <c r="E5" s="8" t="s">
        <v>31</v>
      </c>
      <c r="F5" s="11" t="s">
        <v>17</v>
      </c>
      <c r="G5" s="9" t="s">
        <v>18</v>
      </c>
      <c r="H5" s="12"/>
      <c r="I5" s="13" t="e">
        <f aca="false">IFERROR(VLOOKUP(H5,'Funder Policies'!A:B,2,FALSE()))</f>
        <v>#VALUE!</v>
      </c>
      <c r="J5" s="14" t="s">
        <v>19</v>
      </c>
      <c r="K5" s="15"/>
      <c r="L5" s="16" t="e">
        <f aca="false">IFERROR(VLOOKUP(K5,Office!A:B,2, FALSE()))</f>
        <v>#VALUE!</v>
      </c>
    </row>
    <row r="6" customFormat="false" ht="15.75" hidden="false" customHeight="false" outlineLevel="0" collapsed="false">
      <c r="A6" s="8" t="s">
        <v>32</v>
      </c>
      <c r="B6" s="11"/>
      <c r="C6" s="11" t="s">
        <v>33</v>
      </c>
      <c r="D6" s="11" t="s">
        <v>23</v>
      </c>
      <c r="E6" s="8" t="s">
        <v>34</v>
      </c>
      <c r="F6" s="11" t="s">
        <v>17</v>
      </c>
      <c r="G6" s="9" t="str">
        <f aca="false">IFERROR(VLOOKUP(F6,Divisions!A:B,2, FALSE()),)</f>
        <v>https://biologicalsciences.uchicago.edu/</v>
      </c>
      <c r="H6" s="12"/>
      <c r="I6" s="13" t="e">
        <f aca="false">IFERROR(VLOOKUP(H6,'Funder Policies'!A:B,2,FALSE()))</f>
        <v>#VALUE!</v>
      </c>
      <c r="J6" s="14" t="s">
        <v>32</v>
      </c>
      <c r="K6" s="15"/>
      <c r="L6" s="16" t="e">
        <f aca="false">IFERROR(VLOOKUP(K6,Office!A:B,2, FALSE()))</f>
        <v>#VALUE!</v>
      </c>
    </row>
    <row r="7" customFormat="false" ht="15.75" hidden="false" customHeight="false" outlineLevel="0" collapsed="false">
      <c r="A7" s="8" t="s">
        <v>35</v>
      </c>
      <c r="B7" s="9" t="s">
        <v>36</v>
      </c>
      <c r="C7" s="11" t="s">
        <v>37</v>
      </c>
      <c r="D7" s="11" t="s">
        <v>38</v>
      </c>
      <c r="E7" s="8" t="s">
        <v>39</v>
      </c>
      <c r="F7" s="11" t="s">
        <v>40</v>
      </c>
      <c r="G7" s="9" t="s">
        <v>41</v>
      </c>
      <c r="H7" s="12"/>
      <c r="I7" s="13" t="e">
        <f aca="false">IFERROR(VLOOKUP(H7,'Funder Policies'!A:B,2,FALSE()))</f>
        <v>#VALUE!</v>
      </c>
      <c r="J7" s="15"/>
      <c r="K7" s="15"/>
      <c r="L7" s="16" t="e">
        <f aca="false">IFERROR(VLOOKUP(K7,Office!A:B,2, FALSE()))</f>
        <v>#VALUE!</v>
      </c>
    </row>
    <row r="8" customFormat="false" ht="15.75" hidden="false" customHeight="false" outlineLevel="0" collapsed="false">
      <c r="A8" s="8" t="s">
        <v>42</v>
      </c>
      <c r="B8" s="9" t="s">
        <v>43</v>
      </c>
      <c r="C8" s="11" t="s">
        <v>44</v>
      </c>
      <c r="D8" s="11" t="s">
        <v>38</v>
      </c>
      <c r="E8" s="8" t="s">
        <v>45</v>
      </c>
      <c r="F8" s="11" t="s">
        <v>40</v>
      </c>
      <c r="G8" s="9" t="s">
        <v>41</v>
      </c>
      <c r="H8" s="12"/>
      <c r="I8" s="13" t="e">
        <f aca="false">IFERROR(VLOOKUP(H8,'Funder Policies'!A:B,2,FALSE()))</f>
        <v>#VALUE!</v>
      </c>
      <c r="J8" s="15"/>
      <c r="K8" s="15"/>
      <c r="L8" s="16" t="e">
        <f aca="false">IFERROR(VLOOKUP(K8,Office!A:B,2, FALSE()))</f>
        <v>#VALUE!</v>
      </c>
    </row>
    <row r="9" customFormat="false" ht="15.75" hidden="false" customHeight="false" outlineLevel="0" collapsed="false">
      <c r="A9" s="8" t="s">
        <v>46</v>
      </c>
      <c r="B9" s="9" t="s">
        <v>47</v>
      </c>
      <c r="C9" s="11" t="s">
        <v>48</v>
      </c>
      <c r="D9" s="11" t="s">
        <v>23</v>
      </c>
      <c r="E9" s="8" t="s">
        <v>49</v>
      </c>
      <c r="F9" s="11" t="s">
        <v>50</v>
      </c>
      <c r="G9" s="9" t="s">
        <v>51</v>
      </c>
      <c r="H9" s="12"/>
      <c r="I9" s="13" t="e">
        <f aca="false">IFERROR(VLOOKUP(H9,'Funder Policies'!A:B,2,FALSE()))</f>
        <v>#VALUE!</v>
      </c>
      <c r="J9" s="15"/>
      <c r="K9" s="15"/>
      <c r="L9" s="16" t="e">
        <f aca="false">IFERROR(VLOOKUP(K9,Office!A:B,2, FALSE()))</f>
        <v>#VALUE!</v>
      </c>
    </row>
    <row r="10" customFormat="false" ht="15.75" hidden="false" customHeight="false" outlineLevel="0" collapsed="false">
      <c r="A10" s="8" t="s">
        <v>52</v>
      </c>
      <c r="B10" s="9" t="s">
        <v>53</v>
      </c>
      <c r="C10" s="17" t="s">
        <v>54</v>
      </c>
      <c r="D10" s="11" t="s">
        <v>23</v>
      </c>
      <c r="E10" s="8" t="s">
        <v>55</v>
      </c>
      <c r="F10" s="11" t="s">
        <v>56</v>
      </c>
      <c r="G10" s="9" t="s">
        <v>57</v>
      </c>
      <c r="H10" s="12"/>
      <c r="I10" s="13" t="e">
        <f aca="false">IFERROR(VLOOKUP(H10,'Funder Policies'!A:B,2,FALSE()))</f>
        <v>#VALUE!</v>
      </c>
      <c r="J10" s="15"/>
      <c r="K10" s="15"/>
      <c r="L10" s="16" t="e">
        <f aca="false">IFERROR(VLOOKUP(K10,Office!A:B,2, FALSE()))</f>
        <v>#VALUE!</v>
      </c>
    </row>
    <row r="11" customFormat="false" ht="15.75" hidden="false" customHeight="false" outlineLevel="0" collapsed="false">
      <c r="A11" s="1" t="s">
        <v>58</v>
      </c>
      <c r="B11" s="9" t="s">
        <v>59</v>
      </c>
      <c r="C11" s="11" t="s">
        <v>60</v>
      </c>
      <c r="D11" s="11" t="s">
        <v>23</v>
      </c>
      <c r="E11" s="8" t="s">
        <v>61</v>
      </c>
      <c r="F11" s="11" t="s">
        <v>62</v>
      </c>
      <c r="G11" s="9" t="s">
        <v>63</v>
      </c>
      <c r="H11" s="12"/>
      <c r="I11" s="13" t="e">
        <f aca="false">IFERROR(VLOOKUP(H11,'Funder Policies'!A:B,2,FALSE()))</f>
        <v>#VALUE!</v>
      </c>
      <c r="J11" s="15"/>
      <c r="K11" s="15"/>
      <c r="L11" s="16" t="e">
        <f aca="false">IFERROR(VLOOKUP(K11,Office!A:B,2, FALSE()))</f>
        <v>#VALUE!</v>
      </c>
    </row>
    <row r="12" customFormat="false" ht="15.75" hidden="false" customHeight="false" outlineLevel="0" collapsed="false">
      <c r="A12" s="8" t="s">
        <v>64</v>
      </c>
      <c r="B12" s="9" t="s">
        <v>65</v>
      </c>
      <c r="C12" s="11" t="s">
        <v>66</v>
      </c>
      <c r="D12" s="11" t="s">
        <v>67</v>
      </c>
      <c r="E12" s="8" t="s">
        <v>68</v>
      </c>
      <c r="F12" s="11" t="s">
        <v>69</v>
      </c>
      <c r="G12" s="9" t="s">
        <v>70</v>
      </c>
      <c r="H12" s="12"/>
      <c r="I12" s="13" t="e">
        <f aca="false">IFERROR(VLOOKUP(H12,'Funder Policies'!A:B,2,FALSE()))</f>
        <v>#VALUE!</v>
      </c>
      <c r="J12" s="15"/>
      <c r="K12" s="15"/>
      <c r="L12" s="16" t="e">
        <f aca="false">IFERROR(VLOOKUP(K12,Office!A:B,2, FALSE()))</f>
        <v>#VALUE!</v>
      </c>
    </row>
    <row r="13" customFormat="false" ht="15.75" hidden="false" customHeight="false" outlineLevel="0" collapsed="false">
      <c r="A13" s="8" t="s">
        <v>71</v>
      </c>
      <c r="B13" s="9" t="s">
        <v>72</v>
      </c>
      <c r="C13" s="11" t="s">
        <v>73</v>
      </c>
      <c r="D13" s="11" t="s">
        <v>15</v>
      </c>
      <c r="E13" s="8" t="s">
        <v>74</v>
      </c>
      <c r="F13" s="11" t="s">
        <v>50</v>
      </c>
      <c r="G13" s="9" t="s">
        <v>51</v>
      </c>
      <c r="H13" s="12"/>
      <c r="I13" s="13" t="e">
        <f aca="false">IFERROR(VLOOKUP(H13,'Funder Policies'!A:B,2,FALSE()))</f>
        <v>#VALUE!</v>
      </c>
      <c r="J13" s="15"/>
      <c r="K13" s="15"/>
      <c r="L13" s="16" t="e">
        <f aca="false">IFERROR(VLOOKUP(K13,Office!A:B,2, FALSE()))</f>
        <v>#VALUE!</v>
      </c>
    </row>
    <row r="14" customFormat="false" ht="15.75" hidden="false" customHeight="false" outlineLevel="0" collapsed="false">
      <c r="A14" s="8" t="s">
        <v>75</v>
      </c>
      <c r="B14" s="9" t="s">
        <v>76</v>
      </c>
      <c r="C14" s="4" t="s">
        <v>77</v>
      </c>
      <c r="D14" s="11" t="s">
        <v>38</v>
      </c>
      <c r="E14" s="8" t="s">
        <v>78</v>
      </c>
      <c r="F14" s="11" t="s">
        <v>79</v>
      </c>
      <c r="G14" s="9" t="str">
        <f aca="false">IFERROR(VLOOKUP(F14,Divisions!A:B,2, FALSE()),)</f>
        <v>https://socialsciences.uchicago.edu/</v>
      </c>
      <c r="H14" s="12"/>
      <c r="I14" s="13" t="e">
        <f aca="false">IFERROR(VLOOKUP(H14,'Funder Policies'!A:B,2,FALSE()))</f>
        <v>#VALUE!</v>
      </c>
      <c r="J14" s="15"/>
      <c r="K14" s="15"/>
      <c r="L14" s="16" t="e">
        <f aca="false">IFERROR(VLOOKUP(K14,Office!A:B,2, FALSE()))</f>
        <v>#VALUE!</v>
      </c>
    </row>
    <row r="15" customFormat="false" ht="15.75" hidden="false" customHeight="false" outlineLevel="0" collapsed="false">
      <c r="A15" s="8" t="s">
        <v>80</v>
      </c>
      <c r="B15" s="9" t="s">
        <v>81</v>
      </c>
      <c r="C15" s="11" t="s">
        <v>82</v>
      </c>
      <c r="D15" s="11" t="s">
        <v>83</v>
      </c>
      <c r="E15" s="8" t="s">
        <v>84</v>
      </c>
      <c r="F15" s="11" t="s">
        <v>85</v>
      </c>
      <c r="G15" s="9" t="s">
        <v>86</v>
      </c>
      <c r="H15" s="12"/>
      <c r="I15" s="13" t="e">
        <f aca="false">IFERROR(VLOOKUP(H15,'Funder Policies'!A:B,2,FALSE()))</f>
        <v>#VALUE!</v>
      </c>
      <c r="J15" s="15"/>
      <c r="K15" s="15"/>
      <c r="L15" s="16" t="e">
        <f aca="false">IFERROR(VLOOKUP(K15,Office!A:B,2, FALSE()))</f>
        <v>#VALUE!</v>
      </c>
    </row>
    <row r="16" customFormat="false" ht="15.75" hidden="false" customHeight="false" outlineLevel="0" collapsed="false">
      <c r="A16" s="8" t="s">
        <v>87</v>
      </c>
      <c r="B16" s="9" t="s">
        <v>88</v>
      </c>
      <c r="C16" s="11" t="s">
        <v>89</v>
      </c>
      <c r="D16" s="11" t="s">
        <v>83</v>
      </c>
      <c r="E16" s="8"/>
      <c r="F16" s="11" t="s">
        <v>79</v>
      </c>
      <c r="G16" s="9" t="str">
        <f aca="false">IFERROR(VLOOKUP(F16,Divisions!A:B,2, FALSE()),)</f>
        <v>https://socialsciences.uchicago.edu/</v>
      </c>
      <c r="H16" s="12"/>
      <c r="I16" s="13" t="e">
        <f aca="false">IFERROR(VLOOKUP(H16,'Funder Policies'!A:B,2,FALSE()))</f>
        <v>#VALUE!</v>
      </c>
      <c r="J16" s="15"/>
      <c r="K16" s="15"/>
      <c r="L16" s="16" t="e">
        <f aca="false">IFERROR(VLOOKUP(K16,Office!A:B,2, FALSE()))</f>
        <v>#VALUE!</v>
      </c>
    </row>
    <row r="17" customFormat="false" ht="15.75" hidden="false" customHeight="false" outlineLevel="0" collapsed="false">
      <c r="A17" s="8" t="s">
        <v>90</v>
      </c>
      <c r="B17" s="18" t="s">
        <v>91</v>
      </c>
      <c r="C17" s="11" t="s">
        <v>92</v>
      </c>
      <c r="D17" s="11" t="s">
        <v>23</v>
      </c>
      <c r="E17" s="8" t="s">
        <v>93</v>
      </c>
      <c r="F17" s="11" t="s">
        <v>79</v>
      </c>
      <c r="G17" s="9" t="s">
        <v>94</v>
      </c>
      <c r="H17" s="12"/>
      <c r="I17" s="13"/>
      <c r="J17" s="15"/>
      <c r="K17" s="15"/>
      <c r="L17" s="16"/>
    </row>
    <row r="18" customFormat="false" ht="15.75" hidden="false" customHeight="false" outlineLevel="0" collapsed="false">
      <c r="A18" s="8" t="s">
        <v>95</v>
      </c>
      <c r="B18" s="19" t="s">
        <v>96</v>
      </c>
      <c r="C18" s="11" t="s">
        <v>97</v>
      </c>
      <c r="D18" s="11" t="s">
        <v>23</v>
      </c>
      <c r="E18" s="8" t="s">
        <v>98</v>
      </c>
      <c r="F18" s="11" t="s">
        <v>79</v>
      </c>
      <c r="G18" s="9" t="s">
        <v>94</v>
      </c>
      <c r="H18" s="12"/>
      <c r="I18" s="13"/>
      <c r="J18" s="15"/>
      <c r="K18" s="15"/>
      <c r="L18" s="16"/>
    </row>
    <row r="19" customFormat="false" ht="15.75" hidden="false" customHeight="false" outlineLevel="0" collapsed="false">
      <c r="A19" s="8" t="s">
        <v>99</v>
      </c>
      <c r="B19" s="9" t="s">
        <v>100</v>
      </c>
      <c r="C19" s="11" t="s">
        <v>101</v>
      </c>
      <c r="D19" s="11" t="s">
        <v>23</v>
      </c>
      <c r="E19" s="8" t="s">
        <v>98</v>
      </c>
      <c r="F19" s="11" t="s">
        <v>102</v>
      </c>
      <c r="G19" s="9" t="str">
        <f aca="false">IFERROR(VLOOKUP(F19,Divisions!A:B,2, FALSE()),)</f>
        <v>https://www.lib.uchicago.edu/</v>
      </c>
      <c r="H19" s="12"/>
      <c r="I19" s="13" t="e">
        <f aca="false">IFERROR(VLOOKUP(H19,'Funder Policies'!A:B,2,FALSE()))</f>
        <v>#VALUE!</v>
      </c>
      <c r="J19" s="15"/>
      <c r="K19" s="15"/>
      <c r="L19" s="16" t="e">
        <f aca="false">IFERROR(VLOOKUP(K19,Office!A:B,2, FALSE()))</f>
        <v>#VALUE!</v>
      </c>
    </row>
    <row r="20" customFormat="false" ht="15.75" hidden="false" customHeight="false" outlineLevel="0" collapsed="false">
      <c r="A20" s="8" t="s">
        <v>103</v>
      </c>
      <c r="B20" s="9" t="s">
        <v>104</v>
      </c>
      <c r="C20" s="11" t="s">
        <v>105</v>
      </c>
      <c r="D20" s="11" t="s">
        <v>30</v>
      </c>
      <c r="E20" s="8"/>
      <c r="F20" s="11" t="s">
        <v>102</v>
      </c>
      <c r="G20" s="9" t="str">
        <f aca="false">IFERROR(VLOOKUP(F20,Divisions!A:B,2, FALSE()),)</f>
        <v>https://www.lib.uchicago.edu/</v>
      </c>
      <c r="H20" s="12"/>
      <c r="I20" s="13" t="e">
        <f aca="false">IFERROR(VLOOKUP(H20,'Funder Policies'!A:B,2,FALSE()))</f>
        <v>#VALUE!</v>
      </c>
      <c r="J20" s="15"/>
      <c r="K20" s="15"/>
      <c r="L20" s="16" t="e">
        <f aca="false">IFERROR(VLOOKUP(K20,Office!A:B,2, FALSE()))</f>
        <v>#VALUE!</v>
      </c>
    </row>
    <row r="21" customFormat="false" ht="15.75" hidden="false" customHeight="false" outlineLevel="0" collapsed="false">
      <c r="A21" s="8" t="s">
        <v>106</v>
      </c>
      <c r="B21" s="9" t="s">
        <v>107</v>
      </c>
      <c r="C21" s="11" t="s">
        <v>108</v>
      </c>
      <c r="D21" s="11" t="s">
        <v>67</v>
      </c>
      <c r="E21" s="8"/>
      <c r="F21" s="11" t="s">
        <v>102</v>
      </c>
      <c r="G21" s="9" t="str">
        <f aca="false">IFERROR(VLOOKUP(F21,Divisions!A:B,2, FALSE()),)</f>
        <v>https://www.lib.uchicago.edu/</v>
      </c>
      <c r="H21" s="12"/>
      <c r="I21" s="13" t="e">
        <f aca="false">IFERROR(VLOOKUP(H21,'Funder Policies'!A:B,2,FALSE()))</f>
        <v>#VALUE!</v>
      </c>
      <c r="J21" s="15"/>
      <c r="K21" s="15"/>
      <c r="L21" s="16" t="e">
        <f aca="false">IFERROR(VLOOKUP(K21,Office!A:B,2, FALSE()))</f>
        <v>#VALUE!</v>
      </c>
    </row>
    <row r="22" customFormat="false" ht="15.75" hidden="false" customHeight="false" outlineLevel="0" collapsed="false">
      <c r="A22" s="8" t="s">
        <v>109</v>
      </c>
      <c r="B22" s="9" t="s">
        <v>110</v>
      </c>
      <c r="C22" s="9" t="s">
        <v>111</v>
      </c>
      <c r="D22" s="11" t="s">
        <v>30</v>
      </c>
      <c r="E22" s="8" t="s">
        <v>112</v>
      </c>
      <c r="F22" s="11" t="s">
        <v>102</v>
      </c>
      <c r="G22" s="9" t="str">
        <f aca="false">IFERROR(VLOOKUP(F22,Divisions!A:B,2, FALSE()),)</f>
        <v>https://www.lib.uchicago.edu/</v>
      </c>
      <c r="H22" s="12"/>
      <c r="I22" s="13" t="e">
        <f aca="false">IFERROR(VLOOKUP(H22,'Funder Policies'!A:B,2,FALSE()))</f>
        <v>#VALUE!</v>
      </c>
      <c r="J22" s="14" t="s">
        <v>113</v>
      </c>
      <c r="K22" s="15"/>
      <c r="L22" s="16" t="e">
        <f aca="false">IFERROR(VLOOKUP(K22,Office!A:B,2, FALSE()))</f>
        <v>#VALUE!</v>
      </c>
    </row>
    <row r="23" customFormat="false" ht="15.75" hidden="false" customHeight="false" outlineLevel="0" collapsed="false">
      <c r="A23" s="8" t="s">
        <v>114</v>
      </c>
      <c r="B23" s="9" t="s">
        <v>115</v>
      </c>
      <c r="C23" s="11" t="s">
        <v>116</v>
      </c>
      <c r="D23" s="11" t="s">
        <v>30</v>
      </c>
      <c r="E23" s="8" t="s">
        <v>112</v>
      </c>
      <c r="F23" s="11" t="s">
        <v>102</v>
      </c>
      <c r="G23" s="9" t="str">
        <f aca="false">IFERROR(VLOOKUP(F23,Divisions!A:B,2, FALSE()),)</f>
        <v>https://www.lib.uchicago.edu/</v>
      </c>
      <c r="H23" s="12"/>
      <c r="I23" s="13" t="e">
        <f aca="false">IFERROR(VLOOKUP(H23,'Funder Policies'!A:B,2,FALSE()))</f>
        <v>#VALUE!</v>
      </c>
      <c r="J23" s="15"/>
      <c r="K23" s="14"/>
      <c r="L23" s="16" t="e">
        <f aca="false">IFERROR(VLOOKUP(K23,Office!A:B,2, FALSE()))</f>
        <v>#VALUE!</v>
      </c>
    </row>
    <row r="24" customFormat="false" ht="15.75" hidden="false" customHeight="false" outlineLevel="0" collapsed="false">
      <c r="A24" s="8" t="s">
        <v>117</v>
      </c>
      <c r="B24" s="9" t="s">
        <v>118</v>
      </c>
      <c r="C24" s="11" t="s">
        <v>119</v>
      </c>
      <c r="D24" s="11" t="s">
        <v>23</v>
      </c>
      <c r="E24" s="8" t="s">
        <v>98</v>
      </c>
      <c r="G24" s="11"/>
      <c r="H24" s="12"/>
      <c r="I24" s="13"/>
      <c r="J24" s="15"/>
      <c r="K24" s="15"/>
      <c r="L24" s="16"/>
    </row>
    <row r="25" customFormat="false" ht="15.75" hidden="false" customHeight="false" outlineLevel="0" collapsed="false">
      <c r="A25" s="20" t="s">
        <v>120</v>
      </c>
      <c r="B25" s="9" t="s">
        <v>121</v>
      </c>
      <c r="C25" s="11" t="s">
        <v>122</v>
      </c>
      <c r="D25" s="11" t="s">
        <v>67</v>
      </c>
      <c r="E25" s="8" t="s">
        <v>34</v>
      </c>
      <c r="G25" s="11"/>
      <c r="H25" s="12"/>
      <c r="I25" s="13"/>
      <c r="J25" s="15"/>
      <c r="K25" s="15"/>
      <c r="L25" s="16"/>
    </row>
    <row r="26" customFormat="false" ht="15.75" hidden="false" customHeight="false" outlineLevel="0" collapsed="false">
      <c r="A26" s="8" t="s">
        <v>123</v>
      </c>
      <c r="B26" s="9" t="s">
        <v>124</v>
      </c>
      <c r="C26" s="11" t="s">
        <v>125</v>
      </c>
      <c r="D26" s="11" t="s">
        <v>38</v>
      </c>
      <c r="E26" s="11" t="s">
        <v>78</v>
      </c>
      <c r="G26" s="11"/>
      <c r="H26" s="12"/>
      <c r="I26" s="13"/>
      <c r="J26" s="15"/>
      <c r="K26" s="15"/>
      <c r="L26" s="16"/>
    </row>
    <row r="27" customFormat="false" ht="15.75" hidden="false" customHeight="false" outlineLevel="0" collapsed="false">
      <c r="A27" s="8" t="s">
        <v>126</v>
      </c>
      <c r="B27" s="9" t="s">
        <v>127</v>
      </c>
      <c r="C27" s="11" t="s">
        <v>128</v>
      </c>
      <c r="D27" s="11" t="s">
        <v>38</v>
      </c>
      <c r="E27" s="11" t="s">
        <v>78</v>
      </c>
      <c r="G27" s="11"/>
      <c r="H27" s="12"/>
      <c r="I27" s="13"/>
      <c r="J27" s="15"/>
      <c r="K27" s="15"/>
      <c r="L27" s="16"/>
    </row>
    <row r="28" customFormat="false" ht="15.75" hidden="false" customHeight="false" outlineLevel="0" collapsed="false">
      <c r="A28" s="8"/>
      <c r="B28" s="11"/>
      <c r="C28" s="11"/>
      <c r="D28" s="12"/>
      <c r="E28" s="8"/>
      <c r="G28" s="11"/>
      <c r="H28" s="12"/>
      <c r="I28" s="13"/>
      <c r="J28" s="15"/>
      <c r="K28" s="15"/>
      <c r="L28" s="16"/>
    </row>
    <row r="29" customFormat="false" ht="15.75" hidden="false" customHeight="false" outlineLevel="0" collapsed="false">
      <c r="A29" s="8"/>
      <c r="B29" s="11"/>
      <c r="D29" s="12"/>
      <c r="E29" s="8"/>
      <c r="G29" s="11"/>
      <c r="H29" s="12"/>
      <c r="I29" s="13"/>
      <c r="J29" s="15"/>
      <c r="K29" s="15"/>
      <c r="L29" s="16"/>
    </row>
    <row r="30" customFormat="false" ht="15.75" hidden="false" customHeight="false" outlineLevel="0" collapsed="false">
      <c r="A30" s="8"/>
      <c r="B30" s="11"/>
      <c r="D30" s="12"/>
      <c r="E30" s="8"/>
      <c r="G30" s="11"/>
      <c r="H30" s="12"/>
      <c r="I30" s="13"/>
      <c r="J30" s="15"/>
      <c r="K30" s="15"/>
      <c r="L30" s="16"/>
    </row>
    <row r="31" customFormat="false" ht="15.75" hidden="false" customHeight="false" outlineLevel="0" collapsed="false">
      <c r="A31" s="8"/>
      <c r="B31" s="11"/>
      <c r="D31" s="12"/>
      <c r="E31" s="8"/>
      <c r="G31" s="11"/>
      <c r="H31" s="12"/>
      <c r="I31" s="13"/>
      <c r="J31" s="15"/>
      <c r="K31" s="15"/>
      <c r="L31" s="16"/>
    </row>
    <row r="32" customFormat="false" ht="15.75" hidden="false" customHeight="false" outlineLevel="0" collapsed="false">
      <c r="A32" s="8"/>
      <c r="B32" s="11"/>
      <c r="D32" s="12"/>
      <c r="E32" s="8"/>
      <c r="G32" s="11"/>
      <c r="H32" s="12"/>
      <c r="I32" s="13"/>
      <c r="J32" s="15"/>
      <c r="K32" s="15"/>
      <c r="L32" s="16"/>
    </row>
    <row r="33" customFormat="false" ht="15.75" hidden="false" customHeight="false" outlineLevel="0" collapsed="false">
      <c r="A33" s="8"/>
      <c r="B33" s="11"/>
      <c r="D33" s="12"/>
      <c r="E33" s="8"/>
      <c r="G33" s="11"/>
      <c r="H33" s="12"/>
      <c r="I33" s="13"/>
      <c r="J33" s="15"/>
      <c r="K33" s="15"/>
      <c r="L33" s="16"/>
    </row>
  </sheetData>
  <autoFilter ref="A1:N33"/>
  <dataValidations count="6">
    <dataValidation allowBlank="true" errorStyle="stop" operator="between" showDropDown="false" showErrorMessage="true" showInputMessage="false" sqref="D2:D33" type="list">
      <formula1>phase</formula1>
      <formula2>0</formula2>
    </dataValidation>
    <dataValidation allowBlank="true" errorStyle="stop" operator="between" showDropDown="true" showErrorMessage="false" showInputMessage="false" sqref="B2:B33 I2:I33 L2:L33" type="custom">
      <formula1>IFERROR(isurl(B2), 1)</formula1>
      <formula2>0</formula2>
    </dataValidation>
    <dataValidation allowBlank="true" errorStyle="stop" operator="between" showDropDown="false" showErrorMessage="true" showInputMessage="false" sqref="H2:H33" type="list">
      <formula1>funder</formula1>
      <formula2>0</formula2>
    </dataValidation>
    <dataValidation allowBlank="true" errorStyle="stop" operator="between" showDropDown="false" showErrorMessage="true" showInputMessage="false" sqref="E2:E33" type="list">
      <formula1>UTILS!$B$2:$B33</formula1>
      <formula2>0</formula2>
    </dataValidation>
    <dataValidation allowBlank="true" errorStyle="stop" operator="between" showDropDown="false" showErrorMessage="true" showInputMessage="false" sqref="K2:K33" type="list">
      <formula1>admin_office</formula1>
      <formula2>0</formula2>
    </dataValidation>
    <dataValidation allowBlank="true" errorStyle="stop" operator="between" showDropDown="false" showErrorMessage="true" showInputMessage="false" sqref="J2:J33" type="list">
      <formula1>sub_division</formula1>
      <formula2>0</formula2>
    </dataValidation>
  </dataValidations>
  <hyperlinks>
    <hyperlink ref="B2" r:id="rId1" display="https://cri.uchicago.edu/"/>
    <hyperlink ref="G2" r:id="rId2" display="https://biologicalsciences.uchicago.edu/"/>
    <hyperlink ref="B3" r:id="rId3" display="https://cri.uchicago.edu/hpc/"/>
    <hyperlink ref="G3" r:id="rId4" display="https://biologicalsciences.uchicago.edu/"/>
    <hyperlink ref="B4" r:id="rId5" display="https://cri.uchicago.edu/storage/"/>
    <hyperlink ref="G4" r:id="rId6" display="https://biologicalsciences.uchicago.edu/"/>
    <hyperlink ref="B5" r:id="rId7" display="https://cri.uchicago.edu/crdw/"/>
    <hyperlink ref="G5" r:id="rId8" display="https://biologicalsciences.uchicago.edu/"/>
    <hyperlink ref="B7" r:id="rId9" display="https://intranet.chicagobooth.edu/secure/staff/data-policies/web-scraping-policy"/>
    <hyperlink ref="G7" r:id="rId10" display="https://www.chicagobooth.edu/"/>
    <hyperlink ref="B8" r:id="rId11" display="https://intranet.chicagobooth.edu/secure/staff/data-policies/limited-data-set-definition"/>
    <hyperlink ref="G8" r:id="rId12" display="https://www.chicagobooth.edu/"/>
    <hyperlink ref="B9" r:id="rId13" display="https://datascience.uchicago.edu/"/>
    <hyperlink ref="G9" r:id="rId14" display="https://physicalsciences.uchicago.edu/"/>
    <hyperlink ref="B10" r:id="rId15" display="https://voices.uchicago.edu/cedar/"/>
    <hyperlink ref="C10" r:id="rId16" display="CEDAR (Critical Editions for Digital Analysis and Research) is a multi-project digital humanities initiative in which innovative computational methods are employed in textual studies. The CEDAR software tools and editorial procedures are being tested and documented by seven pilot projects before being made available to scholars more widely. The CEDAR initiative is supported by the Forum for Digital Culture of the University of Chicago."/>
    <hyperlink ref="G10" r:id="rId17" display="https://divinity.uchicago.edu/"/>
    <hyperlink ref="B11" r:id="rId18" display="https://voices.uchicago.edu/crescat/"/>
    <hyperlink ref="G11" r:id="rId19" display="https://humanities.uchicago.edu/"/>
    <hyperlink ref="B12" r:id="rId20" display="https://chicagounbound.uchicago.edu/"/>
    <hyperlink ref="G12" r:id="rId21" display="https://www.lib.uchicago.edu/law/"/>
    <hyperlink ref="B13" r:id="rId22" display="https://it.psd.uchicago.edu/storage/"/>
    <hyperlink ref="G13" r:id="rId23" display="https://physicalsciences.uchicago.edu/"/>
    <hyperlink ref="B14" r:id="rId24" display="https://sbsirb.uchicago.edu/"/>
    <hyperlink ref="B15" r:id="rId25" display="https://ssrc.ssd.uchicago.edu/resources-and-initiatives/research-resources/guides"/>
    <hyperlink ref="G15" r:id="rId26" display="https://harris.uchicago.edu/"/>
    <hyperlink ref="B16" r:id="rId27" display="https://sscs.uchicago.edu/"/>
    <hyperlink ref="B17" r:id="rId28" display="https://sscs.uchicago.edu/data-collaborators/"/>
    <hyperlink ref="G17" r:id="rId29" display="https://socialsciences.uchicago.edu/"/>
    <hyperlink ref="B18" r:id="rId30" display="https://sscs.uchicago.edu/ssdlab/"/>
    <hyperlink ref="G18" r:id="rId31" display="https://socialsciences.uchicago.edu/"/>
    <hyperlink ref="B19" r:id="rId32" display="https://www.lib.uchicago.edu/research/scholar/"/>
    <hyperlink ref="B20" r:id="rId33" display="https://www.lib.uchicago.edu/research/scholar/our-services/data-management-analysis/"/>
    <hyperlink ref="B21" r:id="rId34" display="https://www.lib.uchicago.edu/research/scholar/our-services/author-toolkit-copyright-open-access-citation-tools/"/>
    <hyperlink ref="B22" r:id="rId35" display="https://www.lib.uchicago.edu/research/scholar/our-services/preserve-research-knowledgeuchicago-repository/"/>
    <hyperlink ref="C22" r:id="rId36" display="To ensure open, equitable, and worldwide access to the University of Chicago's research outputs and scholarly work, the Library and IT Services at the University have collaboratively launched Knowledge@UChicago, an institutional repository that provides seamless access to a variety of scholarly contents generated by the University community."/>
    <hyperlink ref="B23" r:id="rId37" display="https://guides.lib.uchicago.edu/ICPSR"/>
    <hyperlink ref="B24" r:id="rId38" display="https://rcc.uchicago.edu/"/>
    <hyperlink ref="B25" r:id="rId39" display="https://www.globus.org/"/>
    <hyperlink ref="B26" r:id="rId40" display="https://biologicalsciences.uchicago.edu/resources/irb-home"/>
    <hyperlink ref="B27" r:id="rId41" display="https://crownschool.uchicago.edu/research-faculty/institutional-review-board"/>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45.63"/>
    <col collapsed="false" customWidth="true" hidden="false" outlineLevel="0" max="2" min="2" style="0" width="14.5"/>
    <col collapsed="false" customWidth="true" hidden="false" outlineLevel="0" max="3" min="3" style="0" width="24.26"/>
    <col collapsed="false" customWidth="true" hidden="false" outlineLevel="0" max="5" min="5" style="0" width="14.24"/>
    <col collapsed="false" customWidth="true" hidden="false" outlineLevel="0" max="6" min="6" style="0" width="18.88"/>
    <col collapsed="false" customWidth="true" hidden="false" outlineLevel="0" max="7" min="7" style="0" width="19.88"/>
    <col collapsed="false" customWidth="true" hidden="false" outlineLevel="0" max="8" min="8" style="0" width="15.38"/>
    <col collapsed="false" customWidth="true" hidden="false" outlineLevel="0" max="9" min="9" style="0" width="34.25"/>
    <col collapsed="false" customWidth="true" hidden="false" outlineLevel="0" max="10" min="10" style="0" width="10"/>
    <col collapsed="false" customWidth="true" hidden="false" outlineLevel="0" max="11" min="11" style="0" width="31.62"/>
  </cols>
  <sheetData>
    <row r="1" customFormat="false" ht="15.75" hidden="false" customHeight="false" outlineLevel="0" collapsed="false">
      <c r="A1" s="3" t="s">
        <v>0</v>
      </c>
      <c r="B1" s="2" t="s">
        <v>1</v>
      </c>
      <c r="C1" s="3" t="s">
        <v>2</v>
      </c>
      <c r="D1" s="3" t="s">
        <v>3</v>
      </c>
      <c r="E1" s="1" t="s">
        <v>129</v>
      </c>
      <c r="F1" s="3" t="s">
        <v>130</v>
      </c>
      <c r="G1" s="4" t="s">
        <v>6</v>
      </c>
      <c r="H1" s="3" t="s">
        <v>9</v>
      </c>
      <c r="I1" s="1" t="s">
        <v>10</v>
      </c>
      <c r="J1" s="1" t="s">
        <v>11</v>
      </c>
      <c r="K1" s="1" t="s">
        <v>131</v>
      </c>
      <c r="L1" s="1" t="s">
        <v>7</v>
      </c>
      <c r="M1" s="1" t="s">
        <v>8</v>
      </c>
      <c r="N1" s="7"/>
      <c r="O1" s="1"/>
      <c r="P1" s="1"/>
      <c r="Q1" s="1"/>
      <c r="R1" s="1"/>
      <c r="S1" s="1"/>
      <c r="T1" s="1"/>
      <c r="U1" s="1"/>
      <c r="V1" s="1"/>
      <c r="W1" s="1"/>
      <c r="X1" s="1"/>
      <c r="Y1" s="1"/>
    </row>
    <row r="2" customFormat="false" ht="15.75" hidden="false" customHeight="false" outlineLevel="0" collapsed="false">
      <c r="A2" s="11" t="s">
        <v>132</v>
      </c>
      <c r="B2" s="11"/>
      <c r="C2" s="11" t="s">
        <v>133</v>
      </c>
      <c r="D2" s="11" t="s">
        <v>38</v>
      </c>
      <c r="F2" s="12"/>
      <c r="G2" s="11" t="n">
        <f aca="false">IFERROR(VLOOKUP(F2,Divisions!A:B,2, FALSE()),)</f>
        <v>0</v>
      </c>
      <c r="H2" s="12"/>
      <c r="I2" s="12"/>
      <c r="J2" s="13" t="e">
        <f aca="false">IFERROR(VLOOKUP(I2,Office!A:B,2, FALSE()))</f>
        <v>#VALUE!</v>
      </c>
      <c r="K2" s="12"/>
      <c r="L2" s="12"/>
      <c r="M2" s="13" t="e">
        <f aca="false">IFERROR(VLOOKUP(L2,'Funder Policies'!A:B,2, FALSE()))</f>
        <v>#VALUE!</v>
      </c>
    </row>
    <row r="3" customFormat="false" ht="15.75" hidden="false" customHeight="false" outlineLevel="0" collapsed="false">
      <c r="A3" s="11" t="s">
        <v>134</v>
      </c>
      <c r="B3" s="11"/>
      <c r="C3" s="11" t="s">
        <v>135</v>
      </c>
      <c r="D3" s="11" t="s">
        <v>38</v>
      </c>
      <c r="F3" s="12"/>
      <c r="G3" s="11" t="n">
        <f aca="false">IFERROR(VLOOKUP(F3,Divisions!A:B,2, FALSE()),)</f>
        <v>0</v>
      </c>
      <c r="H3" s="12"/>
      <c r="I3" s="12"/>
      <c r="J3" s="13" t="e">
        <f aca="false">IFERROR(VLOOKUP(I3,Office!A:B,2, FALSE()))</f>
        <v>#VALUE!</v>
      </c>
      <c r="K3" s="12"/>
      <c r="L3" s="12"/>
      <c r="M3" s="13" t="e">
        <f aca="false">IFERROR(VLOOKUP(L3,'Funder Policies'!A:B,2, FALSE()))</f>
        <v>#VALUE!</v>
      </c>
    </row>
    <row r="4" customFormat="false" ht="15.75" hidden="false" customHeight="false" outlineLevel="0" collapsed="false">
      <c r="A4" s="11" t="s">
        <v>136</v>
      </c>
      <c r="B4" s="11"/>
      <c r="C4" s="11" t="s">
        <v>137</v>
      </c>
      <c r="D4" s="11" t="s">
        <v>38</v>
      </c>
      <c r="F4" s="12"/>
      <c r="G4" s="11" t="n">
        <f aca="false">IFERROR(VLOOKUP(F4,Divisions!A:B,2, FALSE()),)</f>
        <v>0</v>
      </c>
      <c r="H4" s="12"/>
      <c r="I4" s="12"/>
      <c r="J4" s="13" t="e">
        <f aca="false">IFERROR(VLOOKUP(I4,Office!A:B,2, FALSE()))</f>
        <v>#VALUE!</v>
      </c>
      <c r="K4" s="12"/>
      <c r="L4" s="12"/>
      <c r="M4" s="13" t="e">
        <f aca="false">IFERROR(VLOOKUP(L4,'Funder Policies'!A:B,2, FALSE()))</f>
        <v>#VALUE!</v>
      </c>
    </row>
    <row r="5" customFormat="false" ht="15.75" hidden="false" customHeight="false" outlineLevel="0" collapsed="false">
      <c r="A5" s="11" t="s">
        <v>138</v>
      </c>
      <c r="B5" s="11"/>
      <c r="C5" s="11" t="s">
        <v>139</v>
      </c>
      <c r="D5" s="11" t="s">
        <v>38</v>
      </c>
      <c r="F5" s="12"/>
      <c r="G5" s="11" t="n">
        <f aca="false">IFERROR(VLOOKUP(F5,Divisions!A:B,2, FALSE()),)</f>
        <v>0</v>
      </c>
      <c r="H5" s="12"/>
      <c r="I5" s="12"/>
      <c r="J5" s="13" t="e">
        <f aca="false">IFERROR(VLOOKUP(I5,Office!A:B,2, FALSE()))</f>
        <v>#VALUE!</v>
      </c>
      <c r="K5" s="12"/>
      <c r="L5" s="12"/>
      <c r="M5" s="13" t="e">
        <f aca="false">IFERROR(VLOOKUP(L5,'Funder Policies'!A:B,2, FALSE()))</f>
        <v>#VALUE!</v>
      </c>
    </row>
    <row r="6" customFormat="false" ht="15.75" hidden="false" customHeight="false" outlineLevel="0" collapsed="false">
      <c r="A6" s="11" t="s">
        <v>140</v>
      </c>
      <c r="B6" s="11"/>
      <c r="C6" s="11" t="s">
        <v>141</v>
      </c>
      <c r="D6" s="11" t="s">
        <v>38</v>
      </c>
      <c r="F6" s="12"/>
      <c r="G6" s="11" t="n">
        <f aca="false">IFERROR(VLOOKUP(F6,Divisions!A:B,2, FALSE()),)</f>
        <v>0</v>
      </c>
      <c r="H6" s="12"/>
      <c r="I6" s="12"/>
      <c r="J6" s="13" t="e">
        <f aca="false">IFERROR(VLOOKUP(I6,Office!A:B,2, FALSE()))</f>
        <v>#VALUE!</v>
      </c>
      <c r="K6" s="12"/>
      <c r="L6" s="12"/>
      <c r="M6" s="13" t="e">
        <f aca="false">IFERROR(VLOOKUP(L6,'Funder Policies'!A:B,2, FALSE()))</f>
        <v>#VALUE!</v>
      </c>
    </row>
    <row r="7" customFormat="false" ht="15.75" hidden="false" customHeight="false" outlineLevel="0" collapsed="false">
      <c r="A7" s="11" t="s">
        <v>142</v>
      </c>
      <c r="B7" s="11"/>
      <c r="C7" s="11" t="s">
        <v>143</v>
      </c>
      <c r="D7" s="11" t="s">
        <v>83</v>
      </c>
      <c r="F7" s="12"/>
      <c r="G7" s="11" t="n">
        <f aca="false">IFERROR(VLOOKUP(F7,Divisions!A:B,2, FALSE()),)</f>
        <v>0</v>
      </c>
      <c r="H7" s="12"/>
      <c r="I7" s="12"/>
      <c r="J7" s="13" t="e">
        <f aca="false">IFERROR(VLOOKUP(I7,Office!A:B,2, FALSE()))</f>
        <v>#VALUE!</v>
      </c>
      <c r="K7" s="12"/>
      <c r="L7" s="12"/>
      <c r="M7" s="13" t="e">
        <f aca="false">IFERROR(VLOOKUP(L7,'Funder Policies'!A:B,2, FALSE()))</f>
        <v>#VALUE!</v>
      </c>
    </row>
    <row r="8" customFormat="false" ht="15.75" hidden="false" customHeight="false" outlineLevel="0" collapsed="false">
      <c r="A8" s="11" t="s">
        <v>32</v>
      </c>
      <c r="B8" s="11"/>
      <c r="C8" s="11" t="s">
        <v>144</v>
      </c>
      <c r="D8" s="11" t="s">
        <v>83</v>
      </c>
      <c r="F8" s="12"/>
      <c r="G8" s="11" t="n">
        <f aca="false">IFERROR(VLOOKUP(F8,Divisions!A:B,2, FALSE()),)</f>
        <v>0</v>
      </c>
      <c r="H8" s="12"/>
      <c r="I8" s="12"/>
      <c r="J8" s="13" t="e">
        <f aca="false">IFERROR(VLOOKUP(I8,Office!A:B,2, FALSE()))</f>
        <v>#VALUE!</v>
      </c>
      <c r="K8" s="12"/>
      <c r="L8" s="12"/>
      <c r="M8" s="13" t="e">
        <f aca="false">IFERROR(VLOOKUP(L8,'Funder Policies'!A:B,2, FALSE()))</f>
        <v>#VALUE!</v>
      </c>
    </row>
    <row r="9" customFormat="false" ht="15.75" hidden="false" customHeight="false" outlineLevel="0" collapsed="false">
      <c r="A9" s="11" t="s">
        <v>145</v>
      </c>
      <c r="B9" s="11"/>
      <c r="C9" s="11" t="s">
        <v>146</v>
      </c>
      <c r="D9" s="11" t="s">
        <v>83</v>
      </c>
      <c r="F9" s="12"/>
      <c r="G9" s="11" t="n">
        <f aca="false">IFERROR(VLOOKUP(F9,Divisions!A:B,2, FALSE()),)</f>
        <v>0</v>
      </c>
      <c r="H9" s="12"/>
      <c r="I9" s="12"/>
      <c r="J9" s="13" t="e">
        <f aca="false">IFERROR(VLOOKUP(I9,Office!A:B,2, FALSE()))</f>
        <v>#VALUE!</v>
      </c>
      <c r="K9" s="12"/>
      <c r="L9" s="12"/>
      <c r="M9" s="13" t="e">
        <f aca="false">IFERROR(VLOOKUP(L9,'Funder Policies'!A:B,2, FALSE()))</f>
        <v>#VALUE!</v>
      </c>
    </row>
    <row r="10" customFormat="false" ht="15.75" hidden="false" customHeight="false" outlineLevel="0" collapsed="false">
      <c r="A10" s="11" t="s">
        <v>147</v>
      </c>
      <c r="B10" s="11"/>
      <c r="C10" s="11" t="s">
        <v>148</v>
      </c>
      <c r="D10" s="11" t="s">
        <v>23</v>
      </c>
      <c r="F10" s="12"/>
      <c r="G10" s="11" t="n">
        <f aca="false">IFERROR(VLOOKUP(F10,Divisions!A:B,2, FALSE()),)</f>
        <v>0</v>
      </c>
      <c r="H10" s="12"/>
      <c r="I10" s="12"/>
      <c r="J10" s="13" t="e">
        <f aca="false">IFERROR(VLOOKUP(I10,Office!A:B,2, FALSE()))</f>
        <v>#VALUE!</v>
      </c>
      <c r="K10" s="12"/>
      <c r="L10" s="12"/>
      <c r="M10" s="13" t="e">
        <f aca="false">IFERROR(VLOOKUP(L10,'Funder Policies'!A:B,2, FALSE()))</f>
        <v>#VALUE!</v>
      </c>
    </row>
    <row r="11" customFormat="false" ht="15.75" hidden="false" customHeight="false" outlineLevel="0" collapsed="false">
      <c r="A11" s="11" t="s">
        <v>149</v>
      </c>
      <c r="B11" s="11"/>
      <c r="C11" s="11" t="s">
        <v>150</v>
      </c>
      <c r="D11" s="11" t="s">
        <v>23</v>
      </c>
      <c r="F11" s="12"/>
      <c r="G11" s="11" t="n">
        <f aca="false">IFERROR(VLOOKUP(F11,Divisions!A:B,2, FALSE()),)</f>
        <v>0</v>
      </c>
      <c r="H11" s="12"/>
      <c r="I11" s="12"/>
      <c r="J11" s="13" t="e">
        <f aca="false">IFERROR(VLOOKUP(I11,Office!A:B,2, FALSE()))</f>
        <v>#VALUE!</v>
      </c>
      <c r="K11" s="12"/>
      <c r="L11" s="12"/>
      <c r="M11" s="13" t="e">
        <f aca="false">IFERROR(VLOOKUP(L11,'Funder Policies'!A:B,2, FALSE()))</f>
        <v>#VALUE!</v>
      </c>
    </row>
    <row r="12" customFormat="false" ht="15.75" hidden="false" customHeight="false" outlineLevel="0" collapsed="false">
      <c r="A12" s="11" t="s">
        <v>151</v>
      </c>
      <c r="B12" s="11"/>
      <c r="C12" s="11" t="s">
        <v>152</v>
      </c>
      <c r="D12" s="11" t="s">
        <v>153</v>
      </c>
      <c r="F12" s="12"/>
      <c r="G12" s="11" t="n">
        <f aca="false">IFERROR(VLOOKUP(F12,Divisions!A:B,2, FALSE()),)</f>
        <v>0</v>
      </c>
      <c r="H12" s="12"/>
      <c r="I12" s="12"/>
      <c r="J12" s="13" t="e">
        <f aca="false">IFERROR(VLOOKUP(I12,Office!A:B,2, FALSE()))</f>
        <v>#VALUE!</v>
      </c>
      <c r="K12" s="12"/>
      <c r="L12" s="12"/>
      <c r="M12" s="13" t="e">
        <f aca="false">IFERROR(VLOOKUP(L12,'Funder Policies'!A:B,2, FALSE()))</f>
        <v>#VALUE!</v>
      </c>
    </row>
    <row r="13" customFormat="false" ht="15.75" hidden="false" customHeight="false" outlineLevel="0" collapsed="false">
      <c r="A13" s="11" t="s">
        <v>154</v>
      </c>
      <c r="B13" s="11"/>
      <c r="C13" s="11" t="s">
        <v>155</v>
      </c>
      <c r="D13" s="11" t="s">
        <v>153</v>
      </c>
      <c r="F13" s="12"/>
      <c r="G13" s="11" t="n">
        <f aca="false">IFERROR(VLOOKUP(F13,Divisions!A:B,2, FALSE()),)</f>
        <v>0</v>
      </c>
      <c r="H13" s="12"/>
      <c r="I13" s="12"/>
      <c r="J13" s="13" t="e">
        <f aca="false">IFERROR(VLOOKUP(I13,Office!A:B,2, FALSE()))</f>
        <v>#VALUE!</v>
      </c>
      <c r="K13" s="12"/>
      <c r="L13" s="12"/>
      <c r="M13" s="13" t="e">
        <f aca="false">IFERROR(VLOOKUP(L13,'Funder Policies'!A:B,2, FALSE()))</f>
        <v>#VALUE!</v>
      </c>
    </row>
    <row r="14" customFormat="false" ht="15.75" hidden="false" customHeight="false" outlineLevel="0" collapsed="false">
      <c r="A14" s="11" t="s">
        <v>156</v>
      </c>
      <c r="B14" s="11"/>
      <c r="C14" s="11" t="s">
        <v>157</v>
      </c>
      <c r="D14" s="11" t="s">
        <v>153</v>
      </c>
      <c r="F14" s="12"/>
      <c r="G14" s="11" t="n">
        <f aca="false">IFERROR(VLOOKUP(F14,Divisions!A:B,2, FALSE()),)</f>
        <v>0</v>
      </c>
      <c r="H14" s="12"/>
      <c r="I14" s="12"/>
      <c r="J14" s="13" t="e">
        <f aca="false">IFERROR(VLOOKUP(I14,Office!A:B,2, FALSE()))</f>
        <v>#VALUE!</v>
      </c>
      <c r="K14" s="12"/>
      <c r="L14" s="12"/>
      <c r="M14" s="13" t="e">
        <f aca="false">IFERROR(VLOOKUP(L14,'Funder Policies'!A:B,2, FALSE()))</f>
        <v>#VALUE!</v>
      </c>
    </row>
    <row r="15" customFormat="false" ht="15.75" hidden="false" customHeight="false" outlineLevel="0" collapsed="false">
      <c r="A15" s="11" t="s">
        <v>158</v>
      </c>
      <c r="B15" s="11"/>
      <c r="C15" s="11" t="s">
        <v>159</v>
      </c>
      <c r="D15" s="11" t="s">
        <v>153</v>
      </c>
      <c r="F15" s="12"/>
      <c r="G15" s="11" t="n">
        <f aca="false">IFERROR(VLOOKUP(F15,Divisions!A:B,2, FALSE()),)</f>
        <v>0</v>
      </c>
      <c r="H15" s="12"/>
      <c r="I15" s="12"/>
      <c r="J15" s="13" t="e">
        <f aca="false">IFERROR(VLOOKUP(I15,Office!A:B,2, FALSE()))</f>
        <v>#VALUE!</v>
      </c>
      <c r="K15" s="12"/>
      <c r="L15" s="12"/>
      <c r="M15" s="13" t="e">
        <f aca="false">IFERROR(VLOOKUP(L15,'Funder Policies'!A:B,2, FALSE()))</f>
        <v>#VALUE!</v>
      </c>
    </row>
    <row r="16" customFormat="false" ht="15.75" hidden="false" customHeight="false" outlineLevel="0" collapsed="false">
      <c r="A16" s="11" t="s">
        <v>160</v>
      </c>
      <c r="B16" s="11"/>
      <c r="C16" s="11" t="s">
        <v>161</v>
      </c>
      <c r="D16" s="11" t="s">
        <v>67</v>
      </c>
      <c r="F16" s="12"/>
      <c r="G16" s="11" t="n">
        <f aca="false">IFERROR(VLOOKUP(F16,Divisions!A:B,2, FALSE()),)</f>
        <v>0</v>
      </c>
      <c r="H16" s="12"/>
      <c r="I16" s="12"/>
      <c r="J16" s="13" t="e">
        <f aca="false">IFERROR(VLOOKUP(I16,Office!A:B,2, FALSE()))</f>
        <v>#VALUE!</v>
      </c>
      <c r="K16" s="12"/>
      <c r="L16" s="12"/>
      <c r="M16" s="13" t="e">
        <f aca="false">IFERROR(VLOOKUP(L16,'Funder Policies'!A:B,2, FALSE()))</f>
        <v>#VALUE!</v>
      </c>
    </row>
    <row r="17" customFormat="false" ht="15.75" hidden="false" customHeight="false" outlineLevel="0" collapsed="false">
      <c r="A17" s="11" t="s">
        <v>162</v>
      </c>
      <c r="B17" s="11"/>
      <c r="C17" s="11" t="s">
        <v>163</v>
      </c>
      <c r="D17" s="11" t="s">
        <v>67</v>
      </c>
      <c r="F17" s="12"/>
      <c r="G17" s="11" t="n">
        <f aca="false">IFERROR(VLOOKUP(F17,Divisions!A:B,2, FALSE()),)</f>
        <v>0</v>
      </c>
      <c r="H17" s="12"/>
      <c r="I17" s="12"/>
      <c r="J17" s="13" t="e">
        <f aca="false">IFERROR(VLOOKUP(I17,Office!A:B,2, FALSE()))</f>
        <v>#VALUE!</v>
      </c>
      <c r="K17" s="12"/>
      <c r="L17" s="12"/>
      <c r="M17" s="13" t="e">
        <f aca="false">IFERROR(VLOOKUP(L17,'Funder Policies'!A:B,2, FALSE()))</f>
        <v>#VALUE!</v>
      </c>
    </row>
    <row r="18" customFormat="false" ht="15.75" hidden="false" customHeight="false" outlineLevel="0" collapsed="false">
      <c r="A18" s="11" t="s">
        <v>164</v>
      </c>
      <c r="B18" s="11"/>
      <c r="C18" s="11" t="s">
        <v>165</v>
      </c>
      <c r="D18" s="11" t="s">
        <v>67</v>
      </c>
      <c r="F18" s="12"/>
      <c r="G18" s="11" t="n">
        <f aca="false">IFERROR(VLOOKUP(F18,Divisions!A:B,2, FALSE()),)</f>
        <v>0</v>
      </c>
      <c r="H18" s="12"/>
      <c r="I18" s="12"/>
      <c r="J18" s="13" t="e">
        <f aca="false">IFERROR(VLOOKUP(I18,Office!A:B,2, FALSE()))</f>
        <v>#VALUE!</v>
      </c>
      <c r="K18" s="12"/>
      <c r="L18" s="12"/>
      <c r="M18" s="13" t="e">
        <f aca="false">IFERROR(VLOOKUP(L18,'Funder Policies'!A:B,2, FALSE()))</f>
        <v>#VALUE!</v>
      </c>
    </row>
    <row r="19" customFormat="false" ht="15.75" hidden="false" customHeight="false" outlineLevel="0" collapsed="false">
      <c r="A19" s="11" t="s">
        <v>166</v>
      </c>
      <c r="B19" s="11"/>
      <c r="C19" s="11" t="s">
        <v>167</v>
      </c>
      <c r="D19" s="11" t="s">
        <v>67</v>
      </c>
      <c r="F19" s="12"/>
      <c r="G19" s="11" t="n">
        <f aca="false">IFERROR(VLOOKUP(F19,Divisions!A:B,2, FALSE()),)</f>
        <v>0</v>
      </c>
      <c r="H19" s="12"/>
      <c r="I19" s="12"/>
      <c r="J19" s="13" t="e">
        <f aca="false">IFERROR(VLOOKUP(I19,Office!A:B,2, FALSE()))</f>
        <v>#VALUE!</v>
      </c>
      <c r="K19" s="12"/>
      <c r="L19" s="12"/>
      <c r="M19" s="13" t="e">
        <f aca="false">IFERROR(VLOOKUP(L19,'Funder Policies'!A:B,2, FALSE()))</f>
        <v>#VALUE!</v>
      </c>
    </row>
    <row r="20" customFormat="false" ht="15.75" hidden="false" customHeight="false" outlineLevel="0" collapsed="false">
      <c r="A20" s="11" t="s">
        <v>168</v>
      </c>
      <c r="B20" s="11"/>
      <c r="C20" s="11" t="s">
        <v>169</v>
      </c>
      <c r="D20" s="11" t="s">
        <v>30</v>
      </c>
      <c r="F20" s="12"/>
      <c r="G20" s="11" t="n">
        <f aca="false">IFERROR(VLOOKUP(F20,Divisions!A:B,2, FALSE()),)</f>
        <v>0</v>
      </c>
      <c r="H20" s="12"/>
      <c r="I20" s="12"/>
      <c r="J20" s="13" t="e">
        <f aca="false">IFERROR(VLOOKUP(I20,Office!A:B,2, FALSE()))</f>
        <v>#VALUE!</v>
      </c>
      <c r="K20" s="12"/>
      <c r="L20" s="12"/>
      <c r="M20" s="13" t="e">
        <f aca="false">IFERROR(VLOOKUP(L20,'Funder Policies'!A:B,2, FALSE()))</f>
        <v>#VALUE!</v>
      </c>
    </row>
    <row r="21" customFormat="false" ht="15.75" hidden="false" customHeight="false" outlineLevel="0" collapsed="false">
      <c r="A21" s="11" t="s">
        <v>170</v>
      </c>
      <c r="B21" s="11"/>
      <c r="C21" s="11" t="s">
        <v>171</v>
      </c>
      <c r="D21" s="11" t="s">
        <v>30</v>
      </c>
      <c r="F21" s="12"/>
      <c r="G21" s="11" t="n">
        <f aca="false">IFERROR(VLOOKUP(F21,Divisions!A:B,2, FALSE()),)</f>
        <v>0</v>
      </c>
      <c r="H21" s="12"/>
      <c r="I21" s="12"/>
      <c r="J21" s="13" t="e">
        <f aca="false">IFERROR(VLOOKUP(I21,Office!A:B,2, FALSE()))</f>
        <v>#VALUE!</v>
      </c>
      <c r="K21" s="12"/>
      <c r="L21" s="12"/>
      <c r="M21" s="13" t="e">
        <f aca="false">IFERROR(VLOOKUP(L21,'Funder Policies'!A:B,2, FALSE()))</f>
        <v>#VALUE!</v>
      </c>
    </row>
    <row r="22" customFormat="false" ht="15.75" hidden="false" customHeight="false" outlineLevel="0" collapsed="false">
      <c r="A22" s="11" t="s">
        <v>172</v>
      </c>
      <c r="B22" s="11"/>
      <c r="C22" s="11" t="s">
        <v>173</v>
      </c>
      <c r="D22" s="11" t="s">
        <v>30</v>
      </c>
      <c r="F22" s="12"/>
      <c r="G22" s="11" t="n">
        <f aca="false">IFERROR(VLOOKUP(F22,Divisions!A:B,2, FALSE()),)</f>
        <v>0</v>
      </c>
      <c r="H22" s="12"/>
      <c r="I22" s="12"/>
      <c r="J22" s="13" t="e">
        <f aca="false">IFERROR(VLOOKUP(I22,Office!A:B,2, FALSE()))</f>
        <v>#VALUE!</v>
      </c>
      <c r="K22" s="12"/>
      <c r="L22" s="12"/>
      <c r="M22" s="13" t="e">
        <f aca="false">IFERROR(VLOOKUP(L22,'Funder Policies'!A:B,2, FALSE()))</f>
        <v>#VALUE!</v>
      </c>
    </row>
    <row r="23" customFormat="false" ht="15.75" hidden="false" customHeight="false" outlineLevel="0" collapsed="false">
      <c r="A23" s="11" t="s">
        <v>174</v>
      </c>
      <c r="B23" s="11"/>
      <c r="C23" s="11" t="s">
        <v>175</v>
      </c>
      <c r="D23" s="11" t="s">
        <v>15</v>
      </c>
      <c r="F23" s="12"/>
      <c r="G23" s="11" t="n">
        <f aca="false">IFERROR(VLOOKUP(F23,Divisions!A:B,2, FALSE()),)</f>
        <v>0</v>
      </c>
      <c r="H23" s="12"/>
      <c r="I23" s="12"/>
      <c r="J23" s="13" t="e">
        <f aca="false">IFERROR(VLOOKUP(I23,Office!A:B,2, FALSE()))</f>
        <v>#VALUE!</v>
      </c>
      <c r="K23" s="12"/>
      <c r="L23" s="12"/>
      <c r="M23" s="13" t="e">
        <f aca="false">IFERROR(VLOOKUP(L23,'Funder Policies'!A:B,2, FALSE()))</f>
        <v>#VALUE!</v>
      </c>
    </row>
    <row r="24" customFormat="false" ht="15.75" hidden="false" customHeight="false" outlineLevel="0" collapsed="false">
      <c r="A24" s="11" t="s">
        <v>176</v>
      </c>
      <c r="B24" s="11"/>
      <c r="C24" s="11" t="s">
        <v>177</v>
      </c>
      <c r="D24" s="11" t="s">
        <v>15</v>
      </c>
      <c r="F24" s="12"/>
      <c r="G24" s="11" t="n">
        <f aca="false">IFERROR(VLOOKUP(F24,Divisions!A:B,2, FALSE()),)</f>
        <v>0</v>
      </c>
      <c r="H24" s="12"/>
      <c r="I24" s="12"/>
      <c r="J24" s="13" t="e">
        <f aca="false">IFERROR(VLOOKUP(I24,Office!A:B,2, FALSE()))</f>
        <v>#VALUE!</v>
      </c>
      <c r="K24" s="12"/>
      <c r="L24" s="12"/>
      <c r="M24" s="13" t="e">
        <f aca="false">IFERROR(VLOOKUP(L24,'Funder Policies'!A:B,2, FALSE()))</f>
        <v>#VALUE!</v>
      </c>
    </row>
    <row r="25" customFormat="false" ht="15.75" hidden="false" customHeight="false" outlineLevel="0" collapsed="false">
      <c r="B25" s="11"/>
      <c r="D25" s="12"/>
      <c r="F25" s="12"/>
      <c r="G25" s="11"/>
      <c r="H25" s="12"/>
      <c r="I25" s="12"/>
      <c r="J25" s="13"/>
      <c r="K25" s="12"/>
      <c r="L25" s="12"/>
      <c r="M25" s="13"/>
    </row>
    <row r="26" customFormat="false" ht="15.75" hidden="false" customHeight="false" outlineLevel="0" collapsed="false">
      <c r="B26" s="11"/>
      <c r="D26" s="12"/>
      <c r="F26" s="12"/>
      <c r="G26" s="11"/>
      <c r="H26" s="12"/>
      <c r="I26" s="12"/>
      <c r="J26" s="13"/>
      <c r="K26" s="12"/>
      <c r="L26" s="12"/>
      <c r="M26" s="13"/>
    </row>
    <row r="27" customFormat="false" ht="15.75" hidden="false" customHeight="false" outlineLevel="0" collapsed="false">
      <c r="B27" s="11"/>
      <c r="D27" s="12"/>
      <c r="F27" s="12"/>
      <c r="G27" s="11"/>
      <c r="H27" s="12"/>
      <c r="I27" s="12"/>
      <c r="J27" s="13"/>
      <c r="K27" s="12"/>
      <c r="L27" s="12"/>
      <c r="M27" s="13"/>
    </row>
    <row r="28" customFormat="false" ht="15.75" hidden="false" customHeight="false" outlineLevel="0" collapsed="false">
      <c r="B28" s="11"/>
      <c r="D28" s="12"/>
      <c r="F28" s="12"/>
      <c r="G28" s="11"/>
      <c r="H28" s="12"/>
      <c r="I28" s="12"/>
      <c r="J28" s="13"/>
      <c r="K28" s="12"/>
      <c r="L28" s="12"/>
      <c r="M28" s="13"/>
    </row>
    <row r="29" customFormat="false" ht="15.75" hidden="false" customHeight="false" outlineLevel="0" collapsed="false">
      <c r="B29" s="11"/>
      <c r="D29" s="12"/>
      <c r="F29" s="12"/>
      <c r="G29" s="11"/>
      <c r="H29" s="12"/>
      <c r="I29" s="12"/>
      <c r="J29" s="13"/>
      <c r="K29" s="12"/>
      <c r="L29" s="12"/>
      <c r="M29" s="13"/>
    </row>
    <row r="30" customFormat="false" ht="15.75" hidden="false" customHeight="false" outlineLevel="0" collapsed="false">
      <c r="B30" s="11"/>
      <c r="D30" s="12"/>
      <c r="F30" s="12"/>
      <c r="G30" s="11"/>
      <c r="H30" s="12"/>
      <c r="I30" s="12"/>
      <c r="J30" s="13"/>
      <c r="K30" s="12"/>
      <c r="L30" s="12"/>
      <c r="M30" s="13"/>
    </row>
    <row r="31" customFormat="false" ht="15.75" hidden="false" customHeight="false" outlineLevel="0" collapsed="false">
      <c r="B31" s="11"/>
      <c r="D31" s="12"/>
      <c r="F31" s="12"/>
      <c r="G31" s="11"/>
      <c r="H31" s="12"/>
      <c r="I31" s="12"/>
      <c r="J31" s="13"/>
      <c r="K31" s="12"/>
      <c r="L31" s="12"/>
      <c r="M31" s="13"/>
    </row>
    <row r="32" customFormat="false" ht="15.75" hidden="false" customHeight="false" outlineLevel="0" collapsed="false">
      <c r="B32" s="11"/>
      <c r="D32" s="12"/>
      <c r="F32" s="12"/>
      <c r="G32" s="11"/>
      <c r="H32" s="12"/>
      <c r="I32" s="12"/>
      <c r="J32" s="13"/>
      <c r="K32" s="12"/>
      <c r="L32" s="12"/>
      <c r="M32" s="13"/>
    </row>
    <row r="33" customFormat="false" ht="15.75" hidden="false" customHeight="false" outlineLevel="0" collapsed="false">
      <c r="B33" s="11"/>
      <c r="D33" s="12"/>
      <c r="F33" s="12"/>
      <c r="G33" s="11"/>
      <c r="H33" s="12"/>
      <c r="I33" s="12"/>
      <c r="J33" s="13"/>
      <c r="K33" s="12"/>
      <c r="L33" s="12"/>
      <c r="M33" s="13"/>
    </row>
    <row r="34" customFormat="false" ht="15.75" hidden="false" customHeight="false" outlineLevel="0" collapsed="false">
      <c r="B34" s="11"/>
      <c r="D34" s="12"/>
      <c r="F34" s="12"/>
      <c r="G34" s="11"/>
      <c r="H34" s="12"/>
      <c r="I34" s="12"/>
      <c r="J34" s="13"/>
      <c r="K34" s="12"/>
      <c r="L34" s="12"/>
      <c r="M34" s="13"/>
    </row>
    <row r="35" customFormat="false" ht="15.75" hidden="false" customHeight="false" outlineLevel="0" collapsed="false">
      <c r="B35" s="11"/>
      <c r="D35" s="12"/>
      <c r="F35" s="12"/>
      <c r="G35" s="11"/>
      <c r="H35" s="12"/>
      <c r="I35" s="12"/>
      <c r="J35" s="13"/>
      <c r="K35" s="12"/>
      <c r="L35" s="12"/>
      <c r="M35" s="13"/>
    </row>
    <row r="36" customFormat="false" ht="15.75" hidden="false" customHeight="false" outlineLevel="0" collapsed="false">
      <c r="A36" s="4"/>
      <c r="B36" s="11"/>
      <c r="D36" s="12"/>
      <c r="F36" s="12"/>
      <c r="G36" s="11"/>
      <c r="H36" s="12"/>
      <c r="I36" s="12"/>
      <c r="J36" s="13"/>
      <c r="K36" s="12"/>
      <c r="L36" s="12"/>
      <c r="M36" s="13"/>
    </row>
    <row r="37" customFormat="false" ht="15.75" hidden="false" customHeight="false" outlineLevel="0" collapsed="false">
      <c r="B37" s="11"/>
      <c r="D37" s="12"/>
      <c r="F37" s="12"/>
      <c r="G37" s="11"/>
      <c r="H37" s="12"/>
      <c r="I37" s="12"/>
      <c r="J37" s="13"/>
      <c r="K37" s="12"/>
      <c r="L37" s="12"/>
      <c r="M37" s="13"/>
    </row>
    <row r="38" customFormat="false" ht="15.75" hidden="false" customHeight="false" outlineLevel="0" collapsed="false">
      <c r="B38" s="11"/>
      <c r="D38" s="12"/>
      <c r="F38" s="12"/>
      <c r="G38" s="11"/>
      <c r="H38" s="12"/>
      <c r="I38" s="12"/>
      <c r="J38" s="13"/>
      <c r="K38" s="12"/>
      <c r="L38" s="12"/>
      <c r="M38" s="13"/>
    </row>
    <row r="39" customFormat="false" ht="15.75" hidden="false" customHeight="false" outlineLevel="0" collapsed="false">
      <c r="B39" s="11"/>
      <c r="D39" s="12"/>
      <c r="F39" s="12"/>
      <c r="G39" s="11"/>
      <c r="H39" s="12"/>
      <c r="I39" s="12"/>
      <c r="J39" s="13"/>
      <c r="K39" s="12"/>
      <c r="L39" s="12"/>
      <c r="M39" s="13"/>
    </row>
    <row r="40" customFormat="false" ht="15.75" hidden="false" customHeight="false" outlineLevel="0" collapsed="false">
      <c r="B40" s="11"/>
      <c r="D40" s="12"/>
      <c r="F40" s="12"/>
      <c r="G40" s="11"/>
      <c r="H40" s="12"/>
      <c r="I40" s="12"/>
      <c r="J40" s="13"/>
      <c r="K40" s="12"/>
      <c r="L40" s="12"/>
      <c r="M40" s="13"/>
    </row>
    <row r="41" customFormat="false" ht="15.75" hidden="false" customHeight="false" outlineLevel="0" collapsed="false">
      <c r="B41" s="11"/>
      <c r="D41" s="12"/>
      <c r="F41" s="12"/>
      <c r="G41" s="11"/>
      <c r="H41" s="12"/>
      <c r="I41" s="12"/>
      <c r="J41" s="13"/>
      <c r="K41" s="12"/>
      <c r="L41" s="12"/>
      <c r="M41" s="13"/>
    </row>
    <row r="42" customFormat="false" ht="15.75" hidden="false" customHeight="false" outlineLevel="0" collapsed="false">
      <c r="B42" s="11"/>
      <c r="D42" s="12"/>
      <c r="F42" s="12"/>
      <c r="G42" s="11"/>
      <c r="H42" s="12"/>
      <c r="I42" s="12"/>
      <c r="J42" s="13"/>
      <c r="K42" s="12"/>
      <c r="L42" s="12"/>
      <c r="M42" s="13"/>
    </row>
    <row r="43" customFormat="false" ht="15.75" hidden="false" customHeight="false" outlineLevel="0" collapsed="false">
      <c r="B43" s="11"/>
      <c r="D43" s="12"/>
      <c r="F43" s="12"/>
      <c r="G43" s="11"/>
      <c r="H43" s="12"/>
      <c r="I43" s="12"/>
      <c r="J43" s="13"/>
      <c r="K43" s="12"/>
      <c r="L43" s="12"/>
      <c r="M43" s="13"/>
    </row>
    <row r="44" customFormat="false" ht="15.75" hidden="false" customHeight="false" outlineLevel="0" collapsed="false">
      <c r="B44" s="11"/>
      <c r="D44" s="12"/>
      <c r="F44" s="12"/>
      <c r="G44" s="11"/>
      <c r="H44" s="12"/>
      <c r="I44" s="12"/>
      <c r="J44" s="13"/>
      <c r="K44" s="12"/>
      <c r="L44" s="12"/>
      <c r="M44" s="13"/>
    </row>
    <row r="45" customFormat="false" ht="15.75" hidden="false" customHeight="false" outlineLevel="0" collapsed="false">
      <c r="B45" s="11"/>
      <c r="D45" s="12"/>
      <c r="F45" s="12"/>
      <c r="G45" s="11"/>
      <c r="H45" s="12"/>
      <c r="I45" s="12"/>
      <c r="J45" s="13"/>
      <c r="K45" s="12"/>
      <c r="L45" s="12"/>
      <c r="M45" s="13"/>
    </row>
    <row r="46" customFormat="false" ht="15.75" hidden="false" customHeight="false" outlineLevel="0" collapsed="false">
      <c r="B46" s="11"/>
      <c r="D46" s="12"/>
      <c r="F46" s="12"/>
      <c r="G46" s="11"/>
      <c r="H46" s="12"/>
      <c r="I46" s="12"/>
      <c r="J46" s="13"/>
      <c r="K46" s="12"/>
      <c r="L46" s="12"/>
      <c r="M46" s="13"/>
    </row>
    <row r="47" customFormat="false" ht="15.75" hidden="false" customHeight="false" outlineLevel="0" collapsed="false">
      <c r="B47" s="11"/>
      <c r="D47" s="12"/>
      <c r="F47" s="12"/>
      <c r="G47" s="11"/>
      <c r="H47" s="12"/>
      <c r="I47" s="12"/>
      <c r="J47" s="13"/>
      <c r="K47" s="12"/>
      <c r="L47" s="12"/>
      <c r="M47" s="13"/>
    </row>
    <row r="48" customFormat="false" ht="15.75" hidden="false" customHeight="false" outlineLevel="0" collapsed="false">
      <c r="B48" s="11"/>
      <c r="D48" s="12"/>
      <c r="F48" s="12"/>
      <c r="G48" s="11"/>
      <c r="H48" s="12"/>
      <c r="I48" s="12"/>
      <c r="J48" s="13"/>
      <c r="K48" s="12"/>
      <c r="L48" s="12"/>
      <c r="M48" s="13"/>
    </row>
    <row r="49" customFormat="false" ht="15.75" hidden="false" customHeight="false" outlineLevel="0" collapsed="false">
      <c r="B49" s="11"/>
      <c r="D49" s="12"/>
      <c r="F49" s="12"/>
      <c r="G49" s="11"/>
      <c r="H49" s="12"/>
      <c r="I49" s="12"/>
      <c r="J49" s="13"/>
      <c r="K49" s="12"/>
      <c r="L49" s="12"/>
      <c r="M49" s="13"/>
    </row>
    <row r="50" customFormat="false" ht="15.75" hidden="false" customHeight="false" outlineLevel="0" collapsed="false">
      <c r="B50" s="11"/>
      <c r="D50" s="12"/>
      <c r="F50" s="12"/>
      <c r="G50" s="11"/>
      <c r="H50" s="12"/>
      <c r="I50" s="12"/>
      <c r="J50" s="13"/>
      <c r="K50" s="12"/>
      <c r="L50" s="12"/>
      <c r="M50" s="13"/>
    </row>
    <row r="51" customFormat="false" ht="15.75" hidden="false" customHeight="false" outlineLevel="0" collapsed="false">
      <c r="B51" s="11"/>
      <c r="D51" s="12"/>
      <c r="F51" s="12"/>
      <c r="G51" s="11"/>
      <c r="H51" s="12"/>
      <c r="I51" s="12"/>
      <c r="J51" s="13"/>
      <c r="K51" s="12"/>
      <c r="L51" s="12"/>
      <c r="M51" s="13"/>
    </row>
    <row r="52" customFormat="false" ht="15.75" hidden="false" customHeight="false" outlineLevel="0" collapsed="false">
      <c r="B52" s="11"/>
      <c r="D52" s="12"/>
      <c r="F52" s="12"/>
      <c r="G52" s="11"/>
      <c r="H52" s="12"/>
      <c r="I52" s="12"/>
      <c r="J52" s="13"/>
      <c r="K52" s="12"/>
      <c r="L52" s="12"/>
      <c r="M52" s="13"/>
    </row>
    <row r="53" customFormat="false" ht="15.75" hidden="false" customHeight="false" outlineLevel="0" collapsed="false">
      <c r="B53" s="11"/>
      <c r="D53" s="12"/>
      <c r="F53" s="12"/>
      <c r="G53" s="11"/>
      <c r="H53" s="12"/>
      <c r="I53" s="12"/>
      <c r="J53" s="13"/>
      <c r="K53" s="12"/>
      <c r="L53" s="12"/>
      <c r="M53" s="13"/>
    </row>
    <row r="54" customFormat="false" ht="15.75" hidden="false" customHeight="false" outlineLevel="0" collapsed="false">
      <c r="B54" s="11"/>
      <c r="D54" s="12"/>
      <c r="F54" s="12"/>
      <c r="G54" s="11"/>
      <c r="H54" s="12"/>
      <c r="I54" s="12"/>
      <c r="J54" s="13"/>
      <c r="K54" s="12"/>
      <c r="L54" s="12"/>
      <c r="M54" s="13"/>
    </row>
    <row r="55" customFormat="false" ht="15.75" hidden="false" customHeight="false" outlineLevel="0" collapsed="false">
      <c r="B55" s="11"/>
      <c r="D55" s="12"/>
      <c r="F55" s="12"/>
      <c r="G55" s="11"/>
      <c r="H55" s="12"/>
      <c r="I55" s="12"/>
      <c r="J55" s="13"/>
      <c r="K55" s="12"/>
      <c r="L55" s="12"/>
      <c r="M55" s="13"/>
    </row>
    <row r="56" customFormat="false" ht="15.75" hidden="false" customHeight="false" outlineLevel="0" collapsed="false">
      <c r="B56" s="11"/>
      <c r="D56" s="12"/>
      <c r="F56" s="12"/>
      <c r="G56" s="11"/>
      <c r="H56" s="12"/>
      <c r="I56" s="12"/>
      <c r="J56" s="13"/>
      <c r="K56" s="12"/>
      <c r="L56" s="12"/>
      <c r="M56" s="13"/>
    </row>
  </sheetData>
  <autoFilter ref="A1:O56"/>
  <dataValidations count="7">
    <dataValidation allowBlank="true" errorStyle="stop" operator="between" showDropDown="false" showErrorMessage="true" showInputMessage="false" sqref="L2:L56" type="list">
      <formula1>funder</formula1>
      <formula2>0</formula2>
    </dataValidation>
    <dataValidation allowBlank="true" errorStyle="stop" operator="between" showDropDown="false" showErrorMessage="true" showInputMessage="false" sqref="K2:K56" type="list">
      <formula1>admin_office_division</formula1>
      <formula2>0</formula2>
    </dataValidation>
    <dataValidation allowBlank="true" errorStyle="stop" operator="between" showDropDown="false" showErrorMessage="true" showInputMessage="false" sqref="D2:D56" type="list">
      <formula1>phase</formula1>
      <formula2>0</formula2>
    </dataValidation>
    <dataValidation allowBlank="true" errorStyle="stop" operator="between" showDropDown="false" showErrorMessage="true" showInputMessage="false" sqref="I2:I56" type="list">
      <formula1>admin_office</formula1>
      <formula2>0</formula2>
    </dataValidation>
    <dataValidation allowBlank="true" errorStyle="stop" operator="between" showDropDown="false" showErrorMessage="true" showInputMessage="false" sqref="F2:F56" type="list">
      <formula1>Division</formula1>
      <formula2>0</formula2>
    </dataValidation>
    <dataValidation allowBlank="true" errorStyle="stop" operator="between" showDropDown="true" showErrorMessage="false" showInputMessage="false" sqref="B2:B56 J2:J56 M2:M56" type="custom">
      <formula1>IFERROR(isurl(B2), 1)</formula1>
      <formula2>0</formula2>
    </dataValidation>
    <dataValidation allowBlank="true" errorStyle="stop" operator="between" showDropDown="false" showErrorMessage="true" showInputMessage="false" sqref="H2:H56" type="list">
      <formula1>sub_division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6.38"/>
    <col collapsed="false" customWidth="true" hidden="false" outlineLevel="0" max="2" min="2" style="0" width="33.87"/>
  </cols>
  <sheetData>
    <row r="1" customFormat="false" ht="32.25" hidden="false" customHeight="true" outlineLevel="0" collapsed="false">
      <c r="A1" s="21" t="s">
        <v>178</v>
      </c>
      <c r="B1" s="21" t="s">
        <v>179</v>
      </c>
      <c r="C1" s="8"/>
      <c r="D1" s="8"/>
      <c r="E1" s="8"/>
      <c r="F1" s="8"/>
      <c r="G1" s="8"/>
      <c r="H1" s="8"/>
      <c r="I1" s="8"/>
      <c r="J1" s="8"/>
      <c r="K1" s="8"/>
      <c r="L1" s="8"/>
      <c r="M1" s="8"/>
      <c r="N1" s="8"/>
      <c r="O1" s="8"/>
      <c r="P1" s="8"/>
      <c r="Q1" s="8"/>
      <c r="R1" s="8"/>
      <c r="S1" s="8"/>
      <c r="T1" s="8"/>
      <c r="U1" s="8"/>
      <c r="V1" s="8"/>
      <c r="W1" s="8"/>
      <c r="X1" s="8"/>
      <c r="Y1" s="8"/>
      <c r="Z1" s="8"/>
    </row>
    <row r="2" customFormat="false" ht="15.75" hidden="false" customHeight="false" outlineLevel="0" collapsed="false">
      <c r="A2" s="8" t="s">
        <v>17</v>
      </c>
      <c r="B2" s="9" t="s">
        <v>18</v>
      </c>
    </row>
    <row r="3" customFormat="false" ht="15.75" hidden="false" customHeight="false" outlineLevel="0" collapsed="false">
      <c r="A3" s="8" t="s">
        <v>40</v>
      </c>
      <c r="B3" s="9" t="s">
        <v>41</v>
      </c>
    </row>
    <row r="4" customFormat="false" ht="15.75" hidden="false" customHeight="false" outlineLevel="0" collapsed="false">
      <c r="A4" s="8" t="s">
        <v>180</v>
      </c>
      <c r="B4" s="9" t="s">
        <v>181</v>
      </c>
    </row>
    <row r="5" customFormat="false" ht="15.75" hidden="false" customHeight="false" outlineLevel="0" collapsed="false">
      <c r="A5" s="8" t="s">
        <v>182</v>
      </c>
      <c r="B5" s="9" t="s">
        <v>183</v>
      </c>
    </row>
    <row r="6" customFormat="false" ht="15.75" hidden="false" customHeight="false" outlineLevel="0" collapsed="false">
      <c r="A6" s="8" t="s">
        <v>56</v>
      </c>
      <c r="B6" s="9" t="s">
        <v>57</v>
      </c>
    </row>
    <row r="7" customFormat="false" ht="15.75" hidden="false" customHeight="false" outlineLevel="0" collapsed="false">
      <c r="A7" s="8" t="s">
        <v>184</v>
      </c>
      <c r="B7" s="9" t="s">
        <v>185</v>
      </c>
    </row>
    <row r="8" customFormat="false" ht="15.75" hidden="false" customHeight="false" outlineLevel="0" collapsed="false">
      <c r="A8" s="8" t="s">
        <v>85</v>
      </c>
      <c r="B8" s="9" t="s">
        <v>86</v>
      </c>
    </row>
    <row r="9" customFormat="false" ht="15.75" hidden="false" customHeight="false" outlineLevel="0" collapsed="false">
      <c r="A9" s="8" t="s">
        <v>62</v>
      </c>
      <c r="B9" s="9" t="s">
        <v>63</v>
      </c>
    </row>
    <row r="10" customFormat="false" ht="15.75" hidden="false" customHeight="false" outlineLevel="0" collapsed="false">
      <c r="A10" s="8" t="s">
        <v>69</v>
      </c>
      <c r="B10" s="9" t="s">
        <v>186</v>
      </c>
    </row>
    <row r="11" customFormat="false" ht="15.75" hidden="false" customHeight="false" outlineLevel="0" collapsed="false">
      <c r="A11" s="8" t="s">
        <v>50</v>
      </c>
      <c r="B11" s="9" t="s">
        <v>51</v>
      </c>
    </row>
    <row r="12" customFormat="false" ht="15.75" hidden="false" customHeight="false" outlineLevel="0" collapsed="false">
      <c r="A12" s="8" t="s">
        <v>79</v>
      </c>
      <c r="B12" s="9" t="s">
        <v>94</v>
      </c>
    </row>
    <row r="13" customFormat="false" ht="15.75" hidden="false" customHeight="false" outlineLevel="0" collapsed="false">
      <c r="A13" s="8" t="s">
        <v>102</v>
      </c>
      <c r="B13" s="9" t="s">
        <v>187</v>
      </c>
    </row>
    <row r="14" customFormat="false" ht="15.75" hidden="false" customHeight="false" outlineLevel="0" collapsed="false">
      <c r="A14" s="8"/>
      <c r="B14" s="11"/>
    </row>
    <row r="15" customFormat="false" ht="15.75" hidden="false" customHeight="false" outlineLevel="0" collapsed="false">
      <c r="A15" s="8"/>
      <c r="B15" s="11"/>
    </row>
    <row r="16" customFormat="false" ht="15.75" hidden="false" customHeight="false" outlineLevel="0" collapsed="false">
      <c r="A16" s="8"/>
      <c r="B16" s="11"/>
    </row>
    <row r="17" customFormat="false" ht="15.75" hidden="false" customHeight="false" outlineLevel="0" collapsed="false">
      <c r="A17" s="8"/>
      <c r="B17" s="11"/>
    </row>
    <row r="18" customFormat="false" ht="15.75" hidden="false" customHeight="false" outlineLevel="0" collapsed="false">
      <c r="A18" s="8"/>
      <c r="B18" s="11"/>
    </row>
    <row r="19" customFormat="false" ht="15.75" hidden="false" customHeight="false" outlineLevel="0" collapsed="false">
      <c r="A19" s="8"/>
      <c r="B19" s="11"/>
    </row>
    <row r="20" customFormat="false" ht="15.75" hidden="false" customHeight="false" outlineLevel="0" collapsed="false">
      <c r="A20" s="8"/>
      <c r="B20" s="11"/>
    </row>
    <row r="21" customFormat="false" ht="15.75" hidden="false" customHeight="false" outlineLevel="0" collapsed="false">
      <c r="A21" s="8"/>
      <c r="B21" s="11"/>
    </row>
    <row r="22" customFormat="false" ht="15.75" hidden="false" customHeight="false" outlineLevel="0" collapsed="false">
      <c r="A22" s="8"/>
      <c r="B22" s="11"/>
    </row>
    <row r="23" customFormat="false" ht="15.75" hidden="false" customHeight="false" outlineLevel="0" collapsed="false">
      <c r="A23" s="8"/>
      <c r="B23" s="11"/>
    </row>
    <row r="24" customFormat="false" ht="15.75" hidden="false" customHeight="false" outlineLevel="0" collapsed="false">
      <c r="A24" s="8"/>
      <c r="B24" s="11"/>
    </row>
    <row r="25" customFormat="false" ht="15.75" hidden="false" customHeight="false" outlineLevel="0" collapsed="false">
      <c r="A25" s="8"/>
      <c r="B25" s="11"/>
    </row>
    <row r="26" customFormat="false" ht="15.75" hidden="false" customHeight="false" outlineLevel="0" collapsed="false">
      <c r="A26" s="8"/>
      <c r="B26" s="11"/>
    </row>
    <row r="27" customFormat="false" ht="15.75" hidden="false" customHeight="false" outlineLevel="0" collapsed="false">
      <c r="A27" s="8"/>
      <c r="B27" s="11"/>
    </row>
    <row r="28" customFormat="false" ht="15.75" hidden="false" customHeight="false" outlineLevel="0" collapsed="false">
      <c r="A28" s="8"/>
      <c r="B28" s="11"/>
    </row>
    <row r="29" customFormat="false" ht="15.75" hidden="false" customHeight="false" outlineLevel="0" collapsed="false">
      <c r="A29" s="8"/>
      <c r="B29" s="11"/>
    </row>
    <row r="30" customFormat="false" ht="15.75" hidden="false" customHeight="false" outlineLevel="0" collapsed="false">
      <c r="A30" s="8"/>
      <c r="B30" s="11"/>
    </row>
  </sheetData>
  <hyperlinks>
    <hyperlink ref="B2" r:id="rId1" display="https://biologicalsciences.uchicago.edu/"/>
    <hyperlink ref="B3" r:id="rId2" display="https://www.chicagobooth.edu/"/>
    <hyperlink ref="B4" r:id="rId3" display="https://college.uchicago.edu/"/>
    <hyperlink ref="B5" r:id="rId4" display="https://crownschool.uchicago.edu/"/>
    <hyperlink ref="B6" r:id="rId5" display="https://divinity.uchicago.edu/"/>
    <hyperlink ref="B7" r:id="rId6" display="https://graham.uchicago.edu/"/>
    <hyperlink ref="B8" r:id="rId7" display="https://harris.uchicago.edu/"/>
    <hyperlink ref="B9" r:id="rId8" display="https://humanities.uchicago.edu/"/>
    <hyperlink ref="B10" r:id="rId9" display="https://www.law.uchicago.edu/"/>
    <hyperlink ref="B11" r:id="rId10" display="https://physicalsciences.uchicago.edu/"/>
    <hyperlink ref="B12" r:id="rId11" display="https://socialsciences.uchicago.edu/"/>
    <hyperlink ref="B13" r:id="rId12" display="https://www.lib.uchicago.edu/"/>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6.38"/>
    <col collapsed="false" customWidth="true" hidden="false" outlineLevel="0" max="2" min="2" style="0" width="17.25"/>
  </cols>
  <sheetData>
    <row r="1" customFormat="false" ht="48.75" hidden="false" customHeight="true" outlineLevel="0" collapsed="false">
      <c r="A1" s="21" t="s">
        <v>188</v>
      </c>
      <c r="B1" s="21" t="s">
        <v>179</v>
      </c>
      <c r="C1" s="21"/>
      <c r="D1" s="21"/>
      <c r="E1" s="21"/>
      <c r="F1" s="21"/>
      <c r="G1" s="21"/>
      <c r="H1" s="21"/>
      <c r="I1" s="21"/>
      <c r="J1" s="21"/>
      <c r="K1" s="21"/>
      <c r="L1" s="21"/>
      <c r="M1" s="21"/>
      <c r="N1" s="21"/>
      <c r="O1" s="21"/>
      <c r="P1" s="21"/>
      <c r="Q1" s="21"/>
      <c r="R1" s="21"/>
      <c r="S1" s="21"/>
      <c r="T1" s="21"/>
      <c r="U1" s="21"/>
      <c r="V1" s="21"/>
      <c r="W1" s="21"/>
      <c r="X1" s="21"/>
      <c r="Y1" s="21"/>
      <c r="Z1" s="21"/>
    </row>
    <row r="2" customFormat="false" ht="15.75" hidden="false" customHeight="false" outlineLevel="0" collapsed="false">
      <c r="A2" s="8" t="s">
        <v>189</v>
      </c>
      <c r="B2" s="9" t="s">
        <v>190</v>
      </c>
      <c r="C2" s="8"/>
      <c r="D2" s="11"/>
      <c r="E2" s="20"/>
      <c r="F2" s="20"/>
      <c r="G2" s="20"/>
      <c r="H2" s="20"/>
      <c r="I2" s="8"/>
      <c r="J2" s="11"/>
      <c r="K2" s="8"/>
      <c r="L2" s="11"/>
      <c r="M2" s="8"/>
      <c r="N2" s="11"/>
      <c r="O2" s="8"/>
      <c r="P2" s="11"/>
      <c r="Q2" s="8"/>
      <c r="R2" s="11"/>
      <c r="S2" s="8"/>
      <c r="T2" s="11"/>
      <c r="U2" s="8"/>
      <c r="V2" s="11"/>
      <c r="W2" s="8"/>
      <c r="X2" s="11"/>
      <c r="Y2" s="8"/>
      <c r="Z2" s="11"/>
    </row>
    <row r="3" customFormat="false" ht="15.75" hidden="false" customHeight="false" outlineLevel="0" collapsed="false">
      <c r="A3" s="8" t="s">
        <v>191</v>
      </c>
      <c r="B3" s="9" t="s">
        <v>192</v>
      </c>
      <c r="C3" s="8"/>
      <c r="D3" s="11"/>
      <c r="F3" s="20"/>
      <c r="G3" s="20"/>
      <c r="H3" s="20"/>
      <c r="I3" s="8"/>
      <c r="J3" s="11"/>
      <c r="K3" s="8"/>
      <c r="L3" s="11"/>
      <c r="M3" s="8"/>
      <c r="N3" s="11"/>
      <c r="O3" s="8"/>
      <c r="P3" s="11"/>
      <c r="Q3" s="8"/>
      <c r="R3" s="11"/>
      <c r="S3" s="8"/>
      <c r="T3" s="11"/>
      <c r="U3" s="8"/>
      <c r="V3" s="11"/>
      <c r="W3" s="8"/>
      <c r="X3" s="11"/>
      <c r="Y3" s="8"/>
      <c r="Z3" s="11"/>
    </row>
    <row r="4" customFormat="false" ht="15.75" hidden="false" customHeight="false" outlineLevel="0" collapsed="false">
      <c r="A4" s="8" t="s">
        <v>193</v>
      </c>
      <c r="B4" s="9" t="s">
        <v>194</v>
      </c>
      <c r="C4" s="8"/>
      <c r="D4" s="11"/>
      <c r="E4" s="8"/>
      <c r="F4" s="8"/>
      <c r="G4" s="8"/>
      <c r="H4" s="8"/>
      <c r="I4" s="8"/>
      <c r="J4" s="11"/>
      <c r="K4" s="8"/>
      <c r="L4" s="11"/>
      <c r="M4" s="8"/>
      <c r="N4" s="11"/>
      <c r="O4" s="8"/>
      <c r="P4" s="11"/>
      <c r="Q4" s="8"/>
      <c r="R4" s="11"/>
      <c r="S4" s="8"/>
      <c r="T4" s="11"/>
      <c r="U4" s="8"/>
      <c r="V4" s="11"/>
      <c r="W4" s="8"/>
      <c r="X4" s="11"/>
      <c r="Y4" s="8"/>
      <c r="Z4" s="11"/>
    </row>
    <row r="5" customFormat="false" ht="15.75" hidden="false" customHeight="false" outlineLevel="0" collapsed="false">
      <c r="A5" s="8" t="s">
        <v>195</v>
      </c>
      <c r="B5" s="9" t="s">
        <v>196</v>
      </c>
      <c r="C5" s="8"/>
      <c r="D5" s="11"/>
      <c r="E5" s="8"/>
      <c r="F5" s="8"/>
      <c r="G5" s="8"/>
      <c r="H5" s="8"/>
      <c r="I5" s="8"/>
      <c r="J5" s="11"/>
      <c r="K5" s="8"/>
      <c r="L5" s="11"/>
      <c r="M5" s="8"/>
      <c r="N5" s="11"/>
      <c r="O5" s="8"/>
      <c r="P5" s="11"/>
      <c r="Q5" s="8"/>
      <c r="R5" s="11"/>
      <c r="S5" s="8"/>
      <c r="T5" s="11"/>
      <c r="U5" s="8"/>
      <c r="V5" s="11"/>
      <c r="W5" s="8"/>
      <c r="X5" s="11"/>
      <c r="Y5" s="8"/>
      <c r="Z5" s="11"/>
    </row>
    <row r="6" customFormat="false" ht="15.75" hidden="false" customHeight="false" outlineLevel="0" collapsed="false">
      <c r="A6" s="8" t="s">
        <v>197</v>
      </c>
      <c r="B6" s="19" t="s">
        <v>198</v>
      </c>
      <c r="C6" s="8"/>
      <c r="D6" s="11"/>
      <c r="E6" s="8"/>
      <c r="F6" s="8"/>
      <c r="G6" s="8"/>
      <c r="H6" s="8"/>
      <c r="I6" s="8"/>
      <c r="J6" s="11"/>
      <c r="K6" s="8"/>
      <c r="L6" s="11"/>
      <c r="M6" s="8"/>
      <c r="N6" s="11"/>
      <c r="O6" s="8"/>
      <c r="P6" s="11"/>
      <c r="Q6" s="8"/>
      <c r="R6" s="11"/>
      <c r="S6" s="8"/>
      <c r="T6" s="11"/>
      <c r="U6" s="8"/>
      <c r="V6" s="11"/>
      <c r="W6" s="8"/>
      <c r="X6" s="11"/>
      <c r="Y6" s="8"/>
      <c r="Z6" s="11"/>
    </row>
    <row r="7" customFormat="false" ht="15.75" hidden="false" customHeight="false" outlineLevel="0" collapsed="false">
      <c r="A7" s="20"/>
      <c r="B7" s="11"/>
      <c r="C7" s="8"/>
      <c r="D7" s="11"/>
      <c r="E7" s="8"/>
      <c r="F7" s="8"/>
      <c r="G7" s="8"/>
      <c r="H7" s="8"/>
      <c r="I7" s="8"/>
      <c r="J7" s="11"/>
      <c r="K7" s="8"/>
      <c r="L7" s="11"/>
      <c r="M7" s="8"/>
      <c r="N7" s="11"/>
      <c r="O7" s="8"/>
      <c r="P7" s="11"/>
      <c r="Q7" s="8"/>
      <c r="R7" s="11"/>
      <c r="S7" s="8"/>
      <c r="T7" s="11"/>
      <c r="U7" s="8"/>
      <c r="V7" s="11"/>
      <c r="W7" s="8"/>
      <c r="X7" s="11"/>
      <c r="Y7" s="8"/>
      <c r="Z7" s="11"/>
    </row>
    <row r="8" customFormat="false" ht="15.75" hidden="false" customHeight="false" outlineLevel="0" collapsed="false">
      <c r="A8" s="20"/>
      <c r="B8" s="11"/>
      <c r="C8" s="8"/>
      <c r="D8" s="11"/>
      <c r="E8" s="8"/>
      <c r="F8" s="8"/>
      <c r="G8" s="8"/>
      <c r="H8" s="8"/>
      <c r="I8" s="8"/>
      <c r="J8" s="11"/>
      <c r="K8" s="8"/>
      <c r="L8" s="11"/>
      <c r="M8" s="8"/>
      <c r="N8" s="11"/>
      <c r="O8" s="8"/>
      <c r="P8" s="11"/>
      <c r="Q8" s="8"/>
      <c r="R8" s="11"/>
      <c r="S8" s="8"/>
      <c r="T8" s="11"/>
      <c r="U8" s="8"/>
      <c r="V8" s="11"/>
      <c r="W8" s="8"/>
      <c r="X8" s="11"/>
      <c r="Y8" s="8"/>
      <c r="Z8" s="11"/>
    </row>
    <row r="9" customFormat="false" ht="15.75" hidden="false" customHeight="false" outlineLevel="0" collapsed="false">
      <c r="A9" s="20"/>
      <c r="B9" s="11"/>
      <c r="C9" s="8"/>
      <c r="D9" s="11"/>
      <c r="E9" s="8"/>
      <c r="F9" s="8"/>
      <c r="G9" s="8"/>
      <c r="H9" s="8"/>
      <c r="I9" s="8"/>
      <c r="J9" s="11"/>
      <c r="K9" s="8"/>
      <c r="L9" s="11"/>
      <c r="M9" s="8"/>
      <c r="N9" s="11"/>
      <c r="O9" s="8"/>
      <c r="P9" s="11"/>
      <c r="Q9" s="8"/>
      <c r="R9" s="11"/>
      <c r="S9" s="8"/>
      <c r="T9" s="11"/>
      <c r="U9" s="8"/>
      <c r="V9" s="11"/>
      <c r="W9" s="8"/>
      <c r="X9" s="11"/>
      <c r="Y9" s="8"/>
      <c r="Z9" s="11"/>
    </row>
    <row r="10" customFormat="false" ht="15.75" hidden="false" customHeight="false" outlineLevel="0" collapsed="false">
      <c r="A10" s="20"/>
      <c r="B10" s="11"/>
      <c r="C10" s="8"/>
      <c r="D10" s="11"/>
      <c r="E10" s="8"/>
      <c r="F10" s="8"/>
      <c r="G10" s="8"/>
      <c r="H10" s="8"/>
      <c r="I10" s="8"/>
      <c r="J10" s="11"/>
      <c r="K10" s="8"/>
      <c r="L10" s="11"/>
      <c r="M10" s="8"/>
      <c r="N10" s="11"/>
      <c r="O10" s="8"/>
      <c r="P10" s="11"/>
      <c r="Q10" s="8"/>
      <c r="R10" s="11"/>
      <c r="S10" s="8"/>
      <c r="T10" s="11"/>
      <c r="U10" s="8"/>
      <c r="V10" s="11"/>
      <c r="W10" s="8"/>
      <c r="X10" s="11"/>
      <c r="Y10" s="8"/>
      <c r="Z10" s="11"/>
    </row>
    <row r="11" customFormat="false" ht="15.75" hidden="false" customHeight="false" outlineLevel="0" collapsed="false">
      <c r="A11" s="20"/>
      <c r="B11" s="11"/>
      <c r="C11" s="8"/>
      <c r="D11" s="11"/>
      <c r="E11" s="8"/>
      <c r="F11" s="8"/>
      <c r="G11" s="8"/>
      <c r="H11" s="8"/>
      <c r="I11" s="8"/>
      <c r="J11" s="11"/>
      <c r="K11" s="8"/>
      <c r="L11" s="11"/>
      <c r="M11" s="8"/>
      <c r="N11" s="11"/>
      <c r="O11" s="8"/>
      <c r="P11" s="11"/>
      <c r="Q11" s="8"/>
      <c r="R11" s="11"/>
      <c r="S11" s="8"/>
      <c r="T11" s="11"/>
      <c r="U11" s="8"/>
      <c r="V11" s="11"/>
      <c r="W11" s="8"/>
      <c r="X11" s="11"/>
      <c r="Y11" s="8"/>
      <c r="Z11" s="11"/>
    </row>
    <row r="12" customFormat="false" ht="15.75" hidden="false" customHeight="false" outlineLevel="0" collapsed="false">
      <c r="A12" s="8"/>
      <c r="B12" s="11"/>
      <c r="C12" s="8"/>
      <c r="D12" s="11"/>
      <c r="E12" s="8"/>
      <c r="F12" s="8"/>
      <c r="G12" s="8"/>
      <c r="H12" s="8"/>
      <c r="I12" s="8"/>
      <c r="J12" s="11"/>
      <c r="K12" s="8"/>
      <c r="L12" s="11"/>
      <c r="M12" s="8"/>
      <c r="N12" s="11"/>
      <c r="O12" s="8"/>
      <c r="P12" s="11"/>
      <c r="Q12" s="8"/>
      <c r="R12" s="11"/>
      <c r="S12" s="8"/>
      <c r="T12" s="11"/>
      <c r="U12" s="8"/>
      <c r="V12" s="11"/>
      <c r="W12" s="8"/>
      <c r="X12" s="11"/>
      <c r="Y12" s="8"/>
      <c r="Z12" s="11"/>
    </row>
    <row r="13" customFormat="false" ht="15.75" hidden="false" customHeight="false" outlineLevel="0" collapsed="false">
      <c r="A13" s="8"/>
      <c r="B13" s="11"/>
      <c r="C13" s="8"/>
      <c r="D13" s="11"/>
      <c r="E13" s="8"/>
      <c r="F13" s="8"/>
      <c r="G13" s="8"/>
      <c r="H13" s="8"/>
      <c r="I13" s="8"/>
      <c r="J13" s="11"/>
      <c r="K13" s="8"/>
      <c r="L13" s="11"/>
      <c r="M13" s="8"/>
      <c r="N13" s="11"/>
      <c r="O13" s="8"/>
      <c r="P13" s="11"/>
      <c r="Q13" s="8"/>
      <c r="R13" s="11"/>
      <c r="S13" s="8"/>
      <c r="T13" s="11"/>
      <c r="U13" s="8"/>
      <c r="V13" s="11"/>
      <c r="W13" s="8"/>
      <c r="X13" s="11"/>
      <c r="Y13" s="8"/>
      <c r="Z13" s="11"/>
    </row>
    <row r="14" customFormat="false" ht="15.75" hidden="false" customHeight="false" outlineLevel="0" collapsed="false">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customFormat="false" ht="15.75" hidden="false" customHeight="false" outlineLevel="0" collapsed="false">
      <c r="A15" s="8"/>
      <c r="B15" s="11"/>
      <c r="C15" s="8"/>
      <c r="D15" s="11"/>
      <c r="E15" s="8"/>
      <c r="F15" s="8"/>
      <c r="G15" s="8"/>
      <c r="H15" s="8"/>
      <c r="I15" s="8"/>
      <c r="J15" s="11"/>
      <c r="K15" s="8"/>
      <c r="L15" s="11"/>
      <c r="M15" s="8"/>
      <c r="N15" s="11"/>
      <c r="O15" s="8"/>
      <c r="P15" s="11"/>
      <c r="Q15" s="8"/>
      <c r="R15" s="11"/>
      <c r="S15" s="8"/>
      <c r="T15" s="11"/>
      <c r="U15" s="8"/>
      <c r="V15" s="11"/>
      <c r="W15" s="8"/>
      <c r="X15" s="11"/>
      <c r="Y15" s="8"/>
      <c r="Z15" s="11"/>
    </row>
    <row r="16" customFormat="false" ht="15.75" hidden="false" customHeight="false" outlineLevel="0" collapsed="false">
      <c r="A16" s="8"/>
      <c r="B16" s="11"/>
      <c r="C16" s="8"/>
      <c r="D16" s="11"/>
      <c r="E16" s="8"/>
      <c r="F16" s="8"/>
      <c r="G16" s="8"/>
      <c r="H16" s="8"/>
      <c r="I16" s="8"/>
      <c r="J16" s="11"/>
      <c r="K16" s="8"/>
      <c r="L16" s="11"/>
      <c r="M16" s="8"/>
      <c r="N16" s="11"/>
      <c r="O16" s="8"/>
      <c r="P16" s="11"/>
      <c r="Q16" s="8"/>
      <c r="R16" s="11"/>
      <c r="S16" s="8"/>
      <c r="T16" s="11"/>
      <c r="U16" s="8"/>
      <c r="V16" s="11"/>
      <c r="W16" s="8"/>
      <c r="X16" s="11"/>
      <c r="Y16" s="8"/>
      <c r="Z16" s="11"/>
    </row>
    <row r="17" customFormat="false" ht="15.75" hidden="false" customHeight="false" outlineLevel="0" collapsed="false">
      <c r="A17" s="8"/>
      <c r="B17" s="11"/>
      <c r="C17" s="8"/>
      <c r="D17" s="11"/>
      <c r="E17" s="8"/>
      <c r="F17" s="8"/>
      <c r="G17" s="8"/>
      <c r="H17" s="8"/>
      <c r="I17" s="8"/>
      <c r="J17" s="11"/>
      <c r="K17" s="8"/>
      <c r="L17" s="11"/>
      <c r="M17" s="8"/>
      <c r="N17" s="11"/>
      <c r="O17" s="8"/>
      <c r="P17" s="11"/>
      <c r="Q17" s="8"/>
      <c r="R17" s="11"/>
      <c r="S17" s="8"/>
      <c r="T17" s="11"/>
      <c r="U17" s="8"/>
      <c r="V17" s="11"/>
      <c r="W17" s="8"/>
      <c r="X17" s="11"/>
      <c r="Y17" s="8"/>
      <c r="Z17" s="11"/>
    </row>
    <row r="18" customFormat="false" ht="15.75" hidden="false" customHeight="false" outlineLevel="0" collapsed="false">
      <c r="A18" s="8"/>
      <c r="B18" s="11"/>
      <c r="C18" s="8"/>
      <c r="D18" s="11"/>
      <c r="E18" s="8"/>
      <c r="F18" s="8"/>
      <c r="G18" s="8"/>
      <c r="H18" s="8"/>
      <c r="I18" s="8"/>
      <c r="J18" s="11"/>
      <c r="K18" s="8"/>
      <c r="L18" s="11"/>
      <c r="M18" s="8"/>
      <c r="N18" s="11"/>
      <c r="O18" s="8"/>
      <c r="P18" s="11"/>
      <c r="Q18" s="8"/>
      <c r="R18" s="11"/>
      <c r="S18" s="8"/>
      <c r="T18" s="11"/>
      <c r="U18" s="8"/>
      <c r="V18" s="11"/>
      <c r="W18" s="8"/>
      <c r="X18" s="11"/>
      <c r="Y18" s="8"/>
      <c r="Z18" s="11"/>
    </row>
    <row r="19" customFormat="false" ht="15.75" hidden="false" customHeight="false" outlineLevel="0" collapsed="false">
      <c r="A19" s="8"/>
      <c r="B19" s="11"/>
      <c r="C19" s="8"/>
      <c r="D19" s="11"/>
      <c r="E19" s="8"/>
      <c r="F19" s="8"/>
      <c r="G19" s="8"/>
      <c r="H19" s="8"/>
      <c r="I19" s="8"/>
      <c r="J19" s="11"/>
      <c r="K19" s="8"/>
      <c r="L19" s="11"/>
      <c r="M19" s="8"/>
      <c r="N19" s="11"/>
      <c r="O19" s="8"/>
      <c r="P19" s="11"/>
      <c r="Q19" s="8"/>
      <c r="R19" s="11"/>
      <c r="S19" s="8"/>
      <c r="T19" s="11"/>
      <c r="U19" s="8"/>
      <c r="V19" s="11"/>
      <c r="W19" s="8"/>
      <c r="X19" s="11"/>
      <c r="Y19" s="8"/>
      <c r="Z19" s="11"/>
    </row>
    <row r="20" customFormat="false" ht="15.75" hidden="false" customHeight="false" outlineLevel="0" collapsed="false">
      <c r="A20" s="8"/>
      <c r="B20" s="11"/>
      <c r="C20" s="8"/>
      <c r="D20" s="11"/>
      <c r="E20" s="8"/>
      <c r="F20" s="8"/>
      <c r="G20" s="8"/>
      <c r="H20" s="8"/>
      <c r="I20" s="8"/>
      <c r="J20" s="11"/>
      <c r="K20" s="8"/>
      <c r="L20" s="11"/>
      <c r="M20" s="8"/>
      <c r="N20" s="11"/>
      <c r="O20" s="8"/>
      <c r="P20" s="11"/>
      <c r="Q20" s="8"/>
      <c r="R20" s="11"/>
      <c r="S20" s="8"/>
      <c r="T20" s="11"/>
      <c r="U20" s="8"/>
      <c r="V20" s="11"/>
      <c r="W20" s="8"/>
      <c r="X20" s="11"/>
      <c r="Y20" s="8"/>
      <c r="Z20" s="11"/>
    </row>
    <row r="21" customFormat="false" ht="15.75" hidden="false" customHeight="false" outlineLevel="0" collapsed="false">
      <c r="A21" s="8"/>
      <c r="B21" s="11"/>
      <c r="C21" s="8"/>
      <c r="D21" s="11"/>
      <c r="E21" s="8"/>
      <c r="F21" s="8"/>
      <c r="G21" s="8"/>
      <c r="H21" s="8"/>
      <c r="I21" s="8"/>
      <c r="J21" s="11"/>
      <c r="K21" s="8"/>
      <c r="L21" s="11"/>
      <c r="M21" s="8"/>
      <c r="N21" s="11"/>
      <c r="O21" s="8"/>
      <c r="P21" s="11"/>
      <c r="Q21" s="8"/>
      <c r="R21" s="11"/>
      <c r="S21" s="8"/>
      <c r="T21" s="11"/>
      <c r="U21" s="8"/>
      <c r="V21" s="11"/>
      <c r="W21" s="8"/>
      <c r="X21" s="11"/>
      <c r="Y21" s="8"/>
      <c r="Z21" s="11"/>
    </row>
    <row r="22" customFormat="false" ht="15.75" hidden="false" customHeight="false" outlineLevel="0" collapsed="false">
      <c r="A22" s="8"/>
      <c r="B22" s="11"/>
      <c r="C22" s="8"/>
      <c r="D22" s="11"/>
      <c r="E22" s="8"/>
      <c r="F22" s="8"/>
      <c r="G22" s="8"/>
      <c r="H22" s="8"/>
      <c r="I22" s="8"/>
      <c r="J22" s="11"/>
      <c r="K22" s="8"/>
      <c r="L22" s="11"/>
      <c r="M22" s="8"/>
      <c r="N22" s="11"/>
      <c r="O22" s="8"/>
      <c r="P22" s="11"/>
      <c r="Q22" s="8"/>
      <c r="R22" s="11"/>
      <c r="S22" s="8"/>
      <c r="T22" s="11"/>
      <c r="U22" s="8"/>
      <c r="V22" s="11"/>
      <c r="W22" s="8"/>
      <c r="X22" s="11"/>
      <c r="Y22" s="8"/>
      <c r="Z22" s="11"/>
    </row>
    <row r="23" customFormat="false" ht="15.75" hidden="false" customHeight="false" outlineLevel="0" collapsed="false">
      <c r="A23" s="8"/>
      <c r="B23" s="11"/>
      <c r="C23" s="8"/>
      <c r="D23" s="11"/>
      <c r="E23" s="8"/>
      <c r="F23" s="8"/>
      <c r="G23" s="8"/>
      <c r="H23" s="8"/>
      <c r="I23" s="8"/>
      <c r="J23" s="11"/>
      <c r="K23" s="8"/>
      <c r="L23" s="11"/>
      <c r="M23" s="8"/>
      <c r="N23" s="11"/>
      <c r="O23" s="8"/>
      <c r="P23" s="11"/>
      <c r="Q23" s="8"/>
      <c r="R23" s="11"/>
      <c r="S23" s="8"/>
      <c r="T23" s="11"/>
      <c r="U23" s="8"/>
      <c r="V23" s="11"/>
      <c r="W23" s="8"/>
      <c r="X23" s="11"/>
      <c r="Y23" s="8"/>
      <c r="Z23" s="11"/>
    </row>
    <row r="24" customFormat="false" ht="15.75" hidden="false" customHeight="false" outlineLevel="0" collapsed="false">
      <c r="A24" s="8"/>
      <c r="B24" s="11"/>
      <c r="C24" s="8"/>
      <c r="D24" s="11"/>
      <c r="E24" s="8"/>
      <c r="F24" s="8"/>
      <c r="G24" s="8"/>
      <c r="H24" s="8"/>
      <c r="I24" s="8"/>
      <c r="J24" s="11"/>
      <c r="K24" s="8"/>
      <c r="L24" s="11"/>
      <c r="M24" s="8"/>
      <c r="N24" s="11"/>
      <c r="O24" s="8"/>
      <c r="P24" s="11"/>
      <c r="Q24" s="8"/>
      <c r="R24" s="11"/>
      <c r="S24" s="8"/>
      <c r="T24" s="11"/>
      <c r="U24" s="8"/>
      <c r="V24" s="11"/>
      <c r="W24" s="8"/>
      <c r="X24" s="11"/>
      <c r="Y24" s="8"/>
      <c r="Z24" s="11"/>
    </row>
    <row r="25" customFormat="false" ht="15.75" hidden="false" customHeight="false" outlineLevel="0" collapsed="false">
      <c r="A25" s="8"/>
      <c r="B25" s="11"/>
      <c r="C25" s="8"/>
      <c r="D25" s="11"/>
      <c r="E25" s="8"/>
      <c r="F25" s="8"/>
      <c r="G25" s="8"/>
      <c r="H25" s="8"/>
      <c r="I25" s="8"/>
      <c r="J25" s="11"/>
      <c r="K25" s="8"/>
      <c r="L25" s="11"/>
      <c r="M25" s="8"/>
      <c r="N25" s="11"/>
      <c r="O25" s="8"/>
      <c r="P25" s="11"/>
      <c r="Q25" s="8"/>
      <c r="R25" s="11"/>
      <c r="S25" s="8"/>
      <c r="T25" s="11"/>
      <c r="U25" s="8"/>
      <c r="V25" s="11"/>
      <c r="W25" s="8"/>
      <c r="X25" s="11"/>
      <c r="Y25" s="8"/>
      <c r="Z25" s="11"/>
    </row>
    <row r="26" customFormat="false" ht="15.75" hidden="false" customHeight="false" outlineLevel="0" collapsed="false">
      <c r="A26" s="8"/>
      <c r="B26" s="11"/>
      <c r="C26" s="8"/>
      <c r="D26" s="11"/>
      <c r="E26" s="8"/>
      <c r="F26" s="8"/>
      <c r="G26" s="8"/>
      <c r="H26" s="8"/>
      <c r="I26" s="8"/>
      <c r="J26" s="11"/>
      <c r="K26" s="8"/>
      <c r="L26" s="11"/>
      <c r="M26" s="8"/>
      <c r="N26" s="11"/>
      <c r="O26" s="8"/>
      <c r="P26" s="11"/>
      <c r="Q26" s="8"/>
      <c r="R26" s="11"/>
      <c r="S26" s="8"/>
      <c r="T26" s="11"/>
      <c r="U26" s="8"/>
      <c r="V26" s="11"/>
      <c r="W26" s="8"/>
      <c r="X26" s="11"/>
      <c r="Y26" s="8"/>
      <c r="Z26" s="11"/>
    </row>
    <row r="27" customFormat="false" ht="15.75" hidden="false" customHeight="false" outlineLevel="0" collapsed="false">
      <c r="A27" s="8"/>
      <c r="B27" s="11"/>
    </row>
    <row r="28" customFormat="false" ht="15.75" hidden="false" customHeight="false" outlineLevel="0" collapsed="false">
      <c r="A28" s="8"/>
      <c r="B28" s="11"/>
    </row>
    <row r="29" customFormat="false" ht="15.75" hidden="false" customHeight="false" outlineLevel="0" collapsed="false">
      <c r="A29" s="8"/>
      <c r="B29" s="11"/>
    </row>
    <row r="30" customFormat="false" ht="15.75" hidden="false" customHeight="false" outlineLevel="0" collapsed="false">
      <c r="A30" s="8"/>
      <c r="B30" s="11"/>
    </row>
  </sheetData>
  <dataValidations count="1">
    <dataValidation allowBlank="true" errorStyle="stop" operator="between" showDropDown="true" showErrorMessage="false" showInputMessage="false" sqref="B2:B4" type="custom">
      <formula1>IFERROR(isurl(B2), 1)</formula1>
      <formula2>0</formula2>
    </dataValidation>
  </dataValidations>
  <hyperlinks>
    <hyperlink ref="B2" r:id="rId1" display="https://research.uchicago.edu/"/>
    <hyperlink ref="B3" r:id="rId2" display="https://researchdevelopment.uchicago.edu/"/>
    <hyperlink ref="B4" r:id="rId3" display="https://ura.uchicago.edu/"/>
    <hyperlink ref="B5" r:id="rId4" display="https://sscs.uchicago.edu/dso-resources/"/>
    <hyperlink ref="B6" r:id="rId5" display="https://socialsciences.uchicago.edu/department/social-sciences-research-center/grant-developmentsupport/complianc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6.38"/>
    <col collapsed="false" customWidth="true" hidden="false" outlineLevel="0" max="2" min="2" style="0" width="17.25"/>
  </cols>
  <sheetData>
    <row r="1" customFormat="false" ht="48.75" hidden="false" customHeight="true" outlineLevel="0" collapsed="false">
      <c r="A1" s="21" t="s">
        <v>199</v>
      </c>
      <c r="B1" s="21" t="s">
        <v>179</v>
      </c>
      <c r="C1" s="21"/>
      <c r="D1" s="21"/>
      <c r="E1" s="21"/>
      <c r="F1" s="21"/>
      <c r="G1" s="21"/>
      <c r="H1" s="21"/>
      <c r="I1" s="21"/>
      <c r="J1" s="21"/>
      <c r="K1" s="21"/>
      <c r="L1" s="21"/>
      <c r="M1" s="21"/>
      <c r="N1" s="21"/>
      <c r="O1" s="21"/>
      <c r="P1" s="21"/>
      <c r="Q1" s="21"/>
      <c r="R1" s="21"/>
      <c r="S1" s="21"/>
      <c r="T1" s="21"/>
      <c r="U1" s="21"/>
      <c r="V1" s="21"/>
      <c r="W1" s="21"/>
    </row>
    <row r="2" customFormat="false" ht="15.75" hidden="false" customHeight="false" outlineLevel="0" collapsed="false">
      <c r="A2" s="8" t="s">
        <v>200</v>
      </c>
      <c r="B2" s="9" t="s">
        <v>201</v>
      </c>
      <c r="C2" s="11"/>
      <c r="D2" s="8"/>
      <c r="E2" s="11"/>
      <c r="F2" s="8"/>
      <c r="G2" s="11"/>
      <c r="H2" s="8"/>
      <c r="I2" s="11"/>
      <c r="J2" s="8"/>
      <c r="K2" s="11"/>
      <c r="L2" s="8"/>
      <c r="M2" s="11"/>
      <c r="N2" s="8"/>
      <c r="O2" s="11"/>
      <c r="P2" s="8"/>
      <c r="Q2" s="11"/>
      <c r="R2" s="8"/>
      <c r="S2" s="11"/>
      <c r="T2" s="8"/>
      <c r="U2" s="11"/>
      <c r="V2" s="8"/>
      <c r="W2" s="11"/>
    </row>
    <row r="3" customFormat="false" ht="15.75" hidden="false" customHeight="false" outlineLevel="0" collapsed="false">
      <c r="A3" s="8" t="s">
        <v>202</v>
      </c>
      <c r="B3" s="9" t="s">
        <v>203</v>
      </c>
      <c r="C3" s="11"/>
      <c r="D3" s="8"/>
      <c r="E3" s="11"/>
      <c r="F3" s="8"/>
      <c r="G3" s="11"/>
      <c r="H3" s="8"/>
      <c r="I3" s="11"/>
      <c r="J3" s="8"/>
      <c r="K3" s="11"/>
      <c r="L3" s="8"/>
      <c r="M3" s="11"/>
      <c r="N3" s="8"/>
      <c r="O3" s="11"/>
      <c r="P3" s="8"/>
      <c r="Q3" s="11"/>
      <c r="R3" s="8"/>
      <c r="S3" s="11"/>
      <c r="T3" s="8"/>
      <c r="U3" s="11"/>
      <c r="V3" s="8"/>
      <c r="W3" s="11"/>
    </row>
    <row r="4" customFormat="false" ht="15.75" hidden="false" customHeight="false" outlineLevel="0" collapsed="false">
      <c r="A4" s="8" t="s">
        <v>204</v>
      </c>
      <c r="B4" s="9" t="s">
        <v>205</v>
      </c>
      <c r="C4" s="11"/>
      <c r="D4" s="8"/>
      <c r="E4" s="11"/>
      <c r="F4" s="8"/>
      <c r="G4" s="11"/>
      <c r="H4" s="8"/>
      <c r="I4" s="11"/>
      <c r="J4" s="8"/>
      <c r="K4" s="11"/>
      <c r="L4" s="8"/>
      <c r="M4" s="11"/>
      <c r="N4" s="8"/>
      <c r="O4" s="11"/>
      <c r="P4" s="8"/>
      <c r="Q4" s="11"/>
      <c r="R4" s="8"/>
      <c r="S4" s="11"/>
      <c r="T4" s="8"/>
      <c r="U4" s="11"/>
      <c r="V4" s="8"/>
      <c r="W4" s="11"/>
    </row>
    <row r="5" customFormat="false" ht="15.75" hidden="false" customHeight="false" outlineLevel="0" collapsed="false">
      <c r="A5" s="8" t="s">
        <v>206</v>
      </c>
      <c r="B5" s="9" t="s">
        <v>207</v>
      </c>
      <c r="C5" s="11"/>
      <c r="D5" s="8"/>
      <c r="E5" s="11"/>
      <c r="F5" s="8"/>
      <c r="G5" s="11"/>
      <c r="H5" s="8"/>
      <c r="I5" s="11"/>
      <c r="J5" s="8"/>
      <c r="K5" s="11"/>
      <c r="L5" s="8"/>
      <c r="M5" s="11"/>
      <c r="N5" s="8"/>
      <c r="O5" s="11"/>
      <c r="P5" s="8"/>
      <c r="Q5" s="11"/>
      <c r="R5" s="8"/>
      <c r="S5" s="11"/>
      <c r="T5" s="8"/>
      <c r="U5" s="11"/>
      <c r="V5" s="8"/>
      <c r="W5" s="11"/>
    </row>
    <row r="6" customFormat="false" ht="15.75" hidden="false" customHeight="false" outlineLevel="0" collapsed="false">
      <c r="A6" s="8" t="s">
        <v>208</v>
      </c>
      <c r="B6" s="9" t="s">
        <v>209</v>
      </c>
      <c r="C6" s="11"/>
      <c r="D6" s="8"/>
      <c r="E6" s="11"/>
      <c r="F6" s="8"/>
      <c r="G6" s="11"/>
      <c r="H6" s="8"/>
      <c r="I6" s="11"/>
      <c r="J6" s="8"/>
      <c r="K6" s="11"/>
      <c r="L6" s="8"/>
      <c r="M6" s="11"/>
      <c r="N6" s="8"/>
      <c r="O6" s="11"/>
      <c r="P6" s="8"/>
      <c r="Q6" s="11"/>
      <c r="R6" s="8"/>
      <c r="S6" s="11"/>
      <c r="T6" s="8"/>
      <c r="U6" s="11"/>
      <c r="V6" s="8"/>
      <c r="W6" s="11"/>
    </row>
    <row r="7" customFormat="false" ht="15.75" hidden="false" customHeight="false" outlineLevel="0" collapsed="false">
      <c r="A7" s="8" t="s">
        <v>210</v>
      </c>
      <c r="B7" s="9" t="s">
        <v>211</v>
      </c>
      <c r="C7" s="11"/>
      <c r="D7" s="8"/>
      <c r="E7" s="11"/>
      <c r="F7" s="8"/>
      <c r="G7" s="11"/>
      <c r="H7" s="8"/>
      <c r="I7" s="11"/>
      <c r="J7" s="8"/>
      <c r="K7" s="11"/>
      <c r="L7" s="8"/>
      <c r="M7" s="11"/>
      <c r="N7" s="8"/>
      <c r="O7" s="11"/>
      <c r="P7" s="8"/>
      <c r="Q7" s="11"/>
      <c r="R7" s="8"/>
      <c r="S7" s="11"/>
      <c r="T7" s="8"/>
      <c r="U7" s="11"/>
      <c r="V7" s="8"/>
      <c r="W7" s="11"/>
    </row>
    <row r="8" customFormat="false" ht="15.75" hidden="false" customHeight="false" outlineLevel="0" collapsed="false">
      <c r="A8" s="8" t="s">
        <v>212</v>
      </c>
      <c r="B8" s="9" t="s">
        <v>213</v>
      </c>
      <c r="C8" s="11"/>
      <c r="D8" s="8"/>
      <c r="E8" s="11"/>
      <c r="F8" s="8"/>
      <c r="G8" s="11"/>
      <c r="H8" s="8"/>
      <c r="I8" s="11"/>
      <c r="J8" s="8"/>
      <c r="K8" s="11"/>
      <c r="L8" s="8"/>
      <c r="M8" s="11"/>
      <c r="N8" s="8"/>
      <c r="O8" s="11"/>
      <c r="P8" s="8"/>
      <c r="Q8" s="11"/>
      <c r="R8" s="8"/>
      <c r="S8" s="11"/>
      <c r="T8" s="8"/>
      <c r="U8" s="11"/>
      <c r="V8" s="8"/>
      <c r="W8" s="11"/>
    </row>
    <row r="9" customFormat="false" ht="15.75" hidden="false" customHeight="false" outlineLevel="0" collapsed="false">
      <c r="A9" s="8" t="s">
        <v>214</v>
      </c>
      <c r="B9" s="9" t="s">
        <v>215</v>
      </c>
      <c r="C9" s="11"/>
      <c r="D9" s="8"/>
      <c r="E9" s="11"/>
      <c r="F9" s="8"/>
      <c r="G9" s="11"/>
      <c r="H9" s="8"/>
      <c r="I9" s="11"/>
      <c r="J9" s="8"/>
      <c r="K9" s="11"/>
      <c r="L9" s="8"/>
      <c r="M9" s="11"/>
      <c r="N9" s="8"/>
      <c r="O9" s="11"/>
      <c r="P9" s="8"/>
      <c r="Q9" s="11"/>
      <c r="R9" s="8"/>
      <c r="S9" s="11"/>
      <c r="T9" s="8"/>
      <c r="U9" s="11"/>
      <c r="V9" s="8"/>
      <c r="W9" s="11"/>
    </row>
    <row r="10" customFormat="false" ht="15.75" hidden="false" customHeight="false" outlineLevel="0" collapsed="false">
      <c r="A10" s="8" t="s">
        <v>216</v>
      </c>
      <c r="B10" s="9" t="s">
        <v>217</v>
      </c>
      <c r="C10" s="11"/>
      <c r="D10" s="8"/>
      <c r="E10" s="11"/>
      <c r="F10" s="8"/>
      <c r="G10" s="11"/>
      <c r="H10" s="8"/>
      <c r="I10" s="11"/>
      <c r="J10" s="8"/>
      <c r="K10" s="11"/>
      <c r="L10" s="8"/>
      <c r="M10" s="11"/>
      <c r="N10" s="8"/>
      <c r="O10" s="11"/>
      <c r="P10" s="8"/>
      <c r="Q10" s="11"/>
      <c r="R10" s="8"/>
      <c r="S10" s="11"/>
      <c r="T10" s="8"/>
      <c r="U10" s="11"/>
      <c r="V10" s="8"/>
      <c r="W10" s="11"/>
    </row>
    <row r="11" customFormat="false" ht="15.75" hidden="false" customHeight="false" outlineLevel="0" collapsed="false">
      <c r="A11" s="8" t="s">
        <v>218</v>
      </c>
      <c r="B11" s="9" t="s">
        <v>219</v>
      </c>
      <c r="C11" s="11"/>
      <c r="D11" s="8"/>
      <c r="E11" s="11"/>
      <c r="F11" s="8"/>
      <c r="G11" s="11"/>
      <c r="H11" s="8"/>
      <c r="I11" s="11"/>
      <c r="J11" s="8"/>
      <c r="K11" s="11"/>
      <c r="L11" s="8"/>
      <c r="M11" s="11"/>
      <c r="N11" s="8"/>
      <c r="O11" s="11"/>
      <c r="P11" s="8"/>
      <c r="Q11" s="11"/>
      <c r="R11" s="8"/>
      <c r="S11" s="11"/>
      <c r="T11" s="8"/>
      <c r="U11" s="11"/>
      <c r="V11" s="8"/>
      <c r="W11" s="11"/>
    </row>
    <row r="12" customFormat="false" ht="15.75" hidden="false" customHeight="false" outlineLevel="0" collapsed="false">
      <c r="A12" s="8"/>
      <c r="B12" s="11"/>
      <c r="C12" s="11"/>
      <c r="D12" s="8"/>
      <c r="E12" s="11"/>
      <c r="F12" s="8"/>
      <c r="G12" s="11"/>
      <c r="H12" s="8"/>
      <c r="I12" s="11"/>
      <c r="J12" s="8"/>
      <c r="K12" s="11"/>
      <c r="L12" s="8"/>
      <c r="M12" s="11"/>
      <c r="N12" s="8"/>
      <c r="O12" s="11"/>
      <c r="P12" s="8"/>
      <c r="Q12" s="11"/>
      <c r="R12" s="8"/>
      <c r="S12" s="11"/>
      <c r="T12" s="8"/>
      <c r="U12" s="11"/>
      <c r="V12" s="8"/>
      <c r="W12" s="11"/>
    </row>
    <row r="13" customFormat="false" ht="15.75" hidden="false" customHeight="false" outlineLevel="0" collapsed="false">
      <c r="A13" s="8"/>
      <c r="B13" s="11"/>
      <c r="C13" s="11"/>
      <c r="D13" s="8"/>
      <c r="E13" s="11"/>
      <c r="F13" s="8"/>
      <c r="G13" s="11"/>
      <c r="H13" s="8"/>
      <c r="I13" s="11"/>
      <c r="J13" s="8"/>
      <c r="K13" s="11"/>
      <c r="L13" s="8"/>
      <c r="M13" s="11"/>
      <c r="N13" s="8"/>
      <c r="O13" s="11"/>
      <c r="P13" s="8"/>
      <c r="Q13" s="11"/>
      <c r="R13" s="8"/>
      <c r="S13" s="11"/>
      <c r="T13" s="8"/>
      <c r="U13" s="11"/>
      <c r="V13" s="8"/>
      <c r="W13" s="11"/>
    </row>
    <row r="14" customFormat="false" ht="15.75" hidden="false" customHeight="false" outlineLevel="0" collapsed="false">
      <c r="A14" s="21"/>
      <c r="B14" s="22"/>
      <c r="C14" s="21"/>
      <c r="D14" s="21"/>
      <c r="E14" s="21"/>
      <c r="F14" s="21"/>
      <c r="G14" s="21"/>
      <c r="H14" s="21"/>
      <c r="I14" s="21"/>
      <c r="J14" s="21"/>
      <c r="K14" s="21"/>
      <c r="L14" s="21"/>
      <c r="M14" s="21"/>
      <c r="N14" s="21"/>
      <c r="O14" s="21"/>
      <c r="P14" s="21"/>
      <c r="Q14" s="21"/>
      <c r="R14" s="21"/>
      <c r="S14" s="21"/>
      <c r="T14" s="21"/>
      <c r="U14" s="21"/>
      <c r="V14" s="21"/>
      <c r="W14" s="21"/>
    </row>
    <row r="15" customFormat="false" ht="15.75" hidden="false" customHeight="false" outlineLevel="0" collapsed="false">
      <c r="A15" s="8"/>
      <c r="B15" s="11"/>
      <c r="C15" s="11"/>
      <c r="D15" s="8"/>
      <c r="E15" s="11"/>
      <c r="F15" s="8"/>
      <c r="G15" s="11"/>
      <c r="H15" s="8"/>
      <c r="I15" s="11"/>
      <c r="J15" s="8"/>
      <c r="K15" s="11"/>
      <c r="L15" s="8"/>
      <c r="M15" s="11"/>
      <c r="N15" s="8"/>
      <c r="O15" s="11"/>
      <c r="P15" s="8"/>
      <c r="Q15" s="11"/>
      <c r="R15" s="8"/>
      <c r="S15" s="11"/>
      <c r="T15" s="8"/>
      <c r="U15" s="11"/>
      <c r="V15" s="8"/>
      <c r="W15" s="11"/>
    </row>
    <row r="16" customFormat="false" ht="15.75" hidden="false" customHeight="false" outlineLevel="0" collapsed="false">
      <c r="A16" s="8"/>
      <c r="B16" s="11"/>
      <c r="C16" s="11"/>
      <c r="D16" s="8"/>
      <c r="E16" s="11"/>
      <c r="F16" s="8"/>
      <c r="G16" s="11"/>
      <c r="H16" s="8"/>
      <c r="I16" s="11"/>
      <c r="J16" s="8"/>
      <c r="K16" s="11"/>
      <c r="L16" s="8"/>
      <c r="M16" s="11"/>
      <c r="N16" s="8"/>
      <c r="O16" s="11"/>
      <c r="P16" s="8"/>
      <c r="Q16" s="11"/>
      <c r="R16" s="8"/>
      <c r="S16" s="11"/>
      <c r="T16" s="8"/>
      <c r="U16" s="11"/>
      <c r="V16" s="8"/>
      <c r="W16" s="11"/>
    </row>
    <row r="17" customFormat="false" ht="15.75" hidden="false" customHeight="false" outlineLevel="0" collapsed="false">
      <c r="A17" s="8"/>
      <c r="B17" s="11"/>
      <c r="C17" s="11"/>
      <c r="D17" s="8"/>
      <c r="E17" s="11"/>
      <c r="F17" s="8"/>
      <c r="G17" s="11"/>
      <c r="H17" s="8"/>
      <c r="I17" s="11"/>
      <c r="J17" s="8"/>
      <c r="K17" s="11"/>
      <c r="L17" s="8"/>
      <c r="M17" s="11"/>
      <c r="N17" s="8"/>
      <c r="O17" s="11"/>
      <c r="P17" s="8"/>
      <c r="Q17" s="11"/>
      <c r="R17" s="8"/>
      <c r="S17" s="11"/>
      <c r="T17" s="8"/>
      <c r="U17" s="11"/>
      <c r="V17" s="8"/>
      <c r="W17" s="11"/>
    </row>
    <row r="18" customFormat="false" ht="15.75" hidden="false" customHeight="false" outlineLevel="0" collapsed="false">
      <c r="A18" s="8"/>
      <c r="B18" s="11"/>
      <c r="C18" s="11"/>
      <c r="D18" s="8"/>
      <c r="E18" s="11"/>
      <c r="F18" s="8"/>
      <c r="G18" s="11"/>
      <c r="H18" s="8"/>
      <c r="I18" s="11"/>
      <c r="J18" s="8"/>
      <c r="K18" s="11"/>
      <c r="L18" s="8"/>
      <c r="M18" s="11"/>
      <c r="N18" s="8"/>
      <c r="O18" s="11"/>
      <c r="P18" s="8"/>
      <c r="Q18" s="11"/>
      <c r="R18" s="8"/>
      <c r="S18" s="11"/>
      <c r="T18" s="8"/>
      <c r="U18" s="11"/>
      <c r="V18" s="8"/>
      <c r="W18" s="11"/>
    </row>
    <row r="19" customFormat="false" ht="15.75" hidden="false" customHeight="false" outlineLevel="0" collapsed="false">
      <c r="A19" s="8"/>
      <c r="B19" s="11"/>
      <c r="C19" s="11"/>
      <c r="D19" s="8"/>
      <c r="E19" s="11"/>
      <c r="F19" s="8"/>
      <c r="G19" s="11"/>
      <c r="H19" s="8"/>
      <c r="I19" s="11"/>
      <c r="J19" s="8"/>
      <c r="K19" s="11"/>
      <c r="L19" s="8"/>
      <c r="M19" s="11"/>
      <c r="N19" s="8"/>
      <c r="O19" s="11"/>
      <c r="P19" s="8"/>
      <c r="Q19" s="11"/>
      <c r="R19" s="8"/>
      <c r="S19" s="11"/>
      <c r="T19" s="8"/>
      <c r="U19" s="11"/>
      <c r="V19" s="8"/>
      <c r="W19" s="11"/>
    </row>
    <row r="20" customFormat="false" ht="15.75" hidden="false" customHeight="false" outlineLevel="0" collapsed="false">
      <c r="A20" s="8"/>
      <c r="B20" s="11"/>
      <c r="C20" s="11"/>
      <c r="D20" s="8"/>
      <c r="E20" s="11"/>
      <c r="F20" s="8"/>
      <c r="G20" s="11"/>
      <c r="H20" s="8"/>
      <c r="I20" s="11"/>
      <c r="J20" s="8"/>
      <c r="K20" s="11"/>
      <c r="L20" s="8"/>
      <c r="M20" s="11"/>
      <c r="N20" s="8"/>
      <c r="O20" s="11"/>
      <c r="P20" s="8"/>
      <c r="Q20" s="11"/>
      <c r="R20" s="8"/>
      <c r="S20" s="11"/>
      <c r="T20" s="8"/>
      <c r="U20" s="11"/>
      <c r="V20" s="8"/>
      <c r="W20" s="11"/>
    </row>
    <row r="21" customFormat="false" ht="15.75" hidden="false" customHeight="false" outlineLevel="0" collapsed="false">
      <c r="A21" s="8"/>
      <c r="B21" s="11"/>
      <c r="C21" s="11"/>
      <c r="D21" s="8"/>
      <c r="E21" s="11"/>
      <c r="F21" s="8"/>
      <c r="G21" s="11"/>
      <c r="H21" s="8"/>
      <c r="I21" s="11"/>
      <c r="J21" s="8"/>
      <c r="K21" s="11"/>
      <c r="L21" s="8"/>
      <c r="M21" s="11"/>
      <c r="N21" s="8"/>
      <c r="O21" s="11"/>
      <c r="P21" s="8"/>
      <c r="Q21" s="11"/>
      <c r="R21" s="8"/>
      <c r="S21" s="11"/>
      <c r="T21" s="8"/>
      <c r="U21" s="11"/>
      <c r="V21" s="8"/>
      <c r="W21" s="11"/>
    </row>
    <row r="22" customFormat="false" ht="15.75" hidden="false" customHeight="false" outlineLevel="0" collapsed="false">
      <c r="A22" s="8"/>
      <c r="B22" s="11"/>
      <c r="C22" s="11"/>
      <c r="D22" s="8"/>
      <c r="E22" s="11"/>
      <c r="F22" s="8"/>
      <c r="G22" s="11"/>
      <c r="H22" s="8"/>
      <c r="I22" s="11"/>
      <c r="J22" s="8"/>
      <c r="K22" s="11"/>
      <c r="L22" s="8"/>
      <c r="M22" s="11"/>
      <c r="N22" s="8"/>
      <c r="O22" s="11"/>
      <c r="P22" s="8"/>
      <c r="Q22" s="11"/>
      <c r="R22" s="8"/>
      <c r="S22" s="11"/>
      <c r="T22" s="8"/>
      <c r="U22" s="11"/>
      <c r="V22" s="8"/>
      <c r="W22" s="11"/>
    </row>
    <row r="23" customFormat="false" ht="15.75" hidden="false" customHeight="false" outlineLevel="0" collapsed="false">
      <c r="A23" s="8"/>
      <c r="B23" s="11"/>
      <c r="C23" s="11"/>
      <c r="D23" s="8"/>
      <c r="E23" s="11"/>
      <c r="F23" s="8"/>
      <c r="G23" s="11"/>
      <c r="H23" s="8"/>
      <c r="I23" s="11"/>
      <c r="J23" s="8"/>
      <c r="K23" s="11"/>
      <c r="L23" s="8"/>
      <c r="M23" s="11"/>
      <c r="N23" s="8"/>
      <c r="O23" s="11"/>
      <c r="P23" s="8"/>
      <c r="Q23" s="11"/>
      <c r="R23" s="8"/>
      <c r="S23" s="11"/>
      <c r="T23" s="8"/>
      <c r="U23" s="11"/>
      <c r="V23" s="8"/>
      <c r="W23" s="11"/>
    </row>
    <row r="24" customFormat="false" ht="15.75" hidden="false" customHeight="false" outlineLevel="0" collapsed="false">
      <c r="A24" s="8"/>
      <c r="B24" s="11"/>
      <c r="C24" s="11"/>
      <c r="D24" s="8"/>
      <c r="E24" s="11"/>
      <c r="F24" s="8"/>
      <c r="G24" s="11"/>
      <c r="H24" s="8"/>
      <c r="I24" s="11"/>
      <c r="J24" s="8"/>
      <c r="K24" s="11"/>
      <c r="L24" s="8"/>
      <c r="M24" s="11"/>
      <c r="N24" s="8"/>
      <c r="O24" s="11"/>
      <c r="P24" s="8"/>
      <c r="Q24" s="11"/>
      <c r="R24" s="8"/>
      <c r="S24" s="11"/>
      <c r="T24" s="8"/>
      <c r="U24" s="11"/>
      <c r="V24" s="8"/>
      <c r="W24" s="11"/>
    </row>
    <row r="25" customFormat="false" ht="15.75" hidden="false" customHeight="false" outlineLevel="0" collapsed="false">
      <c r="A25" s="8"/>
      <c r="B25" s="11"/>
      <c r="C25" s="11"/>
      <c r="D25" s="8"/>
      <c r="E25" s="11"/>
      <c r="F25" s="8"/>
      <c r="G25" s="11"/>
      <c r="H25" s="8"/>
      <c r="I25" s="11"/>
      <c r="J25" s="8"/>
      <c r="K25" s="11"/>
      <c r="L25" s="8"/>
      <c r="M25" s="11"/>
      <c r="N25" s="8"/>
      <c r="O25" s="11"/>
      <c r="P25" s="8"/>
      <c r="Q25" s="11"/>
      <c r="R25" s="8"/>
      <c r="S25" s="11"/>
      <c r="T25" s="8"/>
      <c r="U25" s="11"/>
      <c r="V25" s="8"/>
      <c r="W25" s="11"/>
    </row>
    <row r="26" customFormat="false" ht="15.75" hidden="false" customHeight="false" outlineLevel="0" collapsed="false">
      <c r="A26" s="8"/>
      <c r="B26" s="11"/>
      <c r="C26" s="11"/>
      <c r="D26" s="8"/>
      <c r="E26" s="11"/>
      <c r="F26" s="8"/>
      <c r="G26" s="11"/>
      <c r="H26" s="8"/>
      <c r="I26" s="11"/>
      <c r="J26" s="8"/>
      <c r="K26" s="11"/>
      <c r="L26" s="8"/>
      <c r="M26" s="11"/>
      <c r="N26" s="8"/>
      <c r="O26" s="11"/>
      <c r="P26" s="8"/>
      <c r="Q26" s="11"/>
      <c r="R26" s="8"/>
      <c r="S26" s="11"/>
      <c r="T26" s="8"/>
      <c r="U26" s="11"/>
      <c r="V26" s="8"/>
      <c r="W26" s="11"/>
    </row>
    <row r="27" customFormat="false" ht="15.75" hidden="false" customHeight="false" outlineLevel="0" collapsed="false">
      <c r="A27" s="8"/>
      <c r="B27" s="11"/>
    </row>
    <row r="28" customFormat="false" ht="15.75" hidden="false" customHeight="false" outlineLevel="0" collapsed="false">
      <c r="A28" s="8"/>
      <c r="B28" s="11"/>
    </row>
    <row r="29" customFormat="false" ht="15.75" hidden="false" customHeight="false" outlineLevel="0" collapsed="false">
      <c r="A29" s="8"/>
      <c r="B29" s="11"/>
    </row>
    <row r="30" customFormat="false" ht="15.75" hidden="false" customHeight="false" outlineLevel="0" collapsed="false">
      <c r="A30" s="8"/>
      <c r="B30" s="11"/>
    </row>
  </sheetData>
  <dataValidations count="1">
    <dataValidation allowBlank="true" errorStyle="stop" operator="between" showDropDown="true" showErrorMessage="false" showInputMessage="false" sqref="B2:B8" type="custom">
      <formula1>IFERROR(isurl(B2), 1)</formula1>
      <formula2>0</formula2>
    </dataValidation>
  </dataValidations>
  <hyperlinks>
    <hyperlink ref="B2" r:id="rId1" display="https://discover.dtic.mil/wp-content/uploads/2018/06/dod_public_access_plan_feb2015.pdf"/>
    <hyperlink ref="B3" r:id="rId2" display="https://www.energy.gov/datamanagement/doe-requirements-and-guidance-digital-research-data-management"/>
    <hyperlink ref="B4" r:id="rId3" display="https://www.neh.gov/sites/default/files/inline-files/Data%20Management%20Plans%2C%202019.pdf"/>
    <hyperlink ref="B5" r:id="rId4" display="https://sharing.nih.gov/data-management-and-sharing-policy"/>
    <hyperlink ref="B6" r:id="rId5" display="https://new.nsf.gov/funding/data-management-plan"/>
    <hyperlink ref="B7" r:id="rId6" display="https://srds.uchicago.edu/research-data-protection-policy/"/>
    <hyperlink ref="B8" r:id="rId7" display="https://srds.uchicago.edu/secure-research-data-usage-guide/"/>
    <hyperlink ref="B9" r:id="rId8" display="https://its.uchicago.edu/research-data-center-policy/"/>
    <hyperlink ref="B10" r:id="rId9" display="https://its.uchicago.edu/data-classification-guideline/"/>
    <hyperlink ref="B11" r:id="rId10" display="https://dsc.uchicago.edu/selected-university-policies-on-administrative-data/"/>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20" activeCellId="0" sqref="I20"/>
    </sheetView>
  </sheetViews>
  <sheetFormatPr defaultColWidth="12.640625" defaultRowHeight="15.75" zeroHeight="false" outlineLevelRow="0" outlineLevelCol="0"/>
  <cols>
    <col collapsed="false" customWidth="true" hidden="false" outlineLevel="0" max="26" min="1" style="0" width="26.63"/>
  </cols>
  <sheetData>
    <row r="1" customFormat="false" ht="15.75" hidden="false" customHeight="false" outlineLevel="0" collapsed="false">
      <c r="A1" s="23" t="s">
        <v>220</v>
      </c>
      <c r="B1" s="23" t="s">
        <v>221</v>
      </c>
      <c r="C1" s="23" t="s">
        <v>222</v>
      </c>
      <c r="D1" s="24" t="s">
        <v>223</v>
      </c>
      <c r="E1" s="23"/>
      <c r="F1" s="21"/>
      <c r="G1" s="23"/>
      <c r="H1" s="21"/>
      <c r="I1" s="21"/>
      <c r="J1" s="21"/>
      <c r="K1" s="21"/>
      <c r="L1" s="21"/>
      <c r="M1" s="21"/>
      <c r="N1" s="21"/>
      <c r="O1" s="21"/>
      <c r="P1" s="21"/>
      <c r="Q1" s="21"/>
      <c r="R1" s="21"/>
      <c r="S1" s="21"/>
      <c r="T1" s="21"/>
      <c r="U1" s="21"/>
      <c r="V1" s="21"/>
      <c r="W1" s="21"/>
      <c r="X1" s="21"/>
      <c r="Y1" s="21"/>
      <c r="Z1" s="21"/>
    </row>
    <row r="2" customFormat="false" ht="15.75" hidden="false" customHeight="false" outlineLevel="0" collapsed="false">
      <c r="A2" s="25" t="s">
        <v>38</v>
      </c>
      <c r="B2" s="25" t="s">
        <v>156</v>
      </c>
      <c r="C2" s="25" t="s">
        <v>113</v>
      </c>
      <c r="D2" s="26" t="str">
        <f aca="false">IFERROR(__xludf.dummyfunction("SORT(UNIQUE(ARRAYFORMULA(TRIM(FLATTEN(SPLIT(JOIN("","", data_services!E2:E48), "",""))))))"),"Bioinformatics")</f>
        <v>Bioinformatics</v>
      </c>
      <c r="E2" s="25"/>
      <c r="F2" s="8"/>
      <c r="G2" s="8"/>
      <c r="H2" s="8"/>
      <c r="I2" s="8"/>
      <c r="J2" s="8"/>
      <c r="K2" s="8"/>
      <c r="L2" s="8"/>
      <c r="M2" s="8"/>
      <c r="N2" s="8"/>
      <c r="O2" s="8"/>
      <c r="P2" s="8"/>
      <c r="Q2" s="8"/>
      <c r="R2" s="8"/>
      <c r="S2" s="8"/>
      <c r="T2" s="8"/>
      <c r="U2" s="8"/>
      <c r="V2" s="8"/>
      <c r="W2" s="8"/>
      <c r="X2" s="8"/>
      <c r="Y2" s="8"/>
      <c r="Z2" s="8"/>
    </row>
    <row r="3" customFormat="false" ht="15.75" hidden="false" customHeight="false" outlineLevel="0" collapsed="false">
      <c r="A3" s="25" t="s">
        <v>83</v>
      </c>
      <c r="B3" s="25" t="s">
        <v>142</v>
      </c>
      <c r="C3" s="25" t="s">
        <v>224</v>
      </c>
      <c r="D3" s="26" t="str">
        <f aca="false">IFERROR(__xludf.dummyfunction("""COMPUTED_VALUE"""),"Booth School of Business")</f>
        <v>Booth School of Business</v>
      </c>
      <c r="E3" s="25"/>
      <c r="F3" s="8"/>
      <c r="G3" s="8"/>
      <c r="H3" s="8"/>
      <c r="I3" s="8"/>
      <c r="J3" s="8"/>
      <c r="K3" s="8"/>
      <c r="L3" s="8"/>
      <c r="M3" s="8"/>
      <c r="N3" s="8"/>
      <c r="O3" s="8"/>
      <c r="P3" s="8"/>
      <c r="Q3" s="8"/>
      <c r="R3" s="8"/>
      <c r="S3" s="8"/>
      <c r="T3" s="8"/>
      <c r="U3" s="8"/>
      <c r="V3" s="8"/>
      <c r="W3" s="8"/>
      <c r="X3" s="8"/>
      <c r="Y3" s="8"/>
      <c r="Z3" s="8"/>
    </row>
    <row r="4" customFormat="false" ht="15.75" hidden="false" customHeight="false" outlineLevel="0" collapsed="false">
      <c r="A4" s="25" t="s">
        <v>23</v>
      </c>
      <c r="B4" s="25" t="s">
        <v>158</v>
      </c>
      <c r="C4" s="25" t="s">
        <v>19</v>
      </c>
      <c r="D4" s="26" t="str">
        <f aca="false">IFERROR(__xludf.dummyfunction("""COMPUTED_VALUE"""),"Data Acquisition")</f>
        <v>Data Acquisition</v>
      </c>
      <c r="E4" s="25"/>
      <c r="F4" s="8"/>
      <c r="G4" s="25"/>
      <c r="H4" s="25"/>
      <c r="I4" s="8"/>
      <c r="J4" s="8"/>
      <c r="K4" s="8"/>
      <c r="L4" s="8"/>
      <c r="M4" s="8"/>
      <c r="N4" s="8"/>
      <c r="O4" s="8"/>
      <c r="P4" s="8"/>
      <c r="Q4" s="8"/>
      <c r="R4" s="8"/>
      <c r="S4" s="8"/>
      <c r="T4" s="8"/>
      <c r="U4" s="8"/>
      <c r="V4" s="8"/>
      <c r="W4" s="8"/>
      <c r="X4" s="8"/>
      <c r="Y4" s="8"/>
      <c r="Z4" s="8"/>
    </row>
    <row r="5" customFormat="false" ht="15.75" hidden="false" customHeight="false" outlineLevel="0" collapsed="false">
      <c r="A5" s="25" t="s">
        <v>153</v>
      </c>
      <c r="B5" s="25" t="s">
        <v>132</v>
      </c>
      <c r="C5" s="25" t="s">
        <v>24</v>
      </c>
      <c r="D5" s="26" t="str">
        <f aca="false">IFERROR(__xludf.dummyfunction("""COMPUTED_VALUE"""),"Data Analysis")</f>
        <v>Data Analysis</v>
      </c>
      <c r="E5" s="25"/>
      <c r="F5" s="8"/>
      <c r="G5" s="25"/>
      <c r="H5" s="25"/>
      <c r="I5" s="8"/>
      <c r="J5" s="8"/>
      <c r="K5" s="8"/>
      <c r="L5" s="8"/>
      <c r="M5" s="8"/>
      <c r="N5" s="8"/>
      <c r="O5" s="8"/>
      <c r="P5" s="8"/>
      <c r="Q5" s="8"/>
      <c r="R5" s="8"/>
      <c r="S5" s="8"/>
      <c r="T5" s="8"/>
      <c r="U5" s="8"/>
      <c r="V5" s="8"/>
      <c r="W5" s="8"/>
      <c r="X5" s="8"/>
      <c r="Y5" s="8"/>
      <c r="Z5" s="8"/>
    </row>
    <row r="6" customFormat="false" ht="15.75" hidden="false" customHeight="false" outlineLevel="0" collapsed="false">
      <c r="A6" s="25" t="s">
        <v>67</v>
      </c>
      <c r="B6" s="25" t="s">
        <v>134</v>
      </c>
      <c r="C6" s="25" t="s">
        <v>158</v>
      </c>
      <c r="D6" s="26" t="str">
        <f aca="false">IFERROR(__xludf.dummyfunction("""COMPUTED_VALUE"""),"Data Anaysis")</f>
        <v>Data Anaysis</v>
      </c>
      <c r="E6" s="25"/>
      <c r="F6" s="8"/>
      <c r="G6" s="25"/>
      <c r="H6" s="25"/>
      <c r="I6" s="8"/>
      <c r="J6" s="8"/>
      <c r="K6" s="8"/>
      <c r="L6" s="8"/>
      <c r="M6" s="8"/>
      <c r="N6" s="8"/>
      <c r="O6" s="8"/>
      <c r="P6" s="8"/>
      <c r="Q6" s="8"/>
      <c r="R6" s="8"/>
      <c r="S6" s="8"/>
      <c r="T6" s="8"/>
      <c r="U6" s="8"/>
      <c r="V6" s="8"/>
      <c r="W6" s="8"/>
      <c r="X6" s="8"/>
      <c r="Y6" s="8"/>
      <c r="Z6" s="8"/>
    </row>
    <row r="7" customFormat="false" ht="15.75" hidden="false" customHeight="false" outlineLevel="0" collapsed="false">
      <c r="A7" s="25" t="s">
        <v>30</v>
      </c>
      <c r="B7" s="25" t="s">
        <v>170</v>
      </c>
      <c r="C7" s="25" t="s">
        <v>32</v>
      </c>
      <c r="D7" s="26" t="str">
        <f aca="false">IFERROR(__xludf.dummyfunction("""COMPUTED_VALUE"""),"Data Collaboration")</f>
        <v>Data Collaboration</v>
      </c>
      <c r="E7" s="25"/>
      <c r="F7" s="8"/>
      <c r="G7" s="25"/>
      <c r="H7" s="25"/>
      <c r="I7" s="8"/>
      <c r="J7" s="8"/>
      <c r="K7" s="8"/>
      <c r="L7" s="8"/>
      <c r="M7" s="8"/>
      <c r="N7" s="8"/>
      <c r="O7" s="8"/>
      <c r="P7" s="8"/>
      <c r="Q7" s="8"/>
      <c r="R7" s="8"/>
      <c r="S7" s="8"/>
      <c r="T7" s="8"/>
      <c r="U7" s="8"/>
      <c r="V7" s="8"/>
      <c r="W7" s="8"/>
      <c r="X7" s="8"/>
      <c r="Y7" s="8"/>
      <c r="Z7" s="8"/>
    </row>
    <row r="8" customFormat="false" ht="15.75" hidden="false" customHeight="false" outlineLevel="0" collapsed="false">
      <c r="A8" s="25" t="s">
        <v>15</v>
      </c>
      <c r="B8" s="25" t="s">
        <v>172</v>
      </c>
      <c r="C8" s="25" t="s">
        <v>225</v>
      </c>
      <c r="D8" s="26" t="str">
        <f aca="false">IFERROR(__xludf.dummyfunction("""COMPUTED_VALUE"""),"Data Collaboration Spaces")</f>
        <v>Data Collaboration Spaces</v>
      </c>
      <c r="E8" s="25"/>
      <c r="F8" s="8"/>
      <c r="G8" s="25"/>
      <c r="H8" s="25"/>
      <c r="I8" s="8"/>
      <c r="J8" s="8"/>
      <c r="K8" s="8"/>
      <c r="L8" s="8"/>
      <c r="M8" s="8"/>
      <c r="N8" s="8"/>
      <c r="O8" s="8"/>
      <c r="P8" s="8"/>
      <c r="Q8" s="8"/>
      <c r="R8" s="8"/>
      <c r="S8" s="8"/>
      <c r="T8" s="8"/>
      <c r="U8" s="8"/>
      <c r="V8" s="8"/>
      <c r="W8" s="8"/>
      <c r="X8" s="8"/>
      <c r="Y8" s="8"/>
      <c r="Z8" s="8"/>
    </row>
    <row r="9" customFormat="false" ht="15.75" hidden="false" customHeight="false" outlineLevel="0" collapsed="false">
      <c r="A9" s="8"/>
      <c r="B9" s="25" t="s">
        <v>174</v>
      </c>
      <c r="C9" s="25" t="s">
        <v>109</v>
      </c>
      <c r="D9" s="26" t="str">
        <f aca="false">IFERROR(__xludf.dummyfunction("""COMPUTED_VALUE"""),"Data Design")</f>
        <v>Data Design</v>
      </c>
      <c r="E9" s="25"/>
      <c r="F9" s="8"/>
      <c r="G9" s="25"/>
      <c r="H9" s="25"/>
      <c r="I9" s="8"/>
      <c r="J9" s="8"/>
      <c r="K9" s="8"/>
      <c r="L9" s="8"/>
      <c r="M9" s="8"/>
      <c r="N9" s="8"/>
      <c r="O9" s="8"/>
      <c r="P9" s="8"/>
      <c r="Q9" s="8"/>
      <c r="R9" s="8"/>
      <c r="S9" s="8"/>
      <c r="T9" s="8"/>
      <c r="U9" s="8"/>
      <c r="V9" s="8"/>
      <c r="W9" s="8"/>
      <c r="X9" s="8"/>
      <c r="Y9" s="8"/>
      <c r="Z9" s="8"/>
    </row>
    <row r="10" customFormat="false" ht="15.75" hidden="false" customHeight="false" outlineLevel="0" collapsed="false">
      <c r="A10" s="8"/>
      <c r="B10" s="25" t="s">
        <v>160</v>
      </c>
      <c r="C10" s="25" t="s">
        <v>226</v>
      </c>
      <c r="D10" s="26" t="str">
        <f aca="false">IFERROR(__xludf.dummyfunction("""COMPUTED_VALUE"""),"Data Storage")</f>
        <v>Data Storage</v>
      </c>
      <c r="E10" s="25"/>
      <c r="F10" s="8"/>
      <c r="G10" s="25"/>
      <c r="H10" s="8"/>
      <c r="I10" s="8"/>
      <c r="J10" s="8"/>
      <c r="K10" s="8"/>
      <c r="L10" s="8"/>
      <c r="M10" s="8"/>
      <c r="N10" s="8"/>
      <c r="O10" s="8"/>
      <c r="P10" s="8"/>
      <c r="Q10" s="8"/>
      <c r="R10" s="8"/>
      <c r="S10" s="8"/>
      <c r="T10" s="8"/>
      <c r="U10" s="8"/>
      <c r="V10" s="8"/>
      <c r="W10" s="8"/>
      <c r="X10" s="8"/>
      <c r="Y10" s="8"/>
      <c r="Z10" s="8"/>
    </row>
    <row r="11" customFormat="false" ht="15.75" hidden="false" customHeight="false" outlineLevel="0" collapsed="false">
      <c r="A11" s="8"/>
      <c r="B11" s="25" t="s">
        <v>164</v>
      </c>
      <c r="C11" s="25" t="s">
        <v>42</v>
      </c>
      <c r="D11" s="26" t="str">
        <f aca="false">IFERROR(__xludf.dummyfunction("""COMPUTED_VALUE"""),"Divinity School")</f>
        <v>Divinity School</v>
      </c>
      <c r="E11" s="25"/>
      <c r="F11" s="8"/>
      <c r="G11" s="25"/>
      <c r="H11" s="8"/>
      <c r="I11" s="8"/>
      <c r="J11" s="8"/>
      <c r="K11" s="8"/>
      <c r="L11" s="8"/>
      <c r="M11" s="8"/>
      <c r="N11" s="8"/>
      <c r="O11" s="8"/>
      <c r="P11" s="8"/>
      <c r="Q11" s="8"/>
      <c r="R11" s="8"/>
      <c r="S11" s="8"/>
      <c r="T11" s="8"/>
      <c r="U11" s="8"/>
      <c r="V11" s="8"/>
      <c r="W11" s="8"/>
      <c r="X11" s="8"/>
      <c r="Y11" s="8"/>
      <c r="Z11" s="8"/>
    </row>
    <row r="12" customFormat="false" ht="15.75" hidden="false" customHeight="false" outlineLevel="0" collapsed="false">
      <c r="A12" s="8"/>
      <c r="B12" s="25" t="s">
        <v>227</v>
      </c>
      <c r="C12" s="25" t="s">
        <v>228</v>
      </c>
      <c r="D12" s="26" t="str">
        <f aca="false">IFERROR(__xludf.dummyfunction("""COMPUTED_VALUE"""),"Division of Social Sciences")</f>
        <v>Division of Social Sciences</v>
      </c>
      <c r="E12" s="25"/>
      <c r="F12" s="8"/>
      <c r="G12" s="25"/>
      <c r="H12" s="8"/>
      <c r="I12" s="8"/>
      <c r="J12" s="8"/>
      <c r="K12" s="8"/>
      <c r="L12" s="8"/>
      <c r="M12" s="8"/>
      <c r="N12" s="8"/>
      <c r="O12" s="8"/>
      <c r="P12" s="8"/>
      <c r="Q12" s="8"/>
      <c r="R12" s="8"/>
      <c r="S12" s="8"/>
      <c r="T12" s="8"/>
      <c r="U12" s="8"/>
      <c r="V12" s="8"/>
      <c r="W12" s="8"/>
      <c r="X12" s="8"/>
      <c r="Y12" s="8"/>
      <c r="Z12" s="8"/>
    </row>
    <row r="13" customFormat="false" ht="15.75" hidden="false" customHeight="false" outlineLevel="0" collapsed="false">
      <c r="A13" s="8"/>
      <c r="B13" s="25" t="s">
        <v>136</v>
      </c>
      <c r="C13" s="25" t="s">
        <v>229</v>
      </c>
      <c r="D13" s="26" t="str">
        <f aca="false">IFERROR(__xludf.dummyfunction("""COMPUTED_VALUE"""),"Forum for Digital Culture")</f>
        <v>Forum for Digital Culture</v>
      </c>
      <c r="E13" s="25"/>
      <c r="F13" s="8"/>
      <c r="G13" s="8"/>
      <c r="H13" s="8"/>
      <c r="I13" s="8"/>
      <c r="J13" s="8"/>
      <c r="K13" s="8"/>
      <c r="L13" s="8"/>
      <c r="M13" s="8"/>
      <c r="N13" s="8"/>
      <c r="O13" s="8"/>
      <c r="P13" s="8"/>
      <c r="Q13" s="8"/>
      <c r="R13" s="8"/>
      <c r="S13" s="8"/>
      <c r="T13" s="8"/>
      <c r="U13" s="8"/>
      <c r="V13" s="8"/>
      <c r="W13" s="8"/>
      <c r="X13" s="8"/>
      <c r="Y13" s="8"/>
      <c r="Z13" s="8"/>
    </row>
    <row r="14" customFormat="false" ht="15.75" hidden="false" customHeight="false" outlineLevel="0" collapsed="false">
      <c r="A14" s="8"/>
      <c r="B14" s="25" t="s">
        <v>32</v>
      </c>
      <c r="C14" s="25" t="s">
        <v>230</v>
      </c>
      <c r="D14" s="26" t="str">
        <f aca="false">IFERROR(__xludf.dummyfunction("""COMPUTED_VALUE"""),"Protected Health Information")</f>
        <v>Protected Health Information</v>
      </c>
      <c r="E14" s="8"/>
      <c r="F14" s="8"/>
      <c r="G14" s="8"/>
      <c r="H14" s="8"/>
      <c r="I14" s="8"/>
      <c r="J14" s="8"/>
      <c r="K14" s="8"/>
      <c r="L14" s="8"/>
      <c r="M14" s="8"/>
      <c r="N14" s="8"/>
      <c r="O14" s="8"/>
      <c r="P14" s="8"/>
      <c r="Q14" s="8"/>
      <c r="R14" s="8"/>
      <c r="S14" s="8"/>
      <c r="T14" s="8"/>
      <c r="U14" s="8"/>
      <c r="V14" s="8"/>
      <c r="W14" s="8"/>
      <c r="X14" s="8"/>
      <c r="Y14" s="8"/>
      <c r="Z14" s="8"/>
    </row>
    <row r="15" customFormat="false" ht="15.75" hidden="false" customHeight="false" outlineLevel="0" collapsed="false">
      <c r="A15" s="8"/>
      <c r="B15" s="25" t="s">
        <v>231</v>
      </c>
      <c r="C15" s="25" t="s">
        <v>35</v>
      </c>
      <c r="D15" s="26" t="str">
        <f aca="false">IFERROR(__xludf.dummyfunction("""COMPUTED_VALUE"""),"Protocols")</f>
        <v>Protocols</v>
      </c>
      <c r="E15" s="8"/>
      <c r="F15" s="8"/>
      <c r="G15" s="8"/>
      <c r="H15" s="8"/>
      <c r="I15" s="8"/>
      <c r="J15" s="8"/>
      <c r="K15" s="8"/>
      <c r="L15" s="8"/>
      <c r="M15" s="8"/>
      <c r="N15" s="8"/>
      <c r="O15" s="8"/>
      <c r="P15" s="8"/>
      <c r="Q15" s="8"/>
      <c r="R15" s="8"/>
      <c r="S15" s="8"/>
      <c r="T15" s="8"/>
      <c r="U15" s="8"/>
      <c r="V15" s="8"/>
      <c r="W15" s="8"/>
      <c r="X15" s="8"/>
      <c r="Y15" s="8"/>
      <c r="Z15" s="8"/>
    </row>
    <row r="16" customFormat="false" ht="15.75" hidden="false" customHeight="false" outlineLevel="0" collapsed="false">
      <c r="A16" s="8"/>
      <c r="B16" s="25" t="s">
        <v>166</v>
      </c>
      <c r="C16" s="25" t="s">
        <v>232</v>
      </c>
      <c r="D16" s="26" t="str">
        <f aca="false">IFERROR(__xludf.dummyfunction("""COMPUTED_VALUE"""),"Publication")</f>
        <v>Publication</v>
      </c>
      <c r="E16" s="8"/>
      <c r="F16" s="8"/>
      <c r="G16" s="8"/>
      <c r="H16" s="8"/>
      <c r="I16" s="8"/>
      <c r="J16" s="8"/>
      <c r="K16" s="8"/>
      <c r="L16" s="8"/>
      <c r="M16" s="8"/>
      <c r="N16" s="8"/>
      <c r="O16" s="8"/>
      <c r="P16" s="8"/>
      <c r="Q16" s="8"/>
      <c r="R16" s="8"/>
      <c r="S16" s="8"/>
      <c r="T16" s="8"/>
      <c r="U16" s="8"/>
      <c r="V16" s="8"/>
      <c r="W16" s="8"/>
      <c r="X16" s="8"/>
      <c r="Y16" s="8"/>
      <c r="Z16" s="8"/>
    </row>
    <row r="17" customFormat="false" ht="15.75" hidden="false" customHeight="false" outlineLevel="0" collapsed="false">
      <c r="A17" s="8"/>
      <c r="B17" s="25" t="s">
        <v>145</v>
      </c>
      <c r="C17" s="25" t="s">
        <v>233</v>
      </c>
      <c r="D17" s="26" t="str">
        <f aca="false">IFERROR(__xludf.dummyfunction("""COMPUTED_VALUE"""),"Repository")</f>
        <v>Repository</v>
      </c>
      <c r="E17" s="8"/>
      <c r="F17" s="8"/>
      <c r="G17" s="8"/>
      <c r="H17" s="8"/>
      <c r="I17" s="8"/>
      <c r="J17" s="8"/>
      <c r="K17" s="8"/>
      <c r="L17" s="8"/>
      <c r="M17" s="8"/>
      <c r="N17" s="8"/>
      <c r="O17" s="8"/>
      <c r="P17" s="8"/>
      <c r="Q17" s="8"/>
      <c r="R17" s="8"/>
      <c r="S17" s="8"/>
      <c r="T17" s="8"/>
      <c r="U17" s="8"/>
      <c r="V17" s="8"/>
      <c r="W17" s="8"/>
      <c r="X17" s="8"/>
      <c r="Y17" s="8"/>
      <c r="Z17" s="8"/>
    </row>
    <row r="18" customFormat="false" ht="15.75" hidden="false" customHeight="false" outlineLevel="0" collapsed="false">
      <c r="A18" s="8"/>
      <c r="B18" s="25" t="s">
        <v>162</v>
      </c>
      <c r="C18" s="25" t="s">
        <v>234</v>
      </c>
      <c r="D18" s="26" t="str">
        <f aca="false">IFERROR(__xludf.dummyfunction("""COMPUTED_VALUE"""),"Restricted Data")</f>
        <v>Restricted Data</v>
      </c>
      <c r="E18" s="8"/>
      <c r="F18" s="8"/>
      <c r="G18" s="8"/>
      <c r="H18" s="8"/>
      <c r="I18" s="8"/>
      <c r="J18" s="8"/>
      <c r="K18" s="8"/>
      <c r="L18" s="8"/>
      <c r="M18" s="8"/>
      <c r="N18" s="8"/>
      <c r="O18" s="8"/>
      <c r="P18" s="8"/>
      <c r="Q18" s="8"/>
      <c r="R18" s="8"/>
      <c r="S18" s="8"/>
      <c r="T18" s="8"/>
      <c r="U18" s="8"/>
      <c r="V18" s="8"/>
      <c r="W18" s="8"/>
      <c r="X18" s="8"/>
      <c r="Y18" s="8"/>
      <c r="Z18" s="8"/>
    </row>
    <row r="19" customFormat="false" ht="15.75" hidden="false" customHeight="false" outlineLevel="0" collapsed="false">
      <c r="A19" s="8"/>
      <c r="B19" s="25" t="s">
        <v>168</v>
      </c>
      <c r="C19" s="25" t="s">
        <v>235</v>
      </c>
      <c r="D19" s="26" t="str">
        <f aca="false">IFERROR(__xludf.dummyfunction("""COMPUTED_VALUE"""),"Reuse")</f>
        <v>Reuse</v>
      </c>
      <c r="E19" s="8"/>
      <c r="F19" s="8"/>
      <c r="G19" s="8"/>
      <c r="H19" s="8"/>
      <c r="I19" s="8"/>
      <c r="J19" s="8"/>
      <c r="K19" s="8"/>
      <c r="L19" s="8"/>
      <c r="M19" s="8"/>
      <c r="N19" s="8"/>
      <c r="O19" s="8"/>
      <c r="P19" s="8"/>
      <c r="Q19" s="8"/>
      <c r="R19" s="8"/>
      <c r="S19" s="8"/>
      <c r="T19" s="8"/>
      <c r="U19" s="8"/>
      <c r="V19" s="8"/>
      <c r="W19" s="8"/>
      <c r="X19" s="8"/>
      <c r="Y19" s="8"/>
      <c r="Z19" s="8"/>
    </row>
    <row r="20" customFormat="false" ht="15.75" hidden="false" customHeight="false" outlineLevel="0" collapsed="false">
      <c r="A20" s="8"/>
      <c r="B20" s="25" t="s">
        <v>154</v>
      </c>
      <c r="C20" s="25" t="s">
        <v>236</v>
      </c>
      <c r="D20" s="26" t="str">
        <f aca="false">IFERROR(__xludf.dummyfunction("""COMPUTED_VALUE"""),"Secure Storage")</f>
        <v>Secure Storage</v>
      </c>
      <c r="E20" s="8"/>
      <c r="F20" s="8"/>
      <c r="G20" s="8"/>
      <c r="H20" s="8"/>
      <c r="I20" s="8"/>
      <c r="J20" s="8"/>
      <c r="K20" s="8"/>
      <c r="L20" s="8"/>
      <c r="M20" s="8"/>
      <c r="N20" s="8"/>
      <c r="O20" s="8"/>
      <c r="P20" s="8"/>
      <c r="Q20" s="8"/>
      <c r="R20" s="8"/>
      <c r="S20" s="8"/>
      <c r="T20" s="8"/>
      <c r="U20" s="8"/>
      <c r="V20" s="8"/>
      <c r="W20" s="8"/>
      <c r="X20" s="8"/>
      <c r="Y20" s="8"/>
      <c r="Z20" s="8"/>
    </row>
    <row r="21" customFormat="false" ht="15.75" hidden="false" customHeight="false" outlineLevel="0" collapsed="false">
      <c r="A21" s="8"/>
      <c r="B21" s="25" t="s">
        <v>237</v>
      </c>
      <c r="C21" s="25"/>
      <c r="D21" s="26" t="str">
        <f aca="false">IFERROR(__xludf.dummyfunction("""COMPUTED_VALUE"""),"Security")</f>
        <v>Security</v>
      </c>
      <c r="E21" s="8"/>
      <c r="F21" s="8"/>
      <c r="G21" s="8"/>
      <c r="H21" s="8"/>
      <c r="I21" s="8"/>
      <c r="J21" s="8"/>
      <c r="K21" s="8"/>
      <c r="L21" s="8"/>
      <c r="M21" s="8"/>
      <c r="N21" s="8"/>
      <c r="O21" s="8"/>
      <c r="P21" s="8"/>
      <c r="Q21" s="8"/>
      <c r="R21" s="8"/>
      <c r="S21" s="8"/>
      <c r="T21" s="8"/>
      <c r="U21" s="8"/>
      <c r="V21" s="8"/>
      <c r="W21" s="8"/>
      <c r="X21" s="8"/>
      <c r="Y21" s="8"/>
      <c r="Z21" s="8"/>
    </row>
    <row r="22" customFormat="false" ht="14.9" hidden="false" customHeight="false" outlineLevel="0" collapsed="false">
      <c r="A22" s="8"/>
      <c r="B22" s="25" t="s">
        <v>151</v>
      </c>
      <c r="C22" s="25"/>
      <c r="D22" s="26" t="str">
        <f aca="false">IFERROR(__xludf.dummyfunction("""COMPUTED_VALUE"""),"Software &amp; Tools")</f>
        <v>Software &amp; Tools</v>
      </c>
      <c r="E22" s="8"/>
      <c r="F22" s="8"/>
      <c r="G22" s="8"/>
      <c r="H22" s="8"/>
      <c r="I22" s="8"/>
      <c r="J22" s="8"/>
      <c r="K22" s="8"/>
      <c r="L22" s="8"/>
      <c r="M22" s="8"/>
      <c r="N22" s="8"/>
      <c r="O22" s="8"/>
      <c r="P22" s="8"/>
      <c r="Q22" s="8"/>
      <c r="R22" s="8"/>
      <c r="S22" s="8"/>
      <c r="T22" s="8"/>
      <c r="U22" s="8"/>
      <c r="V22" s="8"/>
      <c r="W22" s="8"/>
      <c r="X22" s="8"/>
      <c r="Y22" s="8"/>
      <c r="Z22" s="8"/>
    </row>
    <row r="23" customFormat="false" ht="14.9" hidden="false" customHeight="false" outlineLevel="0" collapsed="false">
      <c r="A23" s="8"/>
      <c r="B23" s="25" t="s">
        <v>176</v>
      </c>
      <c r="C23" s="25"/>
      <c r="D23" s="26" t="str">
        <f aca="false">IFERROR(__xludf.dummyfunction("""COMPUTED_VALUE"""),"Storage")</f>
        <v>Storage</v>
      </c>
      <c r="E23" s="8"/>
      <c r="F23" s="8"/>
      <c r="G23" s="8"/>
      <c r="H23" s="8"/>
      <c r="I23" s="8"/>
      <c r="J23" s="8"/>
      <c r="K23" s="8"/>
      <c r="L23" s="8"/>
      <c r="M23" s="8"/>
      <c r="N23" s="8"/>
      <c r="O23" s="8"/>
      <c r="P23" s="8"/>
      <c r="Q23" s="8"/>
      <c r="R23" s="8"/>
      <c r="S23" s="8"/>
      <c r="T23" s="8"/>
      <c r="U23" s="8"/>
      <c r="V23" s="8"/>
      <c r="W23" s="8"/>
      <c r="X23" s="8"/>
      <c r="Y23" s="8"/>
      <c r="Z23" s="8"/>
    </row>
    <row r="24" customFormat="false" ht="14.9" hidden="false" customHeight="false" outlineLevel="0" collapsed="false">
      <c r="A24" s="8"/>
      <c r="B24" s="25" t="s">
        <v>149</v>
      </c>
      <c r="C24" s="25"/>
      <c r="D24" s="26" t="str">
        <f aca="false">IFERROR(__xludf.dummyfunction("""COMPUTED_VALUE"""),"UChicago IRB")</f>
        <v>UChicago IRB</v>
      </c>
      <c r="E24" s="8"/>
      <c r="F24" s="8"/>
      <c r="G24" s="8"/>
      <c r="H24" s="8"/>
      <c r="I24" s="8"/>
      <c r="J24" s="8"/>
      <c r="K24" s="8"/>
      <c r="L24" s="8"/>
      <c r="M24" s="8"/>
      <c r="N24" s="8"/>
      <c r="O24" s="8"/>
      <c r="P24" s="8"/>
      <c r="Q24" s="8"/>
      <c r="R24" s="8"/>
      <c r="S24" s="8"/>
      <c r="T24" s="8"/>
      <c r="U24" s="8"/>
      <c r="V24" s="8"/>
      <c r="W24" s="8"/>
      <c r="X24" s="8"/>
      <c r="Y24" s="8"/>
      <c r="Z24" s="8"/>
    </row>
    <row r="25" customFormat="false" ht="14.15" hidden="false" customHeight="false" outlineLevel="0" collapsed="false">
      <c r="A25" s="8"/>
      <c r="B25" s="8" t="s">
        <v>238</v>
      </c>
      <c r="C25" s="25"/>
      <c r="D25" s="26" t="str">
        <f aca="false">IFERROR(__xludf.dummyfunction("""COMPUTED_VALUE"""),"Web Scraping")</f>
        <v>Web Scraping</v>
      </c>
      <c r="E25" s="8"/>
      <c r="F25" s="8"/>
      <c r="G25" s="8"/>
      <c r="H25" s="8"/>
      <c r="I25" s="8"/>
      <c r="J25" s="8"/>
      <c r="K25" s="8"/>
      <c r="L25" s="8"/>
      <c r="M25" s="8"/>
      <c r="N25" s="8"/>
      <c r="O25" s="8"/>
      <c r="P25" s="8"/>
      <c r="Q25" s="8"/>
      <c r="R25" s="8"/>
      <c r="S25" s="8"/>
      <c r="T25" s="8"/>
      <c r="U25" s="8"/>
      <c r="V25" s="8"/>
      <c r="W25" s="8"/>
      <c r="X25" s="8"/>
      <c r="Y25" s="8"/>
      <c r="Z25" s="8"/>
    </row>
    <row r="26" customFormat="false" ht="13.8" hidden="false" customHeight="false" outlineLevel="0" collapsed="false">
      <c r="A26" s="8"/>
      <c r="B26" s="8" t="s">
        <v>40</v>
      </c>
      <c r="C26" s="25"/>
      <c r="D26" s="26"/>
      <c r="E26" s="8"/>
      <c r="F26" s="8"/>
      <c r="G26" s="8"/>
      <c r="H26" s="8"/>
      <c r="I26" s="8"/>
      <c r="J26" s="8"/>
      <c r="K26" s="8"/>
      <c r="L26" s="8"/>
      <c r="M26" s="8"/>
      <c r="N26" s="8"/>
      <c r="O26" s="8"/>
      <c r="P26" s="8"/>
      <c r="Q26" s="8"/>
      <c r="R26" s="8"/>
      <c r="S26" s="8"/>
      <c r="T26" s="8"/>
      <c r="U26" s="8"/>
      <c r="V26" s="8"/>
      <c r="W26" s="8"/>
      <c r="X26" s="8"/>
      <c r="Y26" s="8"/>
      <c r="Z26" s="8"/>
    </row>
    <row r="27" customFormat="false" ht="13.8" hidden="false" customHeight="false" outlineLevel="0" collapsed="false">
      <c r="A27" s="8"/>
      <c r="B27" s="8" t="s">
        <v>239</v>
      </c>
      <c r="C27" s="25"/>
      <c r="D27" s="26"/>
      <c r="E27" s="8"/>
      <c r="F27" s="8"/>
      <c r="G27" s="8"/>
      <c r="H27" s="8"/>
      <c r="I27" s="8"/>
      <c r="J27" s="8"/>
      <c r="K27" s="8"/>
      <c r="L27" s="8"/>
      <c r="M27" s="8"/>
      <c r="N27" s="8"/>
      <c r="O27" s="8"/>
      <c r="P27" s="8"/>
      <c r="Q27" s="8"/>
      <c r="R27" s="8"/>
      <c r="S27" s="8"/>
      <c r="T27" s="8"/>
      <c r="U27" s="8"/>
      <c r="V27" s="8"/>
      <c r="W27" s="8"/>
      <c r="X27" s="8"/>
      <c r="Y27" s="8"/>
      <c r="Z27" s="8"/>
    </row>
    <row r="28" customFormat="false" ht="13.8" hidden="false" customHeight="false" outlineLevel="0" collapsed="false">
      <c r="A28" s="8"/>
      <c r="B28" s="8" t="s">
        <v>147</v>
      </c>
      <c r="C28" s="25"/>
      <c r="D28" s="26"/>
      <c r="E28" s="8"/>
      <c r="F28" s="8"/>
      <c r="G28" s="8"/>
      <c r="H28" s="8"/>
      <c r="I28" s="8"/>
      <c r="J28" s="8"/>
      <c r="K28" s="8"/>
      <c r="L28" s="8"/>
      <c r="M28" s="8"/>
      <c r="N28" s="8"/>
      <c r="O28" s="8"/>
      <c r="P28" s="8"/>
      <c r="Q28" s="8"/>
      <c r="R28" s="8"/>
      <c r="S28" s="8"/>
      <c r="T28" s="8"/>
      <c r="U28" s="8"/>
      <c r="V28" s="8"/>
      <c r="W28" s="8"/>
      <c r="X28" s="8"/>
      <c r="Y28" s="8"/>
      <c r="Z28" s="8"/>
    </row>
    <row r="29" customFormat="false" ht="13.8" hidden="false" customHeight="false" outlineLevel="0" collapsed="false">
      <c r="A29" s="8"/>
      <c r="B29" s="8" t="s">
        <v>240</v>
      </c>
      <c r="C29" s="25"/>
      <c r="D29" s="26"/>
      <c r="E29" s="8"/>
      <c r="F29" s="8"/>
      <c r="G29" s="8"/>
      <c r="H29" s="8"/>
      <c r="I29" s="8"/>
      <c r="J29" s="8"/>
      <c r="K29" s="8"/>
      <c r="L29" s="8"/>
      <c r="M29" s="8"/>
      <c r="N29" s="8"/>
      <c r="O29" s="8"/>
      <c r="P29" s="8"/>
      <c r="Q29" s="8"/>
      <c r="R29" s="8"/>
      <c r="S29" s="8"/>
      <c r="T29" s="8"/>
      <c r="U29" s="8"/>
      <c r="V29" s="8"/>
      <c r="W29" s="8"/>
      <c r="X29" s="8"/>
      <c r="Y29" s="8"/>
      <c r="Z29" s="8"/>
    </row>
    <row r="30" customFormat="false" ht="13.8" hidden="false" customHeight="false" outlineLevel="0" collapsed="false">
      <c r="A30" s="8"/>
      <c r="B30" s="8" t="s">
        <v>241</v>
      </c>
      <c r="C30" s="25"/>
      <c r="D30" s="26"/>
      <c r="E30" s="8"/>
      <c r="F30" s="8"/>
      <c r="G30" s="8"/>
      <c r="H30" s="8"/>
      <c r="I30" s="8"/>
      <c r="J30" s="8"/>
      <c r="K30" s="8"/>
      <c r="L30" s="8"/>
      <c r="M30" s="8"/>
      <c r="N30" s="8"/>
      <c r="O30" s="8"/>
      <c r="P30" s="8"/>
      <c r="Q30" s="8"/>
      <c r="R30" s="8"/>
      <c r="S30" s="8"/>
      <c r="T30" s="8"/>
      <c r="U30" s="8"/>
      <c r="V30" s="8"/>
      <c r="W30" s="8"/>
      <c r="X30" s="8"/>
      <c r="Y30" s="8"/>
      <c r="Z30" s="8"/>
    </row>
    <row r="31" customFormat="false" ht="13.8" hidden="false" customHeight="false" outlineLevel="0" collapsed="false">
      <c r="A31" s="8"/>
      <c r="B31" s="8" t="s">
        <v>98</v>
      </c>
      <c r="C31" s="25"/>
      <c r="D31" s="26"/>
      <c r="E31" s="8"/>
      <c r="F31" s="8"/>
      <c r="G31" s="8"/>
      <c r="H31" s="8"/>
      <c r="I31" s="8"/>
      <c r="J31" s="8"/>
      <c r="K31" s="8"/>
      <c r="L31" s="8"/>
      <c r="M31" s="8"/>
      <c r="N31" s="8"/>
      <c r="O31" s="8"/>
      <c r="P31" s="8"/>
      <c r="Q31" s="8"/>
      <c r="R31" s="8"/>
      <c r="S31" s="8"/>
      <c r="T31" s="8"/>
      <c r="U31" s="8"/>
      <c r="V31" s="8"/>
      <c r="W31" s="8"/>
      <c r="X31" s="8"/>
      <c r="Y31" s="8"/>
      <c r="Z31" s="8"/>
    </row>
    <row r="32" customFormat="false" ht="13.8" hidden="false" customHeight="false" outlineLevel="0" collapsed="false">
      <c r="A32" s="8"/>
      <c r="B32" s="8" t="s">
        <v>242</v>
      </c>
      <c r="C32" s="25"/>
      <c r="D32" s="26"/>
      <c r="E32" s="8"/>
      <c r="F32" s="8"/>
      <c r="G32" s="8"/>
      <c r="H32" s="8"/>
      <c r="I32" s="8"/>
      <c r="J32" s="8"/>
      <c r="K32" s="8"/>
      <c r="L32" s="8"/>
      <c r="M32" s="8"/>
      <c r="N32" s="8"/>
      <c r="O32" s="8"/>
      <c r="P32" s="8"/>
      <c r="Q32" s="8"/>
      <c r="R32" s="8"/>
      <c r="S32" s="8"/>
      <c r="T32" s="8"/>
      <c r="U32" s="8"/>
      <c r="V32" s="8"/>
      <c r="W32" s="8"/>
      <c r="X32" s="8"/>
      <c r="Y32" s="8"/>
      <c r="Z32" s="8"/>
    </row>
    <row r="33" customFormat="false" ht="13.8" hidden="false" customHeight="false" outlineLevel="0" collapsed="false">
      <c r="A33" s="8"/>
      <c r="B33" s="8" t="s">
        <v>243</v>
      </c>
      <c r="C33" s="25"/>
      <c r="D33" s="26"/>
      <c r="E33" s="8"/>
      <c r="F33" s="8"/>
      <c r="G33" s="8"/>
      <c r="H33" s="8"/>
      <c r="I33" s="8"/>
      <c r="J33" s="8"/>
      <c r="K33" s="8"/>
      <c r="L33" s="8"/>
      <c r="M33" s="8"/>
      <c r="N33" s="8"/>
      <c r="O33" s="8"/>
      <c r="P33" s="8"/>
      <c r="Q33" s="8"/>
      <c r="R33" s="8"/>
      <c r="S33" s="8"/>
      <c r="T33" s="8"/>
      <c r="U33" s="8"/>
      <c r="V33" s="8"/>
      <c r="W33" s="8"/>
      <c r="X33" s="8"/>
      <c r="Y33" s="8"/>
      <c r="Z33" s="8"/>
    </row>
    <row r="34" customFormat="false" ht="13.8" hidden="false" customHeight="false" outlineLevel="0" collapsed="false">
      <c r="A34" s="8"/>
      <c r="B34" s="8" t="s">
        <v>56</v>
      </c>
      <c r="C34" s="25"/>
      <c r="D34" s="26"/>
      <c r="E34" s="8"/>
      <c r="F34" s="8"/>
      <c r="G34" s="8"/>
      <c r="H34" s="8"/>
      <c r="I34" s="8"/>
      <c r="J34" s="8"/>
      <c r="K34" s="8"/>
      <c r="L34" s="8"/>
      <c r="M34" s="8"/>
      <c r="N34" s="8"/>
      <c r="O34" s="8"/>
      <c r="P34" s="8"/>
      <c r="Q34" s="8"/>
      <c r="R34" s="8"/>
      <c r="S34" s="8"/>
      <c r="T34" s="8"/>
      <c r="U34" s="8"/>
      <c r="V34" s="8"/>
      <c r="W34" s="8"/>
      <c r="X34" s="8"/>
      <c r="Y34" s="8"/>
      <c r="Z34" s="8"/>
    </row>
    <row r="35" customFormat="false" ht="13.8" hidden="false" customHeight="false" outlineLevel="0" collapsed="false">
      <c r="A35" s="8"/>
      <c r="B35" s="8" t="s">
        <v>244</v>
      </c>
      <c r="C35" s="25"/>
      <c r="D35" s="26"/>
      <c r="E35" s="8"/>
      <c r="F35" s="8"/>
      <c r="G35" s="8"/>
      <c r="H35" s="8"/>
      <c r="I35" s="8"/>
      <c r="J35" s="8"/>
      <c r="K35" s="8"/>
      <c r="L35" s="8"/>
      <c r="M35" s="8"/>
      <c r="N35" s="8"/>
      <c r="O35" s="8"/>
      <c r="P35" s="8"/>
      <c r="Q35" s="8"/>
      <c r="R35" s="8"/>
      <c r="S35" s="8"/>
      <c r="T35" s="8"/>
      <c r="U35" s="8"/>
      <c r="V35" s="8"/>
      <c r="W35" s="8"/>
      <c r="X35" s="8"/>
      <c r="Y35" s="8"/>
      <c r="Z35" s="8"/>
    </row>
    <row r="36" customFormat="false" ht="13.8" hidden="false" customHeight="false" outlineLevel="0" collapsed="false">
      <c r="A36" s="8"/>
      <c r="B36" s="8" t="s">
        <v>245</v>
      </c>
      <c r="C36" s="25"/>
      <c r="D36" s="26"/>
      <c r="E36" s="8"/>
      <c r="F36" s="8"/>
      <c r="G36" s="8"/>
      <c r="H36" s="8"/>
      <c r="I36" s="8"/>
      <c r="J36" s="8"/>
      <c r="K36" s="8"/>
      <c r="L36" s="8"/>
      <c r="M36" s="8"/>
      <c r="N36" s="8"/>
      <c r="O36" s="8"/>
      <c r="P36" s="8"/>
      <c r="Q36" s="8"/>
      <c r="R36" s="8"/>
      <c r="S36" s="8"/>
      <c r="T36" s="8"/>
      <c r="U36" s="8"/>
      <c r="V36" s="8"/>
      <c r="W36" s="8"/>
      <c r="X36" s="8"/>
      <c r="Y36" s="8"/>
      <c r="Z36" s="8"/>
    </row>
    <row r="37" customFormat="false" ht="13.8" hidden="false" customHeight="false" outlineLevel="0" collapsed="false">
      <c r="A37" s="8"/>
      <c r="B37" s="8" t="s">
        <v>246</v>
      </c>
      <c r="C37" s="25"/>
      <c r="D37" s="26"/>
      <c r="E37" s="8"/>
      <c r="F37" s="8"/>
      <c r="G37" s="8"/>
      <c r="H37" s="8"/>
      <c r="I37" s="8"/>
      <c r="J37" s="8"/>
      <c r="K37" s="8"/>
      <c r="L37" s="8"/>
      <c r="M37" s="8"/>
      <c r="N37" s="8"/>
      <c r="O37" s="8"/>
      <c r="P37" s="8"/>
      <c r="Q37" s="8"/>
      <c r="R37" s="8"/>
      <c r="S37" s="8"/>
      <c r="T37" s="8"/>
      <c r="U37" s="8"/>
      <c r="V37" s="8"/>
      <c r="W37" s="8"/>
      <c r="X37" s="8"/>
      <c r="Y37" s="8"/>
      <c r="Z37" s="8"/>
    </row>
    <row r="38" customFormat="false" ht="13.8" hidden="false" customHeight="false" outlineLevel="0" collapsed="false">
      <c r="A38" s="8"/>
      <c r="B38" s="8" t="s">
        <v>247</v>
      </c>
      <c r="C38" s="25"/>
      <c r="D38" s="26"/>
      <c r="E38" s="8"/>
      <c r="F38" s="8"/>
      <c r="G38" s="8"/>
      <c r="H38" s="8"/>
      <c r="I38" s="8"/>
      <c r="J38" s="8"/>
      <c r="K38" s="8"/>
      <c r="L38" s="8"/>
      <c r="M38" s="8"/>
      <c r="N38" s="8"/>
      <c r="O38" s="8"/>
      <c r="P38" s="8"/>
      <c r="Q38" s="8"/>
      <c r="R38" s="8"/>
      <c r="S38" s="8"/>
      <c r="T38" s="8"/>
      <c r="U38" s="8"/>
      <c r="V38" s="8"/>
      <c r="W38" s="8"/>
      <c r="X38" s="8"/>
      <c r="Y38" s="8"/>
      <c r="Z38" s="8"/>
    </row>
    <row r="39" customFormat="false" ht="13.8" hidden="false" customHeight="false" outlineLevel="0" collapsed="false">
      <c r="A39" s="8"/>
      <c r="B39" s="8" t="s">
        <v>248</v>
      </c>
      <c r="C39" s="25"/>
      <c r="D39" s="26"/>
      <c r="E39" s="8"/>
      <c r="F39" s="8"/>
      <c r="G39" s="8"/>
      <c r="H39" s="8"/>
      <c r="I39" s="8"/>
      <c r="J39" s="8"/>
      <c r="K39" s="8"/>
      <c r="L39" s="8"/>
      <c r="M39" s="8"/>
      <c r="N39" s="8"/>
      <c r="O39" s="8"/>
      <c r="P39" s="8"/>
      <c r="Q39" s="8"/>
      <c r="R39" s="8"/>
      <c r="S39" s="8"/>
      <c r="T39" s="8"/>
      <c r="U39" s="8"/>
      <c r="V39" s="8"/>
      <c r="W39" s="8"/>
      <c r="X39" s="8"/>
      <c r="Y39" s="8"/>
      <c r="Z39" s="8"/>
    </row>
    <row r="40" customFormat="false" ht="13.8" hidden="false" customHeight="false" outlineLevel="0" collapsed="false">
      <c r="A40" s="8"/>
      <c r="B40" s="8" t="s">
        <v>249</v>
      </c>
      <c r="C40" s="25"/>
      <c r="D40" s="26"/>
      <c r="E40" s="8"/>
      <c r="F40" s="8"/>
      <c r="G40" s="8"/>
      <c r="H40" s="8"/>
      <c r="I40" s="8"/>
      <c r="J40" s="8"/>
      <c r="K40" s="8"/>
      <c r="L40" s="8"/>
      <c r="M40" s="8"/>
      <c r="N40" s="8"/>
      <c r="O40" s="8"/>
      <c r="P40" s="8"/>
      <c r="Q40" s="8"/>
      <c r="R40" s="8"/>
      <c r="S40" s="8"/>
      <c r="T40" s="8"/>
      <c r="U40" s="8"/>
      <c r="V40" s="8"/>
      <c r="W40" s="8"/>
      <c r="X40" s="8"/>
      <c r="Y40" s="8"/>
      <c r="Z40" s="8"/>
    </row>
    <row r="41" customFormat="false" ht="13.8" hidden="false" customHeight="false" outlineLevel="0" collapsed="false">
      <c r="A41" s="8"/>
      <c r="B41" s="8" t="s">
        <v>250</v>
      </c>
      <c r="C41" s="25"/>
      <c r="D41" s="26"/>
      <c r="E41" s="8"/>
      <c r="F41" s="8"/>
      <c r="G41" s="8"/>
      <c r="H41" s="8"/>
      <c r="I41" s="8"/>
      <c r="J41" s="8"/>
      <c r="K41" s="8"/>
      <c r="L41" s="8"/>
      <c r="M41" s="8"/>
      <c r="N41" s="8"/>
      <c r="O41" s="8"/>
      <c r="P41" s="8"/>
      <c r="Q41" s="8"/>
      <c r="R41" s="8"/>
      <c r="S41" s="8"/>
      <c r="T41" s="8"/>
      <c r="U41" s="8"/>
      <c r="V41" s="8"/>
      <c r="W41" s="8"/>
      <c r="X41" s="8"/>
      <c r="Y41" s="8"/>
      <c r="Z41" s="8"/>
    </row>
    <row r="42" customFormat="false" ht="13.8" hidden="false" customHeight="false" outlineLevel="0" collapsed="false">
      <c r="A42" s="8"/>
      <c r="B42" s="8" t="s">
        <v>251</v>
      </c>
      <c r="C42" s="25"/>
      <c r="D42" s="26"/>
      <c r="E42" s="8"/>
      <c r="F42" s="8"/>
      <c r="G42" s="8"/>
      <c r="H42" s="8"/>
      <c r="I42" s="8"/>
      <c r="J42" s="8"/>
      <c r="K42" s="8"/>
      <c r="L42" s="8"/>
      <c r="M42" s="8"/>
      <c r="N42" s="8"/>
      <c r="O42" s="8"/>
      <c r="P42" s="8"/>
      <c r="Q42" s="8"/>
      <c r="R42" s="8"/>
      <c r="S42" s="8"/>
      <c r="T42" s="8"/>
      <c r="U42" s="8"/>
      <c r="V42" s="8"/>
      <c r="W42" s="8"/>
      <c r="X42" s="8"/>
      <c r="Y42" s="8"/>
      <c r="Z42" s="8"/>
    </row>
    <row r="43" customFormat="false" ht="13.8" hidden="false" customHeight="false" outlineLevel="0" collapsed="false">
      <c r="A43" s="8"/>
      <c r="B43" s="8" t="s">
        <v>252</v>
      </c>
      <c r="C43" s="25"/>
      <c r="D43" s="26"/>
      <c r="E43" s="8"/>
      <c r="F43" s="8"/>
      <c r="G43" s="8"/>
      <c r="H43" s="8"/>
      <c r="I43" s="8"/>
      <c r="J43" s="8"/>
      <c r="K43" s="8"/>
      <c r="L43" s="8"/>
      <c r="M43" s="8"/>
      <c r="N43" s="8"/>
      <c r="O43" s="8"/>
      <c r="P43" s="8"/>
      <c r="Q43" s="8"/>
      <c r="R43" s="8"/>
      <c r="S43" s="8"/>
      <c r="T43" s="8"/>
      <c r="U43" s="8"/>
      <c r="V43" s="8"/>
      <c r="W43" s="8"/>
      <c r="X43" s="8"/>
      <c r="Y43" s="8"/>
      <c r="Z43" s="8"/>
    </row>
    <row r="44" customFormat="false" ht="13.8" hidden="false" customHeight="false" outlineLevel="0" collapsed="false">
      <c r="A44" s="8"/>
      <c r="B44" s="8" t="s">
        <v>151</v>
      </c>
      <c r="C44" s="25"/>
      <c r="D44" s="26"/>
      <c r="E44" s="8"/>
      <c r="F44" s="8"/>
      <c r="G44" s="8"/>
      <c r="H44" s="8"/>
      <c r="I44" s="8"/>
      <c r="J44" s="8"/>
      <c r="K44" s="8"/>
      <c r="L44" s="8"/>
      <c r="M44" s="8"/>
      <c r="N44" s="8"/>
      <c r="O44" s="8"/>
      <c r="P44" s="8"/>
      <c r="Q44" s="8"/>
      <c r="R44" s="8"/>
      <c r="S44" s="8"/>
      <c r="T44" s="8"/>
      <c r="U44" s="8"/>
      <c r="V44" s="8"/>
      <c r="W44" s="8"/>
      <c r="X44" s="8"/>
      <c r="Y44" s="8"/>
      <c r="Z44" s="8"/>
    </row>
    <row r="45" customFormat="false" ht="13.8" hidden="false" customHeight="false" outlineLevel="0" collapsed="false">
      <c r="A45" s="8"/>
      <c r="B45" s="8" t="s">
        <v>34</v>
      </c>
      <c r="C45" s="25"/>
      <c r="D45" s="26"/>
      <c r="E45" s="8"/>
      <c r="F45" s="8"/>
      <c r="G45" s="8"/>
      <c r="H45" s="8"/>
      <c r="I45" s="8"/>
      <c r="J45" s="8"/>
      <c r="K45" s="8"/>
      <c r="L45" s="8"/>
      <c r="M45" s="8"/>
      <c r="N45" s="8"/>
      <c r="O45" s="8"/>
      <c r="P45" s="8"/>
      <c r="Q45" s="8"/>
      <c r="R45" s="8"/>
      <c r="S45" s="8"/>
      <c r="T45" s="8"/>
      <c r="U45" s="8"/>
      <c r="V45" s="8"/>
      <c r="W45" s="8"/>
      <c r="X45" s="8"/>
      <c r="Y45" s="8"/>
      <c r="Z45" s="8"/>
    </row>
    <row r="46" customFormat="false" ht="13.8" hidden="false" customHeight="false" outlineLevel="0" collapsed="false">
      <c r="A46" s="8"/>
      <c r="B46" s="8" t="s">
        <v>253</v>
      </c>
      <c r="C46" s="25"/>
      <c r="D46" s="26"/>
      <c r="E46" s="8"/>
      <c r="F46" s="8"/>
      <c r="G46" s="8"/>
      <c r="H46" s="8"/>
      <c r="I46" s="8"/>
      <c r="J46" s="8"/>
      <c r="K46" s="8"/>
      <c r="L46" s="8"/>
      <c r="M46" s="8"/>
      <c r="N46" s="8"/>
      <c r="O46" s="8"/>
      <c r="P46" s="8"/>
      <c r="Q46" s="8"/>
      <c r="R46" s="8"/>
      <c r="S46" s="8"/>
      <c r="T46" s="8"/>
      <c r="U46" s="8"/>
      <c r="V46" s="8"/>
      <c r="W46" s="8"/>
      <c r="X46" s="8"/>
      <c r="Y46" s="8"/>
      <c r="Z46" s="8"/>
    </row>
    <row r="47" customFormat="false" ht="13.8" hidden="false" customHeight="false" outlineLevel="0" collapsed="false">
      <c r="A47" s="8"/>
      <c r="B47" s="8" t="s">
        <v>254</v>
      </c>
      <c r="C47" s="25"/>
      <c r="D47" s="26"/>
      <c r="E47" s="8"/>
      <c r="F47" s="8"/>
      <c r="G47" s="8"/>
      <c r="H47" s="8"/>
      <c r="I47" s="8"/>
      <c r="J47" s="8"/>
      <c r="K47" s="8"/>
      <c r="L47" s="8"/>
      <c r="M47" s="8"/>
      <c r="N47" s="8"/>
      <c r="O47" s="8"/>
      <c r="P47" s="8"/>
      <c r="Q47" s="8"/>
      <c r="R47" s="8"/>
      <c r="S47" s="8"/>
      <c r="T47" s="8"/>
      <c r="U47" s="8"/>
      <c r="V47" s="8"/>
      <c r="W47" s="8"/>
      <c r="X47" s="8"/>
      <c r="Y47" s="8"/>
      <c r="Z47" s="8"/>
    </row>
    <row r="48" customFormat="false" ht="13.8" hidden="false" customHeight="false" outlineLevel="0" collapsed="false">
      <c r="A48" s="8"/>
      <c r="B48" s="8" t="s">
        <v>255</v>
      </c>
      <c r="C48" s="25"/>
      <c r="D48" s="26"/>
      <c r="E48" s="8"/>
      <c r="F48" s="8"/>
      <c r="G48" s="8"/>
      <c r="H48" s="8"/>
      <c r="I48" s="8"/>
      <c r="J48" s="8"/>
      <c r="K48" s="8"/>
      <c r="L48" s="8"/>
      <c r="M48" s="8"/>
      <c r="N48" s="8"/>
      <c r="O48" s="8"/>
      <c r="P48" s="8"/>
      <c r="Q48" s="8"/>
      <c r="R48" s="8"/>
      <c r="S48" s="8"/>
      <c r="T48" s="8"/>
      <c r="U48" s="8"/>
      <c r="V48" s="8"/>
      <c r="W48" s="8"/>
      <c r="X48" s="8"/>
      <c r="Y48" s="8"/>
      <c r="Z48" s="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2024-12-05T17:44:47Z</dcterms:modified>
  <cp:revision>2</cp:revision>
  <dc:subject/>
  <dc:title/>
</cp:coreProperties>
</file>