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LBS-Program\"/>
    </mc:Choice>
  </mc:AlternateContent>
  <bookViews>
    <workbookView xWindow="0" yWindow="0" windowWidth="23040" windowHeight="9384" activeTab="8"/>
  </bookViews>
  <sheets>
    <sheet name="ANZ" sheetId="34" r:id="rId1"/>
    <sheet name="CHQS" sheetId="23" r:id="rId2"/>
    <sheet name="Deposits" sheetId="28" r:id="rId3"/>
    <sheet name="Nov15" sheetId="46" r:id="rId4"/>
    <sheet name="Oct15" sheetId="45" r:id="rId5"/>
    <sheet name="Sept15" sheetId="42" r:id="rId6"/>
    <sheet name="Aug15" sheetId="35" r:id="rId7"/>
    <sheet name="July15" sheetId="33" r:id="rId8"/>
    <sheet name="MEM_BF" sheetId="44" r:id="rId9"/>
    <sheet name="MFEE" sheetId="43" r:id="rId10"/>
    <sheet name="DS" sheetId="32" r:id="rId11"/>
    <sheet name="Re &amp; Pay 30 June" sheetId="30" r:id="rId12"/>
  </sheets>
  <definedNames>
    <definedName name="_xlnm._FilterDatabase" localSheetId="6" hidden="1">'Aug15'!$A$11:$H$118</definedName>
    <definedName name="_xlnm._FilterDatabase" localSheetId="7" hidden="1">July15!$A$11:$H$96</definedName>
    <definedName name="_xlnm._FilterDatabase" localSheetId="8" hidden="1">MEM_BF!$A$5:$AJ$372</definedName>
    <definedName name="_xlnm.Print_Area" localSheetId="0">ANZ!$A$286:$J$303</definedName>
    <definedName name="_xlnm.Print_Area" localSheetId="1">CHQS!$A$1:$F$92</definedName>
    <definedName name="_xlnm.Print_Area" localSheetId="10">DS!$A$1:$E$27</definedName>
    <definedName name="_xlnm.Print_Area" localSheetId="11">'Re &amp; Pay 30 June'!$A$1:$O$55</definedName>
  </definedNames>
  <calcPr calcId="152511"/>
</workbook>
</file>

<file path=xl/calcChain.xml><?xml version="1.0" encoding="utf-8"?>
<calcChain xmlns="http://schemas.openxmlformats.org/spreadsheetml/2006/main">
  <c r="E188" i="44" l="1"/>
  <c r="F188" i="44" s="1"/>
  <c r="M119" i="44"/>
  <c r="A14" i="46"/>
  <c r="A29" i="46"/>
  <c r="A31" i="46"/>
  <c r="A32" i="46"/>
  <c r="A35" i="46"/>
  <c r="A37" i="46"/>
  <c r="A38" i="46"/>
  <c r="A39" i="46"/>
  <c r="A40" i="46"/>
  <c r="A41" i="46"/>
  <c r="A42" i="46"/>
  <c r="A43" i="46"/>
  <c r="A44" i="46"/>
  <c r="A4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3" i="46"/>
  <c r="A74" i="46"/>
  <c r="A77" i="46"/>
  <c r="A82" i="46"/>
  <c r="A83" i="46"/>
  <c r="A84" i="46"/>
  <c r="A85" i="46"/>
  <c r="A87" i="46"/>
  <c r="A88" i="46"/>
  <c r="A89" i="46"/>
  <c r="A90" i="46"/>
  <c r="A91" i="46"/>
  <c r="A92" i="46"/>
  <c r="A93" i="46"/>
  <c r="A94" i="46"/>
  <c r="A95" i="46"/>
  <c r="A96" i="46"/>
  <c r="A97" i="46"/>
  <c r="A16" i="46"/>
  <c r="A19" i="46"/>
  <c r="A20" i="46"/>
  <c r="A21" i="46"/>
  <c r="A15" i="45"/>
  <c r="AB101" i="46"/>
  <c r="AA101" i="46"/>
  <c r="Z101" i="46"/>
  <c r="Y101" i="46"/>
  <c r="X101" i="46"/>
  <c r="W101" i="46"/>
  <c r="V101" i="46"/>
  <c r="U101" i="46"/>
  <c r="T101" i="46"/>
  <c r="S101" i="46"/>
  <c r="R101" i="46"/>
  <c r="Q101" i="46"/>
  <c r="P101" i="46"/>
  <c r="O101" i="46"/>
  <c r="N101" i="46"/>
  <c r="M101" i="46"/>
  <c r="L101" i="46"/>
  <c r="K101" i="46"/>
  <c r="J101" i="46"/>
  <c r="I101" i="46"/>
  <c r="H101" i="46"/>
  <c r="G101" i="46"/>
  <c r="F101" i="46"/>
  <c r="D10" i="46"/>
  <c r="D9" i="46" s="1"/>
  <c r="V188" i="44" l="1"/>
  <c r="U188" i="44"/>
  <c r="AK188" i="44" s="1"/>
  <c r="G188" i="44"/>
  <c r="K188" i="44" s="1"/>
  <c r="H188" i="44"/>
  <c r="L188" i="44" s="1"/>
  <c r="F103" i="46"/>
  <c r="U275" i="44"/>
  <c r="V351" i="44"/>
  <c r="V287" i="44"/>
  <c r="U203" i="44"/>
  <c r="V319" i="44"/>
  <c r="U267" i="44"/>
  <c r="V367" i="44"/>
  <c r="V303" i="44"/>
  <c r="U235" i="44"/>
  <c r="V335" i="44"/>
  <c r="U138" i="44"/>
  <c r="U130" i="44"/>
  <c r="V355" i="44"/>
  <c r="U170" i="44"/>
  <c r="V371" i="44"/>
  <c r="V339" i="44"/>
  <c r="V323" i="44"/>
  <c r="V307" i="44"/>
  <c r="V291" i="44"/>
  <c r="U243" i="44"/>
  <c r="U211" i="44"/>
  <c r="U178" i="44"/>
  <c r="U146" i="44"/>
  <c r="U114" i="44"/>
  <c r="V359" i="44"/>
  <c r="V343" i="44"/>
  <c r="V327" i="44"/>
  <c r="V311" i="44"/>
  <c r="V295" i="44"/>
  <c r="V279" i="44"/>
  <c r="U251" i="44"/>
  <c r="U219" i="44"/>
  <c r="U186" i="44"/>
  <c r="U154" i="44"/>
  <c r="U122" i="44"/>
  <c r="V363" i="44"/>
  <c r="V347" i="44"/>
  <c r="V331" i="44"/>
  <c r="V315" i="44"/>
  <c r="V299" i="44"/>
  <c r="V283" i="44"/>
  <c r="U259" i="44"/>
  <c r="U227" i="44"/>
  <c r="U195" i="44"/>
  <c r="U162" i="44"/>
  <c r="U14" i="44"/>
  <c r="U12" i="44"/>
  <c r="U369" i="44"/>
  <c r="U361" i="44"/>
  <c r="U353" i="44"/>
  <c r="U345" i="44"/>
  <c r="U341" i="44"/>
  <c r="U333" i="44"/>
  <c r="U325" i="44"/>
  <c r="U317" i="44"/>
  <c r="U309" i="44"/>
  <c r="U301" i="44"/>
  <c r="U293" i="44"/>
  <c r="U285" i="44"/>
  <c r="U277" i="44"/>
  <c r="U261" i="44"/>
  <c r="U245" i="44"/>
  <c r="U229" i="44"/>
  <c r="U213" i="44"/>
  <c r="U197" i="44"/>
  <c r="U180" i="44"/>
  <c r="U164" i="44"/>
  <c r="U148" i="44"/>
  <c r="U132" i="44"/>
  <c r="U116" i="44"/>
  <c r="U100" i="44"/>
  <c r="U80" i="44"/>
  <c r="U60" i="44"/>
  <c r="U48" i="44"/>
  <c r="U38" i="44"/>
  <c r="U28" i="44"/>
  <c r="U16" i="44"/>
  <c r="U6" i="44"/>
  <c r="V369" i="44"/>
  <c r="V365" i="44"/>
  <c r="V361" i="44"/>
  <c r="V357" i="44"/>
  <c r="V353" i="44"/>
  <c r="V349" i="44"/>
  <c r="V345" i="44"/>
  <c r="V341" i="44"/>
  <c r="V337" i="44"/>
  <c r="V333" i="44"/>
  <c r="V329" i="44"/>
  <c r="V325" i="44"/>
  <c r="V321" i="44"/>
  <c r="V317" i="44"/>
  <c r="V313" i="44"/>
  <c r="V309" i="44"/>
  <c r="V305" i="44"/>
  <c r="V301" i="44"/>
  <c r="V297" i="44"/>
  <c r="V293" i="44"/>
  <c r="V289" i="44"/>
  <c r="V285" i="44"/>
  <c r="V281" i="44"/>
  <c r="V277" i="44"/>
  <c r="U271" i="44"/>
  <c r="U263" i="44"/>
  <c r="U255" i="44"/>
  <c r="U247" i="44"/>
  <c r="U239" i="44"/>
  <c r="U231" i="44"/>
  <c r="U223" i="44"/>
  <c r="U215" i="44"/>
  <c r="U207" i="44"/>
  <c r="U199" i="44"/>
  <c r="U191" i="44"/>
  <c r="U182" i="44"/>
  <c r="U174" i="44"/>
  <c r="U166" i="44"/>
  <c r="U158" i="44"/>
  <c r="U150" i="44"/>
  <c r="U142" i="44"/>
  <c r="U134" i="44"/>
  <c r="U126" i="44"/>
  <c r="U118" i="44"/>
  <c r="U110" i="44"/>
  <c r="U102" i="44"/>
  <c r="U94" i="44"/>
  <c r="U84" i="44"/>
  <c r="U72" i="44"/>
  <c r="U62" i="44"/>
  <c r="U52" i="44"/>
  <c r="U40" i="44"/>
  <c r="U30" i="44"/>
  <c r="U20" i="44"/>
  <c r="U8" i="44"/>
  <c r="U106" i="44"/>
  <c r="U98" i="44"/>
  <c r="U88" i="44"/>
  <c r="U78" i="44"/>
  <c r="U68" i="44"/>
  <c r="U56" i="44"/>
  <c r="U46" i="44"/>
  <c r="U36" i="44"/>
  <c r="U24" i="44"/>
  <c r="U10" i="44"/>
  <c r="V6" i="44"/>
  <c r="U365" i="44"/>
  <c r="U357" i="44"/>
  <c r="U349" i="44"/>
  <c r="U337" i="44"/>
  <c r="U329" i="44"/>
  <c r="U321" i="44"/>
  <c r="U313" i="44"/>
  <c r="U305" i="44"/>
  <c r="U297" i="44"/>
  <c r="U289" i="44"/>
  <c r="U281" i="44"/>
  <c r="U269" i="44"/>
  <c r="U253" i="44"/>
  <c r="U237" i="44"/>
  <c r="U221" i="44"/>
  <c r="U205" i="44"/>
  <c r="U189" i="44"/>
  <c r="U172" i="44"/>
  <c r="U156" i="44"/>
  <c r="U140" i="44"/>
  <c r="U124" i="44"/>
  <c r="U108" i="44"/>
  <c r="U92" i="44"/>
  <c r="U70" i="44"/>
  <c r="U371" i="44"/>
  <c r="U367" i="44"/>
  <c r="U363" i="44"/>
  <c r="U359" i="44"/>
  <c r="U355" i="44"/>
  <c r="U351" i="44"/>
  <c r="U347" i="44"/>
  <c r="U343" i="44"/>
  <c r="U339" i="44"/>
  <c r="U335" i="44"/>
  <c r="U331" i="44"/>
  <c r="U327" i="44"/>
  <c r="U323" i="44"/>
  <c r="U319" i="44"/>
  <c r="U315" i="44"/>
  <c r="U311" i="44"/>
  <c r="U307" i="44"/>
  <c r="U303" i="44"/>
  <c r="U299" i="44"/>
  <c r="U295" i="44"/>
  <c r="U291" i="44"/>
  <c r="U287" i="44"/>
  <c r="U283" i="44"/>
  <c r="U279" i="44"/>
  <c r="U273" i="44"/>
  <c r="U265" i="44"/>
  <c r="U257" i="44"/>
  <c r="U249" i="44"/>
  <c r="U241" i="44"/>
  <c r="U233" i="44"/>
  <c r="U225" i="44"/>
  <c r="U217" i="44"/>
  <c r="U209" i="44"/>
  <c r="U201" i="44"/>
  <c r="U193" i="44"/>
  <c r="U184" i="44"/>
  <c r="U176" i="44"/>
  <c r="U168" i="44"/>
  <c r="U160" i="44"/>
  <c r="U152" i="44"/>
  <c r="U144" i="44"/>
  <c r="U136" i="44"/>
  <c r="U128" i="44"/>
  <c r="U120" i="44"/>
  <c r="U112" i="44"/>
  <c r="U104" i="44"/>
  <c r="U96" i="44"/>
  <c r="U86" i="44"/>
  <c r="U76" i="44"/>
  <c r="U64" i="44"/>
  <c r="U54" i="44"/>
  <c r="U44" i="44"/>
  <c r="U32" i="44"/>
  <c r="U22" i="44"/>
  <c r="U90" i="44"/>
  <c r="U82" i="44"/>
  <c r="U74" i="44"/>
  <c r="U66" i="44"/>
  <c r="U58" i="44"/>
  <c r="U50" i="44"/>
  <c r="U42" i="44"/>
  <c r="U34" i="44"/>
  <c r="U26" i="44"/>
  <c r="U18" i="44"/>
  <c r="V7" i="44"/>
  <c r="V9" i="44"/>
  <c r="V11" i="44"/>
  <c r="V13" i="44"/>
  <c r="V15" i="44"/>
  <c r="V17" i="44"/>
  <c r="V19" i="44"/>
  <c r="V21" i="44"/>
  <c r="V23" i="44"/>
  <c r="V25" i="44"/>
  <c r="V27" i="44"/>
  <c r="V29" i="44"/>
  <c r="V31" i="44"/>
  <c r="V33" i="44"/>
  <c r="V35" i="44"/>
  <c r="V37" i="44"/>
  <c r="V39" i="44"/>
  <c r="V41" i="44"/>
  <c r="V43" i="44"/>
  <c r="V45" i="44"/>
  <c r="V47" i="44"/>
  <c r="V49" i="44"/>
  <c r="V51" i="44"/>
  <c r="V53" i="44"/>
  <c r="V55" i="44"/>
  <c r="V57" i="44"/>
  <c r="V59" i="44"/>
  <c r="V61" i="44"/>
  <c r="V63" i="44"/>
  <c r="V65" i="44"/>
  <c r="V67" i="44"/>
  <c r="V69" i="44"/>
  <c r="V71" i="44"/>
  <c r="V73" i="44"/>
  <c r="V75" i="44"/>
  <c r="V77" i="44"/>
  <c r="V79" i="44"/>
  <c r="V81" i="44"/>
  <c r="V83" i="44"/>
  <c r="V85" i="44"/>
  <c r="V87" i="44"/>
  <c r="V89" i="44"/>
  <c r="V91" i="44"/>
  <c r="V93" i="44"/>
  <c r="V95" i="44"/>
  <c r="V97" i="44"/>
  <c r="V99" i="44"/>
  <c r="V101" i="44"/>
  <c r="V103" i="44"/>
  <c r="V105" i="44"/>
  <c r="V107" i="44"/>
  <c r="V109" i="44"/>
  <c r="V111" i="44"/>
  <c r="V113" i="44"/>
  <c r="V115" i="44"/>
  <c r="V117" i="44"/>
  <c r="V119" i="44"/>
  <c r="V121" i="44"/>
  <c r="V123" i="44"/>
  <c r="V125" i="44"/>
  <c r="V127" i="44"/>
  <c r="V129" i="44"/>
  <c r="V131" i="44"/>
  <c r="V133" i="44"/>
  <c r="V135" i="44"/>
  <c r="V137" i="44"/>
  <c r="V139" i="44"/>
  <c r="V141" i="44"/>
  <c r="V143" i="44"/>
  <c r="V145" i="44"/>
  <c r="V147" i="44"/>
  <c r="V149" i="44"/>
  <c r="V151" i="44"/>
  <c r="V153" i="44"/>
  <c r="V155" i="44"/>
  <c r="V157" i="44"/>
  <c r="V159" i="44"/>
  <c r="V161" i="44"/>
  <c r="V163" i="44"/>
  <c r="V165" i="44"/>
  <c r="V167" i="44"/>
  <c r="V169" i="44"/>
  <c r="V171" i="44"/>
  <c r="V173" i="44"/>
  <c r="V175" i="44"/>
  <c r="V177" i="44"/>
  <c r="V179" i="44"/>
  <c r="V181" i="44"/>
  <c r="V183" i="44"/>
  <c r="V185" i="44"/>
  <c r="V187" i="44"/>
  <c r="V190" i="44"/>
  <c r="V192" i="44"/>
  <c r="V194" i="44"/>
  <c r="V196" i="44"/>
  <c r="V198" i="44"/>
  <c r="V200" i="44"/>
  <c r="V202" i="44"/>
  <c r="V204" i="44"/>
  <c r="V206" i="44"/>
  <c r="V208" i="44"/>
  <c r="V210" i="44"/>
  <c r="V212" i="44"/>
  <c r="V214" i="44"/>
  <c r="V216" i="44"/>
  <c r="V218" i="44"/>
  <c r="V220" i="44"/>
  <c r="V222" i="44"/>
  <c r="V224" i="44"/>
  <c r="V226" i="44"/>
  <c r="V228" i="44"/>
  <c r="V230" i="44"/>
  <c r="V232" i="44"/>
  <c r="V234" i="44"/>
  <c r="V236" i="44"/>
  <c r="V238" i="44"/>
  <c r="V240" i="44"/>
  <c r="V242" i="44"/>
  <c r="V244" i="44"/>
  <c r="V246" i="44"/>
  <c r="V248" i="44"/>
  <c r="V250" i="44"/>
  <c r="V252" i="44"/>
  <c r="V254" i="44"/>
  <c r="V256" i="44"/>
  <c r="V258" i="44"/>
  <c r="V260" i="44"/>
  <c r="V262" i="44"/>
  <c r="V264" i="44"/>
  <c r="V266" i="44"/>
  <c r="V268" i="44"/>
  <c r="V270" i="44"/>
  <c r="V272" i="44"/>
  <c r="V274" i="44"/>
  <c r="V276" i="44"/>
  <c r="V278" i="44"/>
  <c r="V280" i="44"/>
  <c r="V282" i="44"/>
  <c r="V284" i="44"/>
  <c r="V286" i="44"/>
  <c r="V288" i="44"/>
  <c r="V290" i="44"/>
  <c r="V292" i="44"/>
  <c r="V294" i="44"/>
  <c r="V296" i="44"/>
  <c r="V298" i="44"/>
  <c r="V300" i="44"/>
  <c r="V302" i="44"/>
  <c r="V304" i="44"/>
  <c r="V306" i="44"/>
  <c r="V308" i="44"/>
  <c r="V310" i="44"/>
  <c r="V312" i="44"/>
  <c r="V314" i="44"/>
  <c r="V316" i="44"/>
  <c r="V318" i="44"/>
  <c r="V320" i="44"/>
  <c r="V322" i="44"/>
  <c r="V324" i="44"/>
  <c r="V326" i="44"/>
  <c r="V328" i="44"/>
  <c r="V330" i="44"/>
  <c r="V332" i="44"/>
  <c r="V334" i="44"/>
  <c r="V336" i="44"/>
  <c r="V338" i="44"/>
  <c r="V340" i="44"/>
  <c r="V342" i="44"/>
  <c r="V344" i="44"/>
  <c r="V346" i="44"/>
  <c r="V348" i="44"/>
  <c r="V350" i="44"/>
  <c r="V352" i="44"/>
  <c r="V354" i="44"/>
  <c r="V356" i="44"/>
  <c r="V358" i="44"/>
  <c r="V360" i="44"/>
  <c r="V362" i="44"/>
  <c r="V364" i="44"/>
  <c r="V366" i="44"/>
  <c r="V368" i="44"/>
  <c r="V370" i="44"/>
  <c r="V372" i="44"/>
  <c r="V24" i="44"/>
  <c r="V38" i="44"/>
  <c r="V42" i="44"/>
  <c r="V46" i="44"/>
  <c r="V50" i="44"/>
  <c r="V54" i="44"/>
  <c r="V58" i="44"/>
  <c r="V62" i="44"/>
  <c r="V66" i="44"/>
  <c r="V70" i="44"/>
  <c r="V74" i="44"/>
  <c r="V78" i="44"/>
  <c r="V82" i="44"/>
  <c r="V86" i="44"/>
  <c r="V90" i="44"/>
  <c r="V94" i="44"/>
  <c r="V98" i="44"/>
  <c r="V102" i="44"/>
  <c r="V106" i="44"/>
  <c r="V110" i="44"/>
  <c r="V114" i="44"/>
  <c r="V118" i="44"/>
  <c r="V122" i="44"/>
  <c r="V126" i="44"/>
  <c r="V130" i="44"/>
  <c r="V134" i="44"/>
  <c r="V138" i="44"/>
  <c r="V142" i="44"/>
  <c r="V146" i="44"/>
  <c r="V150" i="44"/>
  <c r="V154" i="44"/>
  <c r="V158" i="44"/>
  <c r="V162" i="44"/>
  <c r="V166" i="44"/>
  <c r="V170" i="44"/>
  <c r="V174" i="44"/>
  <c r="V178" i="44"/>
  <c r="V182" i="44"/>
  <c r="V186" i="44"/>
  <c r="V191" i="44"/>
  <c r="V195" i="44"/>
  <c r="V199" i="44"/>
  <c r="V203" i="44"/>
  <c r="V207" i="44"/>
  <c r="V211" i="44"/>
  <c r="V215" i="44"/>
  <c r="V219" i="44"/>
  <c r="V223" i="44"/>
  <c r="V227" i="44"/>
  <c r="V231" i="44"/>
  <c r="V235" i="44"/>
  <c r="V239" i="44"/>
  <c r="V243" i="44"/>
  <c r="V247" i="44"/>
  <c r="V251" i="44"/>
  <c r="V255" i="44"/>
  <c r="V259" i="44"/>
  <c r="V263" i="44"/>
  <c r="V267" i="44"/>
  <c r="V271" i="44"/>
  <c r="V275" i="44"/>
  <c r="U7" i="44"/>
  <c r="U9" i="44"/>
  <c r="U11" i="44"/>
  <c r="U13" i="44"/>
  <c r="U15" i="44"/>
  <c r="U17" i="44"/>
  <c r="U19" i="44"/>
  <c r="U21" i="44"/>
  <c r="U23" i="44"/>
  <c r="U25" i="44"/>
  <c r="U27" i="44"/>
  <c r="U29" i="44"/>
  <c r="U31" i="44"/>
  <c r="U33" i="44"/>
  <c r="U35" i="44"/>
  <c r="U37" i="44"/>
  <c r="U39" i="44"/>
  <c r="U41" i="44"/>
  <c r="U43" i="44"/>
  <c r="U45" i="44"/>
  <c r="U47" i="44"/>
  <c r="U49" i="44"/>
  <c r="U51" i="44"/>
  <c r="U53" i="44"/>
  <c r="U55" i="44"/>
  <c r="U57" i="44"/>
  <c r="U59" i="44"/>
  <c r="U61" i="44"/>
  <c r="U63" i="44"/>
  <c r="U65" i="44"/>
  <c r="U67" i="44"/>
  <c r="U69" i="44"/>
  <c r="U71" i="44"/>
  <c r="U73" i="44"/>
  <c r="U75" i="44"/>
  <c r="U77" i="44"/>
  <c r="U79" i="44"/>
  <c r="U81" i="44"/>
  <c r="U83" i="44"/>
  <c r="U85" i="44"/>
  <c r="U87" i="44"/>
  <c r="U89" i="44"/>
  <c r="U91" i="44"/>
  <c r="U93" i="44"/>
  <c r="U95" i="44"/>
  <c r="U97" i="44"/>
  <c r="U99" i="44"/>
  <c r="U101" i="44"/>
  <c r="U103" i="44"/>
  <c r="U105" i="44"/>
  <c r="U107" i="44"/>
  <c r="U109" i="44"/>
  <c r="U111" i="44"/>
  <c r="U113" i="44"/>
  <c r="U115" i="44"/>
  <c r="U117" i="44"/>
  <c r="U119" i="44"/>
  <c r="U121" i="44"/>
  <c r="U123" i="44"/>
  <c r="U125" i="44"/>
  <c r="U127" i="44"/>
  <c r="U129" i="44"/>
  <c r="U131" i="44"/>
  <c r="U133" i="44"/>
  <c r="U135" i="44"/>
  <c r="U137" i="44"/>
  <c r="U139" i="44"/>
  <c r="U141" i="44"/>
  <c r="U143" i="44"/>
  <c r="U145" i="44"/>
  <c r="U147" i="44"/>
  <c r="U149" i="44"/>
  <c r="U151" i="44"/>
  <c r="U153" i="44"/>
  <c r="U155" i="44"/>
  <c r="U157" i="44"/>
  <c r="U159" i="44"/>
  <c r="U161" i="44"/>
  <c r="U163" i="44"/>
  <c r="U165" i="44"/>
  <c r="U167" i="44"/>
  <c r="U169" i="44"/>
  <c r="U171" i="44"/>
  <c r="U173" i="44"/>
  <c r="U175" i="44"/>
  <c r="U177" i="44"/>
  <c r="U179" i="44"/>
  <c r="U181" i="44"/>
  <c r="U183" i="44"/>
  <c r="U185" i="44"/>
  <c r="U187" i="44"/>
  <c r="U190" i="44"/>
  <c r="U192" i="44"/>
  <c r="U194" i="44"/>
  <c r="U196" i="44"/>
  <c r="U198" i="44"/>
  <c r="U200" i="44"/>
  <c r="U202" i="44"/>
  <c r="U204" i="44"/>
  <c r="U206" i="44"/>
  <c r="U208" i="44"/>
  <c r="U210" i="44"/>
  <c r="U212" i="44"/>
  <c r="U214" i="44"/>
  <c r="U216" i="44"/>
  <c r="U218" i="44"/>
  <c r="U220" i="44"/>
  <c r="U222" i="44"/>
  <c r="U224" i="44"/>
  <c r="U226" i="44"/>
  <c r="U228" i="44"/>
  <c r="U230" i="44"/>
  <c r="U232" i="44"/>
  <c r="U234" i="44"/>
  <c r="U236" i="44"/>
  <c r="U238" i="44"/>
  <c r="U240" i="44"/>
  <c r="U242" i="44"/>
  <c r="U244" i="44"/>
  <c r="U246" i="44"/>
  <c r="U248" i="44"/>
  <c r="U250" i="44"/>
  <c r="U252" i="44"/>
  <c r="U254" i="44"/>
  <c r="U256" i="44"/>
  <c r="U258" i="44"/>
  <c r="U260" i="44"/>
  <c r="U262" i="44"/>
  <c r="U264" i="44"/>
  <c r="U266" i="44"/>
  <c r="U268" i="44"/>
  <c r="U270" i="44"/>
  <c r="U272" i="44"/>
  <c r="U274" i="44"/>
  <c r="U276" i="44"/>
  <c r="U278" i="44"/>
  <c r="U280" i="44"/>
  <c r="U282" i="44"/>
  <c r="U284" i="44"/>
  <c r="U286" i="44"/>
  <c r="U288" i="44"/>
  <c r="U290" i="44"/>
  <c r="U292" i="44"/>
  <c r="U294" i="44"/>
  <c r="U296" i="44"/>
  <c r="U298" i="44"/>
  <c r="U300" i="44"/>
  <c r="U302" i="44"/>
  <c r="U304" i="44"/>
  <c r="U306" i="44"/>
  <c r="U308" i="44"/>
  <c r="U310" i="44"/>
  <c r="U312" i="44"/>
  <c r="U314" i="44"/>
  <c r="U316" i="44"/>
  <c r="U318" i="44"/>
  <c r="U320" i="44"/>
  <c r="U322" i="44"/>
  <c r="U324" i="44"/>
  <c r="U326" i="44"/>
  <c r="U328" i="44"/>
  <c r="U330" i="44"/>
  <c r="U332" i="44"/>
  <c r="U334" i="44"/>
  <c r="U336" i="44"/>
  <c r="U338" i="44"/>
  <c r="U340" i="44"/>
  <c r="U342" i="44"/>
  <c r="U344" i="44"/>
  <c r="U346" i="44"/>
  <c r="U348" i="44"/>
  <c r="U350" i="44"/>
  <c r="U352" i="44"/>
  <c r="U354" i="44"/>
  <c r="U356" i="44"/>
  <c r="U358" i="44"/>
  <c r="U360" i="44"/>
  <c r="U362" i="44"/>
  <c r="U364" i="44"/>
  <c r="U366" i="44"/>
  <c r="U368" i="44"/>
  <c r="U370" i="44"/>
  <c r="U372" i="44"/>
  <c r="V8" i="44"/>
  <c r="V10" i="44"/>
  <c r="V12" i="44"/>
  <c r="V14" i="44"/>
  <c r="V16" i="44"/>
  <c r="V18" i="44"/>
  <c r="V20" i="44"/>
  <c r="V22" i="44"/>
  <c r="V26" i="44"/>
  <c r="V28" i="44"/>
  <c r="V30" i="44"/>
  <c r="V32" i="44"/>
  <c r="V34" i="44"/>
  <c r="V36" i="44"/>
  <c r="V40" i="44"/>
  <c r="V44" i="44"/>
  <c r="V48" i="44"/>
  <c r="V52" i="44"/>
  <c r="V56" i="44"/>
  <c r="V60" i="44"/>
  <c r="V64" i="44"/>
  <c r="V68" i="44"/>
  <c r="V72" i="44"/>
  <c r="V76" i="44"/>
  <c r="V80" i="44"/>
  <c r="V84" i="44"/>
  <c r="V88" i="44"/>
  <c r="V92" i="44"/>
  <c r="V96" i="44"/>
  <c r="V100" i="44"/>
  <c r="V104" i="44"/>
  <c r="V108" i="44"/>
  <c r="V112" i="44"/>
  <c r="V116" i="44"/>
  <c r="V120" i="44"/>
  <c r="V124" i="44"/>
  <c r="V128" i="44"/>
  <c r="V132" i="44"/>
  <c r="V136" i="44"/>
  <c r="V140" i="44"/>
  <c r="V144" i="44"/>
  <c r="V148" i="44"/>
  <c r="V152" i="44"/>
  <c r="V156" i="44"/>
  <c r="V160" i="44"/>
  <c r="V164" i="44"/>
  <c r="V168" i="44"/>
  <c r="V172" i="44"/>
  <c r="V176" i="44"/>
  <c r="V180" i="44"/>
  <c r="V184" i="44"/>
  <c r="V189" i="44"/>
  <c r="V193" i="44"/>
  <c r="V197" i="44"/>
  <c r="V201" i="44"/>
  <c r="V205" i="44"/>
  <c r="V209" i="44"/>
  <c r="V213" i="44"/>
  <c r="V217" i="44"/>
  <c r="V221" i="44"/>
  <c r="V225" i="44"/>
  <c r="V229" i="44"/>
  <c r="V233" i="44"/>
  <c r="V237" i="44"/>
  <c r="V241" i="44"/>
  <c r="V245" i="44"/>
  <c r="V249" i="44"/>
  <c r="V253" i="44"/>
  <c r="V257" i="44"/>
  <c r="V261" i="44"/>
  <c r="V265" i="44"/>
  <c r="V269" i="44"/>
  <c r="V273" i="44"/>
  <c r="D10" i="45"/>
  <c r="N127" i="44"/>
  <c r="O127" i="44"/>
  <c r="P127" i="44"/>
  <c r="Q127" i="44"/>
  <c r="R127" i="44"/>
  <c r="E127" i="44"/>
  <c r="F127" i="44" s="1"/>
  <c r="H127" i="44" s="1"/>
  <c r="L127" i="44" s="1"/>
  <c r="D10" i="42"/>
  <c r="A16" i="45"/>
  <c r="A18" i="45"/>
  <c r="A19" i="45"/>
  <c r="A21" i="45"/>
  <c r="A22" i="45"/>
  <c r="A23" i="45"/>
  <c r="A24" i="45"/>
  <c r="A25" i="45"/>
  <c r="A26" i="45"/>
  <c r="A27" i="45"/>
  <c r="A28" i="45"/>
  <c r="A29" i="45"/>
  <c r="A31" i="45"/>
  <c r="A32" i="45"/>
  <c r="A47" i="45"/>
  <c r="A48" i="45"/>
  <c r="A50" i="45"/>
  <c r="A51" i="45"/>
  <c r="A52" i="45"/>
  <c r="A53" i="45"/>
  <c r="A54" i="45"/>
  <c r="A55" i="45"/>
  <c r="A56" i="45"/>
  <c r="A57" i="45"/>
  <c r="A58" i="45"/>
  <c r="A61" i="45"/>
  <c r="A62" i="45"/>
  <c r="A63" i="45"/>
  <c r="A66" i="45"/>
  <c r="A69" i="45"/>
  <c r="A71" i="45"/>
  <c r="A72" i="45"/>
  <c r="A74" i="45"/>
  <c r="A75" i="45"/>
  <c r="A76" i="45"/>
  <c r="A79" i="45"/>
  <c r="A80" i="45"/>
  <c r="A81" i="45"/>
  <c r="A82" i="45"/>
  <c r="A83" i="45"/>
  <c r="A84" i="45"/>
  <c r="A85" i="45"/>
  <c r="A86" i="45"/>
  <c r="A87" i="45"/>
  <c r="A88" i="45"/>
  <c r="A89" i="45"/>
  <c r="U374" i="44" l="1"/>
  <c r="V374" i="44"/>
  <c r="T127" i="44"/>
  <c r="S127" i="44"/>
  <c r="AK127" i="44" s="1"/>
  <c r="G127" i="44"/>
  <c r="K127" i="44" s="1"/>
  <c r="S357" i="44"/>
  <c r="S369" i="44"/>
  <c r="S317" i="44"/>
  <c r="S353" i="44"/>
  <c r="S313" i="44"/>
  <c r="T6" i="44"/>
  <c r="S365" i="44"/>
  <c r="S349" i="44"/>
  <c r="S325" i="44"/>
  <c r="S309" i="44"/>
  <c r="T7" i="44"/>
  <c r="S367" i="44"/>
  <c r="S359" i="44"/>
  <c r="S351" i="44"/>
  <c r="S343" i="44"/>
  <c r="S335" i="44"/>
  <c r="S327" i="44"/>
  <c r="S319" i="44"/>
  <c r="S311" i="44"/>
  <c r="S341" i="44"/>
  <c r="S333" i="44"/>
  <c r="S361" i="44"/>
  <c r="S345" i="44"/>
  <c r="S337" i="44"/>
  <c r="S329" i="44"/>
  <c r="S321" i="44"/>
  <c r="S9" i="44"/>
  <c r="S23" i="44"/>
  <c r="S29" i="44"/>
  <c r="S35" i="44"/>
  <c r="S41" i="44"/>
  <c r="S47" i="44"/>
  <c r="S55" i="44"/>
  <c r="S61" i="44"/>
  <c r="S69" i="44"/>
  <c r="S77" i="44"/>
  <c r="S83" i="44"/>
  <c r="S91" i="44"/>
  <c r="S99" i="44"/>
  <c r="S105" i="44"/>
  <c r="S113" i="44"/>
  <c r="S121" i="44"/>
  <c r="S128" i="44"/>
  <c r="S136" i="44"/>
  <c r="S144" i="44"/>
  <c r="S150" i="44"/>
  <c r="S158" i="44"/>
  <c r="T166" i="44"/>
  <c r="T172" i="44"/>
  <c r="T180" i="44"/>
  <c r="T189" i="44"/>
  <c r="T195" i="44"/>
  <c r="T201" i="44"/>
  <c r="T211" i="44"/>
  <c r="T217" i="44"/>
  <c r="T225" i="44"/>
  <c r="T233" i="44"/>
  <c r="T241" i="44"/>
  <c r="T249" i="44"/>
  <c r="T253" i="44"/>
  <c r="S262" i="44"/>
  <c r="S270" i="44"/>
  <c r="S276" i="44"/>
  <c r="S286" i="44"/>
  <c r="S292" i="44"/>
  <c r="S299" i="44"/>
  <c r="S305" i="44"/>
  <c r="S7" i="44"/>
  <c r="S11" i="44"/>
  <c r="S13" i="44"/>
  <c r="S15" i="44"/>
  <c r="S17" i="44"/>
  <c r="S19" i="44"/>
  <c r="S21" i="44"/>
  <c r="S25" i="44"/>
  <c r="S27" i="44"/>
  <c r="S33" i="44"/>
  <c r="S37" i="44"/>
  <c r="S39" i="44"/>
  <c r="S43" i="44"/>
  <c r="S45" i="44"/>
  <c r="S49" i="44"/>
  <c r="S53" i="44"/>
  <c r="S57" i="44"/>
  <c r="S63" i="44"/>
  <c r="S67" i="44"/>
  <c r="S71" i="44"/>
  <c r="S75" i="44"/>
  <c r="S79" i="44"/>
  <c r="S85" i="44"/>
  <c r="S87" i="44"/>
  <c r="S93" i="44"/>
  <c r="S97" i="44"/>
  <c r="S101" i="44"/>
  <c r="S107" i="44"/>
  <c r="S109" i="44"/>
  <c r="S115" i="44"/>
  <c r="S119" i="44"/>
  <c r="S123" i="44"/>
  <c r="S130" i="44"/>
  <c r="S132" i="44"/>
  <c r="S138" i="44"/>
  <c r="S142" i="44"/>
  <c r="S146" i="44"/>
  <c r="S152" i="44"/>
  <c r="S154" i="44"/>
  <c r="S160" i="44"/>
  <c r="T164" i="44"/>
  <c r="T168" i="44"/>
  <c r="T174" i="44"/>
  <c r="T176" i="44"/>
  <c r="T182" i="44"/>
  <c r="T184" i="44"/>
  <c r="T191" i="44"/>
  <c r="T197" i="44"/>
  <c r="T199" i="44"/>
  <c r="T205" i="44"/>
  <c r="T207" i="44"/>
  <c r="T213" i="44"/>
  <c r="T215" i="44"/>
  <c r="T221" i="44"/>
  <c r="T227" i="44"/>
  <c r="T229" i="44"/>
  <c r="T235" i="44"/>
  <c r="T237" i="44"/>
  <c r="T243" i="44"/>
  <c r="T245" i="44"/>
  <c r="T251" i="44"/>
  <c r="T257" i="44"/>
  <c r="S260" i="44"/>
  <c r="S266" i="44"/>
  <c r="S268" i="44"/>
  <c r="S274" i="44"/>
  <c r="S280" i="44"/>
  <c r="S282" i="44"/>
  <c r="S288" i="44"/>
  <c r="S290" i="44"/>
  <c r="S295" i="44"/>
  <c r="S297" i="44"/>
  <c r="S303" i="44"/>
  <c r="S31" i="44"/>
  <c r="S51" i="44"/>
  <c r="S59" i="44"/>
  <c r="S65" i="44"/>
  <c r="S73" i="44"/>
  <c r="S81" i="44"/>
  <c r="S89" i="44"/>
  <c r="S95" i="44"/>
  <c r="S103" i="44"/>
  <c r="S111" i="44"/>
  <c r="S117" i="44"/>
  <c r="S125" i="44"/>
  <c r="S134" i="44"/>
  <c r="S140" i="44"/>
  <c r="S148" i="44"/>
  <c r="S156" i="44"/>
  <c r="S162" i="44"/>
  <c r="T170" i="44"/>
  <c r="T178" i="44"/>
  <c r="T186" i="44"/>
  <c r="T193" i="44"/>
  <c r="T203" i="44"/>
  <c r="T209" i="44"/>
  <c r="T219" i="44"/>
  <c r="T223" i="44"/>
  <c r="T231" i="44"/>
  <c r="T239" i="44"/>
  <c r="T247" i="44"/>
  <c r="T255" i="44"/>
  <c r="S264" i="44"/>
  <c r="S272" i="44"/>
  <c r="S278" i="44"/>
  <c r="S284" i="44"/>
  <c r="S301" i="44"/>
  <c r="S307" i="44"/>
  <c r="S371" i="44"/>
  <c r="S363" i="44"/>
  <c r="S355" i="44"/>
  <c r="S347" i="44"/>
  <c r="S339" i="44"/>
  <c r="S331" i="44"/>
  <c r="S323" i="44"/>
  <c r="S315" i="44"/>
  <c r="S372" i="44"/>
  <c r="S370" i="44"/>
  <c r="S368" i="44"/>
  <c r="S366" i="44"/>
  <c r="S364" i="44"/>
  <c r="S362" i="44"/>
  <c r="S360" i="44"/>
  <c r="S358" i="44"/>
  <c r="S356" i="44"/>
  <c r="S354" i="44"/>
  <c r="S352" i="44"/>
  <c r="S350" i="44"/>
  <c r="S348" i="44"/>
  <c r="S346" i="44"/>
  <c r="S344" i="44"/>
  <c r="S342" i="44"/>
  <c r="S340" i="44"/>
  <c r="S338" i="44"/>
  <c r="S336" i="44"/>
  <c r="S334" i="44"/>
  <c r="S332" i="44"/>
  <c r="S330" i="44"/>
  <c r="S328" i="44"/>
  <c r="S326" i="44"/>
  <c r="S324" i="44"/>
  <c r="S322" i="44"/>
  <c r="S320" i="44"/>
  <c r="S318" i="44"/>
  <c r="S316" i="44"/>
  <c r="S314" i="44"/>
  <c r="S312" i="44"/>
  <c r="S310" i="44"/>
  <c r="S308" i="44"/>
  <c r="S306" i="44"/>
  <c r="S304" i="44"/>
  <c r="S302" i="44"/>
  <c r="S300" i="44"/>
  <c r="S298" i="44"/>
  <c r="S296" i="44"/>
  <c r="S294" i="44"/>
  <c r="S293" i="44"/>
  <c r="S291" i="44"/>
  <c r="S289" i="44"/>
  <c r="S287" i="44"/>
  <c r="S285" i="44"/>
  <c r="S283" i="44"/>
  <c r="S281" i="44"/>
  <c r="S279" i="44"/>
  <c r="S277" i="44"/>
  <c r="S275" i="44"/>
  <c r="S273" i="44"/>
  <c r="S271" i="44"/>
  <c r="S269" i="44"/>
  <c r="S267" i="44"/>
  <c r="S265" i="44"/>
  <c r="S263" i="44"/>
  <c r="S261" i="44"/>
  <c r="T258" i="44"/>
  <c r="T256" i="44"/>
  <c r="T254" i="44"/>
  <c r="T252" i="44"/>
  <c r="T250" i="44"/>
  <c r="T248" i="44"/>
  <c r="T246" i="44"/>
  <c r="T244" i="44"/>
  <c r="T242" i="44"/>
  <c r="T240" i="44"/>
  <c r="T238" i="44"/>
  <c r="T236" i="44"/>
  <c r="T234" i="44"/>
  <c r="T232" i="44"/>
  <c r="T230" i="44"/>
  <c r="T228" i="44"/>
  <c r="T226" i="44"/>
  <c r="T224" i="44"/>
  <c r="T222" i="44"/>
  <c r="T220" i="44"/>
  <c r="T218" i="44"/>
  <c r="T216" i="44"/>
  <c r="T214" i="44"/>
  <c r="T212" i="44"/>
  <c r="T210" i="44"/>
  <c r="T208" i="44"/>
  <c r="T206" i="44"/>
  <c r="T204" i="44"/>
  <c r="T202" i="44"/>
  <c r="T200" i="44"/>
  <c r="T198" i="44"/>
  <c r="T196" i="44"/>
  <c r="T194" i="44"/>
  <c r="T192" i="44"/>
  <c r="T190" i="44"/>
  <c r="T187" i="44"/>
  <c r="T185" i="44"/>
  <c r="T183" i="44"/>
  <c r="T181" i="44"/>
  <c r="T179" i="44"/>
  <c r="T177" i="44"/>
  <c r="T175" i="44"/>
  <c r="T173" i="44"/>
  <c r="T171" i="44"/>
  <c r="T169" i="44"/>
  <c r="T167" i="44"/>
  <c r="T165" i="44"/>
  <c r="T163" i="44"/>
  <c r="S161" i="44"/>
  <c r="S159" i="44"/>
  <c r="S157" i="44"/>
  <c r="S155" i="44"/>
  <c r="S153" i="44"/>
  <c r="S151" i="44"/>
  <c r="S149" i="44"/>
  <c r="S147" i="44"/>
  <c r="S145" i="44"/>
  <c r="S143" i="44"/>
  <c r="S141" i="44"/>
  <c r="S139" i="44"/>
  <c r="S137" i="44"/>
  <c r="S135" i="44"/>
  <c r="S133" i="44"/>
  <c r="S131" i="44"/>
  <c r="S129" i="44"/>
  <c r="S126" i="44"/>
  <c r="S124" i="44"/>
  <c r="S122" i="44"/>
  <c r="S120" i="44"/>
  <c r="S118" i="44"/>
  <c r="S116" i="44"/>
  <c r="S114" i="44"/>
  <c r="S112" i="44"/>
  <c r="S110" i="44"/>
  <c r="S108" i="44"/>
  <c r="S106" i="44"/>
  <c r="S104" i="44"/>
  <c r="S102" i="44"/>
  <c r="S100" i="44"/>
  <c r="S98" i="44"/>
  <c r="S96" i="44"/>
  <c r="S94" i="44"/>
  <c r="S92" i="44"/>
  <c r="S90" i="44"/>
  <c r="S88" i="44"/>
  <c r="S86" i="44"/>
  <c r="S84" i="44"/>
  <c r="S82" i="44"/>
  <c r="S80" i="44"/>
  <c r="S78" i="44"/>
  <c r="S76" i="44"/>
  <c r="S74" i="44"/>
  <c r="S72" i="44"/>
  <c r="S70" i="44"/>
  <c r="S68" i="44"/>
  <c r="S66" i="44"/>
  <c r="S64" i="44"/>
  <c r="S62" i="44"/>
  <c r="S60" i="44"/>
  <c r="S58" i="44"/>
  <c r="S56" i="44"/>
  <c r="S54" i="44"/>
  <c r="S52" i="44"/>
  <c r="S50" i="44"/>
  <c r="S48" i="44"/>
  <c r="S46" i="44"/>
  <c r="S44" i="44"/>
  <c r="S42" i="44"/>
  <c r="S40" i="44"/>
  <c r="S38" i="44"/>
  <c r="S36" i="44"/>
  <c r="S34" i="44"/>
  <c r="S32" i="44"/>
  <c r="S30" i="44"/>
  <c r="S28" i="44"/>
  <c r="S26" i="44"/>
  <c r="S24" i="44"/>
  <c r="S22" i="44"/>
  <c r="S20" i="44"/>
  <c r="S18" i="44"/>
  <c r="S16" i="44"/>
  <c r="S14" i="44"/>
  <c r="S12" i="44"/>
  <c r="S10" i="44"/>
  <c r="S8" i="44"/>
  <c r="T372" i="44"/>
  <c r="T370" i="44"/>
  <c r="T368" i="44"/>
  <c r="T366" i="44"/>
  <c r="T364" i="44"/>
  <c r="T362" i="44"/>
  <c r="T360" i="44"/>
  <c r="T358" i="44"/>
  <c r="T356" i="44"/>
  <c r="T354" i="44"/>
  <c r="T352" i="44"/>
  <c r="T350" i="44"/>
  <c r="T348" i="44"/>
  <c r="T346" i="44"/>
  <c r="T344" i="44"/>
  <c r="T342" i="44"/>
  <c r="T340" i="44"/>
  <c r="T338" i="44"/>
  <c r="T336" i="44"/>
  <c r="T334" i="44"/>
  <c r="T332" i="44"/>
  <c r="T330" i="44"/>
  <c r="T328" i="44"/>
  <c r="T326" i="44"/>
  <c r="T324" i="44"/>
  <c r="T322" i="44"/>
  <c r="T320" i="44"/>
  <c r="T318" i="44"/>
  <c r="T316" i="44"/>
  <c r="T314" i="44"/>
  <c r="T312" i="44"/>
  <c r="T310" i="44"/>
  <c r="T308" i="44"/>
  <c r="T306" i="44"/>
  <c r="T304" i="44"/>
  <c r="T302" i="44"/>
  <c r="T300" i="44"/>
  <c r="T298" i="44"/>
  <c r="T296" i="44"/>
  <c r="T294" i="44"/>
  <c r="T293" i="44"/>
  <c r="T291" i="44"/>
  <c r="T289" i="44"/>
  <c r="T287" i="44"/>
  <c r="T285" i="44"/>
  <c r="T283" i="44"/>
  <c r="T281" i="44"/>
  <c r="T279" i="44"/>
  <c r="T277" i="44"/>
  <c r="T275" i="44"/>
  <c r="T273" i="44"/>
  <c r="T271" i="44"/>
  <c r="T269" i="44"/>
  <c r="T267" i="44"/>
  <c r="T265" i="44"/>
  <c r="T263" i="44"/>
  <c r="T261" i="44"/>
  <c r="T259" i="44"/>
  <c r="S257" i="44"/>
  <c r="S255" i="44"/>
  <c r="S253" i="44"/>
  <c r="S251" i="44"/>
  <c r="S249" i="44"/>
  <c r="S247" i="44"/>
  <c r="S245" i="44"/>
  <c r="S243" i="44"/>
  <c r="S241" i="44"/>
  <c r="S239" i="44"/>
  <c r="S237" i="44"/>
  <c r="S235" i="44"/>
  <c r="S233" i="44"/>
  <c r="S231" i="44"/>
  <c r="S229" i="44"/>
  <c r="S227" i="44"/>
  <c r="S225" i="44"/>
  <c r="S223" i="44"/>
  <c r="S221" i="44"/>
  <c r="S219" i="44"/>
  <c r="S217" i="44"/>
  <c r="S215" i="44"/>
  <c r="S213" i="44"/>
  <c r="S211" i="44"/>
  <c r="S209" i="44"/>
  <c r="S207" i="44"/>
  <c r="S205" i="44"/>
  <c r="S203" i="44"/>
  <c r="S201" i="44"/>
  <c r="S199" i="44"/>
  <c r="S197" i="44"/>
  <c r="S195" i="44"/>
  <c r="S193" i="44"/>
  <c r="S191" i="44"/>
  <c r="S189" i="44"/>
  <c r="S186" i="44"/>
  <c r="S184" i="44"/>
  <c r="S182" i="44"/>
  <c r="S180" i="44"/>
  <c r="S178" i="44"/>
  <c r="S176" i="44"/>
  <c r="S174" i="44"/>
  <c r="S172" i="44"/>
  <c r="S170" i="44"/>
  <c r="S168" i="44"/>
  <c r="S166" i="44"/>
  <c r="S164" i="44"/>
  <c r="T161" i="44"/>
  <c r="T159" i="44"/>
  <c r="T157" i="44"/>
  <c r="T155" i="44"/>
  <c r="T153" i="44"/>
  <c r="T151" i="44"/>
  <c r="T149" i="44"/>
  <c r="T147" i="44"/>
  <c r="T145" i="44"/>
  <c r="T143" i="44"/>
  <c r="T141" i="44"/>
  <c r="T139" i="44"/>
  <c r="T137" i="44"/>
  <c r="T135" i="44"/>
  <c r="T133" i="44"/>
  <c r="T131" i="44"/>
  <c r="T129" i="44"/>
  <c r="T126" i="44"/>
  <c r="T124" i="44"/>
  <c r="T122" i="44"/>
  <c r="T120" i="44"/>
  <c r="T118" i="44"/>
  <c r="T116" i="44"/>
  <c r="T114" i="44"/>
  <c r="T112" i="44"/>
  <c r="T110" i="44"/>
  <c r="T108" i="44"/>
  <c r="T106" i="44"/>
  <c r="T104" i="44"/>
  <c r="T102" i="44"/>
  <c r="T100" i="44"/>
  <c r="T98" i="44"/>
  <c r="T96" i="44"/>
  <c r="T94" i="44"/>
  <c r="T92" i="44"/>
  <c r="T90" i="44"/>
  <c r="T88" i="44"/>
  <c r="T86" i="44"/>
  <c r="T84" i="44"/>
  <c r="T82" i="44"/>
  <c r="T80" i="44"/>
  <c r="T78" i="44"/>
  <c r="T76" i="44"/>
  <c r="T74" i="44"/>
  <c r="T72" i="44"/>
  <c r="T70" i="44"/>
  <c r="T68" i="44"/>
  <c r="T66" i="44"/>
  <c r="T64" i="44"/>
  <c r="T62" i="44"/>
  <c r="T60" i="44"/>
  <c r="T58" i="44"/>
  <c r="T56" i="44"/>
  <c r="T54" i="44"/>
  <c r="T52" i="44"/>
  <c r="T50" i="44"/>
  <c r="T48" i="44"/>
  <c r="T46" i="44"/>
  <c r="T44" i="44"/>
  <c r="T42" i="44"/>
  <c r="T40" i="44"/>
  <c r="T38" i="44"/>
  <c r="T36" i="44"/>
  <c r="T34" i="44"/>
  <c r="T32" i="44"/>
  <c r="T30" i="44"/>
  <c r="T28" i="44"/>
  <c r="T26" i="44"/>
  <c r="T24" i="44"/>
  <c r="T22" i="44"/>
  <c r="T20" i="44"/>
  <c r="T18" i="44"/>
  <c r="T16" i="44"/>
  <c r="T14" i="44"/>
  <c r="T12" i="44"/>
  <c r="T10" i="44"/>
  <c r="T8" i="44"/>
  <c r="S6" i="44"/>
  <c r="T371" i="44"/>
  <c r="T369" i="44"/>
  <c r="T367" i="44"/>
  <c r="T365" i="44"/>
  <c r="T363" i="44"/>
  <c r="T361" i="44"/>
  <c r="T359" i="44"/>
  <c r="T357" i="44"/>
  <c r="T355" i="44"/>
  <c r="T353" i="44"/>
  <c r="T351" i="44"/>
  <c r="T349" i="44"/>
  <c r="T347" i="44"/>
  <c r="T345" i="44"/>
  <c r="T343" i="44"/>
  <c r="T341" i="44"/>
  <c r="T339" i="44"/>
  <c r="T337" i="44"/>
  <c r="T335" i="44"/>
  <c r="T333" i="44"/>
  <c r="T331" i="44"/>
  <c r="T329" i="44"/>
  <c r="T327" i="44"/>
  <c r="T325" i="44"/>
  <c r="T323" i="44"/>
  <c r="T321" i="44"/>
  <c r="T319" i="44"/>
  <c r="T317" i="44"/>
  <c r="T315" i="44"/>
  <c r="T313" i="44"/>
  <c r="T311" i="44"/>
  <c r="T309" i="44"/>
  <c r="T307" i="44"/>
  <c r="T305" i="44"/>
  <c r="T303" i="44"/>
  <c r="T301" i="44"/>
  <c r="T299" i="44"/>
  <c r="T297" i="44"/>
  <c r="T295" i="44"/>
  <c r="T292" i="44"/>
  <c r="T290" i="44"/>
  <c r="T288" i="44"/>
  <c r="T286" i="44"/>
  <c r="T284" i="44"/>
  <c r="T282" i="44"/>
  <c r="T280" i="44"/>
  <c r="T278" i="44"/>
  <c r="T276" i="44"/>
  <c r="T274" i="44"/>
  <c r="T272" i="44"/>
  <c r="T270" i="44"/>
  <c r="T268" i="44"/>
  <c r="T266" i="44"/>
  <c r="T264" i="44"/>
  <c r="T262" i="44"/>
  <c r="T260" i="44"/>
  <c r="S258" i="44"/>
  <c r="S256" i="44"/>
  <c r="S254" i="44"/>
  <c r="S252" i="44"/>
  <c r="S250" i="44"/>
  <c r="S248" i="44"/>
  <c r="S246" i="44"/>
  <c r="S244" i="44"/>
  <c r="S242" i="44"/>
  <c r="S240" i="44"/>
  <c r="S238" i="44"/>
  <c r="S236" i="44"/>
  <c r="S234" i="44"/>
  <c r="S232" i="44"/>
  <c r="S230" i="44"/>
  <c r="S228" i="44"/>
  <c r="S226" i="44"/>
  <c r="S224" i="44"/>
  <c r="S222" i="44"/>
  <c r="S220" i="44"/>
  <c r="S218" i="44"/>
  <c r="S216" i="44"/>
  <c r="S214" i="44"/>
  <c r="S212" i="44"/>
  <c r="S210" i="44"/>
  <c r="S208" i="44"/>
  <c r="S206" i="44"/>
  <c r="S204" i="44"/>
  <c r="S202" i="44"/>
  <c r="S200" i="44"/>
  <c r="S198" i="44"/>
  <c r="S196" i="44"/>
  <c r="S194" i="44"/>
  <c r="S192" i="44"/>
  <c r="S190" i="44"/>
  <c r="S187" i="44"/>
  <c r="S185" i="44"/>
  <c r="S183" i="44"/>
  <c r="S181" i="44"/>
  <c r="S179" i="44"/>
  <c r="S177" i="44"/>
  <c r="S175" i="44"/>
  <c r="S173" i="44"/>
  <c r="S171" i="44"/>
  <c r="S169" i="44"/>
  <c r="S167" i="44"/>
  <c r="S165" i="44"/>
  <c r="S163" i="44"/>
  <c r="T160" i="44"/>
  <c r="T158" i="44"/>
  <c r="T156" i="44"/>
  <c r="T154" i="44"/>
  <c r="T152" i="44"/>
  <c r="T150" i="44"/>
  <c r="T148" i="44"/>
  <c r="T146" i="44"/>
  <c r="T144" i="44"/>
  <c r="T142" i="44"/>
  <c r="T140" i="44"/>
  <c r="T138" i="44"/>
  <c r="T136" i="44"/>
  <c r="T134" i="44"/>
  <c r="T132" i="44"/>
  <c r="T130" i="44"/>
  <c r="T128" i="44"/>
  <c r="T125" i="44"/>
  <c r="T123" i="44"/>
  <c r="T121" i="44"/>
  <c r="T119" i="44"/>
  <c r="T117" i="44"/>
  <c r="T115" i="44"/>
  <c r="T113" i="44"/>
  <c r="T111" i="44"/>
  <c r="T109" i="44"/>
  <c r="T107" i="44"/>
  <c r="T105" i="44"/>
  <c r="T103" i="44"/>
  <c r="T101" i="44"/>
  <c r="T99" i="44"/>
  <c r="T97" i="44"/>
  <c r="T95" i="44"/>
  <c r="T93" i="44"/>
  <c r="T91" i="44"/>
  <c r="T89" i="44"/>
  <c r="T87" i="44"/>
  <c r="T85" i="44"/>
  <c r="T83" i="44"/>
  <c r="T81" i="44"/>
  <c r="T79" i="44"/>
  <c r="T77" i="44"/>
  <c r="T75" i="44"/>
  <c r="T73" i="44"/>
  <c r="T71" i="44"/>
  <c r="T69" i="44"/>
  <c r="T67" i="44"/>
  <c r="T65" i="44"/>
  <c r="T63" i="44"/>
  <c r="T61" i="44"/>
  <c r="T59" i="44"/>
  <c r="T57" i="44"/>
  <c r="T55" i="44"/>
  <c r="T53" i="44"/>
  <c r="T51" i="44"/>
  <c r="T49" i="44"/>
  <c r="T47" i="44"/>
  <c r="T45" i="44"/>
  <c r="T43" i="44"/>
  <c r="T41" i="44"/>
  <c r="T39" i="44"/>
  <c r="T37" i="44"/>
  <c r="T35" i="44"/>
  <c r="T33" i="44"/>
  <c r="T31" i="44"/>
  <c r="T29" i="44"/>
  <c r="T27" i="44"/>
  <c r="T25" i="44"/>
  <c r="T23" i="44"/>
  <c r="T21" i="44"/>
  <c r="T19" i="44"/>
  <c r="T17" i="44"/>
  <c r="T15" i="44"/>
  <c r="T13" i="44"/>
  <c r="T11" i="44"/>
  <c r="T9" i="44"/>
  <c r="AC93" i="45"/>
  <c r="AB93" i="45"/>
  <c r="AA93" i="45"/>
  <c r="Z93" i="45"/>
  <c r="Y93" i="45"/>
  <c r="X93" i="45"/>
  <c r="W93" i="45"/>
  <c r="V93" i="45"/>
  <c r="U93" i="45"/>
  <c r="T93" i="45"/>
  <c r="S93" i="45"/>
  <c r="R93" i="45"/>
  <c r="Q93" i="45"/>
  <c r="P93" i="45"/>
  <c r="O93" i="45"/>
  <c r="N93" i="45"/>
  <c r="M93" i="45"/>
  <c r="L93" i="45"/>
  <c r="K93" i="45"/>
  <c r="J93" i="45"/>
  <c r="I93" i="45"/>
  <c r="H93" i="45"/>
  <c r="G93" i="45"/>
  <c r="F93" i="45"/>
  <c r="D9" i="45"/>
  <c r="M71" i="44"/>
  <c r="N71" i="44"/>
  <c r="O71" i="44"/>
  <c r="P71" i="44"/>
  <c r="Q71" i="44"/>
  <c r="R71" i="44"/>
  <c r="M222" i="44"/>
  <c r="N222" i="44"/>
  <c r="O222" i="44"/>
  <c r="P222" i="44"/>
  <c r="Q222" i="44"/>
  <c r="R222" i="44"/>
  <c r="F95" i="45" l="1"/>
  <c r="AK71" i="44"/>
  <c r="AL71" i="44" s="1"/>
  <c r="E71" i="44" s="1"/>
  <c r="F71" i="44" s="1"/>
  <c r="G71" i="44" s="1"/>
  <c r="K71" i="44" s="1"/>
  <c r="AK222" i="44"/>
  <c r="AL222" i="44" s="1"/>
  <c r="E222" i="44" s="1"/>
  <c r="F222" i="44" s="1"/>
  <c r="H222" i="44" s="1"/>
  <c r="L222" i="44" s="1"/>
  <c r="T374" i="44"/>
  <c r="S374" i="44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R181" i="44"/>
  <c r="R182" i="44"/>
  <c r="R183" i="44"/>
  <c r="R184" i="44"/>
  <c r="R185" i="44"/>
  <c r="R186" i="44"/>
  <c r="R187" i="44"/>
  <c r="R189" i="44"/>
  <c r="R190" i="44"/>
  <c r="R191" i="44"/>
  <c r="R192" i="44"/>
  <c r="R193" i="44"/>
  <c r="R194" i="44"/>
  <c r="R195" i="44"/>
  <c r="R196" i="44"/>
  <c r="R197" i="44"/>
  <c r="R198" i="44"/>
  <c r="R199" i="44"/>
  <c r="R200" i="44"/>
  <c r="R201" i="44"/>
  <c r="R202" i="44"/>
  <c r="R203" i="44"/>
  <c r="R204" i="44"/>
  <c r="R205" i="44"/>
  <c r="R206" i="44"/>
  <c r="R207" i="44"/>
  <c r="R208" i="44"/>
  <c r="R209" i="44"/>
  <c r="R210" i="44"/>
  <c r="R211" i="44"/>
  <c r="R212" i="44"/>
  <c r="R213" i="44"/>
  <c r="R214" i="44"/>
  <c r="R215" i="44"/>
  <c r="R216" i="44"/>
  <c r="R217" i="44"/>
  <c r="R218" i="44"/>
  <c r="R219" i="44"/>
  <c r="R220" i="44"/>
  <c r="R221" i="44"/>
  <c r="R223" i="44"/>
  <c r="R224" i="44"/>
  <c r="R225" i="44"/>
  <c r="R226" i="44"/>
  <c r="R227" i="44"/>
  <c r="R228" i="44"/>
  <c r="R229" i="44"/>
  <c r="R230" i="44"/>
  <c r="R231" i="44"/>
  <c r="R232" i="44"/>
  <c r="R233" i="44"/>
  <c r="R234" i="44"/>
  <c r="R235" i="44"/>
  <c r="R236" i="44"/>
  <c r="R237" i="44"/>
  <c r="R238" i="44"/>
  <c r="R239" i="44"/>
  <c r="R240" i="44"/>
  <c r="R241" i="44"/>
  <c r="R242" i="44"/>
  <c r="R243" i="44"/>
  <c r="R244" i="44"/>
  <c r="R245" i="44"/>
  <c r="R246" i="44"/>
  <c r="R247" i="44"/>
  <c r="R248" i="44"/>
  <c r="R249" i="44"/>
  <c r="R250" i="44"/>
  <c r="R251" i="44"/>
  <c r="R252" i="44"/>
  <c r="R253" i="44"/>
  <c r="R254" i="44"/>
  <c r="R255" i="44"/>
  <c r="R256" i="44"/>
  <c r="R257" i="44"/>
  <c r="R258" i="44"/>
  <c r="R259" i="44"/>
  <c r="R260" i="44"/>
  <c r="R261" i="44"/>
  <c r="R262" i="44"/>
  <c r="R263" i="44"/>
  <c r="R264" i="44"/>
  <c r="R265" i="44"/>
  <c r="R266" i="44"/>
  <c r="R267" i="44"/>
  <c r="R268" i="44"/>
  <c r="R269" i="44"/>
  <c r="R270" i="44"/>
  <c r="R271" i="44"/>
  <c r="R272" i="44"/>
  <c r="R273" i="44"/>
  <c r="R274" i="44"/>
  <c r="R275" i="44"/>
  <c r="R276" i="44"/>
  <c r="R277" i="44"/>
  <c r="R278" i="44"/>
  <c r="R279" i="44"/>
  <c r="R280" i="44"/>
  <c r="R281" i="44"/>
  <c r="R282" i="44"/>
  <c r="R283" i="44"/>
  <c r="R284" i="44"/>
  <c r="R285" i="44"/>
  <c r="R286" i="44"/>
  <c r="R287" i="44"/>
  <c r="R288" i="44"/>
  <c r="R289" i="44"/>
  <c r="R290" i="44"/>
  <c r="R291" i="44"/>
  <c r="R292" i="44"/>
  <c r="R293" i="44"/>
  <c r="R294" i="44"/>
  <c r="R295" i="44"/>
  <c r="R296" i="44"/>
  <c r="R297" i="44"/>
  <c r="R298" i="44"/>
  <c r="R299" i="44"/>
  <c r="R300" i="44"/>
  <c r="R301" i="44"/>
  <c r="R302" i="44"/>
  <c r="R303" i="44"/>
  <c r="R304" i="44"/>
  <c r="R305" i="44"/>
  <c r="R306" i="44"/>
  <c r="R307" i="44"/>
  <c r="R308" i="44"/>
  <c r="R309" i="44"/>
  <c r="R310" i="44"/>
  <c r="R311" i="44"/>
  <c r="R312" i="44"/>
  <c r="R313" i="44"/>
  <c r="R314" i="44"/>
  <c r="R315" i="44"/>
  <c r="R316" i="44"/>
  <c r="R317" i="44"/>
  <c r="R318" i="44"/>
  <c r="R319" i="44"/>
  <c r="R320" i="44"/>
  <c r="R321" i="44"/>
  <c r="R322" i="44"/>
  <c r="R323" i="44"/>
  <c r="R324" i="44"/>
  <c r="R325" i="44"/>
  <c r="R326" i="44"/>
  <c r="R327" i="44"/>
  <c r="R328" i="44"/>
  <c r="R329" i="44"/>
  <c r="R330" i="44"/>
  <c r="R331" i="44"/>
  <c r="R332" i="44"/>
  <c r="R333" i="44"/>
  <c r="R334" i="44"/>
  <c r="R335" i="44"/>
  <c r="R336" i="44"/>
  <c r="R337" i="44"/>
  <c r="R338" i="44"/>
  <c r="R339" i="44"/>
  <c r="R340" i="44"/>
  <c r="R341" i="44"/>
  <c r="R342" i="44"/>
  <c r="R343" i="44"/>
  <c r="R344" i="44"/>
  <c r="R345" i="44"/>
  <c r="R346" i="44"/>
  <c r="R347" i="44"/>
  <c r="R348" i="44"/>
  <c r="R349" i="44"/>
  <c r="R350" i="44"/>
  <c r="R351" i="44"/>
  <c r="R352" i="44"/>
  <c r="R353" i="44"/>
  <c r="R354" i="44"/>
  <c r="R355" i="44"/>
  <c r="R356" i="44"/>
  <c r="R357" i="44"/>
  <c r="R358" i="44"/>
  <c r="R359" i="44"/>
  <c r="R360" i="44"/>
  <c r="R361" i="44"/>
  <c r="R362" i="44"/>
  <c r="R363" i="44"/>
  <c r="R364" i="44"/>
  <c r="R365" i="44"/>
  <c r="R366" i="44"/>
  <c r="R367" i="44"/>
  <c r="R368" i="44"/>
  <c r="R369" i="44"/>
  <c r="R370" i="44"/>
  <c r="R371" i="44"/>
  <c r="R372" i="44"/>
  <c r="R6" i="44"/>
  <c r="G222" i="44" l="1"/>
  <c r="K222" i="44" s="1"/>
  <c r="H71" i="44"/>
  <c r="L71" i="44" s="1"/>
  <c r="R374" i="44"/>
  <c r="M187" i="44" l="1"/>
  <c r="N187" i="44"/>
  <c r="O187" i="44"/>
  <c r="P187" i="44"/>
  <c r="AK187" i="44" l="1"/>
  <c r="AL187" i="44" s="1"/>
  <c r="E187" i="44" s="1"/>
  <c r="F187" i="44" s="1"/>
  <c r="G187" i="44" s="1"/>
  <c r="K187" i="44" s="1"/>
  <c r="M221" i="44"/>
  <c r="N221" i="44"/>
  <c r="O221" i="44"/>
  <c r="P221" i="44"/>
  <c r="Q221" i="44"/>
  <c r="M223" i="44"/>
  <c r="N223" i="44"/>
  <c r="O223" i="44"/>
  <c r="P223" i="44"/>
  <c r="Q223" i="44"/>
  <c r="Q30" i="44"/>
  <c r="Q31" i="44"/>
  <c r="Q32" i="44"/>
  <c r="Q33" i="44"/>
  <c r="Q34" i="44"/>
  <c r="Q35" i="44"/>
  <c r="Q36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Q181" i="44"/>
  <c r="Q182" i="44"/>
  <c r="Q183" i="44"/>
  <c r="Q184" i="44"/>
  <c r="Q185" i="44"/>
  <c r="Q186" i="44"/>
  <c r="Q189" i="44"/>
  <c r="Q190" i="44"/>
  <c r="Q191" i="44"/>
  <c r="Q192" i="44"/>
  <c r="Q193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07" i="44"/>
  <c r="Q208" i="44"/>
  <c r="Q209" i="44"/>
  <c r="Q210" i="44"/>
  <c r="Q211" i="44"/>
  <c r="Q212" i="44"/>
  <c r="Q213" i="44"/>
  <c r="Q214" i="44"/>
  <c r="Q215" i="44"/>
  <c r="Q216" i="44"/>
  <c r="Q217" i="44"/>
  <c r="Q218" i="44"/>
  <c r="Q219" i="44"/>
  <c r="Q220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3" i="44"/>
  <c r="Q244" i="44"/>
  <c r="Q245" i="44"/>
  <c r="Q246" i="44"/>
  <c r="Q247" i="44"/>
  <c r="Q248" i="44"/>
  <c r="Q249" i="44"/>
  <c r="Q250" i="44"/>
  <c r="Q251" i="44"/>
  <c r="Q252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5" i="44"/>
  <c r="Q266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1" i="44"/>
  <c r="Q282" i="44"/>
  <c r="Q283" i="44"/>
  <c r="Q284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3" i="44"/>
  <c r="Q304" i="44"/>
  <c r="Q305" i="44"/>
  <c r="Q306" i="44"/>
  <c r="Q307" i="44"/>
  <c r="Q308" i="44"/>
  <c r="Q309" i="44"/>
  <c r="Q310" i="44"/>
  <c r="Q311" i="44"/>
  <c r="Q312" i="44"/>
  <c r="Q313" i="44"/>
  <c r="Q314" i="44"/>
  <c r="Q315" i="44"/>
  <c r="Q316" i="44"/>
  <c r="Q317" i="44"/>
  <c r="Q318" i="44"/>
  <c r="Q319" i="44"/>
  <c r="Q320" i="44"/>
  <c r="Q321" i="44"/>
  <c r="Q322" i="44"/>
  <c r="Q323" i="44"/>
  <c r="Q324" i="44"/>
  <c r="Q325" i="44"/>
  <c r="Q326" i="44"/>
  <c r="Q327" i="44"/>
  <c r="Q328" i="44"/>
  <c r="Q329" i="44"/>
  <c r="Q330" i="44"/>
  <c r="Q331" i="44"/>
  <c r="Q332" i="44"/>
  <c r="Q333" i="44"/>
  <c r="Q334" i="44"/>
  <c r="Q335" i="44"/>
  <c r="Q336" i="44"/>
  <c r="Q337" i="44"/>
  <c r="Q338" i="44"/>
  <c r="Q339" i="44"/>
  <c r="Q340" i="44"/>
  <c r="Q341" i="44"/>
  <c r="Q342" i="44"/>
  <c r="Q343" i="44"/>
  <c r="Q344" i="44"/>
  <c r="Q345" i="44"/>
  <c r="Q346" i="44"/>
  <c r="Q347" i="44"/>
  <c r="Q348" i="44"/>
  <c r="Q349" i="44"/>
  <c r="Q350" i="44"/>
  <c r="Q351" i="44"/>
  <c r="Q352" i="44"/>
  <c r="Q353" i="44"/>
  <c r="Q354" i="44"/>
  <c r="Q355" i="44"/>
  <c r="Q356" i="44"/>
  <c r="Q357" i="44"/>
  <c r="Q358" i="44"/>
  <c r="Q359" i="44"/>
  <c r="Q360" i="44"/>
  <c r="Q361" i="44"/>
  <c r="Q362" i="44"/>
  <c r="Q363" i="44"/>
  <c r="Q364" i="44"/>
  <c r="Q365" i="44"/>
  <c r="Q366" i="44"/>
  <c r="Q367" i="44"/>
  <c r="Q368" i="44"/>
  <c r="Q369" i="44"/>
  <c r="Q370" i="44"/>
  <c r="Q371" i="44"/>
  <c r="Q372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6" i="44"/>
  <c r="AK221" i="44" l="1"/>
  <c r="AL221" i="44" s="1"/>
  <c r="E221" i="44" s="1"/>
  <c r="F221" i="44" s="1"/>
  <c r="G221" i="44" s="1"/>
  <c r="K221" i="44" s="1"/>
  <c r="AK223" i="44"/>
  <c r="AL223" i="44" s="1"/>
  <c r="E223" i="44" s="1"/>
  <c r="F223" i="44" s="1"/>
  <c r="G223" i="44" s="1"/>
  <c r="K223" i="44" s="1"/>
  <c r="H187" i="44"/>
  <c r="L187" i="44" s="1"/>
  <c r="Q374" i="44"/>
  <c r="M27" i="44"/>
  <c r="N27" i="44"/>
  <c r="O27" i="44"/>
  <c r="P27" i="44"/>
  <c r="P132" i="44"/>
  <c r="P133" i="44"/>
  <c r="O132" i="44"/>
  <c r="O133" i="44"/>
  <c r="N132" i="44"/>
  <c r="N133" i="44"/>
  <c r="M132" i="44"/>
  <c r="M133" i="44"/>
  <c r="O128" i="44"/>
  <c r="N128" i="44"/>
  <c r="O274" i="44"/>
  <c r="N274" i="44"/>
  <c r="M274" i="44"/>
  <c r="AK132" i="44" l="1"/>
  <c r="AL132" i="44" s="1"/>
  <c r="E132" i="44" s="1"/>
  <c r="F132" i="44" s="1"/>
  <c r="G132" i="44" s="1"/>
  <c r="K132" i="44" s="1"/>
  <c r="AK133" i="44"/>
  <c r="AL133" i="44" s="1"/>
  <c r="E133" i="44" s="1"/>
  <c r="F133" i="44" s="1"/>
  <c r="G133" i="44" s="1"/>
  <c r="K133" i="44" s="1"/>
  <c r="AK274" i="44"/>
  <c r="AL274" i="44" s="1"/>
  <c r="E274" i="44" s="1"/>
  <c r="F274" i="44" s="1"/>
  <c r="G274" i="44" s="1"/>
  <c r="K274" i="44" s="1"/>
  <c r="AK27" i="44"/>
  <c r="AL27" i="44" s="1"/>
  <c r="E27" i="44" s="1"/>
  <c r="F27" i="44" s="1"/>
  <c r="G27" i="44" s="1"/>
  <c r="K27" i="44" s="1"/>
  <c r="H221" i="44"/>
  <c r="L221" i="44" s="1"/>
  <c r="H223" i="44"/>
  <c r="L223" i="44" s="1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8" i="44"/>
  <c r="P29" i="44"/>
  <c r="P30" i="44"/>
  <c r="P31" i="44"/>
  <c r="P32" i="44"/>
  <c r="P33" i="44"/>
  <c r="P34" i="44"/>
  <c r="P35" i="44"/>
  <c r="P36" i="44"/>
  <c r="P37" i="44"/>
  <c r="P38" i="44"/>
  <c r="P39" i="44"/>
  <c r="P40" i="44"/>
  <c r="P41" i="44"/>
  <c r="P42" i="44"/>
  <c r="P43" i="44"/>
  <c r="P44" i="44"/>
  <c r="P45" i="44"/>
  <c r="P46" i="44"/>
  <c r="P47" i="44"/>
  <c r="P48" i="44"/>
  <c r="P49" i="44"/>
  <c r="P50" i="44"/>
  <c r="P51" i="44"/>
  <c r="P52" i="44"/>
  <c r="P53" i="44"/>
  <c r="P54" i="44"/>
  <c r="P55" i="44"/>
  <c r="P56" i="44"/>
  <c r="P57" i="44"/>
  <c r="P58" i="44"/>
  <c r="P59" i="44"/>
  <c r="P60" i="44"/>
  <c r="P61" i="44"/>
  <c r="P62" i="44"/>
  <c r="P63" i="44"/>
  <c r="P64" i="44"/>
  <c r="P65" i="44"/>
  <c r="P66" i="44"/>
  <c r="P67" i="44"/>
  <c r="P68" i="44"/>
  <c r="P69" i="44"/>
  <c r="P70" i="44"/>
  <c r="P72" i="44"/>
  <c r="P73" i="44"/>
  <c r="P74" i="44"/>
  <c r="P75" i="44"/>
  <c r="P76" i="44"/>
  <c r="P77" i="44"/>
  <c r="P78" i="44"/>
  <c r="P79" i="44"/>
  <c r="P80" i="44"/>
  <c r="P81" i="44"/>
  <c r="P82" i="44"/>
  <c r="P83" i="44"/>
  <c r="P84" i="44"/>
  <c r="P85" i="44"/>
  <c r="P86" i="44"/>
  <c r="P87" i="44"/>
  <c r="P88" i="44"/>
  <c r="P89" i="44"/>
  <c r="P90" i="44"/>
  <c r="P91" i="44"/>
  <c r="P92" i="44"/>
  <c r="P93" i="44"/>
  <c r="P94" i="44"/>
  <c r="P95" i="44"/>
  <c r="P96" i="44"/>
  <c r="P97" i="44"/>
  <c r="P98" i="44"/>
  <c r="P99" i="44"/>
  <c r="P100" i="44"/>
  <c r="P101" i="44"/>
  <c r="P102" i="44"/>
  <c r="P103" i="44"/>
  <c r="P104" i="44"/>
  <c r="P105" i="44"/>
  <c r="P106" i="44"/>
  <c r="P107" i="44"/>
  <c r="P108" i="44"/>
  <c r="P109" i="44"/>
  <c r="P110" i="44"/>
  <c r="P111" i="44"/>
  <c r="P112" i="44"/>
  <c r="P113" i="44"/>
  <c r="P114" i="44"/>
  <c r="P115" i="44"/>
  <c r="P116" i="44"/>
  <c r="P117" i="44"/>
  <c r="P118" i="44"/>
  <c r="P119" i="44"/>
  <c r="P120" i="44"/>
  <c r="P121" i="44"/>
  <c r="P122" i="44"/>
  <c r="P123" i="44"/>
  <c r="P124" i="44"/>
  <c r="P125" i="44"/>
  <c r="P126" i="44"/>
  <c r="P128" i="44"/>
  <c r="P129" i="44"/>
  <c r="P130" i="44"/>
  <c r="P131" i="44"/>
  <c r="P134" i="44"/>
  <c r="P135" i="44"/>
  <c r="P136" i="44"/>
  <c r="P137" i="44"/>
  <c r="P138" i="44"/>
  <c r="P139" i="44"/>
  <c r="P140" i="44"/>
  <c r="P141" i="44"/>
  <c r="P142" i="44"/>
  <c r="P143" i="44"/>
  <c r="P144" i="44"/>
  <c r="P145" i="44"/>
  <c r="P146" i="44"/>
  <c r="P147" i="44"/>
  <c r="P148" i="44"/>
  <c r="P149" i="44"/>
  <c r="P150" i="44"/>
  <c r="P151" i="44"/>
  <c r="P152" i="44"/>
  <c r="P153" i="44"/>
  <c r="P154" i="44"/>
  <c r="P155" i="44"/>
  <c r="P156" i="44"/>
  <c r="P157" i="44"/>
  <c r="P158" i="44"/>
  <c r="P159" i="44"/>
  <c r="P160" i="44"/>
  <c r="P161" i="44"/>
  <c r="P162" i="44"/>
  <c r="P163" i="44"/>
  <c r="P164" i="44"/>
  <c r="P165" i="44"/>
  <c r="P166" i="44"/>
  <c r="P167" i="44"/>
  <c r="P168" i="44"/>
  <c r="P169" i="44"/>
  <c r="P170" i="44"/>
  <c r="P171" i="44"/>
  <c r="P172" i="44"/>
  <c r="P173" i="44"/>
  <c r="P174" i="44"/>
  <c r="P175" i="44"/>
  <c r="P176" i="44"/>
  <c r="P177" i="44"/>
  <c r="P178" i="44"/>
  <c r="P179" i="44"/>
  <c r="P180" i="44"/>
  <c r="P181" i="44"/>
  <c r="P182" i="44"/>
  <c r="P183" i="44"/>
  <c r="P184" i="44"/>
  <c r="P185" i="44"/>
  <c r="P186" i="44"/>
  <c r="P189" i="44"/>
  <c r="P190" i="44"/>
  <c r="P191" i="44"/>
  <c r="P192" i="44"/>
  <c r="P193" i="44"/>
  <c r="P194" i="44"/>
  <c r="P195" i="44"/>
  <c r="P196" i="44"/>
  <c r="P197" i="44"/>
  <c r="P198" i="44"/>
  <c r="P199" i="44"/>
  <c r="P200" i="44"/>
  <c r="P201" i="44"/>
  <c r="P202" i="44"/>
  <c r="P203" i="44"/>
  <c r="P204" i="44"/>
  <c r="P205" i="44"/>
  <c r="P206" i="44"/>
  <c r="P207" i="44"/>
  <c r="P208" i="44"/>
  <c r="P209" i="44"/>
  <c r="P210" i="44"/>
  <c r="P211" i="44"/>
  <c r="P212" i="44"/>
  <c r="P213" i="44"/>
  <c r="P214" i="44"/>
  <c r="P215" i="44"/>
  <c r="P216" i="44"/>
  <c r="P217" i="44"/>
  <c r="P218" i="44"/>
  <c r="P219" i="44"/>
  <c r="P220" i="44"/>
  <c r="P224" i="44"/>
  <c r="P225" i="44"/>
  <c r="P226" i="44"/>
  <c r="P227" i="44"/>
  <c r="P228" i="44"/>
  <c r="P229" i="44"/>
  <c r="P230" i="44"/>
  <c r="P231" i="44"/>
  <c r="P232" i="44"/>
  <c r="P233" i="44"/>
  <c r="P234" i="44"/>
  <c r="P235" i="44"/>
  <c r="P236" i="44"/>
  <c r="P237" i="44"/>
  <c r="P238" i="44"/>
  <c r="P239" i="44"/>
  <c r="P240" i="44"/>
  <c r="P241" i="44"/>
  <c r="P242" i="44"/>
  <c r="P243" i="44"/>
  <c r="P244" i="44"/>
  <c r="P245" i="44"/>
  <c r="P246" i="44"/>
  <c r="P247" i="44"/>
  <c r="P248" i="44"/>
  <c r="P249" i="44"/>
  <c r="P250" i="44"/>
  <c r="P251" i="44"/>
  <c r="P252" i="44"/>
  <c r="P253" i="44"/>
  <c r="P254" i="44"/>
  <c r="P255" i="44"/>
  <c r="P256" i="44"/>
  <c r="P257" i="44"/>
  <c r="P258" i="44"/>
  <c r="P259" i="44"/>
  <c r="P260" i="44"/>
  <c r="P261" i="44"/>
  <c r="P262" i="44"/>
  <c r="P263" i="44"/>
  <c r="P264" i="44"/>
  <c r="P265" i="44"/>
  <c r="P266" i="44"/>
  <c r="P267" i="44"/>
  <c r="P268" i="44"/>
  <c r="P269" i="44"/>
  <c r="P270" i="44"/>
  <c r="P271" i="44"/>
  <c r="P272" i="44"/>
  <c r="P273" i="44"/>
  <c r="P274" i="44"/>
  <c r="P275" i="44"/>
  <c r="P276" i="44"/>
  <c r="P277" i="44"/>
  <c r="P278" i="44"/>
  <c r="P279" i="44"/>
  <c r="P280" i="44"/>
  <c r="P281" i="44"/>
  <c r="P282" i="44"/>
  <c r="P283" i="44"/>
  <c r="P284" i="44"/>
  <c r="P285" i="44"/>
  <c r="P286" i="44"/>
  <c r="P287" i="44"/>
  <c r="P288" i="44"/>
  <c r="P289" i="44"/>
  <c r="P290" i="44"/>
  <c r="P291" i="44"/>
  <c r="P292" i="44"/>
  <c r="P293" i="44"/>
  <c r="P294" i="44"/>
  <c r="P295" i="44"/>
  <c r="P296" i="44"/>
  <c r="P297" i="44"/>
  <c r="P298" i="44"/>
  <c r="P299" i="44"/>
  <c r="P300" i="44"/>
  <c r="P301" i="44"/>
  <c r="P302" i="44"/>
  <c r="P303" i="44"/>
  <c r="P304" i="44"/>
  <c r="P305" i="44"/>
  <c r="P306" i="44"/>
  <c r="P307" i="44"/>
  <c r="P308" i="44"/>
  <c r="P309" i="44"/>
  <c r="P310" i="44"/>
  <c r="P311" i="44"/>
  <c r="P312" i="44"/>
  <c r="P313" i="44"/>
  <c r="P314" i="44"/>
  <c r="P315" i="44"/>
  <c r="P316" i="44"/>
  <c r="P317" i="44"/>
  <c r="P318" i="44"/>
  <c r="P319" i="44"/>
  <c r="P320" i="44"/>
  <c r="P321" i="44"/>
  <c r="P322" i="44"/>
  <c r="P323" i="44"/>
  <c r="P324" i="44"/>
  <c r="P325" i="44"/>
  <c r="P326" i="44"/>
  <c r="P327" i="44"/>
  <c r="P328" i="44"/>
  <c r="P329" i="44"/>
  <c r="P330" i="44"/>
  <c r="P331" i="44"/>
  <c r="P332" i="44"/>
  <c r="P333" i="44"/>
  <c r="P334" i="44"/>
  <c r="P335" i="44"/>
  <c r="P336" i="44"/>
  <c r="P337" i="44"/>
  <c r="P338" i="44"/>
  <c r="P339" i="44"/>
  <c r="P340" i="44"/>
  <c r="P341" i="44"/>
  <c r="P342" i="44"/>
  <c r="P343" i="44"/>
  <c r="P344" i="44"/>
  <c r="P345" i="44"/>
  <c r="P346" i="44"/>
  <c r="P347" i="44"/>
  <c r="P348" i="44"/>
  <c r="P349" i="44"/>
  <c r="P350" i="44"/>
  <c r="P351" i="44"/>
  <c r="P352" i="44"/>
  <c r="P353" i="44"/>
  <c r="P354" i="44"/>
  <c r="P355" i="44"/>
  <c r="P356" i="44"/>
  <c r="P357" i="44"/>
  <c r="P358" i="44"/>
  <c r="P359" i="44"/>
  <c r="P360" i="44"/>
  <c r="P361" i="44"/>
  <c r="P362" i="44"/>
  <c r="P363" i="44"/>
  <c r="P364" i="44"/>
  <c r="P365" i="44"/>
  <c r="P366" i="44"/>
  <c r="P367" i="44"/>
  <c r="P368" i="44"/>
  <c r="P369" i="44"/>
  <c r="P370" i="44"/>
  <c r="P371" i="44"/>
  <c r="P372" i="44"/>
  <c r="P6" i="44"/>
  <c r="O57" i="44"/>
  <c r="O58" i="44"/>
  <c r="O59" i="44"/>
  <c r="O60" i="44"/>
  <c r="O61" i="44"/>
  <c r="O62" i="44"/>
  <c r="O63" i="44"/>
  <c r="O64" i="44"/>
  <c r="O65" i="44"/>
  <c r="O66" i="44"/>
  <c r="O67" i="44"/>
  <c r="O68" i="44"/>
  <c r="O69" i="44"/>
  <c r="O70" i="44"/>
  <c r="O72" i="44"/>
  <c r="O73" i="44"/>
  <c r="O74" i="44"/>
  <c r="O75" i="44"/>
  <c r="O76" i="44"/>
  <c r="O77" i="44"/>
  <c r="O78" i="44"/>
  <c r="O79" i="44"/>
  <c r="O80" i="44"/>
  <c r="O81" i="44"/>
  <c r="O82" i="44"/>
  <c r="O83" i="44"/>
  <c r="O84" i="44"/>
  <c r="O85" i="44"/>
  <c r="O86" i="44"/>
  <c r="O87" i="44"/>
  <c r="O88" i="44"/>
  <c r="O89" i="44"/>
  <c r="O90" i="44"/>
  <c r="O91" i="44"/>
  <c r="O92" i="44"/>
  <c r="O93" i="44"/>
  <c r="O94" i="44"/>
  <c r="O95" i="44"/>
  <c r="O96" i="44"/>
  <c r="O97" i="44"/>
  <c r="O98" i="44"/>
  <c r="O99" i="44"/>
  <c r="O100" i="44"/>
  <c r="O101" i="44"/>
  <c r="O102" i="44"/>
  <c r="O103" i="44"/>
  <c r="O104" i="44"/>
  <c r="O105" i="44"/>
  <c r="O106" i="44"/>
  <c r="O107" i="44"/>
  <c r="O108" i="44"/>
  <c r="O109" i="44"/>
  <c r="O110" i="44"/>
  <c r="O111" i="44"/>
  <c r="O112" i="44"/>
  <c r="O113" i="44"/>
  <c r="O114" i="44"/>
  <c r="O115" i="44"/>
  <c r="O116" i="44"/>
  <c r="O117" i="44"/>
  <c r="O118" i="44"/>
  <c r="O119" i="44"/>
  <c r="AK119" i="44" s="1"/>
  <c r="AL119" i="44" s="1"/>
  <c r="E119" i="44" s="1"/>
  <c r="F119" i="44" s="1"/>
  <c r="G119" i="44" s="1"/>
  <c r="K119" i="44" s="1"/>
  <c r="O120" i="44"/>
  <c r="O121" i="44"/>
  <c r="O122" i="44"/>
  <c r="O123" i="44"/>
  <c r="O124" i="44"/>
  <c r="O125" i="44"/>
  <c r="O126" i="44"/>
  <c r="O129" i="44"/>
  <c r="O130" i="44"/>
  <c r="O131" i="44"/>
  <c r="O134" i="44"/>
  <c r="O135" i="44"/>
  <c r="O136" i="44"/>
  <c r="O137" i="44"/>
  <c r="O138" i="44"/>
  <c r="O139" i="44"/>
  <c r="O140" i="44"/>
  <c r="O141" i="44"/>
  <c r="O142" i="44"/>
  <c r="O143" i="44"/>
  <c r="O144" i="44"/>
  <c r="O145" i="44"/>
  <c r="O146" i="44"/>
  <c r="O147" i="44"/>
  <c r="O148" i="44"/>
  <c r="O149" i="44"/>
  <c r="O150" i="44"/>
  <c r="O151" i="44"/>
  <c r="O152" i="44"/>
  <c r="O153" i="44"/>
  <c r="O154" i="44"/>
  <c r="O155" i="44"/>
  <c r="O156" i="44"/>
  <c r="O157" i="44"/>
  <c r="O158" i="44"/>
  <c r="O159" i="44"/>
  <c r="O160" i="44"/>
  <c r="O161" i="44"/>
  <c r="O162" i="44"/>
  <c r="O163" i="44"/>
  <c r="O164" i="44"/>
  <c r="O165" i="44"/>
  <c r="O166" i="44"/>
  <c r="O167" i="44"/>
  <c r="O168" i="44"/>
  <c r="O169" i="44"/>
  <c r="O170" i="44"/>
  <c r="O171" i="44"/>
  <c r="O172" i="44"/>
  <c r="O174" i="44"/>
  <c r="O175" i="44"/>
  <c r="O176" i="44"/>
  <c r="O177" i="44"/>
  <c r="O178" i="44"/>
  <c r="O179" i="44"/>
  <c r="O180" i="44"/>
  <c r="O181" i="44"/>
  <c r="O182" i="44"/>
  <c r="O183" i="44"/>
  <c r="O184" i="44"/>
  <c r="O185" i="44"/>
  <c r="O186" i="44"/>
  <c r="O189" i="44"/>
  <c r="O190" i="44"/>
  <c r="O191" i="44"/>
  <c r="O192" i="44"/>
  <c r="O193" i="44"/>
  <c r="O194" i="44"/>
  <c r="O195" i="44"/>
  <c r="O196" i="44"/>
  <c r="O197" i="44"/>
  <c r="O198" i="44"/>
  <c r="O199" i="44"/>
  <c r="O200" i="44"/>
  <c r="O201" i="44"/>
  <c r="O202" i="44"/>
  <c r="O203" i="44"/>
  <c r="O204" i="44"/>
  <c r="O205" i="44"/>
  <c r="O206" i="44"/>
  <c r="O207" i="44"/>
  <c r="O208" i="44"/>
  <c r="O209" i="44"/>
  <c r="O210" i="44"/>
  <c r="O211" i="44"/>
  <c r="O212" i="44"/>
  <c r="O213" i="44"/>
  <c r="O214" i="44"/>
  <c r="O215" i="44"/>
  <c r="O216" i="44"/>
  <c r="O217" i="44"/>
  <c r="O218" i="44"/>
  <c r="O219" i="44"/>
  <c r="O220" i="44"/>
  <c r="O224" i="44"/>
  <c r="O225" i="44"/>
  <c r="O226" i="44"/>
  <c r="O227" i="44"/>
  <c r="O228" i="44"/>
  <c r="O229" i="44"/>
  <c r="O230" i="44"/>
  <c r="O231" i="44"/>
  <c r="O232" i="44"/>
  <c r="O233" i="44"/>
  <c r="O234" i="44"/>
  <c r="O235" i="44"/>
  <c r="O236" i="44"/>
  <c r="O237" i="44"/>
  <c r="O238" i="44"/>
  <c r="O239" i="44"/>
  <c r="O242" i="44"/>
  <c r="O243" i="44"/>
  <c r="O244" i="44"/>
  <c r="O245" i="44"/>
  <c r="O246" i="44"/>
  <c r="O247" i="44"/>
  <c r="O248" i="44"/>
  <c r="O249" i="44"/>
  <c r="O250" i="44"/>
  <c r="O251" i="44"/>
  <c r="O252" i="44"/>
  <c r="O253" i="44"/>
  <c r="O254" i="44"/>
  <c r="O255" i="44"/>
  <c r="O256" i="44"/>
  <c r="O257" i="44"/>
  <c r="O258" i="44"/>
  <c r="O259" i="44"/>
  <c r="O260" i="44"/>
  <c r="O261" i="44"/>
  <c r="O262" i="44"/>
  <c r="O263" i="44"/>
  <c r="O264" i="44"/>
  <c r="O265" i="44"/>
  <c r="O266" i="44"/>
  <c r="O267" i="44"/>
  <c r="O268" i="44"/>
  <c r="O269" i="44"/>
  <c r="O270" i="44"/>
  <c r="O271" i="44"/>
  <c r="O272" i="44"/>
  <c r="O273" i="44"/>
  <c r="O275" i="44"/>
  <c r="AK275" i="44" s="1"/>
  <c r="AL275" i="44" s="1"/>
  <c r="E275" i="44" s="1"/>
  <c r="F275" i="44" s="1"/>
  <c r="G275" i="44" s="1"/>
  <c r="K275" i="44" s="1"/>
  <c r="O276" i="44"/>
  <c r="O277" i="44"/>
  <c r="O278" i="44"/>
  <c r="O279" i="44"/>
  <c r="O280" i="44"/>
  <c r="O281" i="44"/>
  <c r="O282" i="44"/>
  <c r="O283" i="44"/>
  <c r="O284" i="44"/>
  <c r="O286" i="44"/>
  <c r="O288" i="44"/>
  <c r="O290" i="44"/>
  <c r="O291" i="44"/>
  <c r="O292" i="44"/>
  <c r="O293" i="44"/>
  <c r="O294" i="44"/>
  <c r="O295" i="44"/>
  <c r="O296" i="44"/>
  <c r="O297" i="44"/>
  <c r="O298" i="44"/>
  <c r="O299" i="44"/>
  <c r="O300" i="44"/>
  <c r="O301" i="44"/>
  <c r="O302" i="44"/>
  <c r="O303" i="44"/>
  <c r="O304" i="44"/>
  <c r="O305" i="44"/>
  <c r="O306" i="44"/>
  <c r="O307" i="44"/>
  <c r="O308" i="44"/>
  <c r="O309" i="44"/>
  <c r="O310" i="44"/>
  <c r="O311" i="44"/>
  <c r="O312" i="44"/>
  <c r="O313" i="44"/>
  <c r="O314" i="44"/>
  <c r="O315" i="44"/>
  <c r="O317" i="44"/>
  <c r="O318" i="44"/>
  <c r="O319" i="44"/>
  <c r="O320" i="44"/>
  <c r="O321" i="44"/>
  <c r="O322" i="44"/>
  <c r="O323" i="44"/>
  <c r="O324" i="44"/>
  <c r="O326" i="44"/>
  <c r="O327" i="44"/>
  <c r="O328" i="44"/>
  <c r="O329" i="44"/>
  <c r="O330" i="44"/>
  <c r="O331" i="44"/>
  <c r="O332" i="44"/>
  <c r="O333" i="44"/>
  <c r="O334" i="44"/>
  <c r="O335" i="44"/>
  <c r="O336" i="44"/>
  <c r="O337" i="44"/>
  <c r="O338" i="44"/>
  <c r="O339" i="44"/>
  <c r="O340" i="44"/>
  <c r="O341" i="44"/>
  <c r="O342" i="44"/>
  <c r="O343" i="44"/>
  <c r="O344" i="44"/>
  <c r="O345" i="44"/>
  <c r="O346" i="44"/>
  <c r="O347" i="44"/>
  <c r="O348" i="44"/>
  <c r="O349" i="44"/>
  <c r="O350" i="44"/>
  <c r="O351" i="44"/>
  <c r="O352" i="44"/>
  <c r="O353" i="44"/>
  <c r="O355" i="44"/>
  <c r="O356" i="44"/>
  <c r="O357" i="44"/>
  <c r="O358" i="44"/>
  <c r="O359" i="44"/>
  <c r="O360" i="44"/>
  <c r="O361" i="44"/>
  <c r="O362" i="44"/>
  <c r="O363" i="44"/>
  <c r="O365" i="44"/>
  <c r="O366" i="44"/>
  <c r="O367" i="44"/>
  <c r="O368" i="44"/>
  <c r="O369" i="44"/>
  <c r="O370" i="44"/>
  <c r="O371" i="44"/>
  <c r="O372" i="44"/>
  <c r="O12" i="44"/>
  <c r="O13" i="44"/>
  <c r="O14" i="44"/>
  <c r="O15" i="44"/>
  <c r="O16" i="44"/>
  <c r="O17" i="44"/>
  <c r="O18" i="44"/>
  <c r="O19" i="44"/>
  <c r="O21" i="44"/>
  <c r="O22" i="44"/>
  <c r="O23" i="44"/>
  <c r="O24" i="44"/>
  <c r="O25" i="44"/>
  <c r="O26" i="44"/>
  <c r="O28" i="44"/>
  <c r="O29" i="44"/>
  <c r="O30" i="44"/>
  <c r="O31" i="44"/>
  <c r="O32" i="44"/>
  <c r="O33" i="44"/>
  <c r="O34" i="44"/>
  <c r="O35" i="44"/>
  <c r="O36" i="44"/>
  <c r="O37" i="44"/>
  <c r="O38" i="44"/>
  <c r="O39" i="44"/>
  <c r="O40" i="44"/>
  <c r="O41" i="44"/>
  <c r="O42" i="44"/>
  <c r="O43" i="44"/>
  <c r="O44" i="44"/>
  <c r="O45" i="44"/>
  <c r="O46" i="44"/>
  <c r="O47" i="44"/>
  <c r="O48" i="44"/>
  <c r="O49" i="44"/>
  <c r="O50" i="44"/>
  <c r="O51" i="44"/>
  <c r="O52" i="44"/>
  <c r="O53" i="44"/>
  <c r="O54" i="44"/>
  <c r="O56" i="44"/>
  <c r="O7" i="44"/>
  <c r="O8" i="44"/>
  <c r="O9" i="44"/>
  <c r="O10" i="44"/>
  <c r="O11" i="44"/>
  <c r="O6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9" i="44"/>
  <c r="N130" i="44"/>
  <c r="N131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0" i="44"/>
  <c r="N261" i="44"/>
  <c r="N262" i="44"/>
  <c r="N263" i="44"/>
  <c r="N264" i="44"/>
  <c r="N265" i="44"/>
  <c r="N266" i="44"/>
  <c r="N267" i="44"/>
  <c r="N268" i="44"/>
  <c r="N269" i="44"/>
  <c r="N270" i="44"/>
  <c r="N271" i="44"/>
  <c r="N272" i="44"/>
  <c r="N273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/>
  <c r="N328" i="44"/>
  <c r="N329" i="44"/>
  <c r="N330" i="44"/>
  <c r="N331" i="44"/>
  <c r="N332" i="44"/>
  <c r="N333" i="44"/>
  <c r="N334" i="44"/>
  <c r="N335" i="44"/>
  <c r="N336" i="44"/>
  <c r="N337" i="44"/>
  <c r="N338" i="44"/>
  <c r="N339" i="44"/>
  <c r="N340" i="44"/>
  <c r="N341" i="44"/>
  <c r="N342" i="44"/>
  <c r="N343" i="44"/>
  <c r="N344" i="44"/>
  <c r="N345" i="44"/>
  <c r="N346" i="44"/>
  <c r="N347" i="44"/>
  <c r="N348" i="44"/>
  <c r="N349" i="44"/>
  <c r="N350" i="44"/>
  <c r="N351" i="44"/>
  <c r="N352" i="44"/>
  <c r="N353" i="44"/>
  <c r="N354" i="44"/>
  <c r="N355" i="44"/>
  <c r="N356" i="44"/>
  <c r="N357" i="44"/>
  <c r="N358" i="44"/>
  <c r="N359" i="44"/>
  <c r="N360" i="44"/>
  <c r="N361" i="44"/>
  <c r="N362" i="44"/>
  <c r="N363" i="44"/>
  <c r="N364" i="44"/>
  <c r="N365" i="44"/>
  <c r="N366" i="44"/>
  <c r="N367" i="44"/>
  <c r="N368" i="44"/>
  <c r="N369" i="44"/>
  <c r="N370" i="44"/>
  <c r="N371" i="44"/>
  <c r="N372" i="44"/>
  <c r="M22" i="44"/>
  <c r="M23" i="44"/>
  <c r="M24" i="44"/>
  <c r="M25" i="44"/>
  <c r="M26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6" i="44"/>
  <c r="M57" i="44"/>
  <c r="M59" i="44"/>
  <c r="M60" i="44"/>
  <c r="M61" i="44"/>
  <c r="M63" i="44"/>
  <c r="M64" i="44"/>
  <c r="M65" i="44"/>
  <c r="M66" i="44"/>
  <c r="M69" i="44"/>
  <c r="M70" i="44"/>
  <c r="M72" i="44"/>
  <c r="AK72" i="44" s="1"/>
  <c r="AL72" i="44" s="1"/>
  <c r="E72" i="44" s="1"/>
  <c r="F72" i="44" s="1"/>
  <c r="G72" i="44" s="1"/>
  <c r="K72" i="44" s="1"/>
  <c r="M73" i="44"/>
  <c r="M74" i="44"/>
  <c r="M75" i="44"/>
  <c r="M76" i="44"/>
  <c r="AK76" i="44" s="1"/>
  <c r="AL76" i="44" s="1"/>
  <c r="E76" i="44" s="1"/>
  <c r="F76" i="44" s="1"/>
  <c r="G76" i="44" s="1"/>
  <c r="K76" i="44" s="1"/>
  <c r="M77" i="44"/>
  <c r="M78" i="44"/>
  <c r="M79" i="44"/>
  <c r="M80" i="44"/>
  <c r="AK80" i="44" s="1"/>
  <c r="AL80" i="44" s="1"/>
  <c r="E80" i="44" s="1"/>
  <c r="F80" i="44" s="1"/>
  <c r="G80" i="44" s="1"/>
  <c r="K80" i="44" s="1"/>
  <c r="M81" i="44"/>
  <c r="M82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10" i="44"/>
  <c r="M111" i="44"/>
  <c r="M112" i="44"/>
  <c r="M114" i="44"/>
  <c r="AK114" i="44" s="1"/>
  <c r="AL114" i="44" s="1"/>
  <c r="E114" i="44" s="1"/>
  <c r="F114" i="44" s="1"/>
  <c r="G114" i="44" s="1"/>
  <c r="K114" i="44" s="1"/>
  <c r="M115" i="44"/>
  <c r="AK115" i="44" s="1"/>
  <c r="AL115" i="44" s="1"/>
  <c r="E115" i="44" s="1"/>
  <c r="F115" i="44" s="1"/>
  <c r="G115" i="44" s="1"/>
  <c r="K115" i="44" s="1"/>
  <c r="M116" i="44"/>
  <c r="AK116" i="44" s="1"/>
  <c r="AL116" i="44" s="1"/>
  <c r="E116" i="44" s="1"/>
  <c r="F116" i="44" s="1"/>
  <c r="G116" i="44" s="1"/>
  <c r="K116" i="44" s="1"/>
  <c r="M117" i="44"/>
  <c r="AK117" i="44" s="1"/>
  <c r="AL117" i="44" s="1"/>
  <c r="E117" i="44" s="1"/>
  <c r="F117" i="44" s="1"/>
  <c r="G117" i="44" s="1"/>
  <c r="K117" i="44" s="1"/>
  <c r="M120" i="44"/>
  <c r="M121" i="44"/>
  <c r="M122" i="44"/>
  <c r="M123" i="44"/>
  <c r="M124" i="44"/>
  <c r="M125" i="44"/>
  <c r="M126" i="44"/>
  <c r="M128" i="44"/>
  <c r="AK128" i="44" s="1"/>
  <c r="AL128" i="44" s="1"/>
  <c r="E128" i="44" s="1"/>
  <c r="F128" i="44" s="1"/>
  <c r="G128" i="44" s="1"/>
  <c r="K128" i="44" s="1"/>
  <c r="M129" i="44"/>
  <c r="M130" i="44"/>
  <c r="AK130" i="44" s="1"/>
  <c r="AL130" i="44" s="1"/>
  <c r="E130" i="44" s="1"/>
  <c r="F130" i="44" s="1"/>
  <c r="G130" i="44" s="1"/>
  <c r="K130" i="44" s="1"/>
  <c r="M131" i="44"/>
  <c r="AK131" i="44" s="1"/>
  <c r="AL131" i="44" s="1"/>
  <c r="E131" i="44" s="1"/>
  <c r="F131" i="44" s="1"/>
  <c r="G131" i="44" s="1"/>
  <c r="K131" i="44" s="1"/>
  <c r="M134" i="44"/>
  <c r="AK134" i="44" s="1"/>
  <c r="AL134" i="44" s="1"/>
  <c r="E134" i="44" s="1"/>
  <c r="F134" i="44" s="1"/>
  <c r="G134" i="44" s="1"/>
  <c r="K134" i="44" s="1"/>
  <c r="M135" i="44"/>
  <c r="M136" i="44"/>
  <c r="AK136" i="44" s="1"/>
  <c r="AL136" i="44" s="1"/>
  <c r="E136" i="44" s="1"/>
  <c r="F136" i="44" s="1"/>
  <c r="G136" i="44" s="1"/>
  <c r="K136" i="44" s="1"/>
  <c r="M137" i="44"/>
  <c r="AK137" i="44" s="1"/>
  <c r="AL137" i="44" s="1"/>
  <c r="E137" i="44" s="1"/>
  <c r="F137" i="44" s="1"/>
  <c r="G137" i="44" s="1"/>
  <c r="K137" i="44" s="1"/>
  <c r="M138" i="44"/>
  <c r="AK138" i="44" s="1"/>
  <c r="AL138" i="44" s="1"/>
  <c r="E138" i="44" s="1"/>
  <c r="F138" i="44" s="1"/>
  <c r="G138" i="44" s="1"/>
  <c r="K138" i="44" s="1"/>
  <c r="M139" i="44"/>
  <c r="M140" i="44"/>
  <c r="AK140" i="44" s="1"/>
  <c r="AL140" i="44" s="1"/>
  <c r="E140" i="44" s="1"/>
  <c r="F140" i="44" s="1"/>
  <c r="G140" i="44" s="1"/>
  <c r="K140" i="44" s="1"/>
  <c r="M141" i="44"/>
  <c r="AK141" i="44" s="1"/>
  <c r="AL141" i="44" s="1"/>
  <c r="E141" i="44" s="1"/>
  <c r="F141" i="44" s="1"/>
  <c r="G141" i="44" s="1"/>
  <c r="K141" i="44" s="1"/>
  <c r="M142" i="44"/>
  <c r="AK142" i="44" s="1"/>
  <c r="AL142" i="44" s="1"/>
  <c r="E142" i="44" s="1"/>
  <c r="F142" i="44" s="1"/>
  <c r="G142" i="44" s="1"/>
  <c r="K142" i="44" s="1"/>
  <c r="M143" i="44"/>
  <c r="M144" i="44"/>
  <c r="AK144" i="44" s="1"/>
  <c r="AL144" i="44" s="1"/>
  <c r="E144" i="44" s="1"/>
  <c r="F144" i="44" s="1"/>
  <c r="G144" i="44" s="1"/>
  <c r="K144" i="44" s="1"/>
  <c r="M145" i="44"/>
  <c r="AK145" i="44" s="1"/>
  <c r="AL145" i="44" s="1"/>
  <c r="E145" i="44" s="1"/>
  <c r="F145" i="44" s="1"/>
  <c r="G145" i="44" s="1"/>
  <c r="K145" i="44" s="1"/>
  <c r="M147" i="44"/>
  <c r="M148" i="44"/>
  <c r="M149" i="44"/>
  <c r="M150" i="44"/>
  <c r="M151" i="44"/>
  <c r="M152" i="44"/>
  <c r="M154" i="44"/>
  <c r="M155" i="44"/>
  <c r="M156" i="44"/>
  <c r="M157" i="44"/>
  <c r="M159" i="44"/>
  <c r="M160" i="44"/>
  <c r="M161" i="44"/>
  <c r="M162" i="44"/>
  <c r="M163" i="44"/>
  <c r="M165" i="44"/>
  <c r="AK165" i="44" s="1"/>
  <c r="AL165" i="44" s="1"/>
  <c r="E165" i="44" s="1"/>
  <c r="F165" i="44" s="1"/>
  <c r="G165" i="44" s="1"/>
  <c r="K165" i="44" s="1"/>
  <c r="M166" i="44"/>
  <c r="AK166" i="44" s="1"/>
  <c r="AL166" i="44" s="1"/>
  <c r="E166" i="44" s="1"/>
  <c r="F166" i="44" s="1"/>
  <c r="G166" i="44" s="1"/>
  <c r="K166" i="44" s="1"/>
  <c r="M168" i="44"/>
  <c r="M169" i="44"/>
  <c r="M170" i="44"/>
  <c r="M171" i="44"/>
  <c r="M172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9" i="44"/>
  <c r="M190" i="44"/>
  <c r="M192" i="44"/>
  <c r="M194" i="44"/>
  <c r="M195" i="44"/>
  <c r="AK195" i="44" s="1"/>
  <c r="AL195" i="44" s="1"/>
  <c r="E195" i="44" s="1"/>
  <c r="F195" i="44" s="1"/>
  <c r="G195" i="44" s="1"/>
  <c r="K195" i="44" s="1"/>
  <c r="M196" i="44"/>
  <c r="AK196" i="44" s="1"/>
  <c r="AL196" i="44" s="1"/>
  <c r="E196" i="44" s="1"/>
  <c r="F196" i="44" s="1"/>
  <c r="G196" i="44" s="1"/>
  <c r="K196" i="44" s="1"/>
  <c r="M197" i="44"/>
  <c r="AK197" i="44" s="1"/>
  <c r="AL197" i="44" s="1"/>
  <c r="E197" i="44" s="1"/>
  <c r="F197" i="44" s="1"/>
  <c r="G197" i="44" s="1"/>
  <c r="K197" i="44" s="1"/>
  <c r="M198" i="44"/>
  <c r="M199" i="44"/>
  <c r="AK199" i="44" s="1"/>
  <c r="AL199" i="44" s="1"/>
  <c r="E199" i="44" s="1"/>
  <c r="F199" i="44" s="1"/>
  <c r="G199" i="44" s="1"/>
  <c r="K199" i="44" s="1"/>
  <c r="M200" i="44"/>
  <c r="AK200" i="44" s="1"/>
  <c r="AL200" i="44" s="1"/>
  <c r="E200" i="44" s="1"/>
  <c r="F200" i="44" s="1"/>
  <c r="G200" i="44" s="1"/>
  <c r="K200" i="44" s="1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6" i="44"/>
  <c r="M217" i="44"/>
  <c r="M218" i="44"/>
  <c r="M220" i="44"/>
  <c r="M224" i="44"/>
  <c r="M225" i="44"/>
  <c r="M226" i="44"/>
  <c r="M227" i="44"/>
  <c r="M229" i="44"/>
  <c r="M231" i="44"/>
  <c r="M232" i="44"/>
  <c r="M233" i="44"/>
  <c r="M234" i="44"/>
  <c r="M235" i="44"/>
  <c r="M236" i="44"/>
  <c r="M237" i="44"/>
  <c r="M238" i="44"/>
  <c r="M239" i="44"/>
  <c r="M242" i="44"/>
  <c r="M243" i="44"/>
  <c r="M245" i="44"/>
  <c r="M247" i="44"/>
  <c r="M248" i="44"/>
  <c r="M249" i="44"/>
  <c r="M250" i="44"/>
  <c r="M251" i="44"/>
  <c r="M252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1" i="44"/>
  <c r="M272" i="44"/>
  <c r="M273" i="44"/>
  <c r="M276" i="44"/>
  <c r="M277" i="44"/>
  <c r="M279" i="44"/>
  <c r="AK279" i="44" s="1"/>
  <c r="AL279" i="44" s="1"/>
  <c r="E279" i="44" s="1"/>
  <c r="F279" i="44" s="1"/>
  <c r="G279" i="44" s="1"/>
  <c r="K279" i="44" s="1"/>
  <c r="M281" i="44"/>
  <c r="M283" i="44"/>
  <c r="M284" i="44"/>
  <c r="M286" i="44"/>
  <c r="M288" i="44"/>
  <c r="M290" i="44"/>
  <c r="M291" i="44"/>
  <c r="M292" i="44"/>
  <c r="M293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5" i="44"/>
  <c r="M317" i="44"/>
  <c r="AK317" i="44" s="1"/>
  <c r="AL317" i="44" s="1"/>
  <c r="E317" i="44" s="1"/>
  <c r="F317" i="44" s="1"/>
  <c r="G317" i="44" s="1"/>
  <c r="K317" i="44" s="1"/>
  <c r="M318" i="44"/>
  <c r="AK318" i="44" s="1"/>
  <c r="AL318" i="44" s="1"/>
  <c r="E318" i="44" s="1"/>
  <c r="F318" i="44" s="1"/>
  <c r="G318" i="44" s="1"/>
  <c r="K318" i="44" s="1"/>
  <c r="M319" i="44"/>
  <c r="AK319" i="44" s="1"/>
  <c r="AL319" i="44" s="1"/>
  <c r="E319" i="44" s="1"/>
  <c r="F319" i="44" s="1"/>
  <c r="G319" i="44" s="1"/>
  <c r="K319" i="44" s="1"/>
  <c r="M320" i="44"/>
  <c r="M321" i="44"/>
  <c r="AK321" i="44" s="1"/>
  <c r="AL321" i="44" s="1"/>
  <c r="E321" i="44" s="1"/>
  <c r="F321" i="44" s="1"/>
  <c r="G321" i="44" s="1"/>
  <c r="K321" i="44" s="1"/>
  <c r="M322" i="44"/>
  <c r="AK322" i="44" s="1"/>
  <c r="AL322" i="44" s="1"/>
  <c r="E322" i="44" s="1"/>
  <c r="F322" i="44" s="1"/>
  <c r="G322" i="44" s="1"/>
  <c r="K322" i="44" s="1"/>
  <c r="M323" i="44"/>
  <c r="AK323" i="44" s="1"/>
  <c r="AL323" i="44" s="1"/>
  <c r="E323" i="44" s="1"/>
  <c r="F323" i="44" s="1"/>
  <c r="G323" i="44" s="1"/>
  <c r="K323" i="44" s="1"/>
  <c r="M324" i="44"/>
  <c r="M326" i="44"/>
  <c r="AK326" i="44" s="1"/>
  <c r="AL326" i="44" s="1"/>
  <c r="E326" i="44" s="1"/>
  <c r="F326" i="44" s="1"/>
  <c r="G326" i="44" s="1"/>
  <c r="K326" i="44" s="1"/>
  <c r="M327" i="44"/>
  <c r="AK327" i="44" s="1"/>
  <c r="AL327" i="44" s="1"/>
  <c r="E327" i="44" s="1"/>
  <c r="F327" i="44" s="1"/>
  <c r="G327" i="44" s="1"/>
  <c r="K327" i="44" s="1"/>
  <c r="M328" i="44"/>
  <c r="AK328" i="44" s="1"/>
  <c r="AL328" i="44" s="1"/>
  <c r="E328" i="44" s="1"/>
  <c r="F328" i="44" s="1"/>
  <c r="G328" i="44" s="1"/>
  <c r="K328" i="44" s="1"/>
  <c r="M329" i="44"/>
  <c r="M330" i="44"/>
  <c r="AK330" i="44" s="1"/>
  <c r="AL330" i="44" s="1"/>
  <c r="E330" i="44" s="1"/>
  <c r="F330" i="44" s="1"/>
  <c r="G330" i="44" s="1"/>
  <c r="K330" i="44" s="1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9" i="44"/>
  <c r="M350" i="44"/>
  <c r="M351" i="44"/>
  <c r="M352" i="44"/>
  <c r="M353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7" i="44"/>
  <c r="M8" i="44"/>
  <c r="M9" i="44"/>
  <c r="M10" i="44"/>
  <c r="M11" i="44"/>
  <c r="M12" i="44"/>
  <c r="AK12" i="44" s="1"/>
  <c r="AL12" i="44" s="1"/>
  <c r="E12" i="44" s="1"/>
  <c r="F12" i="44" s="1"/>
  <c r="G12" i="44" s="1"/>
  <c r="K12" i="44" s="1"/>
  <c r="M13" i="44"/>
  <c r="AK13" i="44" s="1"/>
  <c r="AL13" i="44" s="1"/>
  <c r="E13" i="44" s="1"/>
  <c r="F13" i="44" s="1"/>
  <c r="G13" i="44" s="1"/>
  <c r="K13" i="44" s="1"/>
  <c r="M15" i="44"/>
  <c r="M16" i="44"/>
  <c r="M17" i="44"/>
  <c r="M18" i="44"/>
  <c r="M19" i="44"/>
  <c r="M21" i="44"/>
  <c r="M6" i="44"/>
  <c r="AK329" i="44" l="1"/>
  <c r="AL329" i="44" s="1"/>
  <c r="E329" i="44" s="1"/>
  <c r="F329" i="44" s="1"/>
  <c r="G329" i="44" s="1"/>
  <c r="K329" i="44" s="1"/>
  <c r="AK324" i="44"/>
  <c r="AL324" i="44" s="1"/>
  <c r="E324" i="44" s="1"/>
  <c r="F324" i="44" s="1"/>
  <c r="G324" i="44" s="1"/>
  <c r="K324" i="44" s="1"/>
  <c r="AK320" i="44"/>
  <c r="AL320" i="44" s="1"/>
  <c r="E320" i="44" s="1"/>
  <c r="F320" i="44" s="1"/>
  <c r="G320" i="44" s="1"/>
  <c r="K320" i="44" s="1"/>
  <c r="AK315" i="44"/>
  <c r="AL315" i="44" s="1"/>
  <c r="E315" i="44" s="1"/>
  <c r="F315" i="44" s="1"/>
  <c r="G315" i="44" s="1"/>
  <c r="K315" i="44" s="1"/>
  <c r="AK281" i="44"/>
  <c r="AL281" i="44" s="1"/>
  <c r="E281" i="44" s="1"/>
  <c r="F281" i="44" s="1"/>
  <c r="G281" i="44" s="1"/>
  <c r="K281" i="44" s="1"/>
  <c r="AK268" i="44"/>
  <c r="AL268" i="44" s="1"/>
  <c r="E268" i="44" s="1"/>
  <c r="F268" i="44" s="1"/>
  <c r="G268" i="44" s="1"/>
  <c r="K268" i="44" s="1"/>
  <c r="AK264" i="44"/>
  <c r="AL264" i="44" s="1"/>
  <c r="E264" i="44" s="1"/>
  <c r="F264" i="44" s="1"/>
  <c r="G264" i="44" s="1"/>
  <c r="K264" i="44" s="1"/>
  <c r="AK260" i="44"/>
  <c r="AL260" i="44" s="1"/>
  <c r="E260" i="44" s="1"/>
  <c r="F260" i="44" s="1"/>
  <c r="G260" i="44" s="1"/>
  <c r="K260" i="44" s="1"/>
  <c r="AK256" i="44"/>
  <c r="AL256" i="44" s="1"/>
  <c r="E256" i="44" s="1"/>
  <c r="F256" i="44" s="1"/>
  <c r="G256" i="44" s="1"/>
  <c r="K256" i="44" s="1"/>
  <c r="AK238" i="44"/>
  <c r="AL238" i="44" s="1"/>
  <c r="E238" i="44" s="1"/>
  <c r="F238" i="44" s="1"/>
  <c r="G238" i="44" s="1"/>
  <c r="K238" i="44" s="1"/>
  <c r="AK234" i="44"/>
  <c r="AL234" i="44" s="1"/>
  <c r="E234" i="44" s="1"/>
  <c r="F234" i="44" s="1"/>
  <c r="G234" i="44" s="1"/>
  <c r="K234" i="44" s="1"/>
  <c r="AK229" i="44"/>
  <c r="AL229" i="44" s="1"/>
  <c r="E229" i="44" s="1"/>
  <c r="F229" i="44" s="1"/>
  <c r="G229" i="44" s="1"/>
  <c r="K229" i="44" s="1"/>
  <c r="AK211" i="44"/>
  <c r="AL211" i="44" s="1"/>
  <c r="E211" i="44" s="1"/>
  <c r="F211" i="44" s="1"/>
  <c r="G211" i="44" s="1"/>
  <c r="K211" i="44" s="1"/>
  <c r="AK207" i="44"/>
  <c r="AL207" i="44" s="1"/>
  <c r="E207" i="44" s="1"/>
  <c r="F207" i="44" s="1"/>
  <c r="G207" i="44" s="1"/>
  <c r="K207" i="44" s="1"/>
  <c r="AK203" i="44"/>
  <c r="AL203" i="44" s="1"/>
  <c r="E203" i="44" s="1"/>
  <c r="F203" i="44" s="1"/>
  <c r="G203" i="44" s="1"/>
  <c r="K203" i="44" s="1"/>
  <c r="AK198" i="44"/>
  <c r="AL198" i="44" s="1"/>
  <c r="E198" i="44" s="1"/>
  <c r="F198" i="44" s="1"/>
  <c r="G198" i="44" s="1"/>
  <c r="K198" i="44" s="1"/>
  <c r="AK194" i="44"/>
  <c r="AL194" i="44" s="1"/>
  <c r="E194" i="44" s="1"/>
  <c r="F194" i="44" s="1"/>
  <c r="G194" i="44" s="1"/>
  <c r="K194" i="44" s="1"/>
  <c r="AK185" i="44"/>
  <c r="AL185" i="44" s="1"/>
  <c r="E185" i="44" s="1"/>
  <c r="F185" i="44" s="1"/>
  <c r="G185" i="44" s="1"/>
  <c r="K185" i="44" s="1"/>
  <c r="AK181" i="44"/>
  <c r="AL181" i="44" s="1"/>
  <c r="E181" i="44" s="1"/>
  <c r="F181" i="44" s="1"/>
  <c r="G181" i="44" s="1"/>
  <c r="K181" i="44" s="1"/>
  <c r="AK177" i="44"/>
  <c r="AL177" i="44" s="1"/>
  <c r="E177" i="44" s="1"/>
  <c r="F177" i="44" s="1"/>
  <c r="G177" i="44" s="1"/>
  <c r="K177" i="44" s="1"/>
  <c r="AK172" i="44"/>
  <c r="AL172" i="44" s="1"/>
  <c r="E172" i="44" s="1"/>
  <c r="F172" i="44" s="1"/>
  <c r="G172" i="44" s="1"/>
  <c r="K172" i="44" s="1"/>
  <c r="AK168" i="44"/>
  <c r="AL168" i="44" s="1"/>
  <c r="E168" i="44" s="1"/>
  <c r="F168" i="44" s="1"/>
  <c r="G168" i="44" s="1"/>
  <c r="K168" i="44" s="1"/>
  <c r="AK152" i="44"/>
  <c r="AL152" i="44" s="1"/>
  <c r="E152" i="44" s="1"/>
  <c r="F152" i="44" s="1"/>
  <c r="G152" i="44" s="1"/>
  <c r="K152" i="44" s="1"/>
  <c r="AK148" i="44"/>
  <c r="AL148" i="44" s="1"/>
  <c r="E148" i="44" s="1"/>
  <c r="F148" i="44" s="1"/>
  <c r="G148" i="44" s="1"/>
  <c r="K148" i="44" s="1"/>
  <c r="AK143" i="44"/>
  <c r="AL143" i="44" s="1"/>
  <c r="E143" i="44" s="1"/>
  <c r="F143" i="44" s="1"/>
  <c r="G143" i="44" s="1"/>
  <c r="K143" i="44" s="1"/>
  <c r="AK139" i="44"/>
  <c r="AL139" i="44" s="1"/>
  <c r="E139" i="44" s="1"/>
  <c r="F139" i="44" s="1"/>
  <c r="G139" i="44" s="1"/>
  <c r="K139" i="44" s="1"/>
  <c r="AK135" i="44"/>
  <c r="AL135" i="44" s="1"/>
  <c r="E135" i="44" s="1"/>
  <c r="F135" i="44" s="1"/>
  <c r="G135" i="44" s="1"/>
  <c r="K135" i="44" s="1"/>
  <c r="AK129" i="44"/>
  <c r="AL129" i="44" s="1"/>
  <c r="E129" i="44" s="1"/>
  <c r="F129" i="44" s="1"/>
  <c r="G129" i="44" s="1"/>
  <c r="K129" i="44" s="1"/>
  <c r="AK124" i="44"/>
  <c r="AL124" i="44" s="1"/>
  <c r="E124" i="44" s="1"/>
  <c r="F124" i="44" s="1"/>
  <c r="G124" i="44" s="1"/>
  <c r="K124" i="44" s="1"/>
  <c r="AK120" i="44"/>
  <c r="AL120" i="44" s="1"/>
  <c r="E120" i="44" s="1"/>
  <c r="F120" i="44" s="1"/>
  <c r="G120" i="44" s="1"/>
  <c r="K120" i="44" s="1"/>
  <c r="AK7" i="44"/>
  <c r="AL7" i="44" s="1"/>
  <c r="E7" i="44" s="1"/>
  <c r="F7" i="44" s="1"/>
  <c r="G7" i="44" s="1"/>
  <c r="K7" i="44" s="1"/>
  <c r="AK311" i="44"/>
  <c r="AL311" i="44" s="1"/>
  <c r="E311" i="44" s="1"/>
  <c r="F311" i="44" s="1"/>
  <c r="G311" i="44" s="1"/>
  <c r="K311" i="44" s="1"/>
  <c r="AK303" i="44"/>
  <c r="AL303" i="44" s="1"/>
  <c r="E303" i="44" s="1"/>
  <c r="F303" i="44" s="1"/>
  <c r="G303" i="44" s="1"/>
  <c r="K303" i="44" s="1"/>
  <c r="AK295" i="44"/>
  <c r="AL295" i="44" s="1"/>
  <c r="E295" i="44" s="1"/>
  <c r="F295" i="44" s="1"/>
  <c r="G295" i="44" s="1"/>
  <c r="K295" i="44" s="1"/>
  <c r="AK276" i="44"/>
  <c r="AL276" i="44" s="1"/>
  <c r="E276" i="44" s="1"/>
  <c r="F276" i="44" s="1"/>
  <c r="G276" i="44" s="1"/>
  <c r="K276" i="44" s="1"/>
  <c r="AK251" i="44"/>
  <c r="AL251" i="44" s="1"/>
  <c r="E251" i="44" s="1"/>
  <c r="F251" i="44" s="1"/>
  <c r="G251" i="44" s="1"/>
  <c r="K251" i="44" s="1"/>
  <c r="AK247" i="44"/>
  <c r="AL247" i="44" s="1"/>
  <c r="E247" i="44" s="1"/>
  <c r="F247" i="44" s="1"/>
  <c r="G247" i="44" s="1"/>
  <c r="K247" i="44" s="1"/>
  <c r="AK225" i="44"/>
  <c r="AL225" i="44" s="1"/>
  <c r="E225" i="44" s="1"/>
  <c r="F225" i="44" s="1"/>
  <c r="G225" i="44" s="1"/>
  <c r="K225" i="44" s="1"/>
  <c r="AK163" i="44"/>
  <c r="AL163" i="44" s="1"/>
  <c r="E163" i="44" s="1"/>
  <c r="F163" i="44" s="1"/>
  <c r="G163" i="44" s="1"/>
  <c r="K163" i="44" s="1"/>
  <c r="AK159" i="44"/>
  <c r="AL159" i="44" s="1"/>
  <c r="E159" i="44" s="1"/>
  <c r="F159" i="44" s="1"/>
  <c r="G159" i="44" s="1"/>
  <c r="K159" i="44" s="1"/>
  <c r="AK66" i="44"/>
  <c r="AL66" i="44" s="1"/>
  <c r="E66" i="44" s="1"/>
  <c r="F66" i="44" s="1"/>
  <c r="G66" i="44" s="1"/>
  <c r="K66" i="44" s="1"/>
  <c r="AK6" i="44"/>
  <c r="AL6" i="44" s="1"/>
  <c r="E6" i="44" s="1"/>
  <c r="F6" i="44" s="1"/>
  <c r="G6" i="44" s="1"/>
  <c r="K6" i="44" s="1"/>
  <c r="AK8" i="44"/>
  <c r="AL8" i="44" s="1"/>
  <c r="E8" i="44" s="1"/>
  <c r="F8" i="44" s="1"/>
  <c r="G8" i="44" s="1"/>
  <c r="K8" i="44" s="1"/>
  <c r="AK362" i="44"/>
  <c r="AL362" i="44" s="1"/>
  <c r="E362" i="44" s="1"/>
  <c r="F362" i="44" s="1"/>
  <c r="G362" i="44" s="1"/>
  <c r="K362" i="44" s="1"/>
  <c r="AK358" i="44"/>
  <c r="AL358" i="44" s="1"/>
  <c r="E358" i="44" s="1"/>
  <c r="F358" i="44" s="1"/>
  <c r="G358" i="44" s="1"/>
  <c r="K358" i="44" s="1"/>
  <c r="AK353" i="44"/>
  <c r="AL353" i="44" s="1"/>
  <c r="E353" i="44" s="1"/>
  <c r="F353" i="44" s="1"/>
  <c r="G353" i="44" s="1"/>
  <c r="K353" i="44" s="1"/>
  <c r="AK349" i="44"/>
  <c r="AL349" i="44" s="1"/>
  <c r="E349" i="44" s="1"/>
  <c r="F349" i="44" s="1"/>
  <c r="G349" i="44" s="1"/>
  <c r="K349" i="44" s="1"/>
  <c r="AK308" i="44"/>
  <c r="AL308" i="44" s="1"/>
  <c r="E308" i="44" s="1"/>
  <c r="F308" i="44" s="1"/>
  <c r="G308" i="44" s="1"/>
  <c r="K308" i="44" s="1"/>
  <c r="AK296" i="44"/>
  <c r="AL296" i="44" s="1"/>
  <c r="E296" i="44" s="1"/>
  <c r="F296" i="44" s="1"/>
  <c r="G296" i="44" s="1"/>
  <c r="K296" i="44" s="1"/>
  <c r="AK277" i="44"/>
  <c r="AL277" i="44" s="1"/>
  <c r="E277" i="44" s="1"/>
  <c r="F277" i="44" s="1"/>
  <c r="G277" i="44" s="1"/>
  <c r="K277" i="44" s="1"/>
  <c r="AK160" i="44"/>
  <c r="AL160" i="44" s="1"/>
  <c r="E160" i="44" s="1"/>
  <c r="F160" i="44" s="1"/>
  <c r="G160" i="44" s="1"/>
  <c r="K160" i="44" s="1"/>
  <c r="AK155" i="44"/>
  <c r="AL155" i="44" s="1"/>
  <c r="E155" i="44" s="1"/>
  <c r="F155" i="44" s="1"/>
  <c r="G155" i="44" s="1"/>
  <c r="K155" i="44" s="1"/>
  <c r="AK112" i="44"/>
  <c r="AL112" i="44" s="1"/>
  <c r="E112" i="44" s="1"/>
  <c r="F112" i="44" s="1"/>
  <c r="G112" i="44" s="1"/>
  <c r="K112" i="44" s="1"/>
  <c r="AK107" i="44"/>
  <c r="AL107" i="44" s="1"/>
  <c r="E107" i="44" s="1"/>
  <c r="F107" i="44" s="1"/>
  <c r="G107" i="44" s="1"/>
  <c r="K107" i="44" s="1"/>
  <c r="AK103" i="44"/>
  <c r="AL103" i="44" s="1"/>
  <c r="E103" i="44" s="1"/>
  <c r="F103" i="44" s="1"/>
  <c r="G103" i="44" s="1"/>
  <c r="K103" i="44" s="1"/>
  <c r="AK99" i="44"/>
  <c r="AL99" i="44" s="1"/>
  <c r="E99" i="44" s="1"/>
  <c r="F99" i="44" s="1"/>
  <c r="G99" i="44" s="1"/>
  <c r="K99" i="44" s="1"/>
  <c r="AK95" i="44"/>
  <c r="AL95" i="44" s="1"/>
  <c r="E95" i="44" s="1"/>
  <c r="F95" i="44" s="1"/>
  <c r="G95" i="44" s="1"/>
  <c r="K95" i="44" s="1"/>
  <c r="AK91" i="44"/>
  <c r="AL91" i="44" s="1"/>
  <c r="E91" i="44" s="1"/>
  <c r="F91" i="44" s="1"/>
  <c r="G91" i="44" s="1"/>
  <c r="K91" i="44" s="1"/>
  <c r="AK87" i="44"/>
  <c r="AL87" i="44" s="1"/>
  <c r="E87" i="44" s="1"/>
  <c r="F87" i="44" s="1"/>
  <c r="G87" i="44" s="1"/>
  <c r="K87" i="44" s="1"/>
  <c r="AK63" i="44"/>
  <c r="AL63" i="44" s="1"/>
  <c r="E63" i="44" s="1"/>
  <c r="F63" i="44" s="1"/>
  <c r="G63" i="44" s="1"/>
  <c r="K63" i="44" s="1"/>
  <c r="AK11" i="44"/>
  <c r="AL11" i="44" s="1"/>
  <c r="E11" i="44" s="1"/>
  <c r="F11" i="44" s="1"/>
  <c r="G11" i="44" s="1"/>
  <c r="K11" i="44" s="1"/>
  <c r="AK307" i="44"/>
  <c r="AL307" i="44" s="1"/>
  <c r="E307" i="44" s="1"/>
  <c r="F307" i="44" s="1"/>
  <c r="G307" i="44" s="1"/>
  <c r="K307" i="44" s="1"/>
  <c r="AK299" i="44"/>
  <c r="AL299" i="44" s="1"/>
  <c r="E299" i="44" s="1"/>
  <c r="F299" i="44" s="1"/>
  <c r="G299" i="44" s="1"/>
  <c r="K299" i="44" s="1"/>
  <c r="AK111" i="44"/>
  <c r="AL111" i="44" s="1"/>
  <c r="E111" i="44" s="1"/>
  <c r="F111" i="44" s="1"/>
  <c r="G111" i="44" s="1"/>
  <c r="K111" i="44" s="1"/>
  <c r="AK312" i="44"/>
  <c r="AL312" i="44" s="1"/>
  <c r="E312" i="44" s="1"/>
  <c r="F312" i="44" s="1"/>
  <c r="G312" i="44" s="1"/>
  <c r="K312" i="44" s="1"/>
  <c r="AK304" i="44"/>
  <c r="AL304" i="44" s="1"/>
  <c r="E304" i="44" s="1"/>
  <c r="F304" i="44" s="1"/>
  <c r="G304" i="44" s="1"/>
  <c r="K304" i="44" s="1"/>
  <c r="AK300" i="44"/>
  <c r="AL300" i="44" s="1"/>
  <c r="E300" i="44" s="1"/>
  <c r="F300" i="44" s="1"/>
  <c r="G300" i="44" s="1"/>
  <c r="K300" i="44" s="1"/>
  <c r="AK291" i="44"/>
  <c r="AL291" i="44" s="1"/>
  <c r="E291" i="44" s="1"/>
  <c r="F291" i="44" s="1"/>
  <c r="G291" i="44" s="1"/>
  <c r="K291" i="44" s="1"/>
  <c r="AK284" i="44"/>
  <c r="AL284" i="44" s="1"/>
  <c r="E284" i="44" s="1"/>
  <c r="F284" i="44" s="1"/>
  <c r="G284" i="44" s="1"/>
  <c r="K284" i="44" s="1"/>
  <c r="AK271" i="44"/>
  <c r="AL271" i="44" s="1"/>
  <c r="E271" i="44" s="1"/>
  <c r="F271" i="44" s="1"/>
  <c r="G271" i="44" s="1"/>
  <c r="K271" i="44" s="1"/>
  <c r="AK252" i="44"/>
  <c r="AL252" i="44" s="1"/>
  <c r="E252" i="44" s="1"/>
  <c r="F252" i="44" s="1"/>
  <c r="G252" i="44" s="1"/>
  <c r="K252" i="44" s="1"/>
  <c r="AK248" i="44"/>
  <c r="AL248" i="44" s="1"/>
  <c r="E248" i="44" s="1"/>
  <c r="F248" i="44" s="1"/>
  <c r="G248" i="44" s="1"/>
  <c r="K248" i="44" s="1"/>
  <c r="AK226" i="44"/>
  <c r="AL226" i="44" s="1"/>
  <c r="E226" i="44" s="1"/>
  <c r="F226" i="44" s="1"/>
  <c r="G226" i="44" s="1"/>
  <c r="K226" i="44" s="1"/>
  <c r="AK218" i="44"/>
  <c r="AL218" i="44" s="1"/>
  <c r="E218" i="44" s="1"/>
  <c r="F218" i="44" s="1"/>
  <c r="G218" i="44" s="1"/>
  <c r="K218" i="44" s="1"/>
  <c r="AK190" i="44"/>
  <c r="AL190" i="44" s="1"/>
  <c r="E190" i="44" s="1"/>
  <c r="F190" i="44" s="1"/>
  <c r="G190" i="44" s="1"/>
  <c r="K190" i="44" s="1"/>
  <c r="AK18" i="44"/>
  <c r="AL18" i="44" s="1"/>
  <c r="E18" i="44" s="1"/>
  <c r="F18" i="44" s="1"/>
  <c r="G18" i="44" s="1"/>
  <c r="K18" i="44" s="1"/>
  <c r="AK371" i="44"/>
  <c r="AL371" i="44" s="1"/>
  <c r="E371" i="44" s="1"/>
  <c r="F371" i="44" s="1"/>
  <c r="G371" i="44" s="1"/>
  <c r="K371" i="44" s="1"/>
  <c r="AK367" i="44"/>
  <c r="AL367" i="44" s="1"/>
  <c r="E367" i="44" s="1"/>
  <c r="F367" i="44" s="1"/>
  <c r="G367" i="44" s="1"/>
  <c r="K367" i="44" s="1"/>
  <c r="AK363" i="44"/>
  <c r="AL363" i="44" s="1"/>
  <c r="E363" i="44" s="1"/>
  <c r="F363" i="44" s="1"/>
  <c r="G363" i="44" s="1"/>
  <c r="K363" i="44" s="1"/>
  <c r="AK359" i="44"/>
  <c r="AL359" i="44" s="1"/>
  <c r="E359" i="44" s="1"/>
  <c r="F359" i="44" s="1"/>
  <c r="G359" i="44" s="1"/>
  <c r="K359" i="44" s="1"/>
  <c r="AK355" i="44"/>
  <c r="AL355" i="44" s="1"/>
  <c r="E355" i="44" s="1"/>
  <c r="F355" i="44" s="1"/>
  <c r="G355" i="44" s="1"/>
  <c r="K355" i="44" s="1"/>
  <c r="AK350" i="44"/>
  <c r="AL350" i="44" s="1"/>
  <c r="E350" i="44" s="1"/>
  <c r="F350" i="44" s="1"/>
  <c r="G350" i="44" s="1"/>
  <c r="K350" i="44" s="1"/>
  <c r="AK345" i="44"/>
  <c r="AL345" i="44" s="1"/>
  <c r="E345" i="44" s="1"/>
  <c r="F345" i="44" s="1"/>
  <c r="G345" i="44" s="1"/>
  <c r="K345" i="44" s="1"/>
  <c r="AK341" i="44"/>
  <c r="AL341" i="44" s="1"/>
  <c r="E341" i="44" s="1"/>
  <c r="F341" i="44" s="1"/>
  <c r="G341" i="44" s="1"/>
  <c r="K341" i="44" s="1"/>
  <c r="AK337" i="44"/>
  <c r="AL337" i="44" s="1"/>
  <c r="E337" i="44" s="1"/>
  <c r="F337" i="44" s="1"/>
  <c r="G337" i="44" s="1"/>
  <c r="K337" i="44" s="1"/>
  <c r="AK333" i="44"/>
  <c r="AL333" i="44" s="1"/>
  <c r="E333" i="44" s="1"/>
  <c r="F333" i="44" s="1"/>
  <c r="G333" i="44" s="1"/>
  <c r="K333" i="44" s="1"/>
  <c r="AK292" i="44"/>
  <c r="AL292" i="44" s="1"/>
  <c r="E292" i="44" s="1"/>
  <c r="F292" i="44" s="1"/>
  <c r="G292" i="44" s="1"/>
  <c r="K292" i="44" s="1"/>
  <c r="AK286" i="44"/>
  <c r="AL286" i="44" s="1"/>
  <c r="E286" i="44" s="1"/>
  <c r="F286" i="44" s="1"/>
  <c r="G286" i="44" s="1"/>
  <c r="K286" i="44" s="1"/>
  <c r="AK272" i="44"/>
  <c r="AL272" i="44" s="1"/>
  <c r="E272" i="44" s="1"/>
  <c r="F272" i="44" s="1"/>
  <c r="G272" i="44" s="1"/>
  <c r="K272" i="44" s="1"/>
  <c r="AK267" i="44"/>
  <c r="AL267" i="44" s="1"/>
  <c r="E267" i="44" s="1"/>
  <c r="F267" i="44" s="1"/>
  <c r="G267" i="44" s="1"/>
  <c r="K267" i="44" s="1"/>
  <c r="AK263" i="44"/>
  <c r="AL263" i="44" s="1"/>
  <c r="E263" i="44" s="1"/>
  <c r="F263" i="44" s="1"/>
  <c r="G263" i="44" s="1"/>
  <c r="K263" i="44" s="1"/>
  <c r="AK259" i="44"/>
  <c r="AL259" i="44" s="1"/>
  <c r="E259" i="44" s="1"/>
  <c r="F259" i="44" s="1"/>
  <c r="G259" i="44" s="1"/>
  <c r="K259" i="44" s="1"/>
  <c r="AK255" i="44"/>
  <c r="AL255" i="44" s="1"/>
  <c r="E255" i="44" s="1"/>
  <c r="F255" i="44" s="1"/>
  <c r="G255" i="44" s="1"/>
  <c r="K255" i="44" s="1"/>
  <c r="AK243" i="44"/>
  <c r="AL243" i="44" s="1"/>
  <c r="E243" i="44" s="1"/>
  <c r="F243" i="44" s="1"/>
  <c r="G243" i="44" s="1"/>
  <c r="K243" i="44" s="1"/>
  <c r="AK237" i="44"/>
  <c r="AL237" i="44" s="1"/>
  <c r="E237" i="44" s="1"/>
  <c r="F237" i="44" s="1"/>
  <c r="G237" i="44" s="1"/>
  <c r="K237" i="44" s="1"/>
  <c r="AK233" i="44"/>
  <c r="AL233" i="44" s="1"/>
  <c r="E233" i="44" s="1"/>
  <c r="F233" i="44" s="1"/>
  <c r="G233" i="44" s="1"/>
  <c r="K233" i="44" s="1"/>
  <c r="AK214" i="44"/>
  <c r="AL214" i="44" s="1"/>
  <c r="E214" i="44" s="1"/>
  <c r="F214" i="44" s="1"/>
  <c r="G214" i="44" s="1"/>
  <c r="K214" i="44" s="1"/>
  <c r="AK210" i="44"/>
  <c r="AL210" i="44" s="1"/>
  <c r="E210" i="44" s="1"/>
  <c r="F210" i="44" s="1"/>
  <c r="G210" i="44" s="1"/>
  <c r="K210" i="44" s="1"/>
  <c r="AK206" i="44"/>
  <c r="AL206" i="44" s="1"/>
  <c r="E206" i="44" s="1"/>
  <c r="F206" i="44" s="1"/>
  <c r="G206" i="44" s="1"/>
  <c r="K206" i="44" s="1"/>
  <c r="AK202" i="44"/>
  <c r="AL202" i="44" s="1"/>
  <c r="E202" i="44" s="1"/>
  <c r="F202" i="44" s="1"/>
  <c r="G202" i="44" s="1"/>
  <c r="K202" i="44" s="1"/>
  <c r="AK184" i="44"/>
  <c r="AL184" i="44" s="1"/>
  <c r="E184" i="44" s="1"/>
  <c r="F184" i="44" s="1"/>
  <c r="G184" i="44" s="1"/>
  <c r="K184" i="44" s="1"/>
  <c r="AK180" i="44"/>
  <c r="AL180" i="44" s="1"/>
  <c r="E180" i="44" s="1"/>
  <c r="F180" i="44" s="1"/>
  <c r="G180" i="44" s="1"/>
  <c r="K180" i="44" s="1"/>
  <c r="AK176" i="44"/>
  <c r="AL176" i="44" s="1"/>
  <c r="E176" i="44" s="1"/>
  <c r="F176" i="44" s="1"/>
  <c r="G176" i="44" s="1"/>
  <c r="K176" i="44" s="1"/>
  <c r="AK171" i="44"/>
  <c r="AL171" i="44" s="1"/>
  <c r="E171" i="44" s="1"/>
  <c r="F171" i="44" s="1"/>
  <c r="G171" i="44" s="1"/>
  <c r="K171" i="44" s="1"/>
  <c r="AK156" i="44"/>
  <c r="AL156" i="44" s="1"/>
  <c r="E156" i="44" s="1"/>
  <c r="F156" i="44" s="1"/>
  <c r="G156" i="44" s="1"/>
  <c r="K156" i="44" s="1"/>
  <c r="AK151" i="44"/>
  <c r="AL151" i="44" s="1"/>
  <c r="E151" i="44" s="1"/>
  <c r="F151" i="44" s="1"/>
  <c r="G151" i="44" s="1"/>
  <c r="K151" i="44" s="1"/>
  <c r="AK147" i="44"/>
  <c r="AL147" i="44" s="1"/>
  <c r="E147" i="44" s="1"/>
  <c r="F147" i="44" s="1"/>
  <c r="G147" i="44" s="1"/>
  <c r="K147" i="44" s="1"/>
  <c r="AK123" i="44"/>
  <c r="AL123" i="44" s="1"/>
  <c r="E123" i="44" s="1"/>
  <c r="F123" i="44" s="1"/>
  <c r="G123" i="44" s="1"/>
  <c r="K123" i="44" s="1"/>
  <c r="AK108" i="44"/>
  <c r="AL108" i="44" s="1"/>
  <c r="E108" i="44" s="1"/>
  <c r="F108" i="44" s="1"/>
  <c r="G108" i="44" s="1"/>
  <c r="K108" i="44" s="1"/>
  <c r="AK104" i="44"/>
  <c r="AL104" i="44" s="1"/>
  <c r="E104" i="44" s="1"/>
  <c r="F104" i="44" s="1"/>
  <c r="G104" i="44" s="1"/>
  <c r="K104" i="44" s="1"/>
  <c r="AK100" i="44"/>
  <c r="AL100" i="44" s="1"/>
  <c r="E100" i="44" s="1"/>
  <c r="F100" i="44" s="1"/>
  <c r="G100" i="44" s="1"/>
  <c r="K100" i="44" s="1"/>
  <c r="AK96" i="44"/>
  <c r="AL96" i="44" s="1"/>
  <c r="E96" i="44" s="1"/>
  <c r="F96" i="44" s="1"/>
  <c r="G96" i="44" s="1"/>
  <c r="K96" i="44" s="1"/>
  <c r="AK92" i="44"/>
  <c r="AL92" i="44" s="1"/>
  <c r="E92" i="44" s="1"/>
  <c r="F92" i="44" s="1"/>
  <c r="G92" i="44" s="1"/>
  <c r="K92" i="44" s="1"/>
  <c r="AK88" i="44"/>
  <c r="AL88" i="44" s="1"/>
  <c r="E88" i="44" s="1"/>
  <c r="F88" i="44" s="1"/>
  <c r="G88" i="44" s="1"/>
  <c r="K88" i="44" s="1"/>
  <c r="AK84" i="44"/>
  <c r="AL84" i="44" s="1"/>
  <c r="E84" i="44" s="1"/>
  <c r="F84" i="44" s="1"/>
  <c r="G84" i="44" s="1"/>
  <c r="K84" i="44" s="1"/>
  <c r="AK79" i="44"/>
  <c r="AL79" i="44" s="1"/>
  <c r="E79" i="44" s="1"/>
  <c r="F79" i="44" s="1"/>
  <c r="G79" i="44" s="1"/>
  <c r="K79" i="44" s="1"/>
  <c r="AK75" i="44"/>
  <c r="AL75" i="44" s="1"/>
  <c r="E75" i="44" s="1"/>
  <c r="F75" i="44" s="1"/>
  <c r="G75" i="44" s="1"/>
  <c r="K75" i="44" s="1"/>
  <c r="AK70" i="44"/>
  <c r="AL70" i="44" s="1"/>
  <c r="E70" i="44" s="1"/>
  <c r="F70" i="44" s="1"/>
  <c r="G70" i="44" s="1"/>
  <c r="K70" i="44" s="1"/>
  <c r="AK59" i="44"/>
  <c r="AL59" i="44" s="1"/>
  <c r="E59" i="44" s="1"/>
  <c r="F59" i="44" s="1"/>
  <c r="G59" i="44" s="1"/>
  <c r="K59" i="44" s="1"/>
  <c r="AK53" i="44"/>
  <c r="AL53" i="44" s="1"/>
  <c r="E53" i="44" s="1"/>
  <c r="F53" i="44" s="1"/>
  <c r="G53" i="44" s="1"/>
  <c r="K53" i="44" s="1"/>
  <c r="AK49" i="44"/>
  <c r="AL49" i="44" s="1"/>
  <c r="E49" i="44" s="1"/>
  <c r="F49" i="44" s="1"/>
  <c r="G49" i="44" s="1"/>
  <c r="K49" i="44" s="1"/>
  <c r="AK45" i="44"/>
  <c r="AL45" i="44" s="1"/>
  <c r="E45" i="44" s="1"/>
  <c r="F45" i="44" s="1"/>
  <c r="G45" i="44" s="1"/>
  <c r="K45" i="44" s="1"/>
  <c r="AK41" i="44"/>
  <c r="AL41" i="44" s="1"/>
  <c r="E41" i="44" s="1"/>
  <c r="F41" i="44" s="1"/>
  <c r="G41" i="44" s="1"/>
  <c r="K41" i="44" s="1"/>
  <c r="AK37" i="44"/>
  <c r="AL37" i="44" s="1"/>
  <c r="E37" i="44" s="1"/>
  <c r="F37" i="44" s="1"/>
  <c r="G37" i="44" s="1"/>
  <c r="K37" i="44" s="1"/>
  <c r="AK33" i="44"/>
  <c r="AL33" i="44" s="1"/>
  <c r="E33" i="44" s="1"/>
  <c r="F33" i="44" s="1"/>
  <c r="G33" i="44" s="1"/>
  <c r="K33" i="44" s="1"/>
  <c r="AK29" i="44"/>
  <c r="AL29" i="44" s="1"/>
  <c r="E29" i="44" s="1"/>
  <c r="F29" i="44" s="1"/>
  <c r="G29" i="44" s="1"/>
  <c r="K29" i="44" s="1"/>
  <c r="AK24" i="44"/>
  <c r="AL24" i="44" s="1"/>
  <c r="E24" i="44" s="1"/>
  <c r="F24" i="44" s="1"/>
  <c r="G24" i="44" s="1"/>
  <c r="K24" i="44" s="1"/>
  <c r="AK19" i="44"/>
  <c r="AL19" i="44" s="1"/>
  <c r="E19" i="44" s="1"/>
  <c r="F19" i="44" s="1"/>
  <c r="G19" i="44" s="1"/>
  <c r="K19" i="44" s="1"/>
  <c r="AK15" i="44"/>
  <c r="AL15" i="44" s="1"/>
  <c r="E15" i="44" s="1"/>
  <c r="F15" i="44" s="1"/>
  <c r="G15" i="44" s="1"/>
  <c r="K15" i="44" s="1"/>
  <c r="AK372" i="44"/>
  <c r="AL372" i="44" s="1"/>
  <c r="E372" i="44" s="1"/>
  <c r="F372" i="44" s="1"/>
  <c r="G372" i="44" s="1"/>
  <c r="K372" i="44" s="1"/>
  <c r="AK368" i="44"/>
  <c r="AL368" i="44" s="1"/>
  <c r="E368" i="44" s="1"/>
  <c r="F368" i="44" s="1"/>
  <c r="G368" i="44" s="1"/>
  <c r="K368" i="44" s="1"/>
  <c r="AK346" i="44"/>
  <c r="AL346" i="44" s="1"/>
  <c r="E346" i="44" s="1"/>
  <c r="F346" i="44" s="1"/>
  <c r="G346" i="44" s="1"/>
  <c r="K346" i="44" s="1"/>
  <c r="AK342" i="44"/>
  <c r="AL342" i="44" s="1"/>
  <c r="E342" i="44" s="1"/>
  <c r="F342" i="44" s="1"/>
  <c r="G342" i="44" s="1"/>
  <c r="K342" i="44" s="1"/>
  <c r="AK338" i="44"/>
  <c r="AL338" i="44" s="1"/>
  <c r="E338" i="44" s="1"/>
  <c r="F338" i="44" s="1"/>
  <c r="G338" i="44" s="1"/>
  <c r="K338" i="44" s="1"/>
  <c r="AK334" i="44"/>
  <c r="AL334" i="44" s="1"/>
  <c r="E334" i="44" s="1"/>
  <c r="F334" i="44" s="1"/>
  <c r="G334" i="44" s="1"/>
  <c r="K334" i="44" s="1"/>
  <c r="H132" i="44"/>
  <c r="L132" i="44" s="1"/>
  <c r="H133" i="44"/>
  <c r="L133" i="44" s="1"/>
  <c r="AK17" i="44"/>
  <c r="AL17" i="44" s="1"/>
  <c r="E17" i="44" s="1"/>
  <c r="F17" i="44" s="1"/>
  <c r="G17" i="44" s="1"/>
  <c r="K17" i="44" s="1"/>
  <c r="AK370" i="44"/>
  <c r="AL370" i="44" s="1"/>
  <c r="E370" i="44" s="1"/>
  <c r="F370" i="44" s="1"/>
  <c r="G370" i="44" s="1"/>
  <c r="K370" i="44" s="1"/>
  <c r="AK366" i="44"/>
  <c r="AL366" i="44" s="1"/>
  <c r="E366" i="44" s="1"/>
  <c r="F366" i="44" s="1"/>
  <c r="G366" i="44" s="1"/>
  <c r="K366" i="44" s="1"/>
  <c r="AK344" i="44"/>
  <c r="AL344" i="44" s="1"/>
  <c r="E344" i="44" s="1"/>
  <c r="F344" i="44" s="1"/>
  <c r="G344" i="44" s="1"/>
  <c r="K344" i="44" s="1"/>
  <c r="AK340" i="44"/>
  <c r="AL340" i="44" s="1"/>
  <c r="E340" i="44" s="1"/>
  <c r="F340" i="44" s="1"/>
  <c r="G340" i="44" s="1"/>
  <c r="K340" i="44" s="1"/>
  <c r="AK336" i="44"/>
  <c r="AL336" i="44" s="1"/>
  <c r="E336" i="44" s="1"/>
  <c r="F336" i="44" s="1"/>
  <c r="G336" i="44" s="1"/>
  <c r="K336" i="44" s="1"/>
  <c r="AK332" i="44"/>
  <c r="AL332" i="44" s="1"/>
  <c r="E332" i="44" s="1"/>
  <c r="F332" i="44" s="1"/>
  <c r="G332" i="44" s="1"/>
  <c r="K332" i="44" s="1"/>
  <c r="AK266" i="44"/>
  <c r="AL266" i="44" s="1"/>
  <c r="E266" i="44" s="1"/>
  <c r="F266" i="44" s="1"/>
  <c r="G266" i="44" s="1"/>
  <c r="K266" i="44" s="1"/>
  <c r="AK262" i="44"/>
  <c r="AL262" i="44" s="1"/>
  <c r="E262" i="44" s="1"/>
  <c r="F262" i="44" s="1"/>
  <c r="G262" i="44" s="1"/>
  <c r="K262" i="44" s="1"/>
  <c r="AK258" i="44"/>
  <c r="AL258" i="44" s="1"/>
  <c r="E258" i="44" s="1"/>
  <c r="F258" i="44" s="1"/>
  <c r="G258" i="44" s="1"/>
  <c r="K258" i="44" s="1"/>
  <c r="AK242" i="44"/>
  <c r="AL242" i="44" s="1"/>
  <c r="E242" i="44" s="1"/>
  <c r="F242" i="44" s="1"/>
  <c r="G242" i="44" s="1"/>
  <c r="K242" i="44" s="1"/>
  <c r="AK236" i="44"/>
  <c r="AL236" i="44" s="1"/>
  <c r="E236" i="44" s="1"/>
  <c r="F236" i="44" s="1"/>
  <c r="G236" i="44" s="1"/>
  <c r="K236" i="44" s="1"/>
  <c r="AK232" i="44"/>
  <c r="AL232" i="44" s="1"/>
  <c r="E232" i="44" s="1"/>
  <c r="F232" i="44" s="1"/>
  <c r="G232" i="44" s="1"/>
  <c r="K232" i="44" s="1"/>
  <c r="AK213" i="44"/>
  <c r="AL213" i="44" s="1"/>
  <c r="E213" i="44" s="1"/>
  <c r="F213" i="44" s="1"/>
  <c r="G213" i="44" s="1"/>
  <c r="K213" i="44" s="1"/>
  <c r="AK209" i="44"/>
  <c r="AL209" i="44" s="1"/>
  <c r="E209" i="44" s="1"/>
  <c r="F209" i="44" s="1"/>
  <c r="G209" i="44" s="1"/>
  <c r="K209" i="44" s="1"/>
  <c r="AK205" i="44"/>
  <c r="AL205" i="44" s="1"/>
  <c r="E205" i="44" s="1"/>
  <c r="F205" i="44" s="1"/>
  <c r="G205" i="44" s="1"/>
  <c r="K205" i="44" s="1"/>
  <c r="AK183" i="44"/>
  <c r="AL183" i="44" s="1"/>
  <c r="E183" i="44" s="1"/>
  <c r="F183" i="44" s="1"/>
  <c r="G183" i="44" s="1"/>
  <c r="K183" i="44" s="1"/>
  <c r="AK179" i="44"/>
  <c r="AL179" i="44" s="1"/>
  <c r="E179" i="44" s="1"/>
  <c r="F179" i="44" s="1"/>
  <c r="G179" i="44" s="1"/>
  <c r="K179" i="44" s="1"/>
  <c r="AK175" i="44"/>
  <c r="AL175" i="44" s="1"/>
  <c r="E175" i="44" s="1"/>
  <c r="F175" i="44" s="1"/>
  <c r="G175" i="44" s="1"/>
  <c r="K175" i="44" s="1"/>
  <c r="AK170" i="44"/>
  <c r="AL170" i="44" s="1"/>
  <c r="E170" i="44" s="1"/>
  <c r="F170" i="44" s="1"/>
  <c r="G170" i="44" s="1"/>
  <c r="K170" i="44" s="1"/>
  <c r="AK150" i="44"/>
  <c r="AL150" i="44" s="1"/>
  <c r="E150" i="44" s="1"/>
  <c r="F150" i="44" s="1"/>
  <c r="G150" i="44" s="1"/>
  <c r="K150" i="44" s="1"/>
  <c r="AK126" i="44"/>
  <c r="AL126" i="44" s="1"/>
  <c r="E126" i="44" s="1"/>
  <c r="F126" i="44" s="1"/>
  <c r="G126" i="44" s="1"/>
  <c r="K126" i="44" s="1"/>
  <c r="AK122" i="44"/>
  <c r="AL122" i="44" s="1"/>
  <c r="E122" i="44" s="1"/>
  <c r="F122" i="44" s="1"/>
  <c r="G122" i="44" s="1"/>
  <c r="K122" i="44" s="1"/>
  <c r="AK82" i="44"/>
  <c r="AL82" i="44" s="1"/>
  <c r="E82" i="44" s="1"/>
  <c r="F82" i="44" s="1"/>
  <c r="G82" i="44" s="1"/>
  <c r="K82" i="44" s="1"/>
  <c r="AK78" i="44"/>
  <c r="AL78" i="44" s="1"/>
  <c r="E78" i="44" s="1"/>
  <c r="F78" i="44" s="1"/>
  <c r="G78" i="44" s="1"/>
  <c r="K78" i="44" s="1"/>
  <c r="AK74" i="44"/>
  <c r="AL74" i="44" s="1"/>
  <c r="E74" i="44" s="1"/>
  <c r="F74" i="44" s="1"/>
  <c r="G74" i="44" s="1"/>
  <c r="K74" i="44" s="1"/>
  <c r="AK69" i="44"/>
  <c r="AL69" i="44" s="1"/>
  <c r="E69" i="44" s="1"/>
  <c r="F69" i="44" s="1"/>
  <c r="G69" i="44" s="1"/>
  <c r="K69" i="44" s="1"/>
  <c r="AK57" i="44"/>
  <c r="AL57" i="44" s="1"/>
  <c r="E57" i="44" s="1"/>
  <c r="F57" i="44" s="1"/>
  <c r="G57" i="44" s="1"/>
  <c r="K57" i="44" s="1"/>
  <c r="AK52" i="44"/>
  <c r="AL52" i="44" s="1"/>
  <c r="E52" i="44" s="1"/>
  <c r="F52" i="44" s="1"/>
  <c r="G52" i="44" s="1"/>
  <c r="K52" i="44" s="1"/>
  <c r="AK48" i="44"/>
  <c r="AL48" i="44" s="1"/>
  <c r="E48" i="44" s="1"/>
  <c r="F48" i="44" s="1"/>
  <c r="G48" i="44" s="1"/>
  <c r="K48" i="44" s="1"/>
  <c r="AK44" i="44"/>
  <c r="AL44" i="44" s="1"/>
  <c r="E44" i="44" s="1"/>
  <c r="F44" i="44" s="1"/>
  <c r="G44" i="44" s="1"/>
  <c r="K44" i="44" s="1"/>
  <c r="AK40" i="44"/>
  <c r="AL40" i="44" s="1"/>
  <c r="E40" i="44" s="1"/>
  <c r="F40" i="44" s="1"/>
  <c r="G40" i="44" s="1"/>
  <c r="K40" i="44" s="1"/>
  <c r="AK36" i="44"/>
  <c r="AL36" i="44" s="1"/>
  <c r="E36" i="44" s="1"/>
  <c r="F36" i="44" s="1"/>
  <c r="G36" i="44" s="1"/>
  <c r="K36" i="44" s="1"/>
  <c r="AK32" i="44"/>
  <c r="AL32" i="44" s="1"/>
  <c r="E32" i="44" s="1"/>
  <c r="F32" i="44" s="1"/>
  <c r="G32" i="44" s="1"/>
  <c r="K32" i="44" s="1"/>
  <c r="AK28" i="44"/>
  <c r="AL28" i="44" s="1"/>
  <c r="E28" i="44" s="1"/>
  <c r="F28" i="44" s="1"/>
  <c r="G28" i="44" s="1"/>
  <c r="K28" i="44" s="1"/>
  <c r="AK23" i="44"/>
  <c r="AL23" i="44" s="1"/>
  <c r="E23" i="44" s="1"/>
  <c r="F23" i="44" s="1"/>
  <c r="G23" i="44" s="1"/>
  <c r="K23" i="44" s="1"/>
  <c r="H229" i="44"/>
  <c r="L229" i="44" s="1"/>
  <c r="H152" i="44"/>
  <c r="L152" i="44" s="1"/>
  <c r="H328" i="44"/>
  <c r="L328" i="44" s="1"/>
  <c r="H142" i="44"/>
  <c r="L142" i="44" s="1"/>
  <c r="H177" i="44"/>
  <c r="L177" i="44" s="1"/>
  <c r="H76" i="44"/>
  <c r="L76" i="44" s="1"/>
  <c r="H27" i="44"/>
  <c r="L27" i="44" s="1"/>
  <c r="H140" i="44"/>
  <c r="L140" i="44" s="1"/>
  <c r="H326" i="44"/>
  <c r="L326" i="44" s="1"/>
  <c r="H317" i="44"/>
  <c r="L317" i="44" s="1"/>
  <c r="H274" i="44"/>
  <c r="L274" i="44" s="1"/>
  <c r="H138" i="44"/>
  <c r="L138" i="44" s="1"/>
  <c r="H319" i="44"/>
  <c r="L319" i="44" s="1"/>
  <c r="H129" i="44"/>
  <c r="L129" i="44" s="1"/>
  <c r="H194" i="44"/>
  <c r="L194" i="44" s="1"/>
  <c r="H145" i="44"/>
  <c r="L145" i="44" s="1"/>
  <c r="AK313" i="44"/>
  <c r="AL313" i="44" s="1"/>
  <c r="E313" i="44" s="1"/>
  <c r="AK305" i="44"/>
  <c r="AL305" i="44" s="1"/>
  <c r="E305" i="44" s="1"/>
  <c r="AK297" i="44"/>
  <c r="AL297" i="44" s="1"/>
  <c r="E297" i="44" s="1"/>
  <c r="AK249" i="44"/>
  <c r="AL249" i="44" s="1"/>
  <c r="E249" i="44" s="1"/>
  <c r="AK227" i="44"/>
  <c r="AL227" i="44" s="1"/>
  <c r="E227" i="44" s="1"/>
  <c r="AK220" i="44"/>
  <c r="AL220" i="44" s="1"/>
  <c r="E220" i="44" s="1"/>
  <c r="AK161" i="44"/>
  <c r="AL161" i="44" s="1"/>
  <c r="E161" i="44" s="1"/>
  <c r="H165" i="44"/>
  <c r="L165" i="44" s="1"/>
  <c r="H131" i="44"/>
  <c r="L131" i="44" s="1"/>
  <c r="H128" i="44"/>
  <c r="L128" i="44" s="1"/>
  <c r="AK10" i="44"/>
  <c r="AL10" i="44" s="1"/>
  <c r="E10" i="44" s="1"/>
  <c r="AK360" i="44"/>
  <c r="AL360" i="44" s="1"/>
  <c r="E360" i="44" s="1"/>
  <c r="AK356" i="44"/>
  <c r="AL356" i="44" s="1"/>
  <c r="E356" i="44" s="1"/>
  <c r="AK351" i="44"/>
  <c r="AL351" i="44" s="1"/>
  <c r="E351" i="44" s="1"/>
  <c r="AK310" i="44"/>
  <c r="AL310" i="44" s="1"/>
  <c r="E310" i="44" s="1"/>
  <c r="AK306" i="44"/>
  <c r="AL306" i="44" s="1"/>
  <c r="E306" i="44" s="1"/>
  <c r="AK302" i="44"/>
  <c r="AL302" i="44" s="1"/>
  <c r="E302" i="44" s="1"/>
  <c r="AK298" i="44"/>
  <c r="AL298" i="44" s="1"/>
  <c r="E298" i="44" s="1"/>
  <c r="AK293" i="44"/>
  <c r="AL293" i="44" s="1"/>
  <c r="E293" i="44" s="1"/>
  <c r="AK288" i="44"/>
  <c r="AL288" i="44" s="1"/>
  <c r="E288" i="44" s="1"/>
  <c r="AK273" i="44"/>
  <c r="AL273" i="44" s="1"/>
  <c r="E273" i="44" s="1"/>
  <c r="AK250" i="44"/>
  <c r="AL250" i="44" s="1"/>
  <c r="E250" i="44" s="1"/>
  <c r="AK245" i="44"/>
  <c r="AL245" i="44" s="1"/>
  <c r="E245" i="44" s="1"/>
  <c r="AK224" i="44"/>
  <c r="AL224" i="44" s="1"/>
  <c r="E224" i="44" s="1"/>
  <c r="AK216" i="44"/>
  <c r="AL216" i="44" s="1"/>
  <c r="E216" i="44" s="1"/>
  <c r="AK162" i="44"/>
  <c r="AL162" i="44" s="1"/>
  <c r="E162" i="44" s="1"/>
  <c r="AK157" i="44"/>
  <c r="AL157" i="44" s="1"/>
  <c r="E157" i="44" s="1"/>
  <c r="AK110" i="44"/>
  <c r="AL110" i="44" s="1"/>
  <c r="E110" i="44" s="1"/>
  <c r="AK105" i="44"/>
  <c r="AL105" i="44" s="1"/>
  <c r="E105" i="44" s="1"/>
  <c r="AK101" i="44"/>
  <c r="AL101" i="44" s="1"/>
  <c r="E101" i="44" s="1"/>
  <c r="AK97" i="44"/>
  <c r="AL97" i="44" s="1"/>
  <c r="E97" i="44" s="1"/>
  <c r="AK93" i="44"/>
  <c r="AL93" i="44" s="1"/>
  <c r="E93" i="44" s="1"/>
  <c r="AK89" i="44"/>
  <c r="AL89" i="44" s="1"/>
  <c r="E89" i="44" s="1"/>
  <c r="AK85" i="44"/>
  <c r="AL85" i="44" s="1"/>
  <c r="E85" i="44" s="1"/>
  <c r="AK65" i="44"/>
  <c r="AL65" i="44" s="1"/>
  <c r="E65" i="44" s="1"/>
  <c r="AK60" i="44"/>
  <c r="AL60" i="44" s="1"/>
  <c r="E60" i="44" s="1"/>
  <c r="AK54" i="44"/>
  <c r="AL54" i="44" s="1"/>
  <c r="E54" i="44" s="1"/>
  <c r="AK50" i="44"/>
  <c r="AL50" i="44" s="1"/>
  <c r="E50" i="44" s="1"/>
  <c r="AK46" i="44"/>
  <c r="AL46" i="44" s="1"/>
  <c r="E46" i="44" s="1"/>
  <c r="AK42" i="44"/>
  <c r="AL42" i="44" s="1"/>
  <c r="E42" i="44" s="1"/>
  <c r="AK38" i="44"/>
  <c r="AL38" i="44" s="1"/>
  <c r="E38" i="44" s="1"/>
  <c r="AK34" i="44"/>
  <c r="AL34" i="44" s="1"/>
  <c r="E34" i="44" s="1"/>
  <c r="AK30" i="44"/>
  <c r="AL30" i="44" s="1"/>
  <c r="E30" i="44" s="1"/>
  <c r="AK25" i="44"/>
  <c r="AL25" i="44" s="1"/>
  <c r="E25" i="44" s="1"/>
  <c r="H13" i="44"/>
  <c r="L13" i="44" s="1"/>
  <c r="H115" i="44"/>
  <c r="L115" i="44" s="1"/>
  <c r="H315" i="44"/>
  <c r="L315" i="44" s="1"/>
  <c r="H200" i="44"/>
  <c r="L200" i="44" s="1"/>
  <c r="H141" i="44"/>
  <c r="L141" i="44" s="1"/>
  <c r="H72" i="44"/>
  <c r="L72" i="44" s="1"/>
  <c r="H134" i="44"/>
  <c r="L134" i="44" s="1"/>
  <c r="H172" i="44"/>
  <c r="L172" i="44" s="1"/>
  <c r="H279" i="44"/>
  <c r="L279" i="44" s="1"/>
  <c r="H321" i="44"/>
  <c r="L321" i="44" s="1"/>
  <c r="H198" i="44"/>
  <c r="L198" i="44" s="1"/>
  <c r="H181" i="44"/>
  <c r="L181" i="44" s="1"/>
  <c r="H117" i="44"/>
  <c r="L117" i="44" s="1"/>
  <c r="H322" i="44"/>
  <c r="L322" i="44" s="1"/>
  <c r="AK9" i="44"/>
  <c r="AL9" i="44" s="1"/>
  <c r="E9" i="44" s="1"/>
  <c r="AK309" i="44"/>
  <c r="AL309" i="44" s="1"/>
  <c r="E309" i="44" s="1"/>
  <c r="AK301" i="44"/>
  <c r="AL301" i="44" s="1"/>
  <c r="E301" i="44" s="1"/>
  <c r="AK192" i="44"/>
  <c r="AL192" i="44" s="1"/>
  <c r="E192" i="44" s="1"/>
  <c r="AK64" i="44"/>
  <c r="AL64" i="44" s="1"/>
  <c r="E64" i="44" s="1"/>
  <c r="H119" i="44"/>
  <c r="L119" i="44" s="1"/>
  <c r="H197" i="44"/>
  <c r="L197" i="44" s="1"/>
  <c r="AK21" i="44"/>
  <c r="AL21" i="44" s="1"/>
  <c r="E21" i="44" s="1"/>
  <c r="AK16" i="44"/>
  <c r="AL16" i="44" s="1"/>
  <c r="E16" i="44" s="1"/>
  <c r="AK369" i="44"/>
  <c r="AL369" i="44" s="1"/>
  <c r="E369" i="44" s="1"/>
  <c r="AK365" i="44"/>
  <c r="AL365" i="44" s="1"/>
  <c r="E365" i="44" s="1"/>
  <c r="AK361" i="44"/>
  <c r="AL361" i="44" s="1"/>
  <c r="E361" i="44" s="1"/>
  <c r="AK357" i="44"/>
  <c r="AL357" i="44" s="1"/>
  <c r="E357" i="44" s="1"/>
  <c r="AK352" i="44"/>
  <c r="AL352" i="44" s="1"/>
  <c r="E352" i="44" s="1"/>
  <c r="AK347" i="44"/>
  <c r="AL347" i="44" s="1"/>
  <c r="E347" i="44" s="1"/>
  <c r="AK343" i="44"/>
  <c r="AL343" i="44" s="1"/>
  <c r="E343" i="44" s="1"/>
  <c r="AK339" i="44"/>
  <c r="AL339" i="44" s="1"/>
  <c r="E339" i="44" s="1"/>
  <c r="AK335" i="44"/>
  <c r="AL335" i="44" s="1"/>
  <c r="E335" i="44" s="1"/>
  <c r="AK290" i="44"/>
  <c r="AL290" i="44" s="1"/>
  <c r="E290" i="44" s="1"/>
  <c r="AK283" i="44"/>
  <c r="AL283" i="44" s="1"/>
  <c r="E283" i="44" s="1"/>
  <c r="AK269" i="44"/>
  <c r="AL269" i="44" s="1"/>
  <c r="E269" i="44" s="1"/>
  <c r="AK265" i="44"/>
  <c r="AL265" i="44" s="1"/>
  <c r="E265" i="44" s="1"/>
  <c r="AK261" i="44"/>
  <c r="AL261" i="44" s="1"/>
  <c r="E261" i="44" s="1"/>
  <c r="AK257" i="44"/>
  <c r="AL257" i="44" s="1"/>
  <c r="E257" i="44" s="1"/>
  <c r="AK239" i="44"/>
  <c r="AL239" i="44" s="1"/>
  <c r="E239" i="44" s="1"/>
  <c r="AK235" i="44"/>
  <c r="AL235" i="44" s="1"/>
  <c r="E235" i="44" s="1"/>
  <c r="AK231" i="44"/>
  <c r="AL231" i="44" s="1"/>
  <c r="E231" i="44" s="1"/>
  <c r="AK217" i="44"/>
  <c r="AL217" i="44" s="1"/>
  <c r="E217" i="44" s="1"/>
  <c r="AK212" i="44"/>
  <c r="AL212" i="44" s="1"/>
  <c r="E212" i="44" s="1"/>
  <c r="AK208" i="44"/>
  <c r="AL208" i="44" s="1"/>
  <c r="E208" i="44" s="1"/>
  <c r="AK204" i="44"/>
  <c r="AL204" i="44" s="1"/>
  <c r="E204" i="44" s="1"/>
  <c r="AK189" i="44"/>
  <c r="AL189" i="44" s="1"/>
  <c r="E189" i="44" s="1"/>
  <c r="AK182" i="44"/>
  <c r="AL182" i="44" s="1"/>
  <c r="E182" i="44" s="1"/>
  <c r="AK178" i="44"/>
  <c r="AL178" i="44" s="1"/>
  <c r="E178" i="44" s="1"/>
  <c r="AK174" i="44"/>
  <c r="AL174" i="44" s="1"/>
  <c r="E174" i="44" s="1"/>
  <c r="AK169" i="44"/>
  <c r="AL169" i="44" s="1"/>
  <c r="E169" i="44" s="1"/>
  <c r="AK154" i="44"/>
  <c r="AL154" i="44" s="1"/>
  <c r="E154" i="44" s="1"/>
  <c r="AK149" i="44"/>
  <c r="AL149" i="44" s="1"/>
  <c r="E149" i="44" s="1"/>
  <c r="AK125" i="44"/>
  <c r="AL125" i="44" s="1"/>
  <c r="E125" i="44" s="1"/>
  <c r="AK121" i="44"/>
  <c r="AL121" i="44" s="1"/>
  <c r="E121" i="44" s="1"/>
  <c r="AK106" i="44"/>
  <c r="AL106" i="44" s="1"/>
  <c r="E106" i="44" s="1"/>
  <c r="AK102" i="44"/>
  <c r="AL102" i="44" s="1"/>
  <c r="E102" i="44" s="1"/>
  <c r="AK98" i="44"/>
  <c r="AL98" i="44" s="1"/>
  <c r="E98" i="44" s="1"/>
  <c r="AK94" i="44"/>
  <c r="AL94" i="44" s="1"/>
  <c r="E94" i="44" s="1"/>
  <c r="AK90" i="44"/>
  <c r="AL90" i="44" s="1"/>
  <c r="E90" i="44" s="1"/>
  <c r="AK86" i="44"/>
  <c r="AL86" i="44" s="1"/>
  <c r="E86" i="44" s="1"/>
  <c r="AK81" i="44"/>
  <c r="AL81" i="44" s="1"/>
  <c r="E81" i="44" s="1"/>
  <c r="AK77" i="44"/>
  <c r="AL77" i="44" s="1"/>
  <c r="E77" i="44" s="1"/>
  <c r="AK73" i="44"/>
  <c r="AL73" i="44" s="1"/>
  <c r="E73" i="44" s="1"/>
  <c r="AK61" i="44"/>
  <c r="AL61" i="44" s="1"/>
  <c r="E61" i="44" s="1"/>
  <c r="AK56" i="44"/>
  <c r="AL56" i="44" s="1"/>
  <c r="E56" i="44" s="1"/>
  <c r="AK51" i="44"/>
  <c r="AL51" i="44" s="1"/>
  <c r="E51" i="44" s="1"/>
  <c r="AK47" i="44"/>
  <c r="AL47" i="44" s="1"/>
  <c r="E47" i="44" s="1"/>
  <c r="AK43" i="44"/>
  <c r="AL43" i="44" s="1"/>
  <c r="E43" i="44" s="1"/>
  <c r="AK39" i="44"/>
  <c r="AL39" i="44" s="1"/>
  <c r="E39" i="44" s="1"/>
  <c r="AK35" i="44"/>
  <c r="AL35" i="44" s="1"/>
  <c r="E35" i="44" s="1"/>
  <c r="AK31" i="44"/>
  <c r="AL31" i="44" s="1"/>
  <c r="E31" i="44" s="1"/>
  <c r="AK26" i="44"/>
  <c r="AL26" i="44" s="1"/>
  <c r="E26" i="44" s="1"/>
  <c r="AK22" i="44"/>
  <c r="AL22" i="44" s="1"/>
  <c r="E22" i="44" s="1"/>
  <c r="H136" i="44"/>
  <c r="L136" i="44" s="1"/>
  <c r="H196" i="44"/>
  <c r="L196" i="44" s="1"/>
  <c r="H130" i="44"/>
  <c r="L130" i="44" s="1"/>
  <c r="H148" i="44"/>
  <c r="L148" i="44" s="1"/>
  <c r="H12" i="44"/>
  <c r="L12" i="44" s="1"/>
  <c r="H323" i="44"/>
  <c r="L323" i="44" s="1"/>
  <c r="H260" i="44"/>
  <c r="L260" i="44" s="1"/>
  <c r="H234" i="44"/>
  <c r="L234" i="44" s="1"/>
  <c r="H199" i="44"/>
  <c r="L199" i="44" s="1"/>
  <c r="H116" i="44"/>
  <c r="L116" i="44" s="1"/>
  <c r="H80" i="44"/>
  <c r="L80" i="44" s="1"/>
  <c r="H144" i="44"/>
  <c r="L144" i="44" s="1"/>
  <c r="H166" i="44"/>
  <c r="L166" i="44" s="1"/>
  <c r="H318" i="44"/>
  <c r="L318" i="44" s="1"/>
  <c r="H137" i="44"/>
  <c r="L137" i="44" s="1"/>
  <c r="H367" i="44"/>
  <c r="L367" i="44" s="1"/>
  <c r="H195" i="44"/>
  <c r="L195" i="44" s="1"/>
  <c r="H330" i="44"/>
  <c r="L330" i="44" s="1"/>
  <c r="H327" i="44"/>
  <c r="L327" i="44" s="1"/>
  <c r="H275" i="44"/>
  <c r="L275" i="44" s="1"/>
  <c r="H114" i="44"/>
  <c r="L114" i="44" s="1"/>
  <c r="P374" i="44"/>
  <c r="AF112" i="42"/>
  <c r="AE112" i="42"/>
  <c r="AD112" i="42"/>
  <c r="AC112" i="42"/>
  <c r="AB112" i="42"/>
  <c r="AA112" i="42"/>
  <c r="Z112" i="42"/>
  <c r="Y112" i="42"/>
  <c r="X112" i="42"/>
  <c r="W112" i="42"/>
  <c r="V112" i="42"/>
  <c r="U112" i="42"/>
  <c r="T112" i="42"/>
  <c r="S112" i="42"/>
  <c r="R112" i="42"/>
  <c r="Q112" i="42"/>
  <c r="P112" i="42"/>
  <c r="O112" i="42"/>
  <c r="M112" i="42"/>
  <c r="K112" i="42"/>
  <c r="J112" i="42"/>
  <c r="I112" i="42"/>
  <c r="H112" i="42"/>
  <c r="G112" i="42"/>
  <c r="F112" i="42"/>
  <c r="L112" i="42"/>
  <c r="N112" i="42"/>
  <c r="F114" i="42" l="1"/>
  <c r="H333" i="44"/>
  <c r="L333" i="44" s="1"/>
  <c r="H91" i="44"/>
  <c r="L91" i="44" s="1"/>
  <c r="H295" i="44"/>
  <c r="L295" i="44" s="1"/>
  <c r="H372" i="44"/>
  <c r="L372" i="44" s="1"/>
  <c r="H247" i="44"/>
  <c r="L247" i="44" s="1"/>
  <c r="H75" i="44"/>
  <c r="L75" i="44" s="1"/>
  <c r="H211" i="44"/>
  <c r="L211" i="44" s="1"/>
  <c r="H303" i="44"/>
  <c r="L303" i="44" s="1"/>
  <c r="H108" i="44"/>
  <c r="L108" i="44" s="1"/>
  <c r="H281" i="44"/>
  <c r="L281" i="44" s="1"/>
  <c r="H256" i="44"/>
  <c r="L256" i="44" s="1"/>
  <c r="H304" i="44"/>
  <c r="L304" i="44" s="1"/>
  <c r="H6" i="44"/>
  <c r="L6" i="44" s="1"/>
  <c r="H329" i="44"/>
  <c r="L329" i="44" s="1"/>
  <c r="H143" i="44"/>
  <c r="L143" i="44" s="1"/>
  <c r="H95" i="44"/>
  <c r="L95" i="44" s="1"/>
  <c r="H124" i="44"/>
  <c r="L124" i="44" s="1"/>
  <c r="H243" i="44"/>
  <c r="L243" i="44" s="1"/>
  <c r="H203" i="44"/>
  <c r="L203" i="44" s="1"/>
  <c r="H29" i="44"/>
  <c r="L29" i="44" s="1"/>
  <c r="H107" i="44"/>
  <c r="L107" i="44" s="1"/>
  <c r="H185" i="44"/>
  <c r="L185" i="44" s="1"/>
  <c r="H267" i="44"/>
  <c r="L267" i="44" s="1"/>
  <c r="H88" i="44"/>
  <c r="L88" i="44" s="1"/>
  <c r="H338" i="44"/>
  <c r="L338" i="44" s="1"/>
  <c r="H207" i="44"/>
  <c r="L207" i="44" s="1"/>
  <c r="H307" i="44"/>
  <c r="L307" i="44" s="1"/>
  <c r="H350" i="44"/>
  <c r="L350" i="44" s="1"/>
  <c r="H353" i="44"/>
  <c r="L353" i="44" s="1"/>
  <c r="H271" i="44"/>
  <c r="L271" i="44" s="1"/>
  <c r="H104" i="44"/>
  <c r="L104" i="44" s="1"/>
  <c r="H70" i="44"/>
  <c r="L70" i="44" s="1"/>
  <c r="H210" i="44"/>
  <c r="L210" i="44" s="1"/>
  <c r="H168" i="44"/>
  <c r="L168" i="44" s="1"/>
  <c r="H264" i="44"/>
  <c r="L264" i="44" s="1"/>
  <c r="H320" i="44"/>
  <c r="L320" i="44" s="1"/>
  <c r="H324" i="44"/>
  <c r="L324" i="44" s="1"/>
  <c r="H218" i="44"/>
  <c r="L218" i="44" s="1"/>
  <c r="H277" i="44"/>
  <c r="L277" i="44" s="1"/>
  <c r="H139" i="44"/>
  <c r="L139" i="44" s="1"/>
  <c r="H180" i="44"/>
  <c r="L180" i="44" s="1"/>
  <c r="H151" i="44"/>
  <c r="L151" i="44" s="1"/>
  <c r="H238" i="44"/>
  <c r="L238" i="44" s="1"/>
  <c r="H225" i="44"/>
  <c r="L225" i="44" s="1"/>
  <c r="H120" i="44"/>
  <c r="L120" i="44" s="1"/>
  <c r="H135" i="44"/>
  <c r="L135" i="44" s="1"/>
  <c r="H268" i="44"/>
  <c r="L268" i="44" s="1"/>
  <c r="H156" i="44"/>
  <c r="L156" i="44" s="1"/>
  <c r="H284" i="44"/>
  <c r="L284" i="44" s="1"/>
  <c r="H312" i="44"/>
  <c r="L312" i="44" s="1"/>
  <c r="H371" i="44"/>
  <c r="L371" i="44" s="1"/>
  <c r="H214" i="44"/>
  <c r="L214" i="44" s="1"/>
  <c r="H45" i="44"/>
  <c r="L45" i="44" s="1"/>
  <c r="H226" i="44"/>
  <c r="L226" i="44" s="1"/>
  <c r="H251" i="44"/>
  <c r="L251" i="44" s="1"/>
  <c r="H296" i="44"/>
  <c r="L296" i="44" s="1"/>
  <c r="H255" i="44"/>
  <c r="L255" i="44" s="1"/>
  <c r="H358" i="44"/>
  <c r="L358" i="44" s="1"/>
  <c r="H92" i="44"/>
  <c r="L92" i="44" s="1"/>
  <c r="H49" i="44"/>
  <c r="L49" i="44" s="1"/>
  <c r="H112" i="44"/>
  <c r="L112" i="44" s="1"/>
  <c r="H170" i="44"/>
  <c r="L170" i="44" s="1"/>
  <c r="H79" i="44"/>
  <c r="L79" i="44" s="1"/>
  <c r="H337" i="44"/>
  <c r="L337" i="44" s="1"/>
  <c r="H355" i="44"/>
  <c r="L355" i="44" s="1"/>
  <c r="H184" i="44"/>
  <c r="L184" i="44" s="1"/>
  <c r="H66" i="44"/>
  <c r="L66" i="44" s="1"/>
  <c r="H33" i="44"/>
  <c r="L33" i="44" s="1"/>
  <c r="H272" i="44"/>
  <c r="L272" i="44" s="1"/>
  <c r="H11" i="44"/>
  <c r="L11" i="44" s="1"/>
  <c r="H259" i="44"/>
  <c r="L259" i="44" s="1"/>
  <c r="H359" i="44"/>
  <c r="L359" i="44" s="1"/>
  <c r="H311" i="44"/>
  <c r="L311" i="44" s="1"/>
  <c r="H8" i="44"/>
  <c r="L8" i="44" s="1"/>
  <c r="H291" i="44"/>
  <c r="L291" i="44" s="1"/>
  <c r="H37" i="44"/>
  <c r="L37" i="44" s="1"/>
  <c r="H96" i="44"/>
  <c r="L96" i="44" s="1"/>
  <c r="H248" i="44"/>
  <c r="L248" i="44" s="1"/>
  <c r="H233" i="44"/>
  <c r="L233" i="44" s="1"/>
  <c r="H155" i="44"/>
  <c r="L155" i="44" s="1"/>
  <c r="H349" i="44"/>
  <c r="L349" i="44" s="1"/>
  <c r="H345" i="44"/>
  <c r="L345" i="44" s="1"/>
  <c r="H300" i="44"/>
  <c r="L300" i="44" s="1"/>
  <c r="H308" i="44"/>
  <c r="L308" i="44" s="1"/>
  <c r="H286" i="44"/>
  <c r="L286" i="44" s="1"/>
  <c r="H176" i="44"/>
  <c r="L176" i="44" s="1"/>
  <c r="H237" i="44"/>
  <c r="L237" i="44" s="1"/>
  <c r="H334" i="44"/>
  <c r="L334" i="44" s="1"/>
  <c r="H7" i="44"/>
  <c r="L7" i="44" s="1"/>
  <c r="H163" i="44"/>
  <c r="L163" i="44" s="1"/>
  <c r="H87" i="44"/>
  <c r="L87" i="44" s="1"/>
  <c r="H63" i="44"/>
  <c r="L63" i="44" s="1"/>
  <c r="H123" i="44"/>
  <c r="L123" i="44" s="1"/>
  <c r="H18" i="44"/>
  <c r="L18" i="44" s="1"/>
  <c r="H368" i="44"/>
  <c r="L368" i="44" s="1"/>
  <c r="H59" i="44"/>
  <c r="L59" i="44" s="1"/>
  <c r="H160" i="44"/>
  <c r="L160" i="44" s="1"/>
  <c r="H202" i="44"/>
  <c r="L202" i="44" s="1"/>
  <c r="H299" i="44"/>
  <c r="L299" i="44" s="1"/>
  <c r="H171" i="44"/>
  <c r="L171" i="44" s="1"/>
  <c r="H263" i="44"/>
  <c r="L263" i="44" s="1"/>
  <c r="H147" i="44"/>
  <c r="L147" i="44" s="1"/>
  <c r="H252" i="44"/>
  <c r="L252" i="44" s="1"/>
  <c r="H206" i="44"/>
  <c r="L206" i="44" s="1"/>
  <c r="H276" i="44"/>
  <c r="L276" i="44" s="1"/>
  <c r="H41" i="44"/>
  <c r="L41" i="44" s="1"/>
  <c r="H341" i="44"/>
  <c r="L341" i="44" s="1"/>
  <c r="H292" i="44"/>
  <c r="L292" i="44" s="1"/>
  <c r="H24" i="44"/>
  <c r="L24" i="44" s="1"/>
  <c r="H53" i="44"/>
  <c r="L53" i="44" s="1"/>
  <c r="H99" i="44"/>
  <c r="L99" i="44" s="1"/>
  <c r="H362" i="44"/>
  <c r="L362" i="44" s="1"/>
  <c r="H190" i="44"/>
  <c r="L190" i="44" s="1"/>
  <c r="H159" i="44"/>
  <c r="L159" i="44" s="1"/>
  <c r="H84" i="44"/>
  <c r="L84" i="44" s="1"/>
  <c r="H111" i="44"/>
  <c r="L111" i="44" s="1"/>
  <c r="H100" i="44"/>
  <c r="L100" i="44" s="1"/>
  <c r="H103" i="44"/>
  <c r="L103" i="44" s="1"/>
  <c r="H363" i="44"/>
  <c r="L363" i="44" s="1"/>
  <c r="H28" i="44"/>
  <c r="L28" i="44" s="1"/>
  <c r="H342" i="44"/>
  <c r="L342" i="44" s="1"/>
  <c r="H15" i="44"/>
  <c r="L15" i="44" s="1"/>
  <c r="H332" i="44"/>
  <c r="L332" i="44" s="1"/>
  <c r="H175" i="44"/>
  <c r="L175" i="44" s="1"/>
  <c r="H366" i="44"/>
  <c r="L366" i="44" s="1"/>
  <c r="H242" i="44"/>
  <c r="L242" i="44" s="1"/>
  <c r="H346" i="44"/>
  <c r="L346" i="44" s="1"/>
  <c r="H44" i="44"/>
  <c r="L44" i="44" s="1"/>
  <c r="H69" i="44"/>
  <c r="L69" i="44" s="1"/>
  <c r="H209" i="44"/>
  <c r="L209" i="44" s="1"/>
  <c r="H122" i="44"/>
  <c r="L122" i="44" s="1"/>
  <c r="H19" i="44"/>
  <c r="L19" i="44" s="1"/>
  <c r="H232" i="44"/>
  <c r="L232" i="44" s="1"/>
  <c r="H126" i="44"/>
  <c r="L126" i="44" s="1"/>
  <c r="H336" i="44"/>
  <c r="L336" i="44" s="1"/>
  <c r="H74" i="44"/>
  <c r="L74" i="44" s="1"/>
  <c r="H179" i="44"/>
  <c r="L179" i="44" s="1"/>
  <c r="H370" i="44"/>
  <c r="L370" i="44" s="1"/>
  <c r="H340" i="44"/>
  <c r="L340" i="44" s="1"/>
  <c r="H213" i="44"/>
  <c r="L213" i="44" s="1"/>
  <c r="H48" i="44"/>
  <c r="L48" i="44" s="1"/>
  <c r="H52" i="44"/>
  <c r="L52" i="44" s="1"/>
  <c r="H258" i="44"/>
  <c r="L258" i="44" s="1"/>
  <c r="H266" i="44"/>
  <c r="L266" i="44" s="1"/>
  <c r="H344" i="44"/>
  <c r="L344" i="44" s="1"/>
  <c r="H57" i="44"/>
  <c r="L57" i="44" s="1"/>
  <c r="H40" i="44"/>
  <c r="L40" i="44" s="1"/>
  <c r="H82" i="44"/>
  <c r="L82" i="44" s="1"/>
  <c r="H236" i="44"/>
  <c r="L236" i="44" s="1"/>
  <c r="H32" i="44"/>
  <c r="L32" i="44" s="1"/>
  <c r="H205" i="44"/>
  <c r="L205" i="44" s="1"/>
  <c r="H23" i="44"/>
  <c r="L23" i="44" s="1"/>
  <c r="H183" i="44"/>
  <c r="L183" i="44" s="1"/>
  <c r="H262" i="44"/>
  <c r="L262" i="44" s="1"/>
  <c r="H150" i="44"/>
  <c r="L150" i="44" s="1"/>
  <c r="H36" i="44"/>
  <c r="L36" i="44" s="1"/>
  <c r="H78" i="44"/>
  <c r="L78" i="44" s="1"/>
  <c r="H17" i="44"/>
  <c r="L17" i="44" s="1"/>
  <c r="F31" i="44"/>
  <c r="G31" i="44" s="1"/>
  <c r="K31" i="44" s="1"/>
  <c r="F73" i="44"/>
  <c r="G73" i="44" s="1"/>
  <c r="K73" i="44" s="1"/>
  <c r="F106" i="44"/>
  <c r="G106" i="44" s="1"/>
  <c r="K106" i="44" s="1"/>
  <c r="F182" i="44"/>
  <c r="G182" i="44" s="1"/>
  <c r="K182" i="44" s="1"/>
  <c r="F239" i="44"/>
  <c r="G239" i="44" s="1"/>
  <c r="K239" i="44" s="1"/>
  <c r="F339" i="44"/>
  <c r="G339" i="44" s="1"/>
  <c r="K339" i="44" s="1"/>
  <c r="F16" i="44"/>
  <c r="G16" i="44" s="1"/>
  <c r="K16" i="44" s="1"/>
  <c r="F30" i="44"/>
  <c r="G30" i="44" s="1"/>
  <c r="K30" i="44" s="1"/>
  <c r="F65" i="44"/>
  <c r="G65" i="44" s="1"/>
  <c r="K65" i="44" s="1"/>
  <c r="F157" i="44"/>
  <c r="G157" i="44" s="1"/>
  <c r="K157" i="44" s="1"/>
  <c r="F293" i="44"/>
  <c r="G293" i="44" s="1"/>
  <c r="K293" i="44" s="1"/>
  <c r="F227" i="44"/>
  <c r="G227" i="44" s="1"/>
  <c r="K227" i="44" s="1"/>
  <c r="F26" i="44"/>
  <c r="G26" i="44" s="1"/>
  <c r="K26" i="44" s="1"/>
  <c r="F61" i="44"/>
  <c r="G61" i="44" s="1"/>
  <c r="K61" i="44" s="1"/>
  <c r="F102" i="44"/>
  <c r="G102" i="44" s="1"/>
  <c r="K102" i="44" s="1"/>
  <c r="F178" i="44"/>
  <c r="G178" i="44" s="1"/>
  <c r="K178" i="44" s="1"/>
  <c r="F208" i="44"/>
  <c r="G208" i="44" s="1"/>
  <c r="K208" i="44" s="1"/>
  <c r="F265" i="44"/>
  <c r="G265" i="44" s="1"/>
  <c r="K265" i="44" s="1"/>
  <c r="F352" i="44"/>
  <c r="G352" i="44" s="1"/>
  <c r="K352" i="44" s="1"/>
  <c r="F192" i="44"/>
  <c r="G192" i="44" s="1"/>
  <c r="K192" i="44" s="1"/>
  <c r="F42" i="44"/>
  <c r="G42" i="44" s="1"/>
  <c r="K42" i="44" s="1"/>
  <c r="F60" i="44"/>
  <c r="G60" i="44" s="1"/>
  <c r="K60" i="44" s="1"/>
  <c r="F93" i="44"/>
  <c r="G93" i="44" s="1"/>
  <c r="K93" i="44" s="1"/>
  <c r="F110" i="44"/>
  <c r="G110" i="44" s="1"/>
  <c r="K110" i="44" s="1"/>
  <c r="F224" i="44"/>
  <c r="G224" i="44" s="1"/>
  <c r="K224" i="44" s="1"/>
  <c r="F288" i="44"/>
  <c r="G288" i="44" s="1"/>
  <c r="K288" i="44" s="1"/>
  <c r="F306" i="44"/>
  <c r="G306" i="44" s="1"/>
  <c r="K306" i="44" s="1"/>
  <c r="F360" i="44"/>
  <c r="G360" i="44" s="1"/>
  <c r="K360" i="44" s="1"/>
  <c r="F220" i="44"/>
  <c r="G220" i="44" s="1"/>
  <c r="K220" i="44" s="1"/>
  <c r="F305" i="44"/>
  <c r="G305" i="44" s="1"/>
  <c r="K305" i="44" s="1"/>
  <c r="F22" i="44"/>
  <c r="G22" i="44" s="1"/>
  <c r="K22" i="44" s="1"/>
  <c r="F39" i="44"/>
  <c r="G39" i="44" s="1"/>
  <c r="K39" i="44" s="1"/>
  <c r="F56" i="44"/>
  <c r="G56" i="44" s="1"/>
  <c r="K56" i="44" s="1"/>
  <c r="F81" i="44"/>
  <c r="G81" i="44" s="1"/>
  <c r="K81" i="44" s="1"/>
  <c r="F98" i="44"/>
  <c r="G98" i="44" s="1"/>
  <c r="K98" i="44" s="1"/>
  <c r="F125" i="44"/>
  <c r="G125" i="44" s="1"/>
  <c r="K125" i="44" s="1"/>
  <c r="F174" i="44"/>
  <c r="G174" i="44" s="1"/>
  <c r="K174" i="44" s="1"/>
  <c r="F204" i="44"/>
  <c r="G204" i="44" s="1"/>
  <c r="K204" i="44" s="1"/>
  <c r="F231" i="44"/>
  <c r="G231" i="44" s="1"/>
  <c r="K231" i="44" s="1"/>
  <c r="F261" i="44"/>
  <c r="G261" i="44" s="1"/>
  <c r="K261" i="44" s="1"/>
  <c r="F290" i="44"/>
  <c r="G290" i="44" s="1"/>
  <c r="K290" i="44" s="1"/>
  <c r="F347" i="44"/>
  <c r="G347" i="44" s="1"/>
  <c r="K347" i="44" s="1"/>
  <c r="F365" i="44"/>
  <c r="G365" i="44" s="1"/>
  <c r="K365" i="44" s="1"/>
  <c r="F64" i="44"/>
  <c r="G64" i="44" s="1"/>
  <c r="K64" i="44" s="1"/>
  <c r="F9" i="44"/>
  <c r="G9" i="44" s="1"/>
  <c r="K9" i="44" s="1"/>
  <c r="F38" i="44"/>
  <c r="G38" i="44" s="1"/>
  <c r="K38" i="44" s="1"/>
  <c r="F54" i="44"/>
  <c r="G54" i="44" s="1"/>
  <c r="K54" i="44" s="1"/>
  <c r="F89" i="44"/>
  <c r="G89" i="44" s="1"/>
  <c r="K89" i="44" s="1"/>
  <c r="F105" i="44"/>
  <c r="G105" i="44" s="1"/>
  <c r="K105" i="44" s="1"/>
  <c r="F216" i="44"/>
  <c r="G216" i="44" s="1"/>
  <c r="K216" i="44" s="1"/>
  <c r="F273" i="44"/>
  <c r="G273" i="44" s="1"/>
  <c r="K273" i="44" s="1"/>
  <c r="F302" i="44"/>
  <c r="G302" i="44" s="1"/>
  <c r="K302" i="44" s="1"/>
  <c r="F356" i="44"/>
  <c r="G356" i="44" s="1"/>
  <c r="K356" i="44" s="1"/>
  <c r="F161" i="44"/>
  <c r="G161" i="44" s="1"/>
  <c r="K161" i="44" s="1"/>
  <c r="F297" i="44"/>
  <c r="G297" i="44" s="1"/>
  <c r="K297" i="44" s="1"/>
  <c r="F47" i="44"/>
  <c r="G47" i="44" s="1"/>
  <c r="K47" i="44" s="1"/>
  <c r="F90" i="44"/>
  <c r="G90" i="44" s="1"/>
  <c r="K90" i="44" s="1"/>
  <c r="F154" i="44"/>
  <c r="G154" i="44" s="1"/>
  <c r="K154" i="44" s="1"/>
  <c r="F212" i="44"/>
  <c r="G212" i="44" s="1"/>
  <c r="K212" i="44" s="1"/>
  <c r="F269" i="44"/>
  <c r="G269" i="44" s="1"/>
  <c r="K269" i="44" s="1"/>
  <c r="F357" i="44"/>
  <c r="G357" i="44" s="1"/>
  <c r="K357" i="44" s="1"/>
  <c r="F301" i="44"/>
  <c r="G301" i="44" s="1"/>
  <c r="K301" i="44" s="1"/>
  <c r="F46" i="44"/>
  <c r="G46" i="44" s="1"/>
  <c r="K46" i="44" s="1"/>
  <c r="F97" i="44"/>
  <c r="G97" i="44" s="1"/>
  <c r="K97" i="44" s="1"/>
  <c r="F245" i="44"/>
  <c r="G245" i="44" s="1"/>
  <c r="K245" i="44" s="1"/>
  <c r="F310" i="44"/>
  <c r="G310" i="44" s="1"/>
  <c r="K310" i="44" s="1"/>
  <c r="F313" i="44"/>
  <c r="G313" i="44" s="1"/>
  <c r="K313" i="44" s="1"/>
  <c r="F43" i="44"/>
  <c r="G43" i="44" s="1"/>
  <c r="K43" i="44" s="1"/>
  <c r="F86" i="44"/>
  <c r="G86" i="44" s="1"/>
  <c r="K86" i="44" s="1"/>
  <c r="F149" i="44"/>
  <c r="G149" i="44" s="1"/>
  <c r="K149" i="44" s="1"/>
  <c r="F235" i="44"/>
  <c r="G235" i="44" s="1"/>
  <c r="K235" i="44" s="1"/>
  <c r="F335" i="44"/>
  <c r="G335" i="44" s="1"/>
  <c r="K335" i="44" s="1"/>
  <c r="F369" i="44"/>
  <c r="G369" i="44" s="1"/>
  <c r="K369" i="44" s="1"/>
  <c r="F25" i="44"/>
  <c r="G25" i="44" s="1"/>
  <c r="K25" i="44" s="1"/>
  <c r="F35" i="44"/>
  <c r="G35" i="44" s="1"/>
  <c r="K35" i="44" s="1"/>
  <c r="F51" i="44"/>
  <c r="G51" i="44" s="1"/>
  <c r="K51" i="44" s="1"/>
  <c r="F77" i="44"/>
  <c r="G77" i="44" s="1"/>
  <c r="K77" i="44" s="1"/>
  <c r="F94" i="44"/>
  <c r="G94" i="44" s="1"/>
  <c r="K94" i="44" s="1"/>
  <c r="F121" i="44"/>
  <c r="G121" i="44" s="1"/>
  <c r="K121" i="44" s="1"/>
  <c r="F169" i="44"/>
  <c r="G169" i="44" s="1"/>
  <c r="K169" i="44" s="1"/>
  <c r="F189" i="44"/>
  <c r="G189" i="44" s="1"/>
  <c r="K189" i="44" s="1"/>
  <c r="F217" i="44"/>
  <c r="G217" i="44" s="1"/>
  <c r="K217" i="44" s="1"/>
  <c r="F257" i="44"/>
  <c r="G257" i="44" s="1"/>
  <c r="K257" i="44" s="1"/>
  <c r="F283" i="44"/>
  <c r="G283" i="44" s="1"/>
  <c r="K283" i="44" s="1"/>
  <c r="F343" i="44"/>
  <c r="G343" i="44" s="1"/>
  <c r="K343" i="44" s="1"/>
  <c r="F361" i="44"/>
  <c r="G361" i="44" s="1"/>
  <c r="K361" i="44" s="1"/>
  <c r="F21" i="44"/>
  <c r="G21" i="44" s="1"/>
  <c r="K21" i="44" s="1"/>
  <c r="F309" i="44"/>
  <c r="G309" i="44" s="1"/>
  <c r="K309" i="44" s="1"/>
  <c r="F34" i="44"/>
  <c r="G34" i="44" s="1"/>
  <c r="K34" i="44" s="1"/>
  <c r="F50" i="44"/>
  <c r="G50" i="44" s="1"/>
  <c r="K50" i="44" s="1"/>
  <c r="F85" i="44"/>
  <c r="G85" i="44" s="1"/>
  <c r="K85" i="44" s="1"/>
  <c r="F101" i="44"/>
  <c r="G101" i="44" s="1"/>
  <c r="K101" i="44" s="1"/>
  <c r="F162" i="44"/>
  <c r="G162" i="44" s="1"/>
  <c r="K162" i="44" s="1"/>
  <c r="F250" i="44"/>
  <c r="G250" i="44" s="1"/>
  <c r="K250" i="44" s="1"/>
  <c r="F298" i="44"/>
  <c r="G298" i="44" s="1"/>
  <c r="K298" i="44" s="1"/>
  <c r="F351" i="44"/>
  <c r="G351" i="44" s="1"/>
  <c r="K351" i="44" s="1"/>
  <c r="F10" i="44"/>
  <c r="G10" i="44" s="1"/>
  <c r="K10" i="44" s="1"/>
  <c r="F249" i="44"/>
  <c r="G249" i="44" s="1"/>
  <c r="K249" i="44" s="1"/>
  <c r="D9" i="42"/>
  <c r="H38" i="44" l="1"/>
  <c r="L38" i="44" s="1"/>
  <c r="H61" i="44"/>
  <c r="L61" i="44" s="1"/>
  <c r="H305" i="44"/>
  <c r="L305" i="44" s="1"/>
  <c r="H89" i="44"/>
  <c r="L89" i="44" s="1"/>
  <c r="H178" i="44"/>
  <c r="L178" i="44" s="1"/>
  <c r="H39" i="44"/>
  <c r="L39" i="44" s="1"/>
  <c r="H261" i="44"/>
  <c r="L261" i="44" s="1"/>
  <c r="H110" i="44"/>
  <c r="L110" i="44" s="1"/>
  <c r="H161" i="44"/>
  <c r="L161" i="44" s="1"/>
  <c r="H204" i="44"/>
  <c r="L204" i="44" s="1"/>
  <c r="H60" i="44"/>
  <c r="L60" i="44" s="1"/>
  <c r="H339" i="44"/>
  <c r="L339" i="44" s="1"/>
  <c r="H30" i="44"/>
  <c r="L30" i="44" s="1"/>
  <c r="H125" i="44"/>
  <c r="L125" i="44" s="1"/>
  <c r="H192" i="44"/>
  <c r="L192" i="44" s="1"/>
  <c r="H227" i="44"/>
  <c r="L227" i="44" s="1"/>
  <c r="H182" i="44"/>
  <c r="L182" i="44" s="1"/>
  <c r="H216" i="44"/>
  <c r="L216" i="44" s="1"/>
  <c r="H347" i="44"/>
  <c r="L347" i="44" s="1"/>
  <c r="H81" i="44"/>
  <c r="L81" i="44" s="1"/>
  <c r="H288" i="44"/>
  <c r="L288" i="44" s="1"/>
  <c r="H265" i="44"/>
  <c r="L265" i="44" s="1"/>
  <c r="H157" i="44"/>
  <c r="L157" i="44" s="1"/>
  <c r="H73" i="44"/>
  <c r="L73" i="44" s="1"/>
  <c r="H302" i="44"/>
  <c r="L302" i="44" s="1"/>
  <c r="H64" i="44"/>
  <c r="L64" i="44" s="1"/>
  <c r="H360" i="44"/>
  <c r="L360" i="44" s="1"/>
  <c r="H10" i="44"/>
  <c r="L10" i="44" s="1"/>
  <c r="H162" i="44"/>
  <c r="L162" i="44" s="1"/>
  <c r="H85" i="44"/>
  <c r="L85" i="44" s="1"/>
  <c r="H21" i="44"/>
  <c r="L21" i="44" s="1"/>
  <c r="H257" i="44"/>
  <c r="L257" i="44" s="1"/>
  <c r="H121" i="44"/>
  <c r="L121" i="44" s="1"/>
  <c r="H35" i="44"/>
  <c r="L35" i="44" s="1"/>
  <c r="H235" i="44"/>
  <c r="L235" i="44" s="1"/>
  <c r="H313" i="44"/>
  <c r="L313" i="44" s="1"/>
  <c r="H46" i="44"/>
  <c r="L46" i="44" s="1"/>
  <c r="H212" i="44"/>
  <c r="L212" i="44" s="1"/>
  <c r="H297" i="44"/>
  <c r="L297" i="44" s="1"/>
  <c r="H273" i="44"/>
  <c r="L273" i="44" s="1"/>
  <c r="H54" i="44"/>
  <c r="L54" i="44" s="1"/>
  <c r="H365" i="44"/>
  <c r="L365" i="44" s="1"/>
  <c r="H231" i="44"/>
  <c r="L231" i="44" s="1"/>
  <c r="H98" i="44"/>
  <c r="L98" i="44" s="1"/>
  <c r="H22" i="44"/>
  <c r="L22" i="44" s="1"/>
  <c r="H306" i="44"/>
  <c r="L306" i="44" s="1"/>
  <c r="H93" i="44"/>
  <c r="L93" i="44" s="1"/>
  <c r="H352" i="44"/>
  <c r="L352" i="44" s="1"/>
  <c r="H102" i="44"/>
  <c r="L102" i="44" s="1"/>
  <c r="H293" i="44"/>
  <c r="L293" i="44" s="1"/>
  <c r="H16" i="44"/>
  <c r="L16" i="44" s="1"/>
  <c r="H239" i="44"/>
  <c r="L239" i="44" s="1"/>
  <c r="H31" i="44"/>
  <c r="L31" i="44" s="1"/>
  <c r="H298" i="44"/>
  <c r="L298" i="44" s="1"/>
  <c r="H34" i="44"/>
  <c r="L34" i="44" s="1"/>
  <c r="H343" i="44"/>
  <c r="L343" i="44" s="1"/>
  <c r="H189" i="44"/>
  <c r="L189" i="44" s="1"/>
  <c r="H77" i="44"/>
  <c r="L77" i="44" s="1"/>
  <c r="H369" i="44"/>
  <c r="L369" i="44" s="1"/>
  <c r="H86" i="44"/>
  <c r="L86" i="44" s="1"/>
  <c r="H245" i="44"/>
  <c r="L245" i="44" s="1"/>
  <c r="H357" i="44"/>
  <c r="L357" i="44" s="1"/>
  <c r="H90" i="44"/>
  <c r="L90" i="44" s="1"/>
  <c r="H356" i="44"/>
  <c r="L356" i="44" s="1"/>
  <c r="H105" i="44"/>
  <c r="L105" i="44" s="1"/>
  <c r="H9" i="44"/>
  <c r="L9" i="44" s="1"/>
  <c r="H290" i="44"/>
  <c r="L290" i="44" s="1"/>
  <c r="H174" i="44"/>
  <c r="L174" i="44" s="1"/>
  <c r="H56" i="44"/>
  <c r="L56" i="44" s="1"/>
  <c r="H220" i="44"/>
  <c r="L220" i="44" s="1"/>
  <c r="H224" i="44"/>
  <c r="L224" i="44" s="1"/>
  <c r="H42" i="44"/>
  <c r="L42" i="44" s="1"/>
  <c r="H208" i="44"/>
  <c r="L208" i="44" s="1"/>
  <c r="H26" i="44"/>
  <c r="L26" i="44" s="1"/>
  <c r="H65" i="44"/>
  <c r="L65" i="44" s="1"/>
  <c r="H106" i="44"/>
  <c r="L106" i="44" s="1"/>
  <c r="H249" i="44"/>
  <c r="L249" i="44" s="1"/>
  <c r="H351" i="44"/>
  <c r="L351" i="44" s="1"/>
  <c r="H250" i="44"/>
  <c r="L250" i="44" s="1"/>
  <c r="H101" i="44"/>
  <c r="L101" i="44" s="1"/>
  <c r="H50" i="44"/>
  <c r="L50" i="44" s="1"/>
  <c r="H309" i="44"/>
  <c r="L309" i="44" s="1"/>
  <c r="H361" i="44"/>
  <c r="L361" i="44" s="1"/>
  <c r="H283" i="44"/>
  <c r="L283" i="44" s="1"/>
  <c r="H217" i="44"/>
  <c r="L217" i="44" s="1"/>
  <c r="H169" i="44"/>
  <c r="L169" i="44" s="1"/>
  <c r="H94" i="44"/>
  <c r="L94" i="44" s="1"/>
  <c r="H51" i="44"/>
  <c r="L51" i="44" s="1"/>
  <c r="H25" i="44"/>
  <c r="L25" i="44" s="1"/>
  <c r="H335" i="44"/>
  <c r="L335" i="44" s="1"/>
  <c r="H149" i="44"/>
  <c r="L149" i="44" s="1"/>
  <c r="H43" i="44"/>
  <c r="L43" i="44" s="1"/>
  <c r="H310" i="44"/>
  <c r="L310" i="44" s="1"/>
  <c r="H97" i="44"/>
  <c r="L97" i="44" s="1"/>
  <c r="H301" i="44"/>
  <c r="L301" i="44" s="1"/>
  <c r="H269" i="44"/>
  <c r="L269" i="44" s="1"/>
  <c r="H154" i="44"/>
  <c r="L154" i="44" s="1"/>
  <c r="H47" i="44"/>
  <c r="L47" i="44" s="1"/>
  <c r="G122" i="35"/>
  <c r="H122" i="35"/>
  <c r="I122" i="35"/>
  <c r="J122" i="35"/>
  <c r="K122" i="35"/>
  <c r="M122" i="35"/>
  <c r="O122" i="35"/>
  <c r="P122" i="35"/>
  <c r="Q122" i="35"/>
  <c r="R122" i="35"/>
  <c r="S122" i="35"/>
  <c r="U122" i="35"/>
  <c r="V122" i="35"/>
  <c r="W122" i="35"/>
  <c r="X122" i="35"/>
  <c r="Y122" i="35"/>
  <c r="D10" i="35"/>
  <c r="G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D10" i="33"/>
  <c r="D9" i="33" s="1"/>
  <c r="D120" i="35" s="1"/>
  <c r="AF122" i="35"/>
  <c r="AE122" i="35"/>
  <c r="AD122" i="35"/>
  <c r="AC122" i="35"/>
  <c r="AB122" i="35"/>
  <c r="AA122" i="35"/>
  <c r="Z122" i="35"/>
  <c r="F118" i="35"/>
  <c r="F117" i="35"/>
  <c r="F116" i="35"/>
  <c r="F115" i="35"/>
  <c r="F114" i="35"/>
  <c r="F113" i="35"/>
  <c r="F112" i="35"/>
  <c r="F111" i="35"/>
  <c r="F110" i="35"/>
  <c r="F109" i="35"/>
  <c r="F108" i="35"/>
  <c r="T96" i="35"/>
  <c r="T122" i="35" s="1"/>
  <c r="L95" i="35"/>
  <c r="L122" i="35" s="1"/>
  <c r="N94" i="35"/>
  <c r="N122" i="35" s="1"/>
  <c r="F93" i="35"/>
  <c r="F12" i="33"/>
  <c r="F13" i="33"/>
  <c r="O354" i="44" l="1"/>
  <c r="O173" i="44"/>
  <c r="O287" i="44"/>
  <c r="O241" i="44"/>
  <c r="O316" i="44"/>
  <c r="O364" i="44"/>
  <c r="AK364" i="44" s="1"/>
  <c r="AL364" i="44" s="1"/>
  <c r="E364" i="44" s="1"/>
  <c r="O285" i="44"/>
  <c r="O240" i="44"/>
  <c r="O55" i="44"/>
  <c r="O289" i="44"/>
  <c r="O20" i="44"/>
  <c r="O325" i="44"/>
  <c r="M280" i="44"/>
  <c r="AK280" i="44" s="1"/>
  <c r="AL280" i="44" s="1"/>
  <c r="E280" i="44" s="1"/>
  <c r="F122" i="35"/>
  <c r="F124" i="35" s="1"/>
  <c r="D9" i="35"/>
  <c r="F280" i="44" l="1"/>
  <c r="G280" i="44" s="1"/>
  <c r="K280" i="44" s="1"/>
  <c r="F364" i="44"/>
  <c r="G364" i="44" s="1"/>
  <c r="K364" i="44" s="1"/>
  <c r="O374" i="44"/>
  <c r="F88" i="33"/>
  <c r="F89" i="33"/>
  <c r="F90" i="33"/>
  <c r="F91" i="33"/>
  <c r="F92" i="33"/>
  <c r="F93" i="33"/>
  <c r="F94" i="33"/>
  <c r="F95" i="33"/>
  <c r="F96" i="33"/>
  <c r="F87" i="33"/>
  <c r="F84" i="33"/>
  <c r="F83" i="33"/>
  <c r="F82" i="33"/>
  <c r="F79" i="33"/>
  <c r="F71" i="33"/>
  <c r="F72" i="33"/>
  <c r="F73" i="33"/>
  <c r="F74" i="33"/>
  <c r="F75" i="33"/>
  <c r="F76" i="33"/>
  <c r="F77" i="33"/>
  <c r="F70" i="33"/>
  <c r="F62" i="33"/>
  <c r="F63" i="33"/>
  <c r="F64" i="33"/>
  <c r="F65" i="33"/>
  <c r="F66" i="33"/>
  <c r="F67" i="33"/>
  <c r="F61" i="33"/>
  <c r="H60" i="33"/>
  <c r="H100" i="33" s="1"/>
  <c r="F58" i="33"/>
  <c r="F59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44" i="33"/>
  <c r="F42" i="33"/>
  <c r="H280" i="44" l="1"/>
  <c r="L280" i="44" s="1"/>
  <c r="H364" i="44"/>
  <c r="L364" i="44" s="1"/>
  <c r="M314" i="44"/>
  <c r="AK314" i="44" s="1"/>
  <c r="AL314" i="44" s="1"/>
  <c r="E314" i="44" s="1"/>
  <c r="M282" i="44"/>
  <c r="AK282" i="44" s="1"/>
  <c r="AL282" i="44" s="1"/>
  <c r="E282" i="44" s="1"/>
  <c r="M285" i="44"/>
  <c r="AK285" i="44" s="1"/>
  <c r="AL285" i="44" s="1"/>
  <c r="E285" i="44" s="1"/>
  <c r="M289" i="44"/>
  <c r="AK289" i="44" s="1"/>
  <c r="AL289" i="44" s="1"/>
  <c r="E289" i="44" s="1"/>
  <c r="M240" i="44"/>
  <c r="AK240" i="44" s="1"/>
  <c r="AL240" i="44" s="1"/>
  <c r="E240" i="44" s="1"/>
  <c r="M228" i="44"/>
  <c r="AK228" i="44" s="1"/>
  <c r="AL228" i="44" s="1"/>
  <c r="E228" i="44" s="1"/>
  <c r="M246" i="44"/>
  <c r="AK246" i="44" s="1"/>
  <c r="AL246" i="44" s="1"/>
  <c r="E246" i="44" s="1"/>
  <c r="M193" i="44"/>
  <c r="AK193" i="44" s="1"/>
  <c r="AL193" i="44" s="1"/>
  <c r="E193" i="44" s="1"/>
  <c r="M244" i="44"/>
  <c r="AK244" i="44" s="1"/>
  <c r="AL244" i="44" s="1"/>
  <c r="E244" i="44" s="1"/>
  <c r="M153" i="44"/>
  <c r="AK153" i="44" s="1"/>
  <c r="AL153" i="44" s="1"/>
  <c r="E153" i="44" s="1"/>
  <c r="M254" i="44"/>
  <c r="AK254" i="44" s="1"/>
  <c r="AL254" i="44" s="1"/>
  <c r="E254" i="44" s="1"/>
  <c r="M331" i="44"/>
  <c r="AK331" i="44" s="1"/>
  <c r="AL331" i="44" s="1"/>
  <c r="E331" i="44" s="1"/>
  <c r="M191" i="44"/>
  <c r="AK191" i="44" s="1"/>
  <c r="AL191" i="44" s="1"/>
  <c r="E191" i="44" s="1"/>
  <c r="M270" i="44"/>
  <c r="AK270" i="44" s="1"/>
  <c r="AL270" i="44" s="1"/>
  <c r="E270" i="44" s="1"/>
  <c r="M158" i="44"/>
  <c r="AK158" i="44" s="1"/>
  <c r="AL158" i="44" s="1"/>
  <c r="E158" i="44" s="1"/>
  <c r="M113" i="44"/>
  <c r="AK113" i="44" s="1"/>
  <c r="AL113" i="44" s="1"/>
  <c r="E113" i="44" s="1"/>
  <c r="M219" i="44"/>
  <c r="AK219" i="44" s="1"/>
  <c r="AL219" i="44" s="1"/>
  <c r="E219" i="44" s="1"/>
  <c r="M316" i="44"/>
  <c r="AK316" i="44" s="1"/>
  <c r="AL316" i="44" s="1"/>
  <c r="E316" i="44" s="1"/>
  <c r="M67" i="44"/>
  <c r="AK67" i="44" s="1"/>
  <c r="AL67" i="44" s="1"/>
  <c r="E67" i="44" s="1"/>
  <c r="M173" i="44"/>
  <c r="AK173" i="44" s="1"/>
  <c r="AL173" i="44" s="1"/>
  <c r="E173" i="44" s="1"/>
  <c r="M354" i="44"/>
  <c r="AK354" i="44" s="1"/>
  <c r="AL354" i="44" s="1"/>
  <c r="E354" i="44" s="1"/>
  <c r="M186" i="44"/>
  <c r="AK186" i="44" s="1"/>
  <c r="AL186" i="44" s="1"/>
  <c r="E186" i="44" s="1"/>
  <c r="M14" i="44"/>
  <c r="AK14" i="44" s="1"/>
  <c r="AL14" i="44" s="1"/>
  <c r="E14" i="44" s="1"/>
  <c r="M215" i="44"/>
  <c r="AK215" i="44" s="1"/>
  <c r="AL215" i="44" s="1"/>
  <c r="E215" i="44" s="1"/>
  <c r="M62" i="44"/>
  <c r="AK62" i="44" s="1"/>
  <c r="AL62" i="44" s="1"/>
  <c r="E62" i="44" s="1"/>
  <c r="M68" i="44"/>
  <c r="AK68" i="44" s="1"/>
  <c r="AL68" i="44" s="1"/>
  <c r="E68" i="44" s="1"/>
  <c r="M287" i="44"/>
  <c r="AK287" i="44" s="1"/>
  <c r="AL287" i="44" s="1"/>
  <c r="E287" i="44" s="1"/>
  <c r="M55" i="44"/>
  <c r="AK55" i="44" s="1"/>
  <c r="AL55" i="44" s="1"/>
  <c r="E55" i="44" s="1"/>
  <c r="M83" i="44"/>
  <c r="AK83" i="44" s="1"/>
  <c r="AL83" i="44" s="1"/>
  <c r="E83" i="44" s="1"/>
  <c r="M109" i="44"/>
  <c r="AK109" i="44" s="1"/>
  <c r="AL109" i="44" s="1"/>
  <c r="E109" i="44" s="1"/>
  <c r="M146" i="44"/>
  <c r="AK146" i="44" s="1"/>
  <c r="AL146" i="44" s="1"/>
  <c r="E146" i="44" s="1"/>
  <c r="M201" i="44"/>
  <c r="AK201" i="44" s="1"/>
  <c r="AL201" i="44" s="1"/>
  <c r="E201" i="44" s="1"/>
  <c r="M118" i="44"/>
  <c r="AK118" i="44" s="1"/>
  <c r="AL118" i="44" s="1"/>
  <c r="E118" i="44" s="1"/>
  <c r="M253" i="44"/>
  <c r="AK253" i="44" s="1"/>
  <c r="AL253" i="44" s="1"/>
  <c r="E253" i="44" s="1"/>
  <c r="M294" i="44"/>
  <c r="AK294" i="44" s="1"/>
  <c r="AL294" i="44" s="1"/>
  <c r="E294" i="44" s="1"/>
  <c r="M278" i="44"/>
  <c r="AK278" i="44" s="1"/>
  <c r="AL278" i="44" s="1"/>
  <c r="E278" i="44" s="1"/>
  <c r="M58" i="44"/>
  <c r="AK58" i="44" s="1"/>
  <c r="AL58" i="44" s="1"/>
  <c r="E58" i="44" s="1"/>
  <c r="M164" i="44"/>
  <c r="AK164" i="44" s="1"/>
  <c r="AL164" i="44" s="1"/>
  <c r="E164" i="44" s="1"/>
  <c r="M167" i="44"/>
  <c r="AK167" i="44" s="1"/>
  <c r="AL167" i="44" s="1"/>
  <c r="E167" i="44" s="1"/>
  <c r="M230" i="44"/>
  <c r="AK230" i="44" s="1"/>
  <c r="AL230" i="44" s="1"/>
  <c r="E230" i="44" s="1"/>
  <c r="M348" i="44"/>
  <c r="AK348" i="44" s="1"/>
  <c r="AL348" i="44" s="1"/>
  <c r="E348" i="44" s="1"/>
  <c r="M241" i="44"/>
  <c r="AK241" i="44" s="1"/>
  <c r="AL241" i="44" s="1"/>
  <c r="E241" i="44" s="1"/>
  <c r="M20" i="44"/>
  <c r="AK20" i="44" s="1"/>
  <c r="AL20" i="44" s="1"/>
  <c r="E20" i="44" s="1"/>
  <c r="M325" i="44"/>
  <c r="AK325" i="44" s="1"/>
  <c r="AL325" i="44" s="1"/>
  <c r="E325" i="44" s="1"/>
  <c r="F100" i="33"/>
  <c r="F102" i="33" s="1"/>
  <c r="H103" i="28"/>
  <c r="B52" i="30"/>
  <c r="N10" i="30"/>
  <c r="N11" i="30"/>
  <c r="N22" i="30"/>
  <c r="B55" i="30"/>
  <c r="E92" i="23"/>
  <c r="F230" i="44" l="1"/>
  <c r="G230" i="44" s="1"/>
  <c r="K230" i="44" s="1"/>
  <c r="F55" i="44"/>
  <c r="G55" i="44" s="1"/>
  <c r="K55" i="44" s="1"/>
  <c r="F173" i="44"/>
  <c r="G173" i="44" s="1"/>
  <c r="K173" i="44" s="1"/>
  <c r="F331" i="44"/>
  <c r="G331" i="44" s="1"/>
  <c r="K331" i="44" s="1"/>
  <c r="F193" i="44"/>
  <c r="G193" i="44" s="1"/>
  <c r="K193" i="44" s="1"/>
  <c r="F348" i="44"/>
  <c r="G348" i="44" s="1"/>
  <c r="K348" i="44" s="1"/>
  <c r="F118" i="44"/>
  <c r="G118" i="44" s="1"/>
  <c r="K118" i="44" s="1"/>
  <c r="F62" i="44"/>
  <c r="G62" i="44" s="1"/>
  <c r="K62" i="44" s="1"/>
  <c r="F219" i="44"/>
  <c r="G219" i="44" s="1"/>
  <c r="K219" i="44" s="1"/>
  <c r="F240" i="44"/>
  <c r="G240" i="44" s="1"/>
  <c r="K240" i="44" s="1"/>
  <c r="F314" i="44"/>
  <c r="G314" i="44" s="1"/>
  <c r="K314" i="44" s="1"/>
  <c r="F241" i="44"/>
  <c r="G241" i="44" s="1"/>
  <c r="K241" i="44" s="1"/>
  <c r="F164" i="44"/>
  <c r="G164" i="44" s="1"/>
  <c r="K164" i="44" s="1"/>
  <c r="F253" i="44"/>
  <c r="G253" i="44" s="1"/>
  <c r="K253" i="44" s="1"/>
  <c r="F109" i="44"/>
  <c r="G109" i="44" s="1"/>
  <c r="K109" i="44" s="1"/>
  <c r="F68" i="44"/>
  <c r="G68" i="44" s="1"/>
  <c r="K68" i="44" s="1"/>
  <c r="F186" i="44"/>
  <c r="G186" i="44" s="1"/>
  <c r="K186" i="44" s="1"/>
  <c r="F316" i="44"/>
  <c r="G316" i="44" s="1"/>
  <c r="K316" i="44" s="1"/>
  <c r="F270" i="44"/>
  <c r="G270" i="44" s="1"/>
  <c r="K270" i="44" s="1"/>
  <c r="F153" i="44"/>
  <c r="G153" i="44" s="1"/>
  <c r="K153" i="44" s="1"/>
  <c r="F228" i="44"/>
  <c r="G228" i="44" s="1"/>
  <c r="K228" i="44" s="1"/>
  <c r="F282" i="44"/>
  <c r="G282" i="44" s="1"/>
  <c r="K282" i="44" s="1"/>
  <c r="F325" i="44"/>
  <c r="G325" i="44" s="1"/>
  <c r="K325" i="44" s="1"/>
  <c r="F278" i="44"/>
  <c r="G278" i="44" s="1"/>
  <c r="K278" i="44" s="1"/>
  <c r="F201" i="44"/>
  <c r="G201" i="44" s="1"/>
  <c r="K201" i="44" s="1"/>
  <c r="F215" i="44"/>
  <c r="G215" i="44" s="1"/>
  <c r="K215" i="44" s="1"/>
  <c r="F113" i="44"/>
  <c r="G113" i="44" s="1"/>
  <c r="K113" i="44" s="1"/>
  <c r="F289" i="44"/>
  <c r="G289" i="44" s="1"/>
  <c r="K289" i="44" s="1"/>
  <c r="F58" i="44"/>
  <c r="G58" i="44" s="1"/>
  <c r="K58" i="44" s="1"/>
  <c r="F83" i="44"/>
  <c r="G83" i="44" s="1"/>
  <c r="K83" i="44" s="1"/>
  <c r="F354" i="44"/>
  <c r="G354" i="44" s="1"/>
  <c r="K354" i="44" s="1"/>
  <c r="F191" i="44"/>
  <c r="G191" i="44" s="1"/>
  <c r="K191" i="44" s="1"/>
  <c r="F244" i="44"/>
  <c r="G244" i="44" s="1"/>
  <c r="K244" i="44" s="1"/>
  <c r="F20" i="44"/>
  <c r="G20" i="44" s="1"/>
  <c r="K20" i="44" s="1"/>
  <c r="F167" i="44"/>
  <c r="G167" i="44" s="1"/>
  <c r="K167" i="44" s="1"/>
  <c r="F294" i="44"/>
  <c r="G294" i="44" s="1"/>
  <c r="K294" i="44" s="1"/>
  <c r="F146" i="44"/>
  <c r="G146" i="44" s="1"/>
  <c r="K146" i="44" s="1"/>
  <c r="F287" i="44"/>
  <c r="G287" i="44" s="1"/>
  <c r="K287" i="44" s="1"/>
  <c r="F14" i="44"/>
  <c r="G14" i="44" s="1"/>
  <c r="K14" i="44" s="1"/>
  <c r="F67" i="44"/>
  <c r="G67" i="44" s="1"/>
  <c r="K67" i="44" s="1"/>
  <c r="F158" i="44"/>
  <c r="G158" i="44" s="1"/>
  <c r="K158" i="44" s="1"/>
  <c r="F254" i="44"/>
  <c r="G254" i="44" s="1"/>
  <c r="K254" i="44" s="1"/>
  <c r="F246" i="44"/>
  <c r="G246" i="44" s="1"/>
  <c r="K246" i="44" s="1"/>
  <c r="F285" i="44"/>
  <c r="G285" i="44" s="1"/>
  <c r="K285" i="44" s="1"/>
  <c r="M374" i="44"/>
  <c r="AF100" i="33"/>
  <c r="AE100" i="33"/>
  <c r="AD100" i="33"/>
  <c r="AC100" i="33"/>
  <c r="AB100" i="33"/>
  <c r="AA100" i="33"/>
  <c r="Z100" i="33"/>
  <c r="H62" i="44" l="1"/>
  <c r="L62" i="44" s="1"/>
  <c r="H278" i="44"/>
  <c r="L278" i="44" s="1"/>
  <c r="H67" i="44"/>
  <c r="L67" i="44" s="1"/>
  <c r="H348" i="44"/>
  <c r="L348" i="44" s="1"/>
  <c r="H83" i="44"/>
  <c r="L83" i="44" s="1"/>
  <c r="H253" i="44"/>
  <c r="L253" i="44" s="1"/>
  <c r="H287" i="44"/>
  <c r="L287" i="44" s="1"/>
  <c r="H282" i="44"/>
  <c r="L282" i="44" s="1"/>
  <c r="H191" i="44"/>
  <c r="L191" i="44" s="1"/>
  <c r="H68" i="44"/>
  <c r="L68" i="44" s="1"/>
  <c r="H285" i="44"/>
  <c r="L285" i="44" s="1"/>
  <c r="H294" i="44"/>
  <c r="L294" i="44" s="1"/>
  <c r="H289" i="44"/>
  <c r="L289" i="44" s="1"/>
  <c r="H153" i="44"/>
  <c r="L153" i="44" s="1"/>
  <c r="H241" i="44"/>
  <c r="L241" i="44" s="1"/>
  <c r="H331" i="44"/>
  <c r="L331" i="44" s="1"/>
  <c r="H254" i="44"/>
  <c r="L254" i="44" s="1"/>
  <c r="H20" i="44"/>
  <c r="L20" i="44" s="1"/>
  <c r="H215" i="44"/>
  <c r="L215" i="44" s="1"/>
  <c r="H316" i="44"/>
  <c r="L316" i="44" s="1"/>
  <c r="H240" i="44"/>
  <c r="L240" i="44" s="1"/>
  <c r="H55" i="44"/>
  <c r="L55" i="44" s="1"/>
  <c r="H246" i="44"/>
  <c r="L246" i="44" s="1"/>
  <c r="H158" i="44"/>
  <c r="L158" i="44" s="1"/>
  <c r="H14" i="44"/>
  <c r="L14" i="44" s="1"/>
  <c r="H146" i="44"/>
  <c r="L146" i="44" s="1"/>
  <c r="H167" i="44"/>
  <c r="L167" i="44" s="1"/>
  <c r="H244" i="44"/>
  <c r="L244" i="44" s="1"/>
  <c r="H354" i="44"/>
  <c r="L354" i="44" s="1"/>
  <c r="H58" i="44"/>
  <c r="L58" i="44" s="1"/>
  <c r="H113" i="44"/>
  <c r="L113" i="44" s="1"/>
  <c r="H201" i="44"/>
  <c r="L201" i="44" s="1"/>
  <c r="H325" i="44"/>
  <c r="L325" i="44" s="1"/>
  <c r="H228" i="44"/>
  <c r="L228" i="44" s="1"/>
  <c r="H270" i="44"/>
  <c r="L270" i="44" s="1"/>
  <c r="H186" i="44"/>
  <c r="L186" i="44" s="1"/>
  <c r="H109" i="44"/>
  <c r="L109" i="44" s="1"/>
  <c r="H164" i="44"/>
  <c r="L164" i="44" s="1"/>
  <c r="H314" i="44"/>
  <c r="L314" i="44" s="1"/>
  <c r="H219" i="44"/>
  <c r="L219" i="44" s="1"/>
  <c r="H118" i="44"/>
  <c r="L118" i="44" s="1"/>
  <c r="H193" i="44"/>
  <c r="L193" i="44" s="1"/>
  <c r="H173" i="44"/>
  <c r="L173" i="44" s="1"/>
  <c r="H230" i="44"/>
  <c r="L230" i="44" s="1"/>
  <c r="D25" i="32"/>
  <c r="I26" i="23"/>
  <c r="G52" i="30"/>
  <c r="N16" i="30"/>
  <c r="N17" i="30"/>
  <c r="N14" i="30"/>
  <c r="N13" i="30"/>
  <c r="N20" i="30"/>
  <c r="N19" i="30"/>
  <c r="N49" i="30"/>
  <c r="N27" i="30"/>
  <c r="N45" i="30"/>
  <c r="N46" i="30"/>
  <c r="N47" i="30"/>
  <c r="N48" i="30"/>
  <c r="N51" i="30"/>
  <c r="N39" i="30"/>
  <c r="N40" i="30"/>
  <c r="N41" i="30"/>
  <c r="N33" i="30"/>
  <c r="N43" i="30"/>
  <c r="N34" i="30"/>
  <c r="N35" i="30"/>
  <c r="N36" i="30"/>
  <c r="N44" i="30"/>
  <c r="N50" i="30"/>
  <c r="N25" i="30"/>
  <c r="D92" i="23"/>
  <c r="N9" i="30" l="1"/>
  <c r="O9" i="30" s="1"/>
  <c r="N21" i="30"/>
  <c r="N42" i="30"/>
  <c r="L52" i="30"/>
  <c r="L55" i="30" s="1"/>
  <c r="N37" i="30"/>
  <c r="H52" i="30"/>
  <c r="H55" i="30" s="1"/>
  <c r="N28" i="30"/>
  <c r="D52" i="30"/>
  <c r="N18" i="30"/>
  <c r="N12" i="30"/>
  <c r="N31" i="30"/>
  <c r="N15" i="30"/>
  <c r="N8" i="30"/>
  <c r="O8" i="30" s="1"/>
  <c r="K52" i="30"/>
  <c r="N38" i="30"/>
  <c r="P38" i="30" s="1"/>
  <c r="N29" i="30"/>
  <c r="J52" i="30"/>
  <c r="E52" i="30"/>
  <c r="G55" i="30"/>
  <c r="N26" i="30"/>
  <c r="M52" i="30"/>
  <c r="I52" i="30"/>
  <c r="F52" i="30"/>
  <c r="N32" i="30"/>
  <c r="C52" i="30"/>
  <c r="N30" i="30"/>
  <c r="O19" i="30" l="1"/>
  <c r="O20" i="30" s="1"/>
  <c r="O21" i="30" s="1"/>
  <c r="N52" i="30"/>
  <c r="O52" i="30" s="1"/>
  <c r="M55" i="30"/>
  <c r="D55" i="30"/>
  <c r="K55" i="30"/>
  <c r="N23" i="30"/>
  <c r="O23" i="30" s="1"/>
  <c r="I55" i="30"/>
  <c r="C55" i="30"/>
  <c r="F55" i="30"/>
  <c r="J55" i="30"/>
  <c r="E55" i="30"/>
  <c r="N55" i="30" l="1"/>
  <c r="O55" i="30" s="1"/>
  <c r="N58" i="30"/>
  <c r="O58" i="30"/>
</calcChain>
</file>

<file path=xl/comments1.xml><?xml version="1.0" encoding="utf-8"?>
<comments xmlns="http://schemas.openxmlformats.org/spreadsheetml/2006/main">
  <authors>
    <author>Udaya</author>
  </authors>
  <commentList>
    <comment ref="G65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</commentList>
</comments>
</file>

<file path=xl/comments2.xml><?xml version="1.0" encoding="utf-8"?>
<comments xmlns="http://schemas.openxmlformats.org/spreadsheetml/2006/main">
  <authors>
    <author>Udaya</author>
  </authors>
  <commentList>
    <comment ref="E80" authorId="0" shapeId="0">
      <text>
        <r>
          <rPr>
            <b/>
            <sz val="9"/>
            <color indexed="81"/>
            <rFont val="Tahoma"/>
            <charset val="1"/>
          </rPr>
          <t>Udaya:</t>
        </r>
        <r>
          <rPr>
            <sz val="9"/>
            <color indexed="81"/>
            <rFont val="Tahoma"/>
            <charset val="1"/>
          </rPr>
          <t xml:space="preserve">
New Memeber</t>
        </r>
      </text>
    </comment>
  </commentList>
</comments>
</file>

<file path=xl/comments3.xml><?xml version="1.0" encoding="utf-8"?>
<comments xmlns="http://schemas.openxmlformats.org/spreadsheetml/2006/main">
  <authors>
    <author>Udaya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Cheque no 000236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Member No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Information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Udaya:</t>
        </r>
        <r>
          <rPr>
            <sz val="9"/>
            <color indexed="81"/>
            <rFont val="Tahoma"/>
            <family val="2"/>
          </rPr>
          <t xml:space="preserve">
No Memebr Number found, No contact details</t>
        </r>
      </text>
    </comment>
  </commentList>
</comments>
</file>

<file path=xl/comments4.xml><?xml version="1.0" encoding="utf-8"?>
<comments xmlns="http://schemas.openxmlformats.org/spreadsheetml/2006/main">
  <authors>
    <author>Kithsiri  Jayanath</author>
  </authors>
  <commentList>
    <comment ref="I42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I90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3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I198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0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0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I290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Kithsiri  Jayanath</author>
  </authors>
  <commentList>
    <comment ref="A39" authorId="0" shapeId="0">
      <text>
        <r>
          <rPr>
            <sz val="9"/>
            <color indexed="81"/>
            <rFont val="Tahoma"/>
            <family val="2"/>
          </rPr>
          <t xml:space="preserve">$30 monthly
</t>
        </r>
      </text>
    </comment>
    <comment ref="Z59" authorId="0" shapeId="0">
      <text>
        <r>
          <rPr>
            <b/>
            <sz val="9"/>
            <color indexed="81"/>
            <rFont val="Tahoma"/>
            <family val="2"/>
          </rPr>
          <t>new Mmbr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>
      <text>
        <r>
          <rPr>
            <sz val="9"/>
            <color indexed="81"/>
            <rFont val="Tahoma"/>
            <family val="2"/>
          </rPr>
          <t>A seniour paying $10 monthly</t>
        </r>
      </text>
    </comment>
    <comment ref="Z131" authorId="0" shapeId="0">
      <text>
        <r>
          <rPr>
            <b/>
            <sz val="9"/>
            <color indexed="81"/>
            <rFont val="Tahoma"/>
            <family val="2"/>
          </rPr>
          <t>Paid on Mar'15 &amp; Requested to update from Jan'15 as per Sunil 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8" authorId="0" shapeId="0">
      <text>
        <r>
          <rPr>
            <sz val="9"/>
            <color indexed="81"/>
            <rFont val="Tahoma"/>
            <family val="2"/>
          </rPr>
          <t xml:space="preserve"> membership re-instated
</t>
        </r>
      </text>
    </comment>
    <comment ref="Y162" authorId="0" shapeId="0">
      <text>
        <r>
          <rPr>
            <b/>
            <sz val="9"/>
            <color indexed="81"/>
            <rFont val="Tahoma"/>
            <family val="2"/>
          </rPr>
          <t>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9" authorId="0" shapeId="0">
      <text>
        <r>
          <rPr>
            <sz val="9"/>
            <color indexed="81"/>
            <rFont val="Tahoma"/>
            <family val="2"/>
          </rPr>
          <t>K D C Semindee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>Retiree and pays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pays $50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4" authorId="0" shapeId="0">
      <text>
        <r>
          <rPr>
            <sz val="9"/>
            <color indexed="81"/>
            <rFont val="Tahoma"/>
            <family val="2"/>
          </rPr>
          <t xml:space="preserve">Ex Member No : G025
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paid from jan to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Paying $10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4" authorId="0" shapeId="0">
      <text>
        <r>
          <rPr>
            <b/>
            <sz val="9"/>
            <color indexed="81"/>
            <rFont val="Tahoma"/>
            <family val="2"/>
          </rPr>
          <t>Paying $ 10 per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Duplicate membership no: H018 under Hakmana Dayananda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44" authorId="0" shapeId="0">
      <text>
        <r>
          <rPr>
            <b/>
            <sz val="9"/>
            <color indexed="81"/>
            <rFont val="Tahoma"/>
            <family val="2"/>
          </rPr>
          <t>requested to update from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59" authorId="0" shapeId="0">
      <text>
        <r>
          <rPr>
            <b/>
            <sz val="9"/>
            <color indexed="81"/>
            <rFont val="Tahoma"/>
            <family val="2"/>
          </rPr>
          <t>Paid $80in Feb - need to find when they have join???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<sst xmlns="http://schemas.openxmlformats.org/spreadsheetml/2006/main" count="8762" uniqueCount="2609">
  <si>
    <t>DEPOSIT</t>
  </si>
  <si>
    <t>TRANSFER FROM THEWARATHANTHRI  NIRMAL THEWARATHAN</t>
  </si>
  <si>
    <t>ANZ INTERNET BANKING FUNDS TFER KUSALA LIYANAGE     KUSALALIYANAGE</t>
  </si>
  <si>
    <t>PAYMENT TO SRI LANKAN SINHALESE BUDD</t>
  </si>
  <si>
    <t>ANZ INTERNET BANKING FUNDS TFER SENARATNE VARUNA</t>
  </si>
  <si>
    <t>TRANSFER FROM SANATH ANDARAWEW SANATH ANDARAWEWA</t>
  </si>
  <si>
    <t>ANZ INTERNET BANKING FUNDS TFER ANUJI WITHANARACHC  PIYAMAL WITHANAR</t>
  </si>
  <si>
    <t>ANZ INTERNET BANKING FUNDS TFER MONTHLY MEMBERSHIP  O S PERERA</t>
  </si>
  <si>
    <t>TRANSFER FROM MR CHAMINDA KUDA K D C SEMINDEE</t>
  </si>
  <si>
    <t>TRANSFER FROM MUTHUHARA SARANG SARANGA D DONATION</t>
  </si>
  <si>
    <t>TRANSFER FROM UDAYA AMARATUNGE UDAYA AMARATUNGE</t>
  </si>
  <si>
    <t>TRANSFER FROM RANAMUKA KANKANA PALITHA RANAMUKA</t>
  </si>
  <si>
    <t>ANZ INTERNET BANKING FUNDS TFER ASOKA HERATH        ASOKA HERATH</t>
  </si>
  <si>
    <t>TRANSFER FROM MR NIMAL DODAMPE NIMAL P.D GAMAGE</t>
  </si>
  <si>
    <t>TRANSFER FROM SUMEDHA RAJAKARU SUMEDHA RAJAKARUNA</t>
  </si>
  <si>
    <t>TRANSFER FROM HIKKADUWA DE SIL SANJAYA DE SILVA</t>
  </si>
  <si>
    <t>CREDIT INTEREST PAID</t>
  </si>
  <si>
    <t>ANZ INTERNET BANKING FUNDS TFER CHANDANA WEERASEKE  CHANDANA WEERASE</t>
  </si>
  <si>
    <t>TRANSFER FROM HATHGAMPOLA WELI SENAKA WELIDENIYA</t>
  </si>
  <si>
    <t>ANZ INTERNET BANKING FUNDS TFER TO DAHAM PASALA     LALITH P</t>
  </si>
  <si>
    <t>TRANSFER FROM KASUP RANASINGHE KASUP RANASINGHE</t>
  </si>
  <si>
    <t>TRANSFER FROM PIYUMAL GUNAWARD PIYUMAL GUNAWARDAN</t>
  </si>
  <si>
    <t>ANZ INTERNET BANKING FUNDS TFER MEMBER NO S017      CHUMITH SITHARA</t>
  </si>
  <si>
    <t>TRANSFER FROM PATHIRA KANKANAN AJITH KANKANANGE</t>
  </si>
  <si>
    <t>TRANSFER FROM HEWAGE NILUKSHI  CHAMARA HEWA</t>
  </si>
  <si>
    <t>TRANSFER FROM GALAPPATHTHI YAS LAKMAL GALAPPATHTH</t>
  </si>
  <si>
    <t>TRANSFER FROM NISHANTHA MADURA N MADURAPPERU M001</t>
  </si>
  <si>
    <t>TRANSFER FROM TATIYAJITH KARUN TKARUNARATNE</t>
  </si>
  <si>
    <t>13 EXCESS INTERNET/ONLINE TRANSACTIONS - FEE</t>
  </si>
  <si>
    <t>INCOME</t>
  </si>
  <si>
    <t>Membership</t>
  </si>
  <si>
    <t>Donations</t>
  </si>
  <si>
    <t>Other</t>
  </si>
  <si>
    <t>EXPENSES</t>
  </si>
  <si>
    <t>Date</t>
  </si>
  <si>
    <t>Receipt No</t>
  </si>
  <si>
    <t>Amount</t>
  </si>
  <si>
    <t>Description</t>
  </si>
  <si>
    <t>Mem. No.</t>
  </si>
  <si>
    <t>A021</t>
  </si>
  <si>
    <t>K023</t>
  </si>
  <si>
    <t>P013</t>
  </si>
  <si>
    <t>W039</t>
  </si>
  <si>
    <t>S008</t>
  </si>
  <si>
    <t>L005</t>
  </si>
  <si>
    <t>P002</t>
  </si>
  <si>
    <t>T007</t>
  </si>
  <si>
    <t>G001</t>
  </si>
  <si>
    <t>H008</t>
  </si>
  <si>
    <t>S010</t>
  </si>
  <si>
    <t>S017</t>
  </si>
  <si>
    <t>G029</t>
  </si>
  <si>
    <t>K002</t>
  </si>
  <si>
    <t>R018</t>
  </si>
  <si>
    <t>W012</t>
  </si>
  <si>
    <t>P017</t>
  </si>
  <si>
    <t>R001</t>
  </si>
  <si>
    <t>G004</t>
  </si>
  <si>
    <t>H017</t>
  </si>
  <si>
    <t>D002</t>
  </si>
  <si>
    <t>P014</t>
  </si>
  <si>
    <t>R024</t>
  </si>
  <si>
    <t>K013</t>
  </si>
  <si>
    <t>M001</t>
  </si>
  <si>
    <t>W041</t>
  </si>
  <si>
    <t>A012</t>
  </si>
  <si>
    <t>W049</t>
  </si>
  <si>
    <t>R022</t>
  </si>
  <si>
    <t>TRANSFER FROM PARANAVITHANA CH TEMPLE MEMBERSHIP</t>
  </si>
  <si>
    <t>S018</t>
  </si>
  <si>
    <t>Contributions</t>
  </si>
  <si>
    <t>Member</t>
  </si>
  <si>
    <t>Bo Maluwa</t>
  </si>
  <si>
    <t>Expenses</t>
  </si>
  <si>
    <t>Council</t>
  </si>
  <si>
    <t>Rates</t>
  </si>
  <si>
    <t>Insurance</t>
  </si>
  <si>
    <t>Miscellanious</t>
  </si>
  <si>
    <t>SRILANKAN SINHALESE BUDDHIST SOCIETY</t>
  </si>
  <si>
    <t>ANZ A/C 4988 31089</t>
  </si>
  <si>
    <t>Travel &amp;</t>
  </si>
  <si>
    <t>Visa</t>
  </si>
  <si>
    <t>ceremony</t>
  </si>
  <si>
    <t>expenses</t>
  </si>
  <si>
    <t>NET SURPLUS/ DEFICIT FOR THE PERIOD</t>
  </si>
  <si>
    <t>Income</t>
  </si>
  <si>
    <t>Synergy</t>
  </si>
  <si>
    <t>Issued Date</t>
  </si>
  <si>
    <t>MEMBERSHIP CONTRIBUTIONS</t>
  </si>
  <si>
    <t>MEMBER DONATIONS</t>
  </si>
  <si>
    <t>OTHER INCOME</t>
  </si>
  <si>
    <t>ELECTRICITY</t>
  </si>
  <si>
    <t>OPTUS</t>
  </si>
  <si>
    <t>BANK FEES &amp; GOVT.CHARGES</t>
  </si>
  <si>
    <t>RECEIPTS</t>
  </si>
  <si>
    <t>PAYMENTS</t>
  </si>
  <si>
    <t>NET CASH IN/OUT</t>
  </si>
  <si>
    <t>COUNCIL RATES</t>
  </si>
  <si>
    <t>WATER RATES &amp; CONSUMPTION</t>
  </si>
  <si>
    <t>TRANSFER FROM SUNIL SAMARAWEER SAMARAWEERA MEMBER</t>
  </si>
  <si>
    <t>S003</t>
  </si>
  <si>
    <t>S002</t>
  </si>
  <si>
    <t>TRANSFER FROM DIMUTH MADURAWAL DIMUTH- MEMBER PAY</t>
  </si>
  <si>
    <t>R015</t>
  </si>
  <si>
    <t>W024</t>
  </si>
  <si>
    <t>H013</t>
  </si>
  <si>
    <t>M021</t>
  </si>
  <si>
    <t>L003</t>
  </si>
  <si>
    <t>ANZ INTERNET BANKING FUNDS TFER MEMBERSHIP - L0003  RANJITH LIYANAGE</t>
  </si>
  <si>
    <t>TRANSFER FROM KAMAL KARIYAWASA KAMAL KARIYAWASAM</t>
  </si>
  <si>
    <t>TRANSFER FROM PORAGE GUNADASA  GUNADASA/RAJIKA P.</t>
  </si>
  <si>
    <t>H016</t>
  </si>
  <si>
    <t>W050</t>
  </si>
  <si>
    <t>W032</t>
  </si>
  <si>
    <t>K016</t>
  </si>
  <si>
    <t>Lalantha Seneviratne</t>
  </si>
  <si>
    <t>K007</t>
  </si>
  <si>
    <t>ANZ INTERNET BANKING FUNDS TFER D HATHURUSINGHE     D HATHURUSINGHE</t>
  </si>
  <si>
    <t>5 EXCESS CHEQUE TRANSACTION FEE</t>
  </si>
  <si>
    <t>TRANSFER FROM A DISSANAYAKE    MONTHLY SUBS SLSBS</t>
  </si>
  <si>
    <t>MORTGAGE-1</t>
  </si>
  <si>
    <t>MORTGAGE-2</t>
  </si>
  <si>
    <t>Bond repayment - Dhamma school hall reservation ( city of canning)</t>
  </si>
  <si>
    <t>From Sinhala School</t>
  </si>
  <si>
    <t>ANZ INTERNET BANKING FUNDS TFER HARSHIANDTHUSHARA   TSDAHANAYAKE</t>
  </si>
  <si>
    <t>ANZ 001489</t>
  </si>
  <si>
    <t>Fuzzy Fencing</t>
  </si>
  <si>
    <t>Colourbond fence @ Temple</t>
  </si>
  <si>
    <t>CHQ No</t>
  </si>
  <si>
    <t>Payee</t>
  </si>
  <si>
    <t>ANZ 001490</t>
  </si>
  <si>
    <t>ANZ 001488</t>
  </si>
  <si>
    <t>Phone bill</t>
  </si>
  <si>
    <t>ANZ 001486</t>
  </si>
  <si>
    <t>ANZ 001487</t>
  </si>
  <si>
    <t>Kapila/Dhamma School</t>
  </si>
  <si>
    <t>Wesak Bakthi Gee/Dansala</t>
  </si>
  <si>
    <t>Central Insurance Brokers</t>
  </si>
  <si>
    <t>Renewal of Property Insurance</t>
  </si>
  <si>
    <t>ANZ 001491</t>
  </si>
  <si>
    <t>ANZ 001492</t>
  </si>
  <si>
    <t>ANZ 001493</t>
  </si>
  <si>
    <t>Cancelled</t>
  </si>
  <si>
    <t>ANZ 001494</t>
  </si>
  <si>
    <t>ANZ 001495</t>
  </si>
  <si>
    <t>ANZ 001496</t>
  </si>
  <si>
    <t>ANZ 001497</t>
  </si>
  <si>
    <t>ANZ 001498</t>
  </si>
  <si>
    <t>ANZ 001499</t>
  </si>
  <si>
    <t>ANZ 001500</t>
  </si>
  <si>
    <t>Electricity / 78, Kenwick Ave</t>
  </si>
  <si>
    <t>Electricity / 76, Kenwick Ave</t>
  </si>
  <si>
    <t>Printing Movie Tickets</t>
  </si>
  <si>
    <t xml:space="preserve">Anura Wijewardana </t>
  </si>
  <si>
    <t>Pirith Mandapaya</t>
  </si>
  <si>
    <t>Phone &amp; Gas bills</t>
  </si>
  <si>
    <t>ANZ 001501</t>
  </si>
  <si>
    <t>ANZ 001502</t>
  </si>
  <si>
    <t>ANZ 001503</t>
  </si>
  <si>
    <t>ANZ 001504</t>
  </si>
  <si>
    <t>ANZ 001505</t>
  </si>
  <si>
    <t>Shoba Senasinghe</t>
  </si>
  <si>
    <t>Landscaping Project</t>
  </si>
  <si>
    <t>ANZ 001506</t>
  </si>
  <si>
    <t>ANZ 001507</t>
  </si>
  <si>
    <t>ANZ 001508</t>
  </si>
  <si>
    <t>ANZ 001509</t>
  </si>
  <si>
    <t>ANZ 001510</t>
  </si>
  <si>
    <t>ANZ 001511</t>
  </si>
  <si>
    <t>ANZ 001512</t>
  </si>
  <si>
    <t>ANZ 001513</t>
  </si>
  <si>
    <t>ANZ 001514</t>
  </si>
  <si>
    <t>ANZ 001515</t>
  </si>
  <si>
    <t>Australia Post</t>
  </si>
  <si>
    <t>Phone &amp; Water</t>
  </si>
  <si>
    <t>Movie hall- deposit/ DS</t>
  </si>
  <si>
    <t>Grand Cinema Cygnet/DS</t>
  </si>
  <si>
    <t>City of Canning/DS</t>
  </si>
  <si>
    <t>SLSBS</t>
  </si>
  <si>
    <t>Dhamma School</t>
  </si>
  <si>
    <t>Jayanthi Gamage</t>
  </si>
  <si>
    <t>Food fair expenses</t>
  </si>
  <si>
    <t>Optus &amp; Synergy Bills</t>
  </si>
  <si>
    <t>Upali Gunasekara</t>
  </si>
  <si>
    <t>Senaka de Silva</t>
  </si>
  <si>
    <t>Rajika Perera</t>
  </si>
  <si>
    <t>Flowers - Dhamma School</t>
  </si>
  <si>
    <t>3 Monkeys Audiovisual P/L</t>
  </si>
  <si>
    <t>Projector/ Dhamma School</t>
  </si>
  <si>
    <t>Clive's water svs &amp; Gas</t>
  </si>
  <si>
    <t>Ven Sobhitha Thero</t>
  </si>
  <si>
    <t>Air Ticket &amp; Allowance</t>
  </si>
  <si>
    <t>Maupiya Upahara Expenses</t>
  </si>
  <si>
    <t>Refund / City of Canning</t>
  </si>
  <si>
    <t>Balance Returned</t>
  </si>
  <si>
    <t>SLSBS - CHEQUE PAYMENTS : 2014/2015</t>
  </si>
  <si>
    <t>ANZ 001516</t>
  </si>
  <si>
    <t>ANZ 001517</t>
  </si>
  <si>
    <t>ANZ 001518</t>
  </si>
  <si>
    <t>ANZ 001519</t>
  </si>
  <si>
    <t>ANZ 001520</t>
  </si>
  <si>
    <t>ANZ 001521</t>
  </si>
  <si>
    <t>ANZ 001522</t>
  </si>
  <si>
    <t>ANZ 001523</t>
  </si>
  <si>
    <t>ANZ 001524</t>
  </si>
  <si>
    <t>ANZ 001525</t>
  </si>
  <si>
    <t>Cancelled/ Shoba</t>
  </si>
  <si>
    <t>Ranga Silva</t>
  </si>
  <si>
    <t>ANZ 001526</t>
  </si>
  <si>
    <t>ANZ 001527</t>
  </si>
  <si>
    <t>ANZ 001528</t>
  </si>
  <si>
    <t>Optus Bill/ Dec'14</t>
  </si>
  <si>
    <t>Gration Jayaweera</t>
  </si>
  <si>
    <t>DS - Mavpiya Upahara Expenses</t>
  </si>
  <si>
    <t>TRANSFER FROM KATHRIARACHCHI   LAKSHIKAK/DUNITHAW</t>
  </si>
  <si>
    <t>ANZ INTERNET BANKING FUNDS TFER TEMPLE MEMBER FEE   AJIT WANNINAYAKE</t>
  </si>
  <si>
    <t>TRANSFER FROM SHANTHA AMBAGAHA RASIKA PERERA</t>
  </si>
  <si>
    <t>ANZ 001529</t>
  </si>
  <si>
    <t>ANZ 001530</t>
  </si>
  <si>
    <t>ANZ 001531</t>
  </si>
  <si>
    <t>ANZ 001532</t>
  </si>
  <si>
    <t>ANZ 001533</t>
  </si>
  <si>
    <t>ANZ 001534</t>
  </si>
  <si>
    <t>ANZ 001535</t>
  </si>
  <si>
    <t>ANZ 001536</t>
  </si>
  <si>
    <t>ANZ 001537</t>
  </si>
  <si>
    <t>ANZ 001538</t>
  </si>
  <si>
    <t>ANZ 001539</t>
  </si>
  <si>
    <t>Kanthi &amp; Harshana Rupasinghe</t>
  </si>
  <si>
    <t>Optus Bill/ Feb'15</t>
  </si>
  <si>
    <t>PR Appln/ Ven Vishuddavansa</t>
  </si>
  <si>
    <t>Sanokil</t>
  </si>
  <si>
    <t>sanitary waste disposal</t>
  </si>
  <si>
    <t>Mahinda Kuruppu</t>
  </si>
  <si>
    <t>Synergy Bills</t>
  </si>
  <si>
    <t>thorana + Sanga allowance</t>
  </si>
  <si>
    <t>Lalantha senevirathna</t>
  </si>
  <si>
    <t>utility bills</t>
  </si>
  <si>
    <t>akin Eriksson</t>
  </si>
  <si>
    <t>Bo Maluwa shelter</t>
  </si>
  <si>
    <t>Water Bills</t>
  </si>
  <si>
    <t>Optus Bill</t>
  </si>
  <si>
    <t>ANZ 001540</t>
  </si>
  <si>
    <t>Ozone Electric</t>
  </si>
  <si>
    <t>Bo Maluwa - Electric works</t>
  </si>
  <si>
    <t>ANZ 001541</t>
  </si>
  <si>
    <t>ANZ 001542</t>
  </si>
  <si>
    <t>ANZ 001543</t>
  </si>
  <si>
    <t>ANZ 001544</t>
  </si>
  <si>
    <t>ANZ 001545</t>
  </si>
  <si>
    <t>ANZ 001546</t>
  </si>
  <si>
    <t>ANZ 001547</t>
  </si>
  <si>
    <t>ANZ 001548</t>
  </si>
  <si>
    <t>ANZ 001549</t>
  </si>
  <si>
    <t>ANZ 001550</t>
  </si>
  <si>
    <t>Total</t>
  </si>
  <si>
    <t>Sub Total</t>
  </si>
  <si>
    <t>ANZ INTERNET BANKING FUNDS TFER TILAK PADMINI       TILAK MARAKKALAG</t>
  </si>
  <si>
    <t>Food Fair</t>
  </si>
  <si>
    <t xml:space="preserve"> income</t>
  </si>
  <si>
    <t>Deposit</t>
  </si>
  <si>
    <t>TRANSFER FROM PANAGODA ARACHCH OMA PANAGODA</t>
  </si>
  <si>
    <t>TRANSFER FROM OBEYSEKERA MOHAN MOHAN OBEYSEKERA</t>
  </si>
  <si>
    <t>Rajeev gunawardana</t>
  </si>
  <si>
    <t>Michrophone</t>
  </si>
  <si>
    <t>Ranweta - Custom Clearance</t>
  </si>
  <si>
    <t>Tzu Chi Foundation</t>
  </si>
  <si>
    <t>Nepal Quake - Donation</t>
  </si>
  <si>
    <t>Electricity Bills</t>
  </si>
  <si>
    <t>Food Fair Expenses</t>
  </si>
  <si>
    <t>ANZ 001551</t>
  </si>
  <si>
    <t>ANZ 001552</t>
  </si>
  <si>
    <t>ANZ 001553</t>
  </si>
  <si>
    <t>ANZ 001554</t>
  </si>
  <si>
    <t>ANZ 001555</t>
  </si>
  <si>
    <t>Steve Brown Roofing Services</t>
  </si>
  <si>
    <t xml:space="preserve">Cancelled </t>
  </si>
  <si>
    <t>Glen DEVIS</t>
  </si>
  <si>
    <t>TRANSFER FROM HAKMANA DAYANAND S015</t>
  </si>
  <si>
    <t>Bo Maluwa paving</t>
  </si>
  <si>
    <t>CASH RECEIPTS AND PAYMENTS - 2014/15 (AS  OF 22nd March 2015)</t>
  </si>
  <si>
    <t>Mar'15</t>
  </si>
  <si>
    <t>Feb'15</t>
  </si>
  <si>
    <t>Jan'15</t>
  </si>
  <si>
    <t>Dec'14</t>
  </si>
  <si>
    <t>Nov'14</t>
  </si>
  <si>
    <t>Oct'14</t>
  </si>
  <si>
    <t>Sep'14</t>
  </si>
  <si>
    <t>Aug'14</t>
  </si>
  <si>
    <t>Jul'14</t>
  </si>
  <si>
    <t>Average</t>
  </si>
  <si>
    <t>2014/15</t>
  </si>
  <si>
    <t>Per month</t>
  </si>
  <si>
    <t>ANURA WIJEWARDAN BAL-Pirith Mandapa</t>
  </si>
  <si>
    <t>Credit Interest from bank</t>
  </si>
  <si>
    <t>Refund from Council</t>
  </si>
  <si>
    <t>Transfer to SLSBS Offset Account</t>
  </si>
  <si>
    <t xml:space="preserve">ALINTA GAS </t>
  </si>
  <si>
    <t>INSURANCE PREMIUM</t>
  </si>
  <si>
    <t>Other Expenses</t>
  </si>
  <si>
    <t>Air ticket &amp; Allowance (Ven Sobhitha thero)</t>
  </si>
  <si>
    <t>Fund Raising Expenses ( Stage Drama)</t>
  </si>
  <si>
    <t>Fence Project</t>
  </si>
  <si>
    <t>wesak Thorana</t>
  </si>
  <si>
    <t>Allowance - Ven Visuddavansa Thero</t>
  </si>
  <si>
    <t>Waste Disposal Unit</t>
  </si>
  <si>
    <t>VISA for Ven Visuddavansa Thero</t>
  </si>
  <si>
    <t>Apr'15</t>
  </si>
  <si>
    <t>May'15</t>
  </si>
  <si>
    <t>Member Donations - Ran weta Clearance</t>
  </si>
  <si>
    <t>Nepal Quake relief Fund</t>
  </si>
  <si>
    <t>Nepal Donation</t>
  </si>
  <si>
    <t>Member Donations - Bo Maluwa</t>
  </si>
  <si>
    <t>Air Ticket/Visa - Ven Vishuddavansa Thero</t>
  </si>
  <si>
    <t>Misl Expenses</t>
  </si>
  <si>
    <t>DS - Siri daladagamanaya Movie</t>
  </si>
  <si>
    <t>Total Receipts (Less Nepal Donations)</t>
  </si>
  <si>
    <t>Total Payments ( Less Nepal Donation)</t>
  </si>
  <si>
    <t>Senaka Welideniya</t>
  </si>
  <si>
    <t>Anura Wijewardana- $3000</t>
  </si>
  <si>
    <t>Thorana Advance Payment</t>
  </si>
  <si>
    <t>Chq returned and reissued to Shoba ( Chq No : 001534)</t>
  </si>
  <si>
    <t>TRANSFER FROM PRIYANTHA SARUKK RANJAN SARUKKALIGE</t>
  </si>
  <si>
    <t>DS/wesak Expenses</t>
  </si>
  <si>
    <t>Food fair</t>
  </si>
  <si>
    <t>Dhamma School Expenses : 2014/2015</t>
  </si>
  <si>
    <t>As per Auditors report 2013/14</t>
  </si>
  <si>
    <t>DS Account opening</t>
  </si>
  <si>
    <t>Membership fees Paid to DS Acct</t>
  </si>
  <si>
    <t>As per DS Treasurer( Thushara)</t>
  </si>
  <si>
    <t>Summary of the Amount to be transferred to SLSBS Account</t>
  </si>
  <si>
    <t xml:space="preserve">DS - Mavpiya Upahara Hall hire </t>
  </si>
  <si>
    <t>Movie hall- Hire charges/ DS</t>
  </si>
  <si>
    <t>TRANSFER FROM SENASINGHE UYAN  SRI DALADA GAMANAYA - Ticket money</t>
  </si>
  <si>
    <t>Shoba had transfrred to SLSBS acct</t>
  </si>
  <si>
    <t>BF2682</t>
  </si>
  <si>
    <t>Sanjaya &amp; Vanisha Lekamge</t>
  </si>
  <si>
    <t>M5201</t>
  </si>
  <si>
    <t>Nuvan &amp; Vindya Rathnayaka</t>
  </si>
  <si>
    <t>ANZ 001556</t>
  </si>
  <si>
    <t>ANZ 001557</t>
  </si>
  <si>
    <t>ANZ 001558</t>
  </si>
  <si>
    <t>ANZ 001559</t>
  </si>
  <si>
    <t xml:space="preserve"> Ven Sobhitha Thero</t>
  </si>
  <si>
    <t>Sangha Allowance</t>
  </si>
  <si>
    <t>Shoba S</t>
  </si>
  <si>
    <t>Bo Maluwa/ Mal asanaya</t>
  </si>
  <si>
    <t>Optus /Alinta Bills</t>
  </si>
  <si>
    <t>June'15</t>
  </si>
  <si>
    <t>Transfer from DS to SLSBS Account</t>
  </si>
  <si>
    <t>Maintenance</t>
  </si>
  <si>
    <t>TRANSFER FROM N P KELLAPATHA   MEMBERSHIP</t>
  </si>
  <si>
    <t>TRANSFER FROM MAHEEPALA WICKRA JUNE-OCT SUBSCR</t>
  </si>
  <si>
    <t>TRANSFER FROM UPUL DODANGODA A UPUL DODANGODA A</t>
  </si>
  <si>
    <t>TRANSFER FROM SENASINGHE UYAN  SHOBA S</t>
  </si>
  <si>
    <t>TRANSFER FROM GUNASEKARA AMILA AMILA</t>
  </si>
  <si>
    <t>TRANSFER FROM BIMBA SAMARASING S002 BANDULA SAMAR</t>
  </si>
  <si>
    <t>TRANSFER FROM DODAMPE GAMAGEDE 0451066776 SUJEEWE</t>
  </si>
  <si>
    <t>ANZ INTERNET BANKING FUNDS TFER MEMBER2015-16 T005  ANANDA SHAMALEE</t>
  </si>
  <si>
    <t>M5203</t>
  </si>
  <si>
    <t>M5204</t>
  </si>
  <si>
    <t>M5212</t>
  </si>
  <si>
    <t>M5211</t>
  </si>
  <si>
    <t>M5210</t>
  </si>
  <si>
    <t>M5209</t>
  </si>
  <si>
    <t>M5208</t>
  </si>
  <si>
    <t>M5207</t>
  </si>
  <si>
    <t>M5206</t>
  </si>
  <si>
    <t>M5205</t>
  </si>
  <si>
    <t>M5213</t>
  </si>
  <si>
    <t>M5214</t>
  </si>
  <si>
    <t>M5215</t>
  </si>
  <si>
    <t>M5216</t>
  </si>
  <si>
    <t>M5217</t>
  </si>
  <si>
    <t>M5218</t>
  </si>
  <si>
    <t>M5220</t>
  </si>
  <si>
    <t>M5219</t>
  </si>
  <si>
    <t>M5224</t>
  </si>
  <si>
    <t>M5223</t>
  </si>
  <si>
    <t>M5222</t>
  </si>
  <si>
    <t>M5221</t>
  </si>
  <si>
    <t>BF2701</t>
  </si>
  <si>
    <t>BF2702</t>
  </si>
  <si>
    <t>BF2703</t>
  </si>
  <si>
    <t>BF2704</t>
  </si>
  <si>
    <t>J &amp; N Hewavitharana</t>
  </si>
  <si>
    <t>Buddhika Ranasinghe</t>
  </si>
  <si>
    <t>M5401</t>
  </si>
  <si>
    <t>Darshana Gunasekara</t>
  </si>
  <si>
    <t>M5402</t>
  </si>
  <si>
    <t>M5403</t>
  </si>
  <si>
    <t>Lal &amp; Karuna Gunathilake</t>
  </si>
  <si>
    <t>Shamin Elpitiya</t>
  </si>
  <si>
    <t>Perth Sinhala School - Rental( CHQ)</t>
  </si>
  <si>
    <t>M5404</t>
  </si>
  <si>
    <t>Check Hamuduruwo's book for the name</t>
  </si>
  <si>
    <t>43 EXCESS EFTPOS  PHONE BANKING  AUTOMATIC TRANSACTIONS - FEE</t>
  </si>
  <si>
    <t>2 EXCESS STAFF ASSISTED TRANSACTIONS - FEE</t>
  </si>
  <si>
    <t>TRANSFER FROM ABEYSINGHE NILAK MEMB NILAKSHI ABEY</t>
  </si>
  <si>
    <t>TRANSFER FROM AMILA KANKANAM P AMILA PATHIRANAGE</t>
  </si>
  <si>
    <t>TRANSFER FROM MIP COMMS        JUN 15 COMMISSIONS</t>
  </si>
  <si>
    <t>TRANSFER FROM DON JAGODAGE     MEM#J017-JAGODAGE</t>
  </si>
  <si>
    <t>TRANSFER FROM GALAPPATHTHY C   MEMBERSHIP - C GAL</t>
  </si>
  <si>
    <t>TRANSFER FROM LIONEL MARTIN    MSHIP 6M LMARTIN</t>
  </si>
  <si>
    <t>TRANSFER FROM SRIYANI SENANAYA W024</t>
  </si>
  <si>
    <t>TRANSFER FROM ANURA WIJEWARDAN ANURA W-MEMBERSHIP</t>
  </si>
  <si>
    <t>TRANSFER FROM WIJERATNE MAHILA JULY/DEC 2015 MEMB</t>
  </si>
  <si>
    <t>BF2705</t>
  </si>
  <si>
    <t>Gemunu Vidanagamage</t>
  </si>
  <si>
    <t>Mem No</t>
  </si>
  <si>
    <t>BF2706</t>
  </si>
  <si>
    <t>BF2707</t>
  </si>
  <si>
    <t>BF2708</t>
  </si>
  <si>
    <t>NM</t>
  </si>
  <si>
    <t>Anjali Wickramarathna</t>
  </si>
  <si>
    <t>Arosha Senanayake</t>
  </si>
  <si>
    <t>M5406</t>
  </si>
  <si>
    <t>M5407</t>
  </si>
  <si>
    <t>M5408</t>
  </si>
  <si>
    <t>M5409</t>
  </si>
  <si>
    <t>M5410</t>
  </si>
  <si>
    <t>K003</t>
  </si>
  <si>
    <t>Dushantha Rohan &amp; ishani Asanka</t>
  </si>
  <si>
    <t>Punsisi Wellappili</t>
  </si>
  <si>
    <t>Vinietha Siriwardana</t>
  </si>
  <si>
    <t>W053</t>
  </si>
  <si>
    <t>Kanthi &amp; Harsha Rupasinghe</t>
  </si>
  <si>
    <t>Sarath &amp; Maya Ganhewa ( CHQ)</t>
  </si>
  <si>
    <t>G006</t>
  </si>
  <si>
    <t>M5411</t>
  </si>
  <si>
    <t>Nilantha &amp; Ganga Senevirathna</t>
  </si>
  <si>
    <t>S032</t>
  </si>
  <si>
    <t>b/f balance as at 01/07/2015</t>
  </si>
  <si>
    <t>Balance C/F as at 31/07/2015</t>
  </si>
  <si>
    <t>?</t>
  </si>
  <si>
    <t>G034</t>
  </si>
  <si>
    <t>G018</t>
  </si>
  <si>
    <t>E008</t>
  </si>
  <si>
    <t>R028</t>
  </si>
  <si>
    <t>Membership Contributions</t>
  </si>
  <si>
    <t>Other Income</t>
  </si>
  <si>
    <t>Bank fees &amp; Gov. chgs</t>
  </si>
  <si>
    <t>Alinta Gas</t>
  </si>
  <si>
    <t xml:space="preserve"> Synergy  Electricity</t>
  </si>
  <si>
    <t>Optus Tele/Internet</t>
  </si>
  <si>
    <t>BANK STATEMENT FOR THE MONTH OF July 2015</t>
  </si>
  <si>
    <t>Mortgage Expenses</t>
  </si>
  <si>
    <t>Water Corp. Water  Bill</t>
  </si>
  <si>
    <t>CHQ 1562 - Insurance Premium</t>
  </si>
  <si>
    <t>CHQ 1561- Synergy bill</t>
  </si>
  <si>
    <t>CHQ 1556- Nepal quake donations</t>
  </si>
  <si>
    <t>CHQ 1558-Bo Maluwa</t>
  </si>
  <si>
    <t>CHQ 1559- Optus Bill</t>
  </si>
  <si>
    <t>TRANSFER FROM PERERA WEHERAGOD W050 DHAMMIKA/NELU</t>
  </si>
  <si>
    <t>ANZ INTERNET BANKING FUNDS TFER MEMBERSHIP FEE      JAYANTHI GAMAGE</t>
  </si>
  <si>
    <t>D018</t>
  </si>
  <si>
    <t>W004</t>
  </si>
  <si>
    <t>D030</t>
  </si>
  <si>
    <t>S005</t>
  </si>
  <si>
    <t>L001</t>
  </si>
  <si>
    <t>T005</t>
  </si>
  <si>
    <t>D031</t>
  </si>
  <si>
    <t>G033</t>
  </si>
  <si>
    <t>M017</t>
  </si>
  <si>
    <t>J017</t>
  </si>
  <si>
    <t>D025</t>
  </si>
  <si>
    <t>M5225</t>
  </si>
  <si>
    <t>M5226</t>
  </si>
  <si>
    <t>M5227</t>
  </si>
  <si>
    <t>M5228</t>
  </si>
  <si>
    <t>M5229</t>
  </si>
  <si>
    <t>S015</t>
  </si>
  <si>
    <t>M5230</t>
  </si>
  <si>
    <t>D021</t>
  </si>
  <si>
    <t>M5231</t>
  </si>
  <si>
    <t>P019</t>
  </si>
  <si>
    <t>M5233</t>
  </si>
  <si>
    <t>P030</t>
  </si>
  <si>
    <t>M5234</t>
  </si>
  <si>
    <t>M5235</t>
  </si>
  <si>
    <t>K038</t>
  </si>
  <si>
    <t>M5236</t>
  </si>
  <si>
    <t>M5237</t>
  </si>
  <si>
    <t>M5232</t>
  </si>
  <si>
    <t>P029</t>
  </si>
  <si>
    <t>O001</t>
  </si>
  <si>
    <t>M5239</t>
  </si>
  <si>
    <t>M5240</t>
  </si>
  <si>
    <t>M5241</t>
  </si>
  <si>
    <t>M5242</t>
  </si>
  <si>
    <t>M5243</t>
  </si>
  <si>
    <t>M5244</t>
  </si>
  <si>
    <t>M5245</t>
  </si>
  <si>
    <t>R027</t>
  </si>
  <si>
    <t>M5246</t>
  </si>
  <si>
    <t>M5248</t>
  </si>
  <si>
    <t>M5247</t>
  </si>
  <si>
    <t>M5249</t>
  </si>
  <si>
    <t>M5250</t>
  </si>
  <si>
    <t>M5251</t>
  </si>
  <si>
    <t>W016</t>
  </si>
  <si>
    <t>M5252</t>
  </si>
  <si>
    <t>M5253</t>
  </si>
  <si>
    <t>M5254</t>
  </si>
  <si>
    <t>M5255</t>
  </si>
  <si>
    <t>M5256</t>
  </si>
  <si>
    <t>W025</t>
  </si>
  <si>
    <t>M5257</t>
  </si>
  <si>
    <t>M5258</t>
  </si>
  <si>
    <t>M005</t>
  </si>
  <si>
    <t>M5259</t>
  </si>
  <si>
    <t>G002</t>
  </si>
  <si>
    <t>M5260</t>
  </si>
  <si>
    <t>M5262</t>
  </si>
  <si>
    <t>R029</t>
  </si>
  <si>
    <t>M5261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</si>
  <si>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</si>
  <si>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</si>
  <si>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</si>
  <si>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</si>
  <si>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</si>
  <si>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</si>
  <si>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</si>
  <si>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</si>
  <si>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</si>
  <si>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</si>
  <si>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</si>
  <si>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CHQ 1563 - Optus Bill</t>
  </si>
  <si>
    <t>CHQ 1565- Postage expenses/Tax Receipts</t>
  </si>
  <si>
    <t>b/f balance as at 01/08/2015</t>
  </si>
  <si>
    <t>Balance C/F as at 31/08/2015</t>
  </si>
  <si>
    <t>M5238</t>
  </si>
  <si>
    <t>BANK STATEMENT FOR THE MONTH OF Aug 2015</t>
  </si>
  <si>
    <t>SLSBS - CHEQUE PAYMENTS : 2015/16</t>
  </si>
  <si>
    <t>ANZ 001560</t>
  </si>
  <si>
    <t>Hall Booking - Movie</t>
  </si>
  <si>
    <t>Cygnet Cinema</t>
  </si>
  <si>
    <t>ANZ 001561</t>
  </si>
  <si>
    <t>Synergy Bill</t>
  </si>
  <si>
    <t>ANZ 001562</t>
  </si>
  <si>
    <t>ANZ 001563</t>
  </si>
  <si>
    <t>ANZ 001564</t>
  </si>
  <si>
    <t>ANZ 001565</t>
  </si>
  <si>
    <t>attwest Finance</t>
  </si>
  <si>
    <t>Insurance Premium</t>
  </si>
  <si>
    <t xml:space="preserve">Rubish removal - Bin </t>
  </si>
  <si>
    <t>Postage expenses - Tax receipts</t>
  </si>
  <si>
    <t>ANZ 001566</t>
  </si>
  <si>
    <t>Dhamma School Expenses : 2015/2016</t>
  </si>
  <si>
    <t>M5405</t>
  </si>
  <si>
    <t>M5275</t>
  </si>
  <si>
    <t>D022</t>
  </si>
  <si>
    <t>Dilhani &amp; Senaka De Silva</t>
  </si>
  <si>
    <t>Y001</t>
  </si>
  <si>
    <t>M5276</t>
  </si>
  <si>
    <t>Percy &amp; Inoka Yasarathna</t>
  </si>
  <si>
    <t>G013</t>
  </si>
  <si>
    <t>M5277</t>
  </si>
  <si>
    <t>TRANSFER FROM CHAMPA KULASEKER CHAMPA KULASEKERA</t>
  </si>
  <si>
    <t>ANZ INTERNET BANKING FUNDS TFER FEES FOR 2015 2016  MEMBER NO P003</t>
  </si>
  <si>
    <t>AGENT DEPOSIT 409510537</t>
  </si>
  <si>
    <t>TRANSFER FROM SHAMILA RATNAYAK SHAMILA RATNAYAKE</t>
  </si>
  <si>
    <t>TRANSFER FROM KOSALA ATTYGALLE MEMBERSHIP FEE</t>
  </si>
  <si>
    <t>TRANSFER FROM CHAMILA WARNAPAL MEMFEE W033</t>
  </si>
  <si>
    <t>TRANSFER FROM ATO              ATO44900214156R219</t>
  </si>
  <si>
    <t>K025</t>
  </si>
  <si>
    <t>P003</t>
  </si>
  <si>
    <t>R012</t>
  </si>
  <si>
    <t>W033</t>
  </si>
  <si>
    <t>NA</t>
  </si>
  <si>
    <t>AGENT DEPOSIT 409510537 -Mahinda Kuruppu</t>
  </si>
  <si>
    <t>K031</t>
  </si>
  <si>
    <t>CHQ 1564 - Rubbish Bin - Soba</t>
  </si>
  <si>
    <t>CHQ 1566 - WATER BILL</t>
  </si>
  <si>
    <t>CHQ 1560 - Cygnet Cinema - 50% advance</t>
  </si>
  <si>
    <t>ANZ INTERNET BANKING FUNDS TFER FEES FOR 2015 2016  MEMBER NO P003 - Pathirana Kanishka</t>
  </si>
  <si>
    <r>
      <t xml:space="preserve">TRANSFER FROM HAKMANA DAYANAND </t>
    </r>
    <r>
      <rPr>
        <sz val="11"/>
        <color rgb="FFFF0000"/>
        <rFont val="Calibri"/>
        <family val="2"/>
        <scheme val="minor"/>
      </rPr>
      <t xml:space="preserve">S015 </t>
    </r>
    <r>
      <rPr>
        <sz val="11"/>
        <rFont val="Calibri"/>
        <family val="2"/>
        <scheme val="minor"/>
      </rPr>
      <t>(H018)</t>
    </r>
  </si>
  <si>
    <t>Name</t>
  </si>
  <si>
    <t>Member No</t>
  </si>
  <si>
    <t>DS parent</t>
  </si>
  <si>
    <t>2014/2015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</si>
  <si>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</si>
  <si>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</si>
  <si>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</si>
  <si>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</si>
  <si>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</si>
  <si>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</si>
  <si>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</si>
  <si>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</si>
  <si>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</si>
  <si>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</si>
  <si>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</si>
  <si>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</si>
  <si>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Comments</t>
  </si>
  <si>
    <t>A002</t>
  </si>
  <si>
    <t>M3998</t>
  </si>
  <si>
    <t>A003</t>
  </si>
  <si>
    <t>M3764</t>
  </si>
  <si>
    <t>M4258</t>
  </si>
  <si>
    <t>A004</t>
  </si>
  <si>
    <t>M4107</t>
  </si>
  <si>
    <t>M4281</t>
  </si>
  <si>
    <t>A005</t>
  </si>
  <si>
    <t>YES</t>
  </si>
  <si>
    <t>M5309</t>
  </si>
  <si>
    <t>A006</t>
  </si>
  <si>
    <t>M4180</t>
  </si>
  <si>
    <t>Paid Dec 14</t>
  </si>
  <si>
    <t>A007</t>
  </si>
  <si>
    <t>M3766</t>
  </si>
  <si>
    <t>M4102</t>
  </si>
  <si>
    <t>M4182</t>
  </si>
  <si>
    <t>M4292</t>
  </si>
  <si>
    <t>M4857</t>
  </si>
  <si>
    <t>A008</t>
  </si>
  <si>
    <t>M4484</t>
  </si>
  <si>
    <t>M5359</t>
  </si>
  <si>
    <t>Amarasinghe Mahinda &amp; Muditha</t>
  </si>
  <si>
    <t>A011</t>
  </si>
  <si>
    <t>M4104</t>
  </si>
  <si>
    <t>M3854</t>
  </si>
  <si>
    <t>M3924</t>
  </si>
  <si>
    <t>M4686</t>
  </si>
  <si>
    <t>M5340</t>
  </si>
  <si>
    <t>A016</t>
  </si>
  <si>
    <t>M3596</t>
  </si>
  <si>
    <t>M3930</t>
  </si>
  <si>
    <t>Paid Dec14</t>
  </si>
  <si>
    <t>M5353</t>
  </si>
  <si>
    <t>A017</t>
  </si>
  <si>
    <t>M3679</t>
  </si>
  <si>
    <t>A018</t>
  </si>
  <si>
    <t>M4021</t>
  </si>
  <si>
    <t>M4164</t>
  </si>
  <si>
    <t>A019</t>
  </si>
  <si>
    <t>M4210</t>
  </si>
  <si>
    <t>A020</t>
  </si>
  <si>
    <t>M4467</t>
  </si>
  <si>
    <t>Paid March 15</t>
  </si>
  <si>
    <t>M4471</t>
  </si>
  <si>
    <t>M4508</t>
  </si>
  <si>
    <t>M4552</t>
  </si>
  <si>
    <t>M4606</t>
  </si>
  <si>
    <t>M4640</t>
  </si>
  <si>
    <t>M4682</t>
  </si>
  <si>
    <t>M4418</t>
  </si>
  <si>
    <t>M4710</t>
  </si>
  <si>
    <t>M4750</t>
  </si>
  <si>
    <t>M4793</t>
  </si>
  <si>
    <t>M4845</t>
  </si>
  <si>
    <t>M4344</t>
  </si>
  <si>
    <t>M4950</t>
  </si>
  <si>
    <t>M5052</t>
  </si>
  <si>
    <t>M5311</t>
  </si>
  <si>
    <t>A022</t>
  </si>
  <si>
    <t>M4176</t>
  </si>
  <si>
    <t>A023</t>
  </si>
  <si>
    <t>M4498</t>
  </si>
  <si>
    <t>A026</t>
  </si>
  <si>
    <t>M4225</t>
  </si>
  <si>
    <t>M4403</t>
  </si>
  <si>
    <t>A027</t>
  </si>
  <si>
    <t>M4612</t>
  </si>
  <si>
    <t>M5028</t>
  </si>
  <si>
    <t>M5086</t>
  </si>
  <si>
    <t>M5336</t>
  </si>
  <si>
    <t>B002</t>
  </si>
  <si>
    <t>M4646</t>
  </si>
  <si>
    <t>B003</t>
  </si>
  <si>
    <t>M4565</t>
  </si>
  <si>
    <t>M5337</t>
  </si>
  <si>
    <t>B004</t>
  </si>
  <si>
    <t>M3219</t>
  </si>
  <si>
    <t>M3757</t>
  </si>
  <si>
    <t>B005</t>
  </si>
  <si>
    <t>B006</t>
  </si>
  <si>
    <t>M4240</t>
  </si>
  <si>
    <t>M4379</t>
  </si>
  <si>
    <t>C001</t>
  </si>
  <si>
    <t>M3804</t>
  </si>
  <si>
    <t>M4459</t>
  </si>
  <si>
    <t>Paid Nov 14</t>
  </si>
  <si>
    <t>M5358</t>
  </si>
  <si>
    <t>C002</t>
  </si>
  <si>
    <t>C003</t>
  </si>
  <si>
    <t>C004</t>
  </si>
  <si>
    <t>M4125</t>
  </si>
  <si>
    <t>M4135</t>
  </si>
  <si>
    <t>M4144</t>
  </si>
  <si>
    <t>M4160</t>
  </si>
  <si>
    <t>M 4177</t>
  </si>
  <si>
    <t>M4194</t>
  </si>
  <si>
    <t>M4254</t>
  </si>
  <si>
    <t>M4284</t>
  </si>
  <si>
    <t>M4290</t>
  </si>
  <si>
    <t>M4295</t>
  </si>
  <si>
    <t>M4855</t>
  </si>
  <si>
    <t>M4867</t>
  </si>
  <si>
    <t>M4883</t>
  </si>
  <si>
    <t>M4956</t>
  </si>
  <si>
    <t>C005</t>
  </si>
  <si>
    <t>M3811</t>
  </si>
  <si>
    <t>M4570</t>
  </si>
  <si>
    <t>M5010</t>
  </si>
  <si>
    <t>C006</t>
  </si>
  <si>
    <t>M3502</t>
  </si>
  <si>
    <t>M4103</t>
  </si>
  <si>
    <t>M4849</t>
  </si>
  <si>
    <t>C007</t>
  </si>
  <si>
    <t>M3293</t>
  </si>
  <si>
    <t>D001</t>
  </si>
  <si>
    <t>M4030</t>
  </si>
  <si>
    <t>M4230</t>
  </si>
  <si>
    <t>M4880</t>
  </si>
  <si>
    <t>M4067</t>
  </si>
  <si>
    <t>M4085</t>
  </si>
  <si>
    <t>M3885</t>
  </si>
  <si>
    <t>M3843</t>
  </si>
  <si>
    <t>M3907</t>
  </si>
  <si>
    <t>M3949</t>
  </si>
  <si>
    <t>M3973</t>
  </si>
  <si>
    <t>M4463</t>
  </si>
  <si>
    <t>M4505</t>
  </si>
  <si>
    <t>M4519</t>
  </si>
  <si>
    <t>M4546</t>
  </si>
  <si>
    <t>M4595</t>
  </si>
  <si>
    <t>M4635</t>
  </si>
  <si>
    <t>M4672</t>
  </si>
  <si>
    <t>M4415</t>
  </si>
  <si>
    <t>M4448</t>
  </si>
  <si>
    <t>M4743</t>
  </si>
  <si>
    <t>M4785</t>
  </si>
  <si>
    <t>M4829</t>
  </si>
  <si>
    <t>M4336</t>
  </si>
  <si>
    <t>M4935</t>
  </si>
  <si>
    <t>M5047</t>
  </si>
  <si>
    <t>M5305</t>
  </si>
  <si>
    <t>M5365</t>
  </si>
  <si>
    <t>D003</t>
  </si>
  <si>
    <t>M4185</t>
  </si>
  <si>
    <t>M4159</t>
  </si>
  <si>
    <t>M4269</t>
  </si>
  <si>
    <t>D004</t>
  </si>
  <si>
    <t>D005</t>
  </si>
  <si>
    <t>D006</t>
  </si>
  <si>
    <t>M3665</t>
  </si>
  <si>
    <t>M3965</t>
  </si>
  <si>
    <t>Paid  Dec14</t>
  </si>
  <si>
    <t>M5096</t>
  </si>
  <si>
    <t>D007</t>
  </si>
  <si>
    <t>M3616</t>
  </si>
  <si>
    <t>M4539</t>
  </si>
  <si>
    <t>Paid dec 14</t>
  </si>
  <si>
    <t>M4894</t>
  </si>
  <si>
    <t>D008</t>
  </si>
  <si>
    <t>M3589</t>
  </si>
  <si>
    <t>M5343</t>
  </si>
  <si>
    <t>D009</t>
  </si>
  <si>
    <t>M3710</t>
  </si>
  <si>
    <t>M4816</t>
  </si>
  <si>
    <t>Devapriya Dhammika &amp; Thushani</t>
  </si>
  <si>
    <t>D012</t>
  </si>
  <si>
    <t>M3635</t>
  </si>
  <si>
    <t>D013</t>
  </si>
  <si>
    <t>D014</t>
  </si>
  <si>
    <t>M4007</t>
  </si>
  <si>
    <t>M4122</t>
  </si>
  <si>
    <t>Paid June 15</t>
  </si>
  <si>
    <t>M4189</t>
  </si>
  <si>
    <t>M4851</t>
  </si>
  <si>
    <t>M4953</t>
  </si>
  <si>
    <t>D015</t>
  </si>
  <si>
    <t>M3745</t>
  </si>
  <si>
    <t>M4460</t>
  </si>
  <si>
    <t>D017</t>
  </si>
  <si>
    <t>M4136</t>
  </si>
  <si>
    <t>Paid</t>
  </si>
  <si>
    <t>M4749</t>
  </si>
  <si>
    <t>M4792</t>
  </si>
  <si>
    <t>M4844</t>
  </si>
  <si>
    <t>M4343</t>
  </si>
  <si>
    <t>M4949</t>
  </si>
  <si>
    <t>M5051</t>
  </si>
  <si>
    <t>M5310</t>
  </si>
  <si>
    <t>D019</t>
  </si>
  <si>
    <t>M3990</t>
  </si>
  <si>
    <t>D020</t>
  </si>
  <si>
    <t>M4134</t>
  </si>
  <si>
    <t>M4211</t>
  </si>
  <si>
    <t>M4850</t>
  </si>
  <si>
    <t>M4313</t>
  </si>
  <si>
    <t>M5024</t>
  </si>
  <si>
    <t>M5082</t>
  </si>
  <si>
    <t>M5331</t>
  </si>
  <si>
    <t>M4652</t>
  </si>
  <si>
    <t>M4238</t>
  </si>
  <si>
    <t>M4937</t>
  </si>
  <si>
    <t>M5339</t>
  </si>
  <si>
    <t>D023</t>
  </si>
  <si>
    <t>M4368</t>
  </si>
  <si>
    <t>M4371</t>
  </si>
  <si>
    <t>M4387</t>
  </si>
  <si>
    <t>M4396</t>
  </si>
  <si>
    <t>D024</t>
  </si>
  <si>
    <t>M4425</t>
  </si>
  <si>
    <t>M5368</t>
  </si>
  <si>
    <t>M4807</t>
  </si>
  <si>
    <t>M4317</t>
  </si>
  <si>
    <t>M4907</t>
  </si>
  <si>
    <t>M5022</t>
  </si>
  <si>
    <t>M5081</t>
  </si>
  <si>
    <t>M5329</t>
  </si>
  <si>
    <t>D026</t>
  </si>
  <si>
    <t>M4886</t>
  </si>
  <si>
    <t>D027</t>
  </si>
  <si>
    <t>M4390</t>
  </si>
  <si>
    <t>D028</t>
  </si>
  <si>
    <t>M5060</t>
  </si>
  <si>
    <t>D029</t>
  </si>
  <si>
    <t>M4881</t>
  </si>
  <si>
    <t>D032</t>
  </si>
  <si>
    <t>M4386</t>
  </si>
  <si>
    <t>E001</t>
  </si>
  <si>
    <t>E003</t>
  </si>
  <si>
    <t>M4236</t>
  </si>
  <si>
    <t>M4337</t>
  </si>
  <si>
    <t>Ekanayaka Manjula &amp; Dushantha</t>
  </si>
  <si>
    <t>E004</t>
  </si>
  <si>
    <t>M4045</t>
  </si>
  <si>
    <t>M4149</t>
  </si>
  <si>
    <t>M4165</t>
  </si>
  <si>
    <t>M4261</t>
  </si>
  <si>
    <t>M4279</t>
  </si>
  <si>
    <t>M4853</t>
  </si>
  <si>
    <t>M4895</t>
  </si>
  <si>
    <t>E005</t>
  </si>
  <si>
    <t>M4426</t>
  </si>
  <si>
    <t>E006</t>
  </si>
  <si>
    <t>E007</t>
  </si>
  <si>
    <t>M3648</t>
  </si>
  <si>
    <t>Paid July 14</t>
  </si>
  <si>
    <t>M4888</t>
  </si>
  <si>
    <t>F002</t>
  </si>
  <si>
    <t>M3959</t>
  </si>
  <si>
    <t>Paid May 14</t>
  </si>
  <si>
    <t>M4527</t>
  </si>
  <si>
    <t>F004</t>
  </si>
  <si>
    <t>F005</t>
  </si>
  <si>
    <t>M4024</t>
  </si>
  <si>
    <t>F007</t>
  </si>
  <si>
    <t>M4564</t>
  </si>
  <si>
    <t>Paid June 14</t>
  </si>
  <si>
    <t>F008</t>
  </si>
  <si>
    <t>M3852</t>
  </si>
  <si>
    <t>M4057</t>
  </si>
  <si>
    <t>M4079</t>
  </si>
  <si>
    <t>M3832</t>
  </si>
  <si>
    <t>M3881</t>
  </si>
  <si>
    <t>M3902</t>
  </si>
  <si>
    <t>M3931</t>
  </si>
  <si>
    <t>M3971</t>
  </si>
  <si>
    <t>M3995</t>
  </si>
  <si>
    <t>M4486</t>
  </si>
  <si>
    <t>M4526</t>
  </si>
  <si>
    <t>M4568</t>
  </si>
  <si>
    <t>M4656</t>
  </si>
  <si>
    <t>M4694</t>
  </si>
  <si>
    <t>M4434</t>
  </si>
  <si>
    <t>M4728</t>
  </si>
  <si>
    <t>M4765</t>
  </si>
  <si>
    <t>M4809</t>
  </si>
  <si>
    <t>M4314</t>
  </si>
  <si>
    <t>M4909</t>
  </si>
  <si>
    <t>M5026</t>
  </si>
  <si>
    <t>M5083</t>
  </si>
  <si>
    <t>M5335</t>
  </si>
  <si>
    <t>M4571</t>
  </si>
  <si>
    <t>G003</t>
  </si>
  <si>
    <t>M4044</t>
  </si>
  <si>
    <t>M4219</t>
  </si>
  <si>
    <t>M4663</t>
  </si>
  <si>
    <t>M4700</t>
  </si>
  <si>
    <t>M4427</t>
  </si>
  <si>
    <t>M4716</t>
  </si>
  <si>
    <t>M4757</t>
  </si>
  <si>
    <t>M4789</t>
  </si>
  <si>
    <t>M4837</t>
  </si>
  <si>
    <t>M4925</t>
  </si>
  <si>
    <t>M5304</t>
  </si>
  <si>
    <t>M3862</t>
  </si>
  <si>
    <t>M4065</t>
  </si>
  <si>
    <t>M4087</t>
  </si>
  <si>
    <t>M3841</t>
  </si>
  <si>
    <t>M3888</t>
  </si>
  <si>
    <t>M3912</t>
  </si>
  <si>
    <t>M3947</t>
  </si>
  <si>
    <t>M3977</t>
  </si>
  <si>
    <t>M4466</t>
  </si>
  <si>
    <t>M4518</t>
  </si>
  <si>
    <t>M4543</t>
  </si>
  <si>
    <t>M4601</t>
  </si>
  <si>
    <t>M4632</t>
  </si>
  <si>
    <t>M4676</t>
  </si>
  <si>
    <t>M4414</t>
  </si>
  <si>
    <t>M4450</t>
  </si>
  <si>
    <t>M4740</t>
  </si>
  <si>
    <t>M4746</t>
  </si>
  <si>
    <t>M4783</t>
  </si>
  <si>
    <t>M4833</t>
  </si>
  <si>
    <t>M4346</t>
  </si>
  <si>
    <t>M4942</t>
  </si>
  <si>
    <t>M5045</t>
  </si>
  <si>
    <t>M5306</t>
  </si>
  <si>
    <t>M5364</t>
  </si>
  <si>
    <t>G005</t>
  </si>
  <si>
    <t>M3674</t>
  </si>
  <si>
    <t>M4800</t>
  </si>
  <si>
    <t>M3694</t>
  </si>
  <si>
    <t>M2364</t>
  </si>
  <si>
    <t>Geevaratna Milton &amp; Manel</t>
  </si>
  <si>
    <t>G007</t>
  </si>
  <si>
    <t>M3725</t>
  </si>
  <si>
    <t>M4868</t>
  </si>
  <si>
    <t>G008</t>
  </si>
  <si>
    <t>M3858</t>
  </si>
  <si>
    <t>M3848</t>
  </si>
  <si>
    <t>M5063</t>
  </si>
  <si>
    <t>G010</t>
  </si>
  <si>
    <t>G011</t>
  </si>
  <si>
    <t>M3856</t>
  </si>
  <si>
    <t>M4074</t>
  </si>
  <si>
    <t>G012</t>
  </si>
  <si>
    <t>M4541</t>
  </si>
  <si>
    <t>Paid Feb15</t>
  </si>
  <si>
    <t>M5371</t>
  </si>
  <si>
    <t>M3650</t>
  </si>
  <si>
    <t>M4043</t>
  </si>
  <si>
    <t>M4332</t>
  </si>
  <si>
    <t>G014</t>
  </si>
  <si>
    <t>M3161</t>
  </si>
  <si>
    <t>M4870</t>
  </si>
  <si>
    <t>G015</t>
  </si>
  <si>
    <t>G016</t>
  </si>
  <si>
    <t>M4095</t>
  </si>
  <si>
    <t>M4674</t>
  </si>
  <si>
    <t>G017</t>
  </si>
  <si>
    <t>M3689</t>
  </si>
  <si>
    <t>M4432</t>
  </si>
  <si>
    <t>M4010</t>
  </si>
  <si>
    <t>M4145</t>
  </si>
  <si>
    <t>M4256</t>
  </si>
  <si>
    <t>M4298</t>
  </si>
  <si>
    <t>G019</t>
  </si>
  <si>
    <t>M3474</t>
  </si>
  <si>
    <t>M4171</t>
  </si>
  <si>
    <t>M4283</t>
  </si>
  <si>
    <t>M4957</t>
  </si>
  <si>
    <t>G020</t>
  </si>
  <si>
    <t>M4301</t>
  </si>
  <si>
    <t>M4900</t>
  </si>
  <si>
    <t>G021</t>
  </si>
  <si>
    <t>M3518</t>
  </si>
  <si>
    <t>M4000</t>
  </si>
  <si>
    <t>Paid  Dec 14</t>
  </si>
  <si>
    <t>M4820</t>
  </si>
  <si>
    <t>G022</t>
  </si>
  <si>
    <t>M3721</t>
  </si>
  <si>
    <t>M4561</t>
  </si>
  <si>
    <t>G023</t>
  </si>
  <si>
    <t>M3743</t>
  </si>
  <si>
    <t>M4597</t>
  </si>
  <si>
    <t>Paid Npv 14</t>
  </si>
  <si>
    <t>G026</t>
  </si>
  <si>
    <t>G027</t>
  </si>
  <si>
    <t>M3837</t>
  </si>
  <si>
    <t>M3942</t>
  </si>
  <si>
    <t>M4495</t>
  </si>
  <si>
    <t>M4628</t>
  </si>
  <si>
    <t>M4911</t>
  </si>
  <si>
    <t>G028</t>
  </si>
  <si>
    <t>M4163</t>
  </si>
  <si>
    <t>M4175</t>
  </si>
  <si>
    <t>M4303</t>
  </si>
  <si>
    <t>M4492</t>
  </si>
  <si>
    <t>M4532</t>
  </si>
  <si>
    <t>M4581</t>
  </si>
  <si>
    <t>M4625</t>
  </si>
  <si>
    <t>M4661</t>
  </si>
  <si>
    <t>M4405</t>
  </si>
  <si>
    <t>M4442</t>
  </si>
  <si>
    <t>M4734</t>
  </si>
  <si>
    <t>M4773</t>
  </si>
  <si>
    <t>M4821</t>
  </si>
  <si>
    <t>M4329</t>
  </si>
  <si>
    <t>M4924</t>
  </si>
  <si>
    <t>M5035</t>
  </si>
  <si>
    <t>M5097</t>
  </si>
  <si>
    <t>M5349</t>
  </si>
  <si>
    <t>G030</t>
  </si>
  <si>
    <t>M4461</t>
  </si>
  <si>
    <t>Paid  Feb 15</t>
  </si>
  <si>
    <t>M4947</t>
  </si>
  <si>
    <t>G031</t>
  </si>
  <si>
    <t>M4395</t>
  </si>
  <si>
    <t>G032</t>
  </si>
  <si>
    <t>M4399</t>
  </si>
  <si>
    <t>H002</t>
  </si>
  <si>
    <t>M3816</t>
  </si>
  <si>
    <t>M4131</t>
  </si>
  <si>
    <t>M4574</t>
  </si>
  <si>
    <t>M4946</t>
  </si>
  <si>
    <t>H005</t>
  </si>
  <si>
    <t>M3525</t>
  </si>
  <si>
    <t>H006</t>
  </si>
  <si>
    <t>M2911</t>
  </si>
  <si>
    <t>M2927</t>
  </si>
  <si>
    <t>M2921</t>
  </si>
  <si>
    <t>M2940</t>
  </si>
  <si>
    <t>M3023</t>
  </si>
  <si>
    <t>M2993</t>
  </si>
  <si>
    <t>M3119</t>
  </si>
  <si>
    <t>Paid  Aug 14</t>
  </si>
  <si>
    <t>M4013</t>
  </si>
  <si>
    <t>M4108</t>
  </si>
  <si>
    <t>M3833</t>
  </si>
  <si>
    <t>M3853</t>
  </si>
  <si>
    <t>M3880</t>
  </si>
  <si>
    <t>M3901</t>
  </si>
  <si>
    <t>M3932</t>
  </si>
  <si>
    <t>M3970</t>
  </si>
  <si>
    <t>M3996</t>
  </si>
  <si>
    <t>M4485</t>
  </si>
  <si>
    <t>M4525</t>
  </si>
  <si>
    <t>M4567</t>
  </si>
  <si>
    <t>M4619</t>
  </si>
  <si>
    <t>M4657</t>
  </si>
  <si>
    <t>M4695</t>
  </si>
  <si>
    <t>M4435</t>
  </si>
  <si>
    <t>M4727</t>
  </si>
  <si>
    <t>M4764</t>
  </si>
  <si>
    <t>M4808</t>
  </si>
  <si>
    <t>M4315</t>
  </si>
  <si>
    <t>M4908</t>
  </si>
  <si>
    <t>M5025</t>
  </si>
  <si>
    <t>M5084</t>
  </si>
  <si>
    <t>M5333</t>
  </si>
  <si>
    <t>H009</t>
  </si>
  <si>
    <t>M4199</t>
  </si>
  <si>
    <t>M4873</t>
  </si>
  <si>
    <t>H010</t>
  </si>
  <si>
    <t>H011</t>
  </si>
  <si>
    <t>M3516</t>
  </si>
  <si>
    <t>M4513</t>
  </si>
  <si>
    <t>Paid Oct14</t>
  </si>
  <si>
    <t>M5038</t>
  </si>
  <si>
    <t>M4151</t>
  </si>
  <si>
    <t>M4277</t>
  </si>
  <si>
    <t>H014</t>
  </si>
  <si>
    <t>M4014</t>
  </si>
  <si>
    <t>M4239</t>
  </si>
  <si>
    <t>H015</t>
  </si>
  <si>
    <t>M3847</t>
  </si>
  <si>
    <t>M3834</t>
  </si>
  <si>
    <t>M3905</t>
  </si>
  <si>
    <t>M3988</t>
  </si>
  <si>
    <t>M3989</t>
  </si>
  <si>
    <t>M4534</t>
  </si>
  <si>
    <t>M4638</t>
  </si>
  <si>
    <t>M4689</t>
  </si>
  <si>
    <t>M4778</t>
  </si>
  <si>
    <t>M5076</t>
  </si>
  <si>
    <t>ANZ13</t>
  </si>
  <si>
    <t>Paid Aug 14</t>
  </si>
  <si>
    <t>ANZ 13</t>
  </si>
  <si>
    <t>M4704</t>
  </si>
  <si>
    <t>M4742</t>
  </si>
  <si>
    <t>M4780</t>
  </si>
  <si>
    <t>M4827</t>
  </si>
  <si>
    <t>M4916</t>
  </si>
  <si>
    <t>M4930</t>
  </si>
  <si>
    <t>M5043</t>
  </si>
  <si>
    <t>M5303</t>
  </si>
  <si>
    <t>M3978</t>
  </si>
  <si>
    <t>M4469</t>
  </si>
  <si>
    <t>M4504</t>
  </si>
  <si>
    <t>M4545</t>
  </si>
  <si>
    <t>M4598</t>
  </si>
  <si>
    <t>M4633</t>
  </si>
  <si>
    <t>M4677</t>
  </si>
  <si>
    <t>M4412</t>
  </si>
  <si>
    <t>M4701</t>
  </si>
  <si>
    <t>M4747</t>
  </si>
  <si>
    <t>M4781</t>
  </si>
  <si>
    <t>M4834</t>
  </si>
  <si>
    <t>M4338</t>
  </si>
  <si>
    <t>M4938</t>
  </si>
  <si>
    <t>M5046</t>
  </si>
  <si>
    <t>M5307</t>
  </si>
  <si>
    <t>M5362</t>
  </si>
  <si>
    <t>H019</t>
  </si>
  <si>
    <t>M4212</t>
  </si>
  <si>
    <t>H020</t>
  </si>
  <si>
    <t>M4500</t>
  </si>
  <si>
    <t>H021</t>
  </si>
  <si>
    <t>H022</t>
  </si>
  <si>
    <t>M5067</t>
  </si>
  <si>
    <t>I001</t>
  </si>
  <si>
    <t>M4061</t>
  </si>
  <si>
    <t>M3950</t>
  </si>
  <si>
    <t>M4200</t>
  </si>
  <si>
    <t>I002</t>
  </si>
  <si>
    <t>M3691</t>
  </si>
  <si>
    <t>M4366</t>
  </si>
  <si>
    <t>M4377</t>
  </si>
  <si>
    <t>J002</t>
  </si>
  <si>
    <t>M3504</t>
  </si>
  <si>
    <t>M4869</t>
  </si>
  <si>
    <t>J004</t>
  </si>
  <si>
    <t>M4226</t>
  </si>
  <si>
    <t>M5019</t>
  </si>
  <si>
    <t>J007</t>
  </si>
  <si>
    <t>M4048</t>
  </si>
  <si>
    <t>Jayawardana Chandra</t>
  </si>
  <si>
    <t>J008</t>
  </si>
  <si>
    <t>M4005</t>
  </si>
  <si>
    <t>M4206</t>
  </si>
  <si>
    <t>M4120</t>
  </si>
  <si>
    <t>M4271</t>
  </si>
  <si>
    <t>M4860</t>
  </si>
  <si>
    <t>J009</t>
  </si>
  <si>
    <t>M3762</t>
  </si>
  <si>
    <t>M4141</t>
  </si>
  <si>
    <t>M4875</t>
  </si>
  <si>
    <t>J010</t>
  </si>
  <si>
    <t>NEX 13</t>
  </si>
  <si>
    <t>NEX13</t>
  </si>
  <si>
    <t>Jayawardena Renuka &amp; Nalin</t>
  </si>
  <si>
    <t>J011</t>
  </si>
  <si>
    <t>M3754</t>
  </si>
  <si>
    <t>M4006</t>
  </si>
  <si>
    <t>M4207</t>
  </si>
  <si>
    <t>M4181</t>
  </si>
  <si>
    <t>M4291</t>
  </si>
  <si>
    <t>J012</t>
  </si>
  <si>
    <t>M3761</t>
  </si>
  <si>
    <t>M4918</t>
  </si>
  <si>
    <t>J013</t>
  </si>
  <si>
    <t>M3491</t>
  </si>
  <si>
    <t>M4111</t>
  </si>
  <si>
    <t>M5064</t>
  </si>
  <si>
    <t>J015</t>
  </si>
  <si>
    <t>M3645</t>
  </si>
  <si>
    <t>M4603</t>
  </si>
  <si>
    <t>Paid Jan 15</t>
  </si>
  <si>
    <t>J016</t>
  </si>
  <si>
    <t>M3746</t>
  </si>
  <si>
    <t>M4755</t>
  </si>
  <si>
    <t>M4496</t>
  </si>
  <si>
    <t>J018</t>
  </si>
  <si>
    <t>M4196</t>
  </si>
  <si>
    <t>J 019</t>
  </si>
  <si>
    <t>M4190</t>
  </si>
  <si>
    <t>M4307</t>
  </si>
  <si>
    <t>M5015</t>
  </si>
  <si>
    <t>J020</t>
  </si>
  <si>
    <t>M4360</t>
  </si>
  <si>
    <t>M4398</t>
  </si>
  <si>
    <t>J 021</t>
  </si>
  <si>
    <t>M4692</t>
  </si>
  <si>
    <t>J022</t>
  </si>
  <si>
    <t>M5090</t>
  </si>
  <si>
    <t>K001</t>
  </si>
  <si>
    <t>M4272</t>
  </si>
  <si>
    <t>M4892</t>
  </si>
  <si>
    <t>M3865</t>
  </si>
  <si>
    <t>M4069</t>
  </si>
  <si>
    <t>M4092</t>
  </si>
  <si>
    <t>M3849</t>
  </si>
  <si>
    <t>M3892</t>
  </si>
  <si>
    <t>M3923</t>
  </si>
  <si>
    <t>M3956</t>
  </si>
  <si>
    <t>M3983</t>
  </si>
  <si>
    <t>M4470</t>
  </si>
  <si>
    <t>M4493</t>
  </si>
  <si>
    <t>M4531</t>
  </si>
  <si>
    <t>M4579</t>
  </si>
  <si>
    <t>M4626</t>
  </si>
  <si>
    <t>M4659</t>
  </si>
  <si>
    <t>M4404</t>
  </si>
  <si>
    <t>M4440</t>
  </si>
  <si>
    <t>M4731</t>
  </si>
  <si>
    <t>M4772</t>
  </si>
  <si>
    <t>M4817</t>
  </si>
  <si>
    <t>M4324</t>
  </si>
  <si>
    <t>M4919</t>
  </si>
  <si>
    <t>M5032</t>
  </si>
  <si>
    <t>M5091</t>
  </si>
  <si>
    <t>M5348</t>
  </si>
  <si>
    <t>M4146</t>
  </si>
  <si>
    <t>K004</t>
  </si>
  <si>
    <t>M3380</t>
  </si>
  <si>
    <t>M3814</t>
  </si>
  <si>
    <t>M4697</t>
  </si>
  <si>
    <t>Kannangara Thusitha &amp; Mirihana Nandika</t>
  </si>
  <si>
    <t>K005</t>
  </si>
  <si>
    <t>M3884</t>
  </si>
  <si>
    <t>M4670</t>
  </si>
  <si>
    <t>M4799</t>
  </si>
  <si>
    <t>K006</t>
  </si>
  <si>
    <t>M3818</t>
  </si>
  <si>
    <t>M4587</t>
  </si>
  <si>
    <t>Paid july 14</t>
  </si>
  <si>
    <t>M4721</t>
  </si>
  <si>
    <t>M4936</t>
  </si>
  <si>
    <t>M5077</t>
  </si>
  <si>
    <t>Kariyawasam Dayal</t>
  </si>
  <si>
    <t>K008</t>
  </si>
  <si>
    <t>M3649</t>
  </si>
  <si>
    <t>M4023</t>
  </si>
  <si>
    <t>M4257</t>
  </si>
  <si>
    <t>M4300</t>
  </si>
  <si>
    <t>M4893</t>
  </si>
  <si>
    <t>K009</t>
  </si>
  <si>
    <t>M3934</t>
  </si>
  <si>
    <t>D2254</t>
  </si>
  <si>
    <t>M4293</t>
  </si>
  <si>
    <t>K010</t>
  </si>
  <si>
    <t>K011</t>
  </si>
  <si>
    <t>M3508</t>
  </si>
  <si>
    <t>M3925</t>
  </si>
  <si>
    <t>M4830</t>
  </si>
  <si>
    <t>K012</t>
  </si>
  <si>
    <t>M4651</t>
  </si>
  <si>
    <t>M4724</t>
  </si>
  <si>
    <t>M4806</t>
  </si>
  <si>
    <t>M4316</t>
  </si>
  <si>
    <t>M4906</t>
  </si>
  <si>
    <t>M5023</t>
  </si>
  <si>
    <t>M5080</t>
  </si>
  <si>
    <t>M5328</t>
  </si>
  <si>
    <t>K014</t>
  </si>
  <si>
    <t>M4123</t>
  </si>
  <si>
    <t>M4482</t>
  </si>
  <si>
    <t>M4229</t>
  </si>
  <si>
    <t>M4358</t>
  </si>
  <si>
    <t>M5070</t>
  </si>
  <si>
    <t>K015</t>
  </si>
  <si>
    <t>M4008</t>
  </si>
  <si>
    <t>M4153</t>
  </si>
  <si>
    <t>M4264</t>
  </si>
  <si>
    <t>M4863</t>
  </si>
  <si>
    <t>M4075</t>
  </si>
  <si>
    <t>M4456</t>
  </si>
  <si>
    <t>M4761</t>
  </si>
  <si>
    <t>M4839</t>
  </si>
  <si>
    <t>K017</t>
  </si>
  <si>
    <t>M3652</t>
  </si>
  <si>
    <t>M4154</t>
  </si>
  <si>
    <t>M4874</t>
  </si>
  <si>
    <t>K018</t>
  </si>
  <si>
    <t>M4590</t>
  </si>
  <si>
    <t>Paid Oct 14</t>
  </si>
  <si>
    <t>M4769</t>
  </si>
  <si>
    <t>K019</t>
  </si>
  <si>
    <t>M3701</t>
  </si>
  <si>
    <t>M3827</t>
  </si>
  <si>
    <t>M3864</t>
  </si>
  <si>
    <t>M3914</t>
  </si>
  <si>
    <t>K021</t>
  </si>
  <si>
    <t>M3567</t>
  </si>
  <si>
    <t>K022</t>
  </si>
  <si>
    <t>M3960</t>
  </si>
  <si>
    <t>M3868</t>
  </si>
  <si>
    <t>M3919</t>
  </si>
  <si>
    <t>M4517</t>
  </si>
  <si>
    <t>M4607</t>
  </si>
  <si>
    <t>M4641</t>
  </si>
  <si>
    <t>M4683</t>
  </si>
  <si>
    <t>M4419</t>
  </si>
  <si>
    <t>M4711</t>
  </si>
  <si>
    <t>M4751</t>
  </si>
  <si>
    <t>M4794</t>
  </si>
  <si>
    <t>M4846</t>
  </si>
  <si>
    <t>M4848</t>
  </si>
  <si>
    <t>M4345</t>
  </si>
  <si>
    <t>M5001</t>
  </si>
  <si>
    <t>M5053</t>
  </si>
  <si>
    <t>M5312</t>
  </si>
  <si>
    <t>K024</t>
  </si>
  <si>
    <t>M4077</t>
  </si>
  <si>
    <t>M3878</t>
  </si>
  <si>
    <t>M3967</t>
  </si>
  <si>
    <t>M4524</t>
  </si>
  <si>
    <t>M4658</t>
  </si>
  <si>
    <t>M4725</t>
  </si>
  <si>
    <t>M4318</t>
  </si>
  <si>
    <t>M5079</t>
  </si>
  <si>
    <t>Kumarasinghe Prasad &amp; Priyanthi</t>
  </si>
  <si>
    <t>K027</t>
  </si>
  <si>
    <t>M3297</t>
  </si>
  <si>
    <t>M4128</t>
  </si>
  <si>
    <t>M4859</t>
  </si>
  <si>
    <t>K028</t>
  </si>
  <si>
    <t>M3908</t>
  </si>
  <si>
    <t>M4636</t>
  </si>
  <si>
    <t>M4392</t>
  </si>
  <si>
    <t>K029</t>
  </si>
  <si>
    <t>M3810</t>
  </si>
  <si>
    <t>M4126</t>
  </si>
  <si>
    <t>Paid Sep 14</t>
  </si>
  <si>
    <t>M4614</t>
  </si>
  <si>
    <t>M4759</t>
  </si>
  <si>
    <t>K030</t>
  </si>
  <si>
    <t>M4220</t>
  </si>
  <si>
    <t>M4367</t>
  </si>
  <si>
    <t>M3803</t>
  </si>
  <si>
    <t>M4591</t>
  </si>
  <si>
    <t>K033</t>
  </si>
  <si>
    <t>M3933</t>
  </si>
  <si>
    <t>K034</t>
  </si>
  <si>
    <t>M4362</t>
  </si>
  <si>
    <t>K035</t>
  </si>
  <si>
    <t>M4451</t>
  </si>
  <si>
    <t>K036</t>
  </si>
  <si>
    <t>M4354</t>
  </si>
  <si>
    <t>M4310</t>
  </si>
  <si>
    <t>K037</t>
  </si>
  <si>
    <t>M4287</t>
  </si>
  <si>
    <t>M4910</t>
  </si>
  <si>
    <t>M5027</t>
  </si>
  <si>
    <t>M5085</t>
  </si>
  <si>
    <t>M5334</t>
  </si>
  <si>
    <t>Lekamalage Sanjaya &amp; Vanisha</t>
  </si>
  <si>
    <t>M4037</t>
  </si>
  <si>
    <t>L002</t>
  </si>
  <si>
    <t>M3629</t>
  </si>
  <si>
    <t>pd last F/Y</t>
  </si>
  <si>
    <t>M4934</t>
  </si>
  <si>
    <t>M4031</t>
  </si>
  <si>
    <t>M4223</t>
  </si>
  <si>
    <t>M4370</t>
  </si>
  <si>
    <t>M4732</t>
  </si>
  <si>
    <t>M4770</t>
  </si>
  <si>
    <t>M4818</t>
  </si>
  <si>
    <t>M4325</t>
  </si>
  <si>
    <t>M4920</t>
  </si>
  <si>
    <t>M5033</t>
  </si>
  <si>
    <t>M5345</t>
  </si>
  <si>
    <t>L004</t>
  </si>
  <si>
    <t>M4187</t>
  </si>
  <si>
    <t>Paid April 15</t>
  </si>
  <si>
    <t>M4558</t>
  </si>
  <si>
    <t>M4613</t>
  </si>
  <si>
    <t>M4648</t>
  </si>
  <si>
    <t>M4690</t>
  </si>
  <si>
    <t>M4424</t>
  </si>
  <si>
    <t>M4714</t>
  </si>
  <si>
    <t>M4758</t>
  </si>
  <si>
    <t>M4802</t>
  </si>
  <si>
    <t>M4309</t>
  </si>
  <si>
    <t>M4913</t>
  </si>
  <si>
    <t>M5017</t>
  </si>
  <si>
    <t>M5062</t>
  </si>
  <si>
    <t>L006</t>
  </si>
  <si>
    <t>M4035</t>
  </si>
  <si>
    <t>M4209</t>
  </si>
  <si>
    <t>M4536</t>
  </si>
  <si>
    <t>M4285</t>
  </si>
  <si>
    <t>M4889</t>
  </si>
  <si>
    <t>L007</t>
  </si>
  <si>
    <t>L008</t>
  </si>
  <si>
    <t>M4480</t>
  </si>
  <si>
    <t>L009</t>
  </si>
  <si>
    <t>M4012</t>
  </si>
  <si>
    <t>M4129</t>
  </si>
  <si>
    <t>M4514</t>
  </si>
  <si>
    <t>{Paid July 14</t>
  </si>
  <si>
    <t>M4664</t>
  </si>
  <si>
    <t>L012</t>
  </si>
  <si>
    <t>M4507</t>
  </si>
  <si>
    <t>PaidAug 14</t>
  </si>
  <si>
    <t>M4688</t>
  </si>
  <si>
    <t>M4788</t>
  </si>
  <si>
    <t>M4927</t>
  </si>
  <si>
    <t>M5308</t>
  </si>
  <si>
    <t>M5323</t>
  </si>
  <si>
    <t>L013</t>
  </si>
  <si>
    <t>M4101</t>
  </si>
  <si>
    <t>L014</t>
  </si>
  <si>
    <t>M5318</t>
  </si>
  <si>
    <t>M3915</t>
  </si>
  <si>
    <t>M4497</t>
  </si>
  <si>
    <t>M4528</t>
  </si>
  <si>
    <t>M4577</t>
  </si>
  <si>
    <t>M4622</t>
  </si>
  <si>
    <t>M4654</t>
  </si>
  <si>
    <t>M4401</t>
  </si>
  <si>
    <t>M4439</t>
  </si>
  <si>
    <t>M4730</t>
  </si>
  <si>
    <t>M4768</t>
  </si>
  <si>
    <t>M4811</t>
  </si>
  <si>
    <t>M4323</t>
  </si>
  <si>
    <t>M4915</t>
  </si>
  <si>
    <t>M5031</t>
  </si>
  <si>
    <t>M5087</t>
  </si>
  <si>
    <t>M5341</t>
  </si>
  <si>
    <t>M003</t>
  </si>
  <si>
    <t>M4022</t>
  </si>
  <si>
    <t>M4169</t>
  </si>
  <si>
    <t>M004</t>
  </si>
  <si>
    <t>M3894</t>
  </si>
  <si>
    <t>M4872</t>
  </si>
  <si>
    <t>M4059</t>
  </si>
  <si>
    <t>M3921</t>
  </si>
  <si>
    <t>M3999</t>
  </si>
  <si>
    <t>M4945</t>
  </si>
  <si>
    <t>M006</t>
  </si>
  <si>
    <t>M3951</t>
  </si>
  <si>
    <t>M4933</t>
  </si>
  <si>
    <t>Meegahage Soma &amp; Manel</t>
  </si>
  <si>
    <t>M007</t>
  </si>
  <si>
    <t>M1722</t>
  </si>
  <si>
    <t>M4255</t>
  </si>
  <si>
    <t>M009</t>
  </si>
  <si>
    <t>M3935</t>
  </si>
  <si>
    <t>M4184</t>
  </si>
  <si>
    <t>M4267</t>
  </si>
  <si>
    <t>M5005</t>
  </si>
  <si>
    <t>M5029</t>
  </si>
  <si>
    <t>M010</t>
  </si>
  <si>
    <t>M011</t>
  </si>
  <si>
    <t>M3751</t>
  </si>
  <si>
    <t>M4610</t>
  </si>
  <si>
    <t>M5066</t>
  </si>
  <si>
    <t>M012</t>
  </si>
  <si>
    <t>M013</t>
  </si>
  <si>
    <t>M4114</t>
  </si>
  <si>
    <t>M4186</t>
  </si>
  <si>
    <t>M014</t>
  </si>
  <si>
    <t>M3718</t>
  </si>
  <si>
    <t>M3922</t>
  </si>
  <si>
    <t>M4798</t>
  </si>
  <si>
    <t>M015</t>
  </si>
  <si>
    <t>M016</t>
  </si>
  <si>
    <t>M4016</t>
  </si>
  <si>
    <t>M4204</t>
  </si>
  <si>
    <t>M4231</t>
  </si>
  <si>
    <t>M5072</t>
  </si>
  <si>
    <t>M5078</t>
  </si>
  <si>
    <t>M5094</t>
  </si>
  <si>
    <t>M5325</t>
  </si>
  <si>
    <t>M018</t>
  </si>
  <si>
    <t>M4213</t>
  </si>
  <si>
    <t>M4217</t>
  </si>
  <si>
    <t>M4356</t>
  </si>
  <si>
    <t>M4735</t>
  </si>
  <si>
    <t>M019</t>
  </si>
  <si>
    <t>M4352</t>
  </si>
  <si>
    <t>M020</t>
  </si>
  <si>
    <t>M4428</t>
  </si>
  <si>
    <t>M4723</t>
  </si>
  <si>
    <t>M4763</t>
  </si>
  <si>
    <t>M4804</t>
  </si>
  <si>
    <t>M4312</t>
  </si>
  <si>
    <t>M4905</t>
  </si>
  <si>
    <t>M5021</t>
  </si>
  <si>
    <t>M5075</t>
  </si>
  <si>
    <t>M5330</t>
  </si>
  <si>
    <t>M022</t>
  </si>
  <si>
    <t>M4385</t>
  </si>
  <si>
    <t>N001</t>
  </si>
  <si>
    <t>M4576</t>
  </si>
  <si>
    <t>M5356</t>
  </si>
  <si>
    <t>N002</t>
  </si>
  <si>
    <t>M4117</t>
  </si>
  <si>
    <t>M4252</t>
  </si>
  <si>
    <t>M4289</t>
  </si>
  <si>
    <t>M4871</t>
  </si>
  <si>
    <t>N004</t>
  </si>
  <si>
    <t>N005</t>
  </si>
  <si>
    <t>M4119</t>
  </si>
  <si>
    <t>M4132</t>
  </si>
  <si>
    <t>M4156</t>
  </si>
  <si>
    <t>M4479</t>
  </si>
  <si>
    <t>Paid July 15</t>
  </si>
  <si>
    <t>M4593</t>
  </si>
  <si>
    <t>M5354</t>
  </si>
  <si>
    <t>N006</t>
  </si>
  <si>
    <t>M5058</t>
  </si>
  <si>
    <t>M5092</t>
  </si>
  <si>
    <t>M5347</t>
  </si>
  <si>
    <t>P001</t>
  </si>
  <si>
    <t>M3765</t>
  </si>
  <si>
    <t>M3871</t>
  </si>
  <si>
    <t>M4076</t>
  </si>
  <si>
    <t>M4099</t>
  </si>
  <si>
    <t>M3877</t>
  </si>
  <si>
    <t>M3898</t>
  </si>
  <si>
    <t>M3928</t>
  </si>
  <si>
    <t>M3964</t>
  </si>
  <si>
    <t>M3987</t>
  </si>
  <si>
    <t>M4477</t>
  </si>
  <si>
    <t>M4515</t>
  </si>
  <si>
    <t>M4557</t>
  </si>
  <si>
    <t>M4615</t>
  </si>
  <si>
    <t>M4693</t>
  </si>
  <si>
    <t>M4429</t>
  </si>
  <si>
    <t>M4720</t>
  </si>
  <si>
    <t>M4762</t>
  </si>
  <si>
    <t>M4803</t>
  </si>
  <si>
    <t>M4311</t>
  </si>
  <si>
    <t>M4904</t>
  </si>
  <si>
    <t>M5020</t>
  </si>
  <si>
    <t>M5073</t>
  </si>
  <si>
    <t>M4679</t>
  </si>
  <si>
    <t>P004</t>
  </si>
  <si>
    <t>M3869</t>
  </si>
  <si>
    <t>M5369</t>
  </si>
  <si>
    <t>P005</t>
  </si>
  <si>
    <t>P007</t>
  </si>
  <si>
    <t>M3861</t>
  </si>
  <si>
    <t>M3846</t>
  </si>
  <si>
    <t>M3891</t>
  </si>
  <si>
    <t>M3911</t>
  </si>
  <si>
    <t>M3952</t>
  </si>
  <si>
    <t>M3975</t>
  </si>
  <si>
    <t>M4468</t>
  </si>
  <si>
    <t>M4506</t>
  </si>
  <si>
    <t>M4547</t>
  </si>
  <si>
    <t>M4600</t>
  </si>
  <si>
    <t>adjusted with the time of payment</t>
  </si>
  <si>
    <t>M4637</t>
  </si>
  <si>
    <t>M4681</t>
  </si>
  <si>
    <t>M4417</t>
  </si>
  <si>
    <t>M4703</t>
  </si>
  <si>
    <t>M4748</t>
  </si>
  <si>
    <t>M4786</t>
  </si>
  <si>
    <t>M4838</t>
  </si>
  <si>
    <t>M4342</t>
  </si>
  <si>
    <t>M4941</t>
  </si>
  <si>
    <t>M5049</t>
  </si>
  <si>
    <t>P008</t>
  </si>
  <si>
    <t>M4452</t>
  </si>
  <si>
    <t>Paid Sept 14</t>
  </si>
  <si>
    <t>P009</t>
  </si>
  <si>
    <t>M3528</t>
  </si>
  <si>
    <t>M4575</t>
  </si>
  <si>
    <t>Paid Mar 15</t>
  </si>
  <si>
    <t>P010</t>
  </si>
  <si>
    <t>M3631</t>
  </si>
  <si>
    <t>M4884</t>
  </si>
  <si>
    <t>Perera Anura &amp; Chandani</t>
  </si>
  <si>
    <t>P011</t>
  </si>
  <si>
    <t>M4009</t>
  </si>
  <si>
    <t>M4147</t>
  </si>
  <si>
    <t>M4193</t>
  </si>
  <si>
    <t>M4263</t>
  </si>
  <si>
    <t>M4862</t>
  </si>
  <si>
    <t>P012</t>
  </si>
  <si>
    <t>M3879</t>
  </si>
  <si>
    <t>M4605</t>
  </si>
  <si>
    <t>M4431</t>
  </si>
  <si>
    <t>M5322</t>
  </si>
  <si>
    <t>M3829</t>
  </si>
  <si>
    <t>M3867</t>
  </si>
  <si>
    <t>M4070</t>
  </si>
  <si>
    <t>M4091</t>
  </si>
  <si>
    <t>M3850</t>
  </si>
  <si>
    <t>M3890</t>
  </si>
  <si>
    <t>M3916</t>
  </si>
  <si>
    <t>M3957</t>
  </si>
  <si>
    <t>M3984</t>
  </si>
  <si>
    <t>M4473</t>
  </si>
  <si>
    <t>M4510</t>
  </si>
  <si>
    <t>M4548</t>
  </si>
  <si>
    <t>M4608</t>
  </si>
  <si>
    <t>M4644</t>
  </si>
  <si>
    <t>M4684</t>
  </si>
  <si>
    <t>M4420</t>
  </si>
  <si>
    <t>M4707</t>
  </si>
  <si>
    <t>M4754</t>
  </si>
  <si>
    <t>M4791</t>
  </si>
  <si>
    <t>M4841</t>
  </si>
  <si>
    <t>M4340</t>
  </si>
  <si>
    <t>M5004</t>
  </si>
  <si>
    <t>M5056</t>
  </si>
  <si>
    <t>M5317</t>
  </si>
  <si>
    <t>M3484</t>
  </si>
  <si>
    <t>M4639</t>
  </si>
  <si>
    <t>M4702</t>
  </si>
  <si>
    <t>M4709</t>
  </si>
  <si>
    <t>M4795</t>
  </si>
  <si>
    <t>M4842</t>
  </si>
  <si>
    <t>M4348</t>
  </si>
  <si>
    <t>M4948</t>
  </si>
  <si>
    <t>M5050</t>
  </si>
  <si>
    <t>M5314</t>
  </si>
  <si>
    <t>P015</t>
  </si>
  <si>
    <t>M4105</t>
  </si>
  <si>
    <t>M4274</t>
  </si>
  <si>
    <t>P016</t>
  </si>
  <si>
    <t>Yes</t>
  </si>
  <si>
    <t>M4535</t>
  </si>
  <si>
    <t>M4589</t>
  </si>
  <si>
    <t>M4630</t>
  </si>
  <si>
    <t>M4667</t>
  </si>
  <si>
    <t>M4410</t>
  </si>
  <si>
    <t>M4446</t>
  </si>
  <si>
    <t>M4739</t>
  </si>
  <si>
    <t>M4777</t>
  </si>
  <si>
    <t>M4826</t>
  </si>
  <si>
    <t>M4334</t>
  </si>
  <si>
    <t>M4928</t>
  </si>
  <si>
    <t>M5040</t>
  </si>
  <si>
    <t>M5099</t>
  </si>
  <si>
    <t>M5357</t>
  </si>
  <si>
    <t>P018</t>
  </si>
  <si>
    <t>M4538</t>
  </si>
  <si>
    <t>M4696</t>
  </si>
  <si>
    <t>M5367</t>
  </si>
  <si>
    <t>M4205</t>
  </si>
  <si>
    <t>P020</t>
  </si>
  <si>
    <t>M4066</t>
  </si>
  <si>
    <t>P023</t>
  </si>
  <si>
    <t>M4214</t>
  </si>
  <si>
    <t>M4216</t>
  </si>
  <si>
    <t>M4222</t>
  </si>
  <si>
    <t>M4224</t>
  </si>
  <si>
    <t>M351</t>
  </si>
  <si>
    <t>M4351</t>
  </si>
  <si>
    <t>M4365</t>
  </si>
  <si>
    <t>M4381</t>
  </si>
  <si>
    <t>P024</t>
  </si>
  <si>
    <t>M4361</t>
  </si>
  <si>
    <t>M4835</t>
  </si>
  <si>
    <t>P025</t>
  </si>
  <si>
    <t>M4364</t>
  </si>
  <si>
    <t>M4378</t>
  </si>
  <si>
    <t>M5068</t>
  </si>
  <si>
    <t>P027</t>
  </si>
  <si>
    <t>P028</t>
  </si>
  <si>
    <t>M4299</t>
  </si>
  <si>
    <t>M4879</t>
  </si>
  <si>
    <t>M5089</t>
  </si>
  <si>
    <t>M5342</t>
  </si>
  <si>
    <t>M5065</t>
  </si>
  <si>
    <t>P031</t>
  </si>
  <si>
    <t>M4394</t>
  </si>
  <si>
    <t>M3822</t>
  </si>
  <si>
    <t>M3860</t>
  </si>
  <si>
    <t>M4080</t>
  </si>
  <si>
    <t>M4086</t>
  </si>
  <si>
    <t>M3840</t>
  </si>
  <si>
    <t>M3887</t>
  </si>
  <si>
    <t>M3910</t>
  </si>
  <si>
    <t>M3946</t>
  </si>
  <si>
    <t>M3976</t>
  </si>
  <si>
    <t>M4465</t>
  </si>
  <si>
    <t>M4501</t>
  </si>
  <si>
    <t>M4542</t>
  </si>
  <si>
    <t>M4599</t>
  </si>
  <si>
    <t>M4631</t>
  </si>
  <si>
    <t>M4675</t>
  </si>
  <si>
    <t>M4413</t>
  </si>
  <si>
    <t>M4449</t>
  </si>
  <si>
    <t>M4745</t>
  </si>
  <si>
    <t>M4782</t>
  </si>
  <si>
    <t>M4832</t>
  </si>
  <si>
    <t>M4341</t>
  </si>
  <si>
    <t>M4940</t>
  </si>
  <si>
    <t>M5044</t>
  </si>
  <si>
    <t>M5363</t>
  </si>
  <si>
    <t>R002</t>
  </si>
  <si>
    <t>M4588</t>
  </si>
  <si>
    <t>M4932</t>
  </si>
  <si>
    <t>R003</t>
  </si>
  <si>
    <t>M3564</t>
  </si>
  <si>
    <t>M4718</t>
  </si>
  <si>
    <t>M5016</t>
  </si>
  <si>
    <t>R004</t>
  </si>
  <si>
    <t>M4088</t>
  </si>
  <si>
    <t>M3842</t>
  </si>
  <si>
    <t>M3886</t>
  </si>
  <si>
    <t>M3913</t>
  </si>
  <si>
    <t>M3948</t>
  </si>
  <si>
    <t>M3974</t>
  </si>
  <si>
    <t>M4464</t>
  </si>
  <si>
    <t>M4503</t>
  </si>
  <si>
    <t>M4544</t>
  </si>
  <si>
    <t>M4562</t>
  </si>
  <si>
    <t>M4563</t>
  </si>
  <si>
    <t>M4582</t>
  </si>
  <si>
    <t>M4712</t>
  </si>
  <si>
    <t>M4744</t>
  </si>
  <si>
    <t>M4784</t>
  </si>
  <si>
    <t>M4831</t>
  </si>
  <si>
    <t>M4347</t>
  </si>
  <si>
    <t>M4943</t>
  </si>
  <si>
    <t>R006</t>
  </si>
  <si>
    <t>M3513</t>
  </si>
  <si>
    <t>R007</t>
  </si>
  <si>
    <t>M3696</t>
  </si>
  <si>
    <t>M4227</t>
  </si>
  <si>
    <t>M5071</t>
  </si>
  <si>
    <t>R008</t>
  </si>
  <si>
    <t>M4457</t>
  </si>
  <si>
    <t>M5366</t>
  </si>
  <si>
    <t>R009</t>
  </si>
  <si>
    <t>M4063</t>
  </si>
  <si>
    <t>R010</t>
  </si>
  <si>
    <t>M3738</t>
  </si>
  <si>
    <t>Paid June 16</t>
  </si>
  <si>
    <t>M4540</t>
  </si>
  <si>
    <t>R011</t>
  </si>
  <si>
    <t>M4489</t>
  </si>
  <si>
    <t>M4490</t>
  </si>
  <si>
    <t>M4491</t>
  </si>
  <si>
    <t>M4084</t>
  </si>
  <si>
    <t>M3936</t>
  </si>
  <si>
    <t>M4623</t>
  </si>
  <si>
    <t>M4319</t>
  </si>
  <si>
    <t>R013</t>
  </si>
  <si>
    <t>M4004</t>
  </si>
  <si>
    <t>M4166</t>
  </si>
  <si>
    <t>M4559</t>
  </si>
  <si>
    <t>M4828</t>
  </si>
  <si>
    <t>M5352</t>
  </si>
  <si>
    <t>R014</t>
  </si>
  <si>
    <t>M4003</t>
  </si>
  <si>
    <t>M4955</t>
  </si>
  <si>
    <t>M4001</t>
  </si>
  <si>
    <t>M4017</t>
  </si>
  <si>
    <t>M4109</t>
  </si>
  <si>
    <t>M4178</t>
  </si>
  <si>
    <t>M4188</t>
  </si>
  <si>
    <t>M4276</t>
  </si>
  <si>
    <t>M4294</t>
  </si>
  <si>
    <t>M4265</t>
  </si>
  <si>
    <t>M4286</t>
  </si>
  <si>
    <t>M4887</t>
  </si>
  <si>
    <t>M3836</t>
  </si>
  <si>
    <t>M3857</t>
  </si>
  <si>
    <t>M4062</t>
  </si>
  <si>
    <t>M4083</t>
  </si>
  <si>
    <t>M3883</t>
  </si>
  <si>
    <t>M3904</t>
  </si>
  <si>
    <t>M3943</t>
  </si>
  <si>
    <t>M3972</t>
  </si>
  <si>
    <t>M4455</t>
  </si>
  <si>
    <t>M4494</t>
  </si>
  <si>
    <t>M4533</t>
  </si>
  <si>
    <t>M4584</t>
  </si>
  <si>
    <t>pays $50 pm</t>
  </si>
  <si>
    <t>M4627</t>
  </si>
  <si>
    <t>M4662</t>
  </si>
  <si>
    <t>M4407</t>
  </si>
  <si>
    <t>M4443</t>
  </si>
  <si>
    <t>M4736</t>
  </si>
  <si>
    <t>M4775</t>
  </si>
  <si>
    <t>M4823</t>
  </si>
  <si>
    <t>M4330</t>
  </si>
  <si>
    <t>M4926</t>
  </si>
  <si>
    <t>M5036</t>
  </si>
  <si>
    <t>M5098</t>
  </si>
  <si>
    <t>M5350</t>
  </si>
  <si>
    <t>R019</t>
  </si>
  <si>
    <t>M4596</t>
  </si>
  <si>
    <t>M4958</t>
  </si>
  <si>
    <t>R020</t>
  </si>
  <si>
    <t>M4042</t>
  </si>
  <si>
    <t>M2287</t>
  </si>
  <si>
    <t>R021</t>
  </si>
  <si>
    <t>M4089</t>
  </si>
  <si>
    <t>R023</t>
  </si>
  <si>
    <t>M4521</t>
  </si>
  <si>
    <t>M4523</t>
  </si>
  <si>
    <t>M4671</t>
  </si>
  <si>
    <t>M4335</t>
  </si>
  <si>
    <t>M4642</t>
  </si>
  <si>
    <t>M4680</t>
  </si>
  <si>
    <t>M4705</t>
  </si>
  <si>
    <t>M4752</t>
  </si>
  <si>
    <t>M4787</t>
  </si>
  <si>
    <t>M4843</t>
  </si>
  <si>
    <t>M4349</t>
  </si>
  <si>
    <t>M4939</t>
  </si>
  <si>
    <t>M5048</t>
  </si>
  <si>
    <t>M5313</t>
  </si>
  <si>
    <t>R025</t>
  </si>
  <si>
    <t>R026</t>
  </si>
  <si>
    <t>M4372</t>
  </si>
  <si>
    <t>M4397</t>
  </si>
  <si>
    <t>M4221</t>
  </si>
  <si>
    <t>M4665</t>
  </si>
  <si>
    <t>M4666</t>
  </si>
  <si>
    <t>M4406</t>
  </si>
  <si>
    <t>M4444</t>
  </si>
  <si>
    <t>M4737</t>
  </si>
  <si>
    <t>M4774</t>
  </si>
  <si>
    <t>M4825</t>
  </si>
  <si>
    <t>M4327</t>
  </si>
  <si>
    <t>M4333</t>
  </si>
  <si>
    <t>M5041</t>
  </si>
  <si>
    <t>M5100</t>
  </si>
  <si>
    <t>S001</t>
  </si>
  <si>
    <t>M4039</t>
  </si>
  <si>
    <t>M4115</t>
  </si>
  <si>
    <t>M4179</t>
  </si>
  <si>
    <t>M4197</t>
  </si>
  <si>
    <t>M4896</t>
  </si>
  <si>
    <t>M3295</t>
  </si>
  <si>
    <t>M4208</t>
  </si>
  <si>
    <t>M4454</t>
  </si>
  <si>
    <t>M4408</t>
  </si>
  <si>
    <t>M4922</t>
  </si>
  <si>
    <t>S004</t>
  </si>
  <si>
    <t>M3759</t>
  </si>
  <si>
    <t>M3945</t>
  </si>
  <si>
    <t>Paid July14</t>
  </si>
  <si>
    <t>M5006</t>
  </si>
  <si>
    <t>M3812</t>
  </si>
  <si>
    <t>M4483</t>
  </si>
  <si>
    <t>M5351</t>
  </si>
  <si>
    <t>S006</t>
  </si>
  <si>
    <t>M5069</t>
  </si>
  <si>
    <t>M3954</t>
  </si>
  <si>
    <t>M3982</t>
  </si>
  <si>
    <t>M4475</t>
  </si>
  <si>
    <t>M4511</t>
  </si>
  <si>
    <t>M4553</t>
  </si>
  <si>
    <t>M4645</t>
  </si>
  <si>
    <t>M4687</t>
  </si>
  <si>
    <t>M4422</t>
  </si>
  <si>
    <t>M4708</t>
  </si>
  <si>
    <t>M4756</t>
  </si>
  <si>
    <t>M4796</t>
  </si>
  <si>
    <t>M4847</t>
  </si>
  <si>
    <t>M4350</t>
  </si>
  <si>
    <t>M5008</t>
  </si>
  <si>
    <t>M5057</t>
  </si>
  <si>
    <t>M5319</t>
  </si>
  <si>
    <t>S009</t>
  </si>
  <si>
    <t>M3593</t>
  </si>
  <si>
    <t>M3937</t>
  </si>
  <si>
    <t>M4824</t>
  </si>
  <si>
    <t>M3855</t>
  </si>
  <si>
    <t>M4060</t>
  </si>
  <si>
    <t>M4081</t>
  </si>
  <si>
    <t>M3835</t>
  </si>
  <si>
    <t>M3882</t>
  </si>
  <si>
    <t>M3903</t>
  </si>
  <si>
    <t>M3938</t>
  </si>
  <si>
    <t>M3969</t>
  </si>
  <si>
    <t>M3997</t>
  </si>
  <si>
    <t>M4487</t>
  </si>
  <si>
    <t>M4529</t>
  </si>
  <si>
    <t>M4572</t>
  </si>
  <si>
    <t>M4621</t>
  </si>
  <si>
    <t>M4699</t>
  </si>
  <si>
    <t>M4437</t>
  </si>
  <si>
    <t>M4726</t>
  </si>
  <si>
    <t>M4766</t>
  </si>
  <si>
    <t>M4812</t>
  </si>
  <si>
    <t>M4320</t>
  </si>
  <si>
    <t>M4912</t>
  </si>
  <si>
    <t>M5030</t>
  </si>
  <si>
    <t>M5088</t>
  </si>
  <si>
    <t>M5338</t>
  </si>
  <si>
    <t>S011</t>
  </si>
  <si>
    <t>M4002</t>
  </si>
  <si>
    <t>M4019</t>
  </si>
  <si>
    <t>M4034</t>
  </si>
  <si>
    <t>M4047</t>
  </si>
  <si>
    <t>M4110</t>
  </si>
  <si>
    <t>M4121</t>
  </si>
  <si>
    <t>M4143</t>
  </si>
  <si>
    <t>M4158</t>
  </si>
  <si>
    <t>M4172</t>
  </si>
  <si>
    <t>M4191</t>
  </si>
  <si>
    <t>M4253</t>
  </si>
  <si>
    <t>M4259</t>
  </si>
  <si>
    <t>M4266</t>
  </si>
  <si>
    <t>M4852</t>
  </si>
  <si>
    <t>M4866</t>
  </si>
  <si>
    <t>M4891</t>
  </si>
  <si>
    <t>M4954</t>
  </si>
  <si>
    <t>S012</t>
  </si>
  <si>
    <t>M3688</t>
  </si>
  <si>
    <t>M4041</t>
  </si>
  <si>
    <t>M4116</t>
  </si>
  <si>
    <t>M4140</t>
  </si>
  <si>
    <t>M4150</t>
  </si>
  <si>
    <t>M4168</t>
  </si>
  <si>
    <t>M4127</t>
  </si>
  <si>
    <t>M4198</t>
  </si>
  <si>
    <t>M4262</t>
  </si>
  <si>
    <t>M4275</t>
  </si>
  <si>
    <t>M4282</t>
  </si>
  <si>
    <t>M4854</t>
  </si>
  <si>
    <t>M4944</t>
  </si>
  <si>
    <t>S013</t>
  </si>
  <si>
    <t>M4133</t>
  </si>
  <si>
    <t>S014</t>
  </si>
  <si>
    <t>M3493</t>
  </si>
  <si>
    <t>M3992</t>
  </si>
  <si>
    <t>M5037</t>
  </si>
  <si>
    <t>M5326</t>
  </si>
  <si>
    <t>M5332</t>
  </si>
  <si>
    <t>M3700</t>
  </si>
  <si>
    <t>M3962</t>
  </si>
  <si>
    <t>M4578</t>
  </si>
  <si>
    <t>M4624</t>
  </si>
  <si>
    <t>M4660</t>
  </si>
  <si>
    <t>M4402</t>
  </si>
  <si>
    <t>M4441</t>
  </si>
  <si>
    <t>M4733</t>
  </si>
  <si>
    <t>M4771</t>
  </si>
  <si>
    <t>M4819</t>
  </si>
  <si>
    <t>M4326</t>
  </si>
  <si>
    <t>M4921</t>
  </si>
  <si>
    <t>M5034</t>
  </si>
  <si>
    <t>M5093</t>
  </si>
  <si>
    <t>M5346</t>
  </si>
  <si>
    <t>M3670</t>
  </si>
  <si>
    <t>M4162</t>
  </si>
  <si>
    <t>M4173</t>
  </si>
  <si>
    <t>M4270</t>
  </si>
  <si>
    <t>M4876</t>
  </si>
  <si>
    <t>S019</t>
  </si>
  <si>
    <t>M4097</t>
  </si>
  <si>
    <t>S020</t>
  </si>
  <si>
    <t>S021</t>
  </si>
  <si>
    <t>M3695</t>
  </si>
  <si>
    <t>M3434</t>
  </si>
  <si>
    <t>M4027</t>
  </si>
  <si>
    <t>M4040</t>
  </si>
  <si>
    <t>M4106</t>
  </si>
  <si>
    <t>M4152</t>
  </si>
  <si>
    <t>M4215</t>
  </si>
  <si>
    <t>S022</t>
  </si>
  <si>
    <t>M4124</t>
  </si>
  <si>
    <t>M4192</t>
  </si>
  <si>
    <t>M4877</t>
  </si>
  <si>
    <t>S023</t>
  </si>
  <si>
    <t>M3991</t>
  </si>
  <si>
    <t>M4499</t>
  </si>
  <si>
    <t>M4550</t>
  </si>
  <si>
    <t>M4566</t>
  </si>
  <si>
    <t>M4649</t>
  </si>
  <si>
    <t>M4717</t>
  </si>
  <si>
    <t>M5321</t>
  </si>
  <si>
    <t>S024</t>
  </si>
  <si>
    <t>M4458</t>
  </si>
  <si>
    <t>S026</t>
  </si>
  <si>
    <t>M4174</t>
  </si>
  <si>
    <t>S027</t>
  </si>
  <si>
    <t>M4218</t>
  </si>
  <si>
    <t>M4228</t>
  </si>
  <si>
    <t>M4355</t>
  </si>
  <si>
    <t>M4363</t>
  </si>
  <si>
    <t>M4376</t>
  </si>
  <si>
    <t>S028</t>
  </si>
  <si>
    <t>M4234</t>
  </si>
  <si>
    <t>M4375</t>
  </si>
  <si>
    <t>S029</t>
  </si>
  <si>
    <t>M4858</t>
  </si>
  <si>
    <t>S030</t>
  </si>
  <si>
    <t>M4389</t>
  </si>
  <si>
    <t>S031</t>
  </si>
  <si>
    <t>M4393</t>
  </si>
  <si>
    <t>T001</t>
  </si>
  <si>
    <t>T002</t>
  </si>
  <si>
    <t>M4032</t>
  </si>
  <si>
    <t>M4167</t>
  </si>
  <si>
    <t>M4650</t>
  </si>
  <si>
    <t>Tennakoon Chandrasiri &amp; Malkanthi</t>
  </si>
  <si>
    <t>T003</t>
  </si>
  <si>
    <t>M3941</t>
  </si>
  <si>
    <t>M4302</t>
  </si>
  <si>
    <t>T004</t>
  </si>
  <si>
    <t>M4096</t>
  </si>
  <si>
    <t>M4438</t>
  </si>
  <si>
    <t>T006</t>
  </si>
  <si>
    <t>M3731</t>
  </si>
  <si>
    <t>M3994</t>
  </si>
  <si>
    <t>M4583</t>
  </si>
  <si>
    <t>M4836</t>
  </si>
  <si>
    <t>M5370</t>
  </si>
  <si>
    <t>M3872</t>
  </si>
  <si>
    <t>M4056</t>
  </si>
  <si>
    <t>M4078</t>
  </si>
  <si>
    <t>M4100</t>
  </si>
  <si>
    <t>M3876</t>
  </si>
  <si>
    <t>M3899</t>
  </si>
  <si>
    <t>M3927</t>
  </si>
  <si>
    <t>M 3963</t>
  </si>
  <si>
    <t>M3986</t>
  </si>
  <si>
    <t>M4478</t>
  </si>
  <si>
    <t>M4516</t>
  </si>
  <si>
    <t>M4556</t>
  </si>
  <si>
    <t>M4616</t>
  </si>
  <si>
    <t>M4647</t>
  </si>
  <si>
    <t>M4691</t>
  </si>
  <si>
    <t>M4423</t>
  </si>
  <si>
    <t>M4713</t>
  </si>
  <si>
    <t>M4760</t>
  </si>
  <si>
    <t>M4801</t>
  </si>
  <si>
    <t>M4308</t>
  </si>
  <si>
    <t>M4901</t>
  </si>
  <si>
    <t>M5018</t>
  </si>
  <si>
    <t>M5061</t>
  </si>
  <si>
    <t>M5320</t>
  </si>
  <si>
    <t>T008</t>
  </si>
  <si>
    <t>M4586</t>
  </si>
  <si>
    <t>Paid May 2015</t>
  </si>
  <si>
    <t>T009</t>
  </si>
  <si>
    <t>M4296</t>
  </si>
  <si>
    <t>U001</t>
  </si>
  <si>
    <t>M4094</t>
  </si>
  <si>
    <t>M4878</t>
  </si>
  <si>
    <t>U002</t>
  </si>
  <si>
    <t>M3433</t>
  </si>
  <si>
    <t>V001</t>
  </si>
  <si>
    <t>Nex -13</t>
  </si>
  <si>
    <t>Paid Aug14</t>
  </si>
  <si>
    <t>M5059</t>
  </si>
  <si>
    <t>V002</t>
  </si>
  <si>
    <t>W001</t>
  </si>
  <si>
    <t>M3753</t>
  </si>
  <si>
    <t>M3979</t>
  </si>
  <si>
    <t>M4195</t>
  </si>
  <si>
    <t>M4856</t>
  </si>
  <si>
    <t>M4890</t>
  </si>
  <si>
    <t>W002</t>
  </si>
  <si>
    <t>M4251</t>
  </si>
  <si>
    <t>M4068</t>
  </si>
  <si>
    <t>M4560</t>
  </si>
  <si>
    <t>M4914</t>
  </si>
  <si>
    <t>M5003</t>
  </si>
  <si>
    <t>M5055</t>
  </si>
  <si>
    <t>M5316</t>
  </si>
  <si>
    <t>W006</t>
  </si>
  <si>
    <t>M3430</t>
  </si>
  <si>
    <t>M4161</t>
  </si>
  <si>
    <t>M4380</t>
  </si>
  <si>
    <t>W007</t>
  </si>
  <si>
    <t>M3288</t>
  </si>
  <si>
    <t>W009</t>
  </si>
  <si>
    <t>M3621</t>
  </si>
  <si>
    <t>M4861</t>
  </si>
  <si>
    <t>W010</t>
  </si>
  <si>
    <t>M4020</t>
  </si>
  <si>
    <t>W011</t>
  </si>
  <si>
    <t>M3289</t>
  </si>
  <si>
    <t>M3749</t>
  </si>
  <si>
    <t>M3929</t>
  </si>
  <si>
    <t>M4569</t>
  </si>
  <si>
    <t>M5009</t>
  </si>
  <si>
    <t>M4822</t>
  </si>
  <si>
    <t>M5344</t>
  </si>
  <si>
    <t>M4537</t>
  </si>
  <si>
    <t>M4580</t>
  </si>
  <si>
    <t>M4629</t>
  </si>
  <si>
    <t>M4668</t>
  </si>
  <si>
    <t>M4409</t>
  </si>
  <si>
    <t>M4445</t>
  </si>
  <si>
    <t>M4738</t>
  </si>
  <si>
    <t>M4776</t>
  </si>
  <si>
    <t>M4815</t>
  </si>
  <si>
    <t>M4328</t>
  </si>
  <si>
    <t>M4923</t>
  </si>
  <si>
    <t>M5039</t>
  </si>
  <si>
    <t>M5301</t>
  </si>
  <si>
    <t>M5355</t>
  </si>
  <si>
    <t>W013</t>
  </si>
  <si>
    <t>M3993</t>
  </si>
  <si>
    <t>M4902</t>
  </si>
  <si>
    <t>W014</t>
  </si>
  <si>
    <t>M4203</t>
  </si>
  <si>
    <t>M4130</t>
  </si>
  <si>
    <t>M4170</t>
  </si>
  <si>
    <t>Paid Feb 15</t>
  </si>
  <si>
    <t>M4864</t>
  </si>
  <si>
    <t>M3820</t>
  </si>
  <si>
    <t>M3940</t>
  </si>
  <si>
    <t>M4604</t>
  </si>
  <si>
    <t>M4814</t>
  </si>
  <si>
    <t>W017</t>
  </si>
  <si>
    <t>M3476</t>
  </si>
  <si>
    <t>M4139</t>
  </si>
  <si>
    <t>Paid  dec 14</t>
  </si>
  <si>
    <t>M4306</t>
  </si>
  <si>
    <t>W018</t>
  </si>
  <si>
    <t>M3630</t>
  </si>
  <si>
    <t>M4025</t>
  </si>
  <si>
    <t>M4297</t>
  </si>
  <si>
    <t>W019</t>
  </si>
  <si>
    <t>M4235</t>
  </si>
  <si>
    <t>W020</t>
  </si>
  <si>
    <t>M4433</t>
  </si>
  <si>
    <t>Paid 250 on 13/10/2014 - extra 10 taken as pmt for jun14.</t>
  </si>
  <si>
    <t>Wijesundera Kamala</t>
  </si>
  <si>
    <t>W021</t>
  </si>
  <si>
    <t>M4288</t>
  </si>
  <si>
    <t>W022</t>
  </si>
  <si>
    <t>M1723</t>
  </si>
  <si>
    <t>M4594</t>
  </si>
  <si>
    <t>M4885</t>
  </si>
  <si>
    <t>M4112</t>
  </si>
  <si>
    <t>M4273</t>
  </si>
  <si>
    <t>M3597</t>
  </si>
  <si>
    <t>M3808</t>
  </si>
  <si>
    <t>Paid Dec 15</t>
  </si>
  <si>
    <t>W026</t>
  </si>
  <si>
    <t>W027</t>
  </si>
  <si>
    <t>M4049</t>
  </si>
  <si>
    <t>M4305</t>
  </si>
  <si>
    <t>M4899</t>
  </si>
  <si>
    <t>W028</t>
  </si>
  <si>
    <t>M3920</t>
  </si>
  <si>
    <t>M4268</t>
  </si>
  <si>
    <t>W029</t>
  </si>
  <si>
    <t>M3357</t>
  </si>
  <si>
    <t>W031</t>
  </si>
  <si>
    <t>M4028</t>
  </si>
  <si>
    <t>M4260</t>
  </si>
  <si>
    <t>Wickramaratna Nihal Maheepala &amp; Anjali</t>
  </si>
  <si>
    <t>M3859</t>
  </si>
  <si>
    <t>M3958</t>
  </si>
  <si>
    <t>M4585</t>
  </si>
  <si>
    <t>M4715</t>
  </si>
  <si>
    <t>M4813</t>
  </si>
  <si>
    <t>M3900</t>
  </si>
  <si>
    <t>M3906</t>
  </si>
  <si>
    <t>M3939</t>
  </si>
  <si>
    <t>M3944</t>
  </si>
  <si>
    <t>M4903</t>
  </si>
  <si>
    <t>M5074</t>
  </si>
  <si>
    <t>W035</t>
  </si>
  <si>
    <t>M3690</t>
  </si>
  <si>
    <t>M3955</t>
  </si>
  <si>
    <t>M4592</t>
  </si>
  <si>
    <t>M4797</t>
  </si>
  <si>
    <t>W036</t>
  </si>
  <si>
    <t>M3968</t>
  </si>
  <si>
    <t>W037</t>
  </si>
  <si>
    <t>M3697</t>
  </si>
  <si>
    <t>M4237</t>
  </si>
  <si>
    <t>W038</t>
  </si>
  <si>
    <t>M3866</t>
  </si>
  <si>
    <t>M4064</t>
  </si>
  <si>
    <t>M4071</t>
  </si>
  <si>
    <t>M4090</t>
  </si>
  <si>
    <t>M3873</t>
  </si>
  <si>
    <t>M3889</t>
  </si>
  <si>
    <t>M3917</t>
  </si>
  <si>
    <t>M3953</t>
  </si>
  <si>
    <t>M3981</t>
  </si>
  <si>
    <t>M4472</t>
  </si>
  <si>
    <t>M4509</t>
  </si>
  <si>
    <t>M4549</t>
  </si>
  <si>
    <t>M4609</t>
  </si>
  <si>
    <t>M4643</t>
  </si>
  <si>
    <t>M4685</t>
  </si>
  <si>
    <t>M4421</t>
  </si>
  <si>
    <t>M4706</t>
  </si>
  <si>
    <t>M4753</t>
  </si>
  <si>
    <t>M4790</t>
  </si>
  <si>
    <t>M4840</t>
  </si>
  <si>
    <t>M4339</t>
  </si>
  <si>
    <t>M5002</t>
  </si>
  <si>
    <t>M5054</t>
  </si>
  <si>
    <t>M5315</t>
  </si>
  <si>
    <t>M3870</t>
  </si>
  <si>
    <t>M4073</t>
  </si>
  <si>
    <t>M4098</t>
  </si>
  <si>
    <t>M3874</t>
  </si>
  <si>
    <t>M3897</t>
  </si>
  <si>
    <t>M3926</t>
  </si>
  <si>
    <t>M3961</t>
  </si>
  <si>
    <t>M3985</t>
  </si>
  <si>
    <t>M4476</t>
  </si>
  <si>
    <t>M4512</t>
  </si>
  <si>
    <t>M4555</t>
  </si>
  <si>
    <t>M4669</t>
  </si>
  <si>
    <t>M4411</t>
  </si>
  <si>
    <t>M4447</t>
  </si>
  <si>
    <t>M4741</t>
  </si>
  <si>
    <t>M4779</t>
  </si>
  <si>
    <t>M4917</t>
  </si>
  <si>
    <t>M4929</t>
  </si>
  <si>
    <t>M5042</t>
  </si>
  <si>
    <t>M5302</t>
  </si>
  <si>
    <t>M5360</t>
  </si>
  <si>
    <t>W042</t>
  </si>
  <si>
    <t>M3838</t>
  </si>
  <si>
    <t>W043</t>
  </si>
  <si>
    <t>M4474</t>
  </si>
  <si>
    <t>M4488</t>
  </si>
  <si>
    <t>M4530</t>
  </si>
  <si>
    <t>M4573</t>
  </si>
  <si>
    <t>M4620</t>
  </si>
  <si>
    <t>M4655</t>
  </si>
  <si>
    <t>M4698</t>
  </si>
  <si>
    <t>M4436</t>
  </si>
  <si>
    <t>M4729</t>
  </si>
  <si>
    <t>M4767</t>
  </si>
  <si>
    <t>M4810</t>
  </si>
  <si>
    <t>M4322</t>
  </si>
  <si>
    <t>W044</t>
  </si>
  <si>
    <t>M4232</t>
  </si>
  <si>
    <t>W045</t>
  </si>
  <si>
    <t>M4233</t>
  </si>
  <si>
    <t>W046</t>
  </si>
  <si>
    <t>M4602</t>
  </si>
  <si>
    <t>W047</t>
  </si>
  <si>
    <t>M4353</t>
  </si>
  <si>
    <t>M4373</t>
  </si>
  <si>
    <t>M4382</t>
  </si>
  <si>
    <t>M4391</t>
  </si>
  <si>
    <t>W048</t>
  </si>
  <si>
    <t>M4357</t>
  </si>
  <si>
    <t>M5095</t>
  </si>
  <si>
    <t>M4359</t>
  </si>
  <si>
    <t>M4369</t>
  </si>
  <si>
    <t>M4374</t>
  </si>
  <si>
    <t>M4331</t>
  </si>
  <si>
    <t>W051</t>
  </si>
  <si>
    <t>M4952</t>
  </si>
  <si>
    <t>W052</t>
  </si>
  <si>
    <t>M4383</t>
  </si>
  <si>
    <t>M4719</t>
  </si>
  <si>
    <t>M4931</t>
  </si>
  <si>
    <t>Y002</t>
  </si>
  <si>
    <t>M3469</t>
  </si>
  <si>
    <t>M4118</t>
  </si>
  <si>
    <t>M4278</t>
  </si>
  <si>
    <t>Y003</t>
  </si>
  <si>
    <t>M3374</t>
  </si>
  <si>
    <t>M3623</t>
  </si>
  <si>
    <t>M3675</t>
  </si>
  <si>
    <t>M4046</t>
  </si>
  <si>
    <t>M4155</t>
  </si>
  <si>
    <t>Y004</t>
  </si>
  <si>
    <t>M3966</t>
  </si>
  <si>
    <t>M4137</t>
  </si>
  <si>
    <t>M4481</t>
  </si>
  <si>
    <t>M4617</t>
  </si>
  <si>
    <t>M4430</t>
  </si>
  <si>
    <t>M4805</t>
  </si>
  <si>
    <t>M5412</t>
  </si>
  <si>
    <t>M5413</t>
  </si>
  <si>
    <t>M5414</t>
  </si>
  <si>
    <t>M5415</t>
  </si>
  <si>
    <t>?????</t>
  </si>
  <si>
    <r>
      <t xml:space="preserve">Jayantha Warakagoda </t>
    </r>
    <r>
      <rPr>
        <sz val="11"/>
        <color rgb="FFFF0000"/>
        <rFont val="Calibri"/>
        <family val="2"/>
        <scheme val="minor"/>
      </rPr>
      <t>NEW Member?????</t>
    </r>
  </si>
  <si>
    <t>M5416</t>
  </si>
  <si>
    <t>M5417</t>
  </si>
  <si>
    <t>BF2709</t>
  </si>
  <si>
    <t>BF2710</t>
  </si>
  <si>
    <t>M4972</t>
  </si>
  <si>
    <t>M4979</t>
  </si>
  <si>
    <t>M4973</t>
  </si>
  <si>
    <t>G025</t>
  </si>
  <si>
    <t>M4974</t>
  </si>
  <si>
    <t>H018</t>
  </si>
  <si>
    <t>M4980</t>
  </si>
  <si>
    <t>M4969</t>
  </si>
  <si>
    <t>M4976</t>
  </si>
  <si>
    <t>M4971</t>
  </si>
  <si>
    <t>M4967</t>
  </si>
  <si>
    <t>M4975</t>
  </si>
  <si>
    <t>M4959</t>
  </si>
  <si>
    <t>M4982</t>
  </si>
  <si>
    <t>M4970</t>
  </si>
  <si>
    <t>M4966</t>
  </si>
  <si>
    <t>M4965</t>
  </si>
  <si>
    <t>M4968</t>
  </si>
  <si>
    <t>M4978</t>
  </si>
  <si>
    <t>M4981</t>
  </si>
  <si>
    <t>M4977</t>
  </si>
  <si>
    <t>M4962</t>
  </si>
  <si>
    <t>M4960</t>
  </si>
  <si>
    <t>H023</t>
  </si>
  <si>
    <t>M5418</t>
  </si>
  <si>
    <t>Ajith Ranasinghe</t>
  </si>
  <si>
    <t>Upali / Deepa Kakulawala</t>
  </si>
  <si>
    <t>M5419</t>
  </si>
  <si>
    <t>M5420</t>
  </si>
  <si>
    <t>BF2711</t>
  </si>
  <si>
    <t>Anushka Udawatta</t>
  </si>
  <si>
    <t>BF2712</t>
  </si>
  <si>
    <t>BF2713</t>
  </si>
  <si>
    <t>BF2714</t>
  </si>
  <si>
    <t>Sil Group</t>
  </si>
  <si>
    <t>Prasad Kumarasinghe</t>
  </si>
  <si>
    <r>
      <t xml:space="preserve">Shanaka  </t>
    </r>
    <r>
      <rPr>
        <sz val="11"/>
        <color rgb="FFFF0000"/>
        <rFont val="Calibri"/>
        <family val="2"/>
        <scheme val="minor"/>
      </rPr>
      <t xml:space="preserve"> ????????</t>
    </r>
  </si>
  <si>
    <t>BF2715</t>
  </si>
  <si>
    <t>Wijesooriya Family</t>
  </si>
  <si>
    <t>Akalanka / Muditha Herath</t>
  </si>
  <si>
    <t>No Mem. No</t>
  </si>
  <si>
    <t>A028</t>
  </si>
  <si>
    <t>Wellappili Punsisi &amp; Niluka</t>
  </si>
  <si>
    <t>ANZ M-BANKING PAYMENT DMDHAMMADINNA         MRS DHAMMADINNA PA</t>
  </si>
  <si>
    <t>TRANSFER FROM LANSAKARA PATHIR P024 K PATHIRATHNA</t>
  </si>
  <si>
    <t>TRANSFER FROM KONKADUWA KAMMAL SILVAS030 MAYTOAUG</t>
  </si>
  <si>
    <t>14 EXCESS INTERNET/ONLINE TRANSACTIONS - FEE</t>
  </si>
  <si>
    <t>38 EXCESS EFTPOS  PHONE BANKING  AUTOMATIC TRANSACTIONS - FEE</t>
  </si>
  <si>
    <t>5 EXCESS STAFF ASSISTED TRANSACTIONS - FEE</t>
  </si>
  <si>
    <t>2 CHEQUE OR MERCHANT DEPOSITS - FEE</t>
  </si>
  <si>
    <t>TRANSFER FROM DIMUTH PIYASENA  PRASANNA PIYASENA</t>
  </si>
  <si>
    <t>TRANSFER FROM ELPITIYA BADALGE SHAMIN ELPITIYA</t>
  </si>
  <si>
    <t>M4984</t>
  </si>
  <si>
    <t>M4985</t>
  </si>
  <si>
    <t>M4986</t>
  </si>
  <si>
    <t>M4987</t>
  </si>
  <si>
    <t>M4988</t>
  </si>
  <si>
    <t>M4992</t>
  </si>
  <si>
    <t>M4991</t>
  </si>
  <si>
    <t>M4990</t>
  </si>
  <si>
    <t>M4989</t>
  </si>
  <si>
    <t>M4994</t>
  </si>
  <si>
    <t>M4995</t>
  </si>
  <si>
    <t>W054</t>
  </si>
  <si>
    <t>M4996</t>
  </si>
  <si>
    <t>M4997</t>
  </si>
  <si>
    <t>M4998</t>
  </si>
  <si>
    <t>M4999</t>
  </si>
  <si>
    <t>M5000</t>
  </si>
  <si>
    <t>M5278</t>
  </si>
  <si>
    <t>S033</t>
  </si>
  <si>
    <t>M5274</t>
  </si>
  <si>
    <t>M5279</t>
  </si>
  <si>
    <t>M5281</t>
  </si>
  <si>
    <t>M5280</t>
  </si>
  <si>
    <t>D033</t>
  </si>
  <si>
    <t>Danushka Basnayake (Membership fee for March to June 2015 )</t>
  </si>
  <si>
    <t>Nuwan Weerakoon (Membership fee for four months  )</t>
  </si>
  <si>
    <t>Ruchitha Sahabandu (Membership fee for one month  )</t>
  </si>
  <si>
    <t>Rasika Dayananda (Membership fee for four months  )</t>
  </si>
  <si>
    <t>Deposited on 22/8/2015 By DS Treasurer</t>
  </si>
  <si>
    <t>Deposited on 5/9/2015  By DS Treasurer</t>
  </si>
  <si>
    <t>M5101</t>
  </si>
  <si>
    <t>M5102</t>
  </si>
  <si>
    <t>M5103</t>
  </si>
  <si>
    <t>M5104</t>
  </si>
  <si>
    <t>B007</t>
  </si>
  <si>
    <t>Balance C/F as at 31/09/2015</t>
  </si>
  <si>
    <t>b/f balance as at 01/09/2015</t>
  </si>
  <si>
    <t>ANZ 001567</t>
  </si>
  <si>
    <t>ANZ 001568</t>
  </si>
  <si>
    <t>ANZ 001569</t>
  </si>
  <si>
    <t>Council rates for 76 &amp; 87 and Optus bill</t>
  </si>
  <si>
    <t>ANZ 001570</t>
  </si>
  <si>
    <t>Rich Vision Painting</t>
  </si>
  <si>
    <t>Painting of the temple</t>
  </si>
  <si>
    <t>A029</t>
  </si>
  <si>
    <t>G5244</t>
  </si>
  <si>
    <t>M5361</t>
  </si>
  <si>
    <t>M5007</t>
  </si>
  <si>
    <t>`</t>
  </si>
  <si>
    <t>M4961</t>
  </si>
  <si>
    <t>July</t>
  </si>
  <si>
    <t>August</t>
  </si>
  <si>
    <t>September</t>
  </si>
  <si>
    <t>October</t>
  </si>
  <si>
    <t>November</t>
  </si>
  <si>
    <t>December</t>
  </si>
  <si>
    <t>January</t>
  </si>
  <si>
    <t>Febraary</t>
  </si>
  <si>
    <t>March</t>
  </si>
  <si>
    <t>April</t>
  </si>
  <si>
    <t>June</t>
  </si>
  <si>
    <t>M FEE</t>
  </si>
  <si>
    <t>B Fund</t>
  </si>
  <si>
    <t>DEPOSIT By DS treasure</t>
  </si>
  <si>
    <t>A030</t>
  </si>
  <si>
    <t>M5282</t>
  </si>
  <si>
    <t>M5283</t>
  </si>
  <si>
    <t>ANZ INTERNET BANKING FUNDS TFER DHAMMIKA-KANCHANA   DHAMMIKA PERERA</t>
  </si>
  <si>
    <t>TRANSFER FROM LIYANAGE PERERA  ANNUAL FEE</t>
  </si>
  <si>
    <t>ANZ INTERNET BANKING FUNDS TFER TIRON-NEW  MEMBER   TIRON MUNASINGHE</t>
  </si>
  <si>
    <t>ANZ INTERNET BANKING FUNDS TFER HARINDRA CHAMPIK</t>
  </si>
  <si>
    <t>TRANSFER FROM JANAKA ABEYNAYAK A002</t>
  </si>
  <si>
    <t>TRANSFER FROM A029 - DINESHA   BUDDHIST SOCIETY</t>
  </si>
  <si>
    <t>TRANSFER FROM NAMINDA MAITIPE  M003 NAMINDA</t>
  </si>
  <si>
    <t>TRANSFER FROM CHARITHA WIJESOO SUNETH MENDIS M018</t>
  </si>
  <si>
    <t>1 EXCESS CHEQUE TRANSACTION FEE</t>
  </si>
  <si>
    <t>4 EXCESS INTERNET/ONLINE TRANSACTIONS - FEE</t>
  </si>
  <si>
    <t>6 EXCESS EFTPOS  PHONE BANKING  AUTOMATIC TRANSACTIONS - FEE</t>
  </si>
  <si>
    <t>TRANSFER FROM KONKADUWA KAMMAL SILVA S030</t>
  </si>
  <si>
    <t>M023</t>
  </si>
  <si>
    <t>M5284</t>
  </si>
  <si>
    <t>M5285</t>
  </si>
  <si>
    <t>M5294</t>
  </si>
  <si>
    <t>M5293</t>
  </si>
  <si>
    <t>M5292</t>
  </si>
  <si>
    <t>M5291</t>
  </si>
  <si>
    <t>M5290</t>
  </si>
  <si>
    <t>M5289</t>
  </si>
  <si>
    <t>M5288</t>
  </si>
  <si>
    <t>M5287</t>
  </si>
  <si>
    <t>M5286</t>
  </si>
  <si>
    <t>M5295</t>
  </si>
  <si>
    <t>M5296</t>
  </si>
  <si>
    <t>M5297</t>
  </si>
  <si>
    <t>M5298</t>
  </si>
  <si>
    <t>M5299</t>
  </si>
  <si>
    <t>M5300</t>
  </si>
  <si>
    <t>M5372</t>
  </si>
  <si>
    <t>M5373</t>
  </si>
  <si>
    <t>M5377</t>
  </si>
  <si>
    <t>M5376</t>
  </si>
  <si>
    <t>M5375</t>
  </si>
  <si>
    <t>M5374</t>
  </si>
  <si>
    <t>M5378</t>
  </si>
  <si>
    <t>M5379</t>
  </si>
  <si>
    <t>M5385</t>
  </si>
  <si>
    <t>M5384</t>
  </si>
  <si>
    <t>M5383</t>
  </si>
  <si>
    <t>M5382</t>
  </si>
  <si>
    <t>M5381</t>
  </si>
  <si>
    <t>M5380</t>
  </si>
  <si>
    <t>M5388</t>
  </si>
  <si>
    <t>M5387</t>
  </si>
  <si>
    <t>M5386</t>
  </si>
  <si>
    <t>new</t>
  </si>
  <si>
    <t>K039</t>
  </si>
  <si>
    <t>ANZ 001571</t>
  </si>
  <si>
    <t>ANZ 001572</t>
  </si>
  <si>
    <t>ANZ 001573</t>
  </si>
  <si>
    <t>ANZ 001574</t>
  </si>
  <si>
    <t>Thushara Dahanayake</t>
  </si>
  <si>
    <t>White Board</t>
  </si>
  <si>
    <t>Kapila Katulanda</t>
  </si>
  <si>
    <t>Mavpiya Upahara Hall Booking</t>
  </si>
  <si>
    <t>Grand Cinema Como</t>
  </si>
  <si>
    <t>Balanace half for cinema hall</t>
  </si>
  <si>
    <t>ANZ 001575</t>
  </si>
  <si>
    <t>Sunil Samaraweera</t>
  </si>
  <si>
    <t>Payment to Association branch</t>
  </si>
  <si>
    <t>Dr Lionel Martin</t>
  </si>
  <si>
    <t>Plants and fertilizer for Sramadana</t>
  </si>
  <si>
    <t>ANZ 001576</t>
  </si>
  <si>
    <t>Ven Beruwala Sobhitha himi</t>
  </si>
  <si>
    <t>Sanga allawance for Ven Sobhitha and Ven Visuddawansa from July 15 to Dec 15</t>
  </si>
  <si>
    <t>M5421</t>
  </si>
  <si>
    <t>M5422</t>
  </si>
  <si>
    <t>Thilaka &amp; Swarna Senavirathne (For Aug and July)</t>
  </si>
  <si>
    <t>Ruwana &amp; Lalith Chandrasekara</t>
  </si>
  <si>
    <t>M5425</t>
  </si>
  <si>
    <t>M5424</t>
  </si>
  <si>
    <t>M5423</t>
  </si>
  <si>
    <t>BF2716</t>
  </si>
  <si>
    <t>Poh Lian Suan</t>
  </si>
  <si>
    <t>Leela Kahaduwa</t>
  </si>
  <si>
    <t>BF2717</t>
  </si>
  <si>
    <t>Hemantha Wimalasiri Sudarshani</t>
  </si>
  <si>
    <t>BF2719</t>
  </si>
  <si>
    <t>BF2718</t>
  </si>
  <si>
    <t>Sam Weerathunga</t>
  </si>
  <si>
    <t>Total for 15/16</t>
  </si>
  <si>
    <t>Please</t>
  </si>
  <si>
    <t>Pay</t>
  </si>
  <si>
    <t>M'ship Status</t>
  </si>
  <si>
    <t>Payment made until</t>
  </si>
  <si>
    <t>TRANSFER FROM SHAAKYA DHARMARA MEMBER NO D013</t>
  </si>
  <si>
    <t>TRANSFER FROM RENUKA BANDARANA KAPILA PAINTING</t>
  </si>
  <si>
    <t>TRANSFER FROM RAJAMANTHRI HEMA MEMBERSHIP</t>
  </si>
  <si>
    <t>TRANSFER FROM THELIKADA GAMAGE DHAMMIKA/GAYOMI GA</t>
  </si>
  <si>
    <t>TRANSFER FROM MAPA MAPA        MO15WASANTHA MAPA</t>
  </si>
  <si>
    <t>ANZ INTERNET BANKING FUNDS TFER ASOKA FOR 6 MONTHS  ASOKA WICK GANGA</t>
  </si>
  <si>
    <t>TRANSFER FROM PRINS KODICARA   MEMBER FEE</t>
  </si>
  <si>
    <t>TRANSFER FROM CHATHU KARUNARAT CHATHURA KARUNARAT</t>
  </si>
  <si>
    <t>WITHDRAWAL</t>
  </si>
  <si>
    <t>TRANSFER FROM NIMAL GUNATILAKA SL  SINH BUDDHI SO</t>
  </si>
  <si>
    <t>ANZ INTERNET BANKING FUNDS TFER DONATION            J S KONDASINGHE</t>
  </si>
  <si>
    <t>ANZ INTERNET BANKING FUNDS TFER K039                J S KONDASINGHE</t>
  </si>
  <si>
    <t>TRANSFER FROM RUCHITHA WEERAGU S033 RUCHITHA SEPT</t>
  </si>
  <si>
    <t>ANZ INTERNET BANKING FUNDS TFER P ABEYSINGHE</t>
  </si>
  <si>
    <t>ANZ 001577</t>
  </si>
  <si>
    <t>ANZ 001578</t>
  </si>
  <si>
    <t>ANZ 001579</t>
  </si>
  <si>
    <t>ANZ 001580</t>
  </si>
  <si>
    <t>ANZ 001581</t>
  </si>
  <si>
    <t>ANZ 001582</t>
  </si>
  <si>
    <t>ANZ 001583</t>
  </si>
  <si>
    <t>ANZ 001584</t>
  </si>
  <si>
    <t>ANZ 001585</t>
  </si>
  <si>
    <t>ANZ 001586</t>
  </si>
  <si>
    <t>ANZ 001587</t>
  </si>
  <si>
    <t>QTM Pvt Ltd</t>
  </si>
  <si>
    <t>Traffic management plan</t>
  </si>
  <si>
    <t>Total Handyman Services</t>
  </si>
  <si>
    <t>Advance for Sangawasa painting (Total cost is born by Kapila Karunarathna)</t>
  </si>
  <si>
    <t>Mr Anura Wijewardana</t>
  </si>
  <si>
    <t>For Pirith Mandappa expenses</t>
  </si>
  <si>
    <t>Buddhist Society of WA</t>
  </si>
  <si>
    <t>Annaul membership fee</t>
  </si>
  <si>
    <t>Utility bills (Refer to receipts)</t>
  </si>
  <si>
    <t>D. S. Piyasena</t>
  </si>
  <si>
    <t>For Temple Gardening expenses</t>
  </si>
  <si>
    <t>Policy increase fir the existing insurance</t>
  </si>
  <si>
    <t>Iroshini Dassanayake</t>
  </si>
  <si>
    <t>Dhammadinna Ranasinghe</t>
  </si>
  <si>
    <t>Kalinga Balasooriya</t>
  </si>
  <si>
    <t>Chaminda Mallawarachchi</t>
  </si>
  <si>
    <t>????</t>
  </si>
  <si>
    <t>M5389</t>
  </si>
  <si>
    <t>M5426</t>
  </si>
  <si>
    <t>M5427</t>
  </si>
  <si>
    <t>M5428</t>
  </si>
  <si>
    <t>BF2720</t>
  </si>
  <si>
    <t>Suhith Lakshan Jalthotage</t>
  </si>
  <si>
    <t>BF2721</t>
  </si>
  <si>
    <t>BF2722</t>
  </si>
  <si>
    <t>BF2723</t>
  </si>
  <si>
    <t>Chameera Jayathilaka</t>
  </si>
  <si>
    <t>BF2724</t>
  </si>
  <si>
    <t>BF2725</t>
  </si>
  <si>
    <t>Lional Gamage</t>
  </si>
  <si>
    <t>K. G. Malkanthi</t>
  </si>
  <si>
    <t>M5390</t>
  </si>
  <si>
    <t>M5391</t>
  </si>
  <si>
    <t>M5399</t>
  </si>
  <si>
    <t>M5398</t>
  </si>
  <si>
    <t>M5397</t>
  </si>
  <si>
    <t>M5396</t>
  </si>
  <si>
    <t>M5395</t>
  </si>
  <si>
    <t>M5394</t>
  </si>
  <si>
    <t>M5393</t>
  </si>
  <si>
    <t>M5392</t>
  </si>
  <si>
    <t>M5400</t>
  </si>
  <si>
    <t>M5501</t>
  </si>
  <si>
    <t>M5502</t>
  </si>
  <si>
    <t>M5503</t>
  </si>
  <si>
    <t>M5507</t>
  </si>
  <si>
    <t>M5506</t>
  </si>
  <si>
    <t>M5505</t>
  </si>
  <si>
    <t>M5504</t>
  </si>
  <si>
    <t>M5510</t>
  </si>
  <si>
    <t>M5509</t>
  </si>
  <si>
    <t>M5508</t>
  </si>
  <si>
    <t>M5515</t>
  </si>
  <si>
    <t>M5514</t>
  </si>
  <si>
    <t>M5513</t>
  </si>
  <si>
    <t>M5512</t>
  </si>
  <si>
    <t>M5511</t>
  </si>
  <si>
    <t>M024</t>
  </si>
  <si>
    <t>D034</t>
  </si>
  <si>
    <t>b/f balance as at 01/10/2015</t>
  </si>
  <si>
    <t>Balance C/F as at 31/10/2015</t>
  </si>
  <si>
    <t>DEPOSITED by DS Treasurer</t>
  </si>
  <si>
    <t>Sangawasa painting  balance payment (Quoted price of 5000 was raised to 5300 because of scope change - cost is born by Kapila)</t>
  </si>
  <si>
    <t>Gunadasa Perera</t>
  </si>
  <si>
    <t>Mobile phone for traffic management</t>
  </si>
  <si>
    <t>Rev Visuddhawansa Thero</t>
  </si>
  <si>
    <t>Sanga allawance for April 15 to June 15</t>
  </si>
  <si>
    <t>BF2726</t>
  </si>
  <si>
    <t>M5516</t>
  </si>
  <si>
    <t>Lal Pathirage</t>
  </si>
  <si>
    <t>TRANSFER FROM JALATHGE GUNASEK AMILA GUNASEKARA</t>
  </si>
  <si>
    <t>TRANSFER FROM RUCHITHA WEERAGU S033 RUCHITHA OCT</t>
  </si>
  <si>
    <t>TRANSFER FROM RENUKA BANDARANA RENUKA PAINTING</t>
  </si>
  <si>
    <t>TRANSFER FROM RAJAMANTHRI HEMA RAJAMANTHRI MEMBER</t>
  </si>
  <si>
    <t>Utilitiies</t>
  </si>
  <si>
    <t>Dr. Meththa De Silva and Mrs. Lina De Silva</t>
  </si>
  <si>
    <t>W32</t>
  </si>
  <si>
    <r>
      <t xml:space="preserve">WITHDRAWAL </t>
    </r>
    <r>
      <rPr>
        <sz val="11"/>
        <color rgb="FFFF0000"/>
        <rFont val="Calibri"/>
        <family val="2"/>
        <scheme val="minor"/>
      </rPr>
      <t>(Transferred to Offset Account)</t>
    </r>
  </si>
  <si>
    <t>M5517</t>
  </si>
  <si>
    <t>M5429</t>
  </si>
  <si>
    <t>M5430</t>
  </si>
  <si>
    <t>M5431</t>
  </si>
  <si>
    <t>M5432</t>
  </si>
  <si>
    <t>M5433</t>
  </si>
  <si>
    <t>M5434</t>
  </si>
  <si>
    <t>Parakrama &amp; Arosha nanayakkara</t>
  </si>
  <si>
    <t>Nandani &amp; Ranjan Weerasinghe</t>
  </si>
  <si>
    <t>Thilake &amp; Sawrna Senavirathna</t>
  </si>
  <si>
    <t>Tharinda Yatagama</t>
  </si>
  <si>
    <t>Revaka Abewickrama</t>
  </si>
  <si>
    <t>BF2727</t>
  </si>
  <si>
    <t>Virula &amp; Ridmi Yatagama</t>
  </si>
  <si>
    <t>BF2728</t>
  </si>
  <si>
    <t>BF2729</t>
  </si>
  <si>
    <t>Bambarawana Liyanage</t>
  </si>
  <si>
    <t>BF2730</t>
  </si>
  <si>
    <t>Hasitha Kodagoda</t>
  </si>
  <si>
    <t>b/f balance as at 01/11/2015</t>
  </si>
  <si>
    <t>TRANSFER FROM AUTO JAPAN       AUTO JAPAN FAIR ST</t>
  </si>
  <si>
    <t>TRANSFER FROM KAPILA KATULANDA SALES OF TICKETS</t>
  </si>
  <si>
    <t>TRANSFER FROM CHAMINDA JAYAWAR CHAMINDA ROSHIKA</t>
  </si>
  <si>
    <t>TRANSFER FROM WIJERATNE MAHILA MENDIS BUIIDNGFUND</t>
  </si>
  <si>
    <t>TRANSFER FROM S. WERAPITIYA    FOODFAIR-SENARATH</t>
  </si>
  <si>
    <t>TRANSFER FROM SANKALPA KIRIWAT SANKALPA KIRIWATHT</t>
  </si>
  <si>
    <t>ANZ INTERNET BANKING FUNDS TFER BHARATHA MEMBERSHI  BHARATHA</t>
  </si>
  <si>
    <t>ANZ INTERNET BANKING FUNDS TFER DONATION FOODFAIR   SUNIL JALTOTAGE</t>
  </si>
  <si>
    <t>TRANSFER FROM ANTHONY SENEVIRA DHARSHANISENEVIRAT</t>
  </si>
  <si>
    <t>TRANSFER FROM KAPILA KATULANDA MEMBERSHIP</t>
  </si>
  <si>
    <t>TRANSFER FROM INDIKA ATHUKORAL SUBS</t>
  </si>
  <si>
    <t>PAYMENT TO SYNERGY RETAIL B 250200590886</t>
  </si>
  <si>
    <t>PAYMENT TO SYNERGY RETAIL B 253900613379</t>
  </si>
  <si>
    <t>TRANSFER FROM RATNAYAKE NUWAN  NUWAN RATNAYAKE</t>
  </si>
  <si>
    <t>TRANSFER FROM DUMINDA WIMALARA DUMINDA WIMALARATH</t>
  </si>
  <si>
    <t>TRANSFER FROM RANASINGHEGE PER LAKDINU PERERA</t>
  </si>
  <si>
    <t>DEPOSIT (Food fair)</t>
  </si>
  <si>
    <t>DEPOSIT (Closing down of DS account)</t>
  </si>
  <si>
    <t>K040</t>
  </si>
  <si>
    <t>uchitha.r@gmail.com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</si>
</sst>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/>
    <xf numFmtId="0" fontId="31" fillId="0" borderId="0"/>
    <xf numFmtId="44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44" fontId="31" fillId="0" borderId="0" applyFont="0" applyFill="0" applyBorder="0" applyAlignment="0" applyProtection="0"/>
  </cellStyleXfs>
  <cellXfs count="329">
    <xf numFmtId="0" fontId="0" fillId="0" borderId="0" xfId="0"/>
    <xf numFmtId="14" fontId="0" fillId="0" borderId="0" xfId="0" applyNumberFormat="1"/>
    <xf numFmtId="0" fontId="0" fillId="0" borderId="0" xfId="0" applyBorder="1"/>
    <xf numFmtId="44" fontId="0" fillId="0" borderId="0" xfId="42" applyFont="1"/>
    <xf numFmtId="44" fontId="0" fillId="0" borderId="0" xfId="0" applyNumberFormat="1"/>
    <xf numFmtId="0" fontId="0" fillId="0" borderId="10" xfId="0" applyBorder="1"/>
    <xf numFmtId="44" fontId="0" fillId="0" borderId="13" xfId="42" applyFont="1" applyBorder="1"/>
    <xf numFmtId="0" fontId="0" fillId="0" borderId="15" xfId="0" applyBorder="1"/>
    <xf numFmtId="44" fontId="0" fillId="0" borderId="15" xfId="42" applyFont="1" applyBorder="1"/>
    <xf numFmtId="0" fontId="0" fillId="0" borderId="16" xfId="0" applyBorder="1"/>
    <xf numFmtId="44" fontId="18" fillId="0" borderId="0" xfId="42" applyFont="1" applyBorder="1"/>
    <xf numFmtId="44" fontId="18" fillId="0" borderId="0" xfId="42" applyFont="1"/>
    <xf numFmtId="44" fontId="0" fillId="0" borderId="0" xfId="42" applyFont="1" applyBorder="1" applyAlignment="1">
      <alignment horizontal="center"/>
    </xf>
    <xf numFmtId="44" fontId="0" fillId="0" borderId="18" xfId="42" applyFont="1" applyBorder="1"/>
    <xf numFmtId="44" fontId="0" fillId="0" borderId="19" xfId="42" applyFont="1" applyBorder="1"/>
    <xf numFmtId="44" fontId="0" fillId="0" borderId="20" xfId="42" applyFont="1" applyBorder="1"/>
    <xf numFmtId="0" fontId="0" fillId="0" borderId="0" xfId="42" applyNumberFormat="1" applyFont="1"/>
    <xf numFmtId="0" fontId="0" fillId="0" borderId="20" xfId="0" applyBorder="1"/>
    <xf numFmtId="0" fontId="0" fillId="0" borderId="12" xfId="42" applyNumberFormat="1" applyFont="1" applyBorder="1"/>
    <xf numFmtId="0" fontId="0" fillId="0" borderId="11" xfId="42" applyNumberFormat="1" applyFont="1" applyBorder="1"/>
    <xf numFmtId="0" fontId="0" fillId="0" borderId="14" xfId="42" applyNumberFormat="1" applyFont="1" applyBorder="1"/>
    <xf numFmtId="44" fontId="0" fillId="0" borderId="17" xfId="0" applyNumberFormat="1" applyBorder="1"/>
    <xf numFmtId="0" fontId="16" fillId="0" borderId="0" xfId="0" applyFont="1"/>
    <xf numFmtId="0" fontId="18" fillId="0" borderId="0" xfId="0" applyFont="1" applyAlignment="1">
      <alignment horizontal="left"/>
    </xf>
    <xf numFmtId="0" fontId="0" fillId="0" borderId="0" xfId="0" applyFill="1"/>
    <xf numFmtId="44" fontId="0" fillId="0" borderId="0" xfId="42" applyFont="1" applyFill="1"/>
    <xf numFmtId="0" fontId="0" fillId="0" borderId="22" xfId="0" applyBorder="1"/>
    <xf numFmtId="44" fontId="0" fillId="0" borderId="22" xfId="42" applyFont="1" applyBorder="1"/>
    <xf numFmtId="0" fontId="0" fillId="35" borderId="0" xfId="0" applyFill="1"/>
    <xf numFmtId="44" fontId="0" fillId="35" borderId="0" xfId="42" applyFont="1" applyFill="1"/>
    <xf numFmtId="0" fontId="16" fillId="0" borderId="22" xfId="42" applyNumberFormat="1" applyFont="1" applyBorder="1"/>
    <xf numFmtId="44" fontId="0" fillId="0" borderId="22" xfId="42" applyFont="1" applyBorder="1" applyAlignment="1">
      <alignment horizontal="left"/>
    </xf>
    <xf numFmtId="44" fontId="0" fillId="0" borderId="22" xfId="42" applyFont="1" applyBorder="1" applyAlignment="1">
      <alignment horizontal="center"/>
    </xf>
    <xf numFmtId="0" fontId="0" fillId="34" borderId="22" xfId="42" applyNumberFormat="1" applyFont="1" applyFill="1" applyBorder="1"/>
    <xf numFmtId="14" fontId="0" fillId="0" borderId="22" xfId="0" applyNumberFormat="1" applyBorder="1"/>
    <xf numFmtId="0" fontId="14" fillId="0" borderId="22" xfId="0" applyFont="1" applyBorder="1"/>
    <xf numFmtId="164" fontId="0" fillId="0" borderId="0" xfId="42" applyNumberFormat="1" applyFont="1"/>
    <xf numFmtId="44" fontId="0" fillId="0" borderId="20" xfId="42" applyFont="1" applyBorder="1" applyAlignment="1">
      <alignment horizontal="left"/>
    </xf>
    <xf numFmtId="44" fontId="0" fillId="0" borderId="20" xfId="42" applyFont="1" applyBorder="1" applyAlignment="1">
      <alignment horizontal="center"/>
    </xf>
    <xf numFmtId="44" fontId="0" fillId="0" borderId="19" xfId="42" applyFont="1" applyBorder="1" applyAlignment="1">
      <alignment horizontal="center"/>
    </xf>
    <xf numFmtId="44" fontId="0" fillId="0" borderId="25" xfId="42" applyFont="1" applyBorder="1"/>
    <xf numFmtId="0" fontId="0" fillId="0" borderId="19" xfId="0" applyFill="1" applyBorder="1"/>
    <xf numFmtId="44" fontId="0" fillId="0" borderId="22" xfId="0" applyNumberFormat="1" applyBorder="1"/>
    <xf numFmtId="44" fontId="0" fillId="0" borderId="19" xfId="42" applyFont="1" applyBorder="1" applyAlignment="1"/>
    <xf numFmtId="44" fontId="14" fillId="0" borderId="22" xfId="42" applyFont="1" applyBorder="1"/>
    <xf numFmtId="0" fontId="0" fillId="0" borderId="22" xfId="0" applyBorder="1" applyAlignment="1">
      <alignment horizontal="center"/>
    </xf>
    <xf numFmtId="44" fontId="0" fillId="35" borderId="22" xfId="42" applyFont="1" applyFill="1" applyBorder="1"/>
    <xf numFmtId="164" fontId="0" fillId="0" borderId="22" xfId="0" applyNumberFormat="1" applyBorder="1"/>
    <xf numFmtId="0" fontId="0" fillId="0" borderId="22" xfId="0" applyFill="1" applyBorder="1" applyAlignment="1">
      <alignment horizontal="left" wrapText="1" indent="3"/>
    </xf>
    <xf numFmtId="0" fontId="0" fillId="0" borderId="22" xfId="0" applyBorder="1" applyAlignment="1">
      <alignment horizontal="left" indent="3"/>
    </xf>
    <xf numFmtId="0" fontId="20" fillId="0" borderId="22" xfId="0" applyFont="1" applyBorder="1"/>
    <xf numFmtId="0" fontId="0" fillId="0" borderId="0" xfId="42" applyNumberFormat="1" applyFont="1" applyAlignment="1">
      <alignment horizontal="center"/>
    </xf>
    <xf numFmtId="0" fontId="0" fillId="0" borderId="18" xfId="42" applyNumberFormat="1" applyFont="1" applyBorder="1" applyAlignment="1">
      <alignment horizontal="center"/>
    </xf>
    <xf numFmtId="0" fontId="0" fillId="0" borderId="19" xfId="42" applyNumberFormat="1" applyFont="1" applyBorder="1" applyAlignment="1">
      <alignment horizontal="center"/>
    </xf>
    <xf numFmtId="0" fontId="0" fillId="0" borderId="20" xfId="42" applyNumberFormat="1" applyFont="1" applyBorder="1" applyAlignment="1">
      <alignment horizontal="center"/>
    </xf>
    <xf numFmtId="0" fontId="0" fillId="0" borderId="22" xfId="42" applyNumberFormat="1" applyFont="1" applyBorder="1" applyAlignment="1">
      <alignment horizontal="center"/>
    </xf>
    <xf numFmtId="1" fontId="19" fillId="0" borderId="22" xfId="42" applyNumberFormat="1" applyFont="1" applyBorder="1" applyAlignment="1">
      <alignment horizontal="center"/>
    </xf>
    <xf numFmtId="1" fontId="0" fillId="0" borderId="22" xfId="42" applyNumberFormat="1" applyFont="1" applyBorder="1" applyAlignment="1">
      <alignment horizontal="center"/>
    </xf>
    <xf numFmtId="1" fontId="0" fillId="0" borderId="0" xfId="42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42" applyNumberFormat="1" applyFont="1" applyAlignment="1">
      <alignment horizontal="right"/>
    </xf>
    <xf numFmtId="0" fontId="0" fillId="0" borderId="27" xfId="0" applyBorder="1"/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44" fontId="0" fillId="0" borderId="27" xfId="42" applyFont="1" applyBorder="1"/>
    <xf numFmtId="0" fontId="0" fillId="0" borderId="28" xfId="0" applyBorder="1"/>
    <xf numFmtId="44" fontId="0" fillId="0" borderId="28" xfId="42" applyFont="1" applyBorder="1"/>
    <xf numFmtId="14" fontId="0" fillId="0" borderId="27" xfId="0" applyNumberFormat="1" applyBorder="1" applyAlignment="1">
      <alignment horizontal="center"/>
    </xf>
    <xf numFmtId="14" fontId="0" fillId="0" borderId="27" xfId="0" applyNumberFormat="1" applyBorder="1"/>
    <xf numFmtId="0" fontId="0" fillId="0" borderId="1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/>
    <xf numFmtId="44" fontId="0" fillId="0" borderId="29" xfId="42" applyFont="1" applyBorder="1"/>
    <xf numFmtId="44" fontId="0" fillId="34" borderId="27" xfId="42" applyFont="1" applyFill="1" applyBorder="1"/>
    <xf numFmtId="44" fontId="0" fillId="0" borderId="30" xfId="42" applyFont="1" applyBorder="1"/>
    <xf numFmtId="44" fontId="0" fillId="0" borderId="31" xfId="42" applyFont="1" applyBorder="1"/>
    <xf numFmtId="44" fontId="14" fillId="0" borderId="27" xfId="42" applyFont="1" applyBorder="1"/>
    <xf numFmtId="164" fontId="0" fillId="0" borderId="0" xfId="0" applyNumberFormat="1"/>
    <xf numFmtId="14" fontId="0" fillId="0" borderId="27" xfId="0" applyNumberFormat="1" applyBorder="1" applyAlignment="1">
      <alignment horizontal="left"/>
    </xf>
    <xf numFmtId="0" fontId="0" fillId="35" borderId="22" xfId="0" applyFill="1" applyBorder="1"/>
    <xf numFmtId="44" fontId="0" fillId="35" borderId="22" xfId="0" applyNumberFormat="1" applyFill="1" applyBorder="1"/>
    <xf numFmtId="0" fontId="0" fillId="0" borderId="0" xfId="0" applyAlignment="1">
      <alignment horizontal="right"/>
    </xf>
    <xf numFmtId="44" fontId="16" fillId="0" borderId="23" xfId="42" applyFont="1" applyBorder="1" applyAlignment="1">
      <alignment horizontal="center"/>
    </xf>
    <xf numFmtId="44" fontId="22" fillId="0" borderId="0" xfId="42" applyFont="1"/>
    <xf numFmtId="0" fontId="0" fillId="0" borderId="23" xfId="0" applyBorder="1"/>
    <xf numFmtId="44" fontId="20" fillId="0" borderId="22" xfId="42" applyFont="1" applyBorder="1"/>
    <xf numFmtId="44" fontId="0" fillId="36" borderId="0" xfId="42" applyFont="1" applyFill="1"/>
    <xf numFmtId="44" fontId="0" fillId="36" borderId="20" xfId="42" applyFont="1" applyFill="1" applyBorder="1"/>
    <xf numFmtId="44" fontId="0" fillId="36" borderId="15" xfId="42" applyFont="1" applyFill="1" applyBorder="1"/>
    <xf numFmtId="0" fontId="0" fillId="36" borderId="20" xfId="42" applyNumberFormat="1" applyFont="1" applyFill="1" applyBorder="1" applyAlignment="1">
      <alignment horizontal="center"/>
    </xf>
    <xf numFmtId="0" fontId="0" fillId="36" borderId="14" xfId="42" applyNumberFormat="1" applyFont="1" applyFill="1" applyBorder="1"/>
    <xf numFmtId="44" fontId="0" fillId="36" borderId="20" xfId="42" applyFont="1" applyFill="1" applyBorder="1" applyAlignment="1">
      <alignment horizontal="left"/>
    </xf>
    <xf numFmtId="44" fontId="0" fillId="36" borderId="20" xfId="42" applyFont="1" applyFill="1" applyBorder="1" applyAlignment="1">
      <alignment horizontal="center"/>
    </xf>
    <xf numFmtId="0" fontId="0" fillId="0" borderId="14" xfId="42" applyNumberFormat="1" applyFont="1" applyBorder="1" applyAlignment="1">
      <alignment horizontal="left" indent="3"/>
    </xf>
    <xf numFmtId="0" fontId="0" fillId="0" borderId="22" xfId="42" applyNumberFormat="1" applyFont="1" applyBorder="1" applyAlignment="1">
      <alignment horizontal="left" indent="3"/>
    </xf>
    <xf numFmtId="0" fontId="0" fillId="0" borderId="0" xfId="42" applyNumberFormat="1" applyFont="1" applyFill="1" applyAlignment="1">
      <alignment horizontal="center"/>
    </xf>
    <xf numFmtId="44" fontId="0" fillId="37" borderId="20" xfId="42" applyFont="1" applyFill="1" applyBorder="1"/>
    <xf numFmtId="44" fontId="0" fillId="37" borderId="15" xfId="42" applyFont="1" applyFill="1" applyBorder="1"/>
    <xf numFmtId="0" fontId="0" fillId="37" borderId="20" xfId="42" applyNumberFormat="1" applyFont="1" applyFill="1" applyBorder="1" applyAlignment="1">
      <alignment horizontal="center"/>
    </xf>
    <xf numFmtId="0" fontId="0" fillId="37" borderId="14" xfId="42" applyNumberFormat="1" applyFont="1" applyFill="1" applyBorder="1"/>
    <xf numFmtId="44" fontId="0" fillId="37" borderId="20" xfId="42" applyFont="1" applyFill="1" applyBorder="1" applyAlignment="1">
      <alignment horizontal="left"/>
    </xf>
    <xf numFmtId="44" fontId="0" fillId="37" borderId="20" xfId="42" applyFont="1" applyFill="1" applyBorder="1" applyAlignment="1">
      <alignment horizontal="center"/>
    </xf>
    <xf numFmtId="44" fontId="0" fillId="37" borderId="0" xfId="42" applyFont="1" applyFill="1"/>
    <xf numFmtId="14" fontId="0" fillId="35" borderId="27" xfId="0" applyNumberFormat="1" applyFill="1" applyBorder="1" applyAlignment="1">
      <alignment horizontal="left"/>
    </xf>
    <xf numFmtId="0" fontId="0" fillId="35" borderId="27" xfId="0" applyFill="1" applyBorder="1"/>
    <xf numFmtId="44" fontId="0" fillId="35" borderId="28" xfId="42" applyFont="1" applyFill="1" applyBorder="1"/>
    <xf numFmtId="0" fontId="0" fillId="35" borderId="27" xfId="0" applyFill="1" applyBorder="1" applyAlignment="1">
      <alignment horizontal="left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65" fontId="0" fillId="0" borderId="0" xfId="43" applyFont="1"/>
    <xf numFmtId="0" fontId="16" fillId="0" borderId="18" xfId="0" applyFont="1" applyBorder="1" applyAlignment="1">
      <alignment horizontal="center"/>
    </xf>
    <xf numFmtId="165" fontId="16" fillId="0" borderId="18" xfId="43" applyFont="1" applyBorder="1" applyAlignment="1">
      <alignment horizontal="center"/>
    </xf>
    <xf numFmtId="0" fontId="16" fillId="0" borderId="0" xfId="0" applyFont="1" applyFill="1"/>
    <xf numFmtId="0" fontId="16" fillId="0" borderId="19" xfId="0" applyFont="1" applyFill="1" applyBorder="1"/>
    <xf numFmtId="165" fontId="0" fillId="0" borderId="19" xfId="43" applyFont="1" applyFill="1" applyBorder="1"/>
    <xf numFmtId="165" fontId="0" fillId="0" borderId="20" xfId="43" applyFont="1" applyBorder="1"/>
    <xf numFmtId="164" fontId="0" fillId="0" borderId="22" xfId="44" applyFont="1" applyBorder="1"/>
    <xf numFmtId="165" fontId="0" fillId="0" borderId="0" xfId="0" applyNumberFormat="1"/>
    <xf numFmtId="0" fontId="16" fillId="0" borderId="23" xfId="0" applyFont="1" applyBorder="1" applyAlignment="1">
      <alignment horizontal="right"/>
    </xf>
    <xf numFmtId="164" fontId="16" fillId="0" borderId="22" xfId="44" applyFont="1" applyBorder="1"/>
    <xf numFmtId="0" fontId="24" fillId="0" borderId="0" xfId="0" applyFont="1" applyFill="1"/>
    <xf numFmtId="164" fontId="16" fillId="0" borderId="19" xfId="44" applyFont="1" applyFill="1" applyBorder="1"/>
    <xf numFmtId="164" fontId="0" fillId="0" borderId="19" xfId="44" applyFont="1" applyFill="1" applyBorder="1"/>
    <xf numFmtId="0" fontId="16" fillId="0" borderId="23" xfId="0" applyFont="1" applyBorder="1"/>
    <xf numFmtId="0" fontId="0" fillId="0" borderId="23" xfId="0" applyBorder="1" applyAlignment="1">
      <alignment horizontal="left" indent="3"/>
    </xf>
    <xf numFmtId="0" fontId="16" fillId="0" borderId="23" xfId="0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164" fontId="16" fillId="0" borderId="26" xfId="44" applyFont="1" applyBorder="1"/>
    <xf numFmtId="0" fontId="25" fillId="0" borderId="0" xfId="0" applyFont="1"/>
    <xf numFmtId="164" fontId="0" fillId="0" borderId="0" xfId="0" applyNumberFormat="1" applyFill="1"/>
    <xf numFmtId="0" fontId="0" fillId="0" borderId="0" xfId="0" applyAlignment="1">
      <alignment horizontal="left" indent="9"/>
    </xf>
    <xf numFmtId="165" fontId="16" fillId="0" borderId="0" xfId="43" applyFont="1"/>
    <xf numFmtId="44" fontId="0" fillId="0" borderId="22" xfId="42" applyFont="1" applyFill="1" applyBorder="1" applyAlignment="1">
      <alignment horizontal="left" wrapText="1" indent="3"/>
    </xf>
    <xf numFmtId="44" fontId="0" fillId="0" borderId="22" xfId="42" applyFont="1" applyBorder="1" applyAlignment="1">
      <alignment horizontal="left" indent="3"/>
    </xf>
    <xf numFmtId="44" fontId="16" fillId="0" borderId="23" xfId="42" applyFont="1" applyBorder="1"/>
    <xf numFmtId="44" fontId="0" fillId="0" borderId="23" xfId="42" applyFont="1" applyBorder="1"/>
    <xf numFmtId="44" fontId="0" fillId="0" borderId="23" xfId="42" applyFont="1" applyBorder="1" applyAlignment="1">
      <alignment horizontal="left" indent="3"/>
    </xf>
    <xf numFmtId="44" fontId="24" fillId="0" borderId="22" xfId="42" applyFont="1" applyFill="1" applyBorder="1"/>
    <xf numFmtId="0" fontId="24" fillId="0" borderId="22" xfId="0" applyFont="1" applyFill="1" applyBorder="1"/>
    <xf numFmtId="164" fontId="0" fillId="0" borderId="22" xfId="0" applyNumberFormat="1" applyFill="1" applyBorder="1" applyAlignment="1">
      <alignment horizontal="left" wrapText="1" indent="3"/>
    </xf>
    <xf numFmtId="164" fontId="0" fillId="0" borderId="22" xfId="0" applyNumberFormat="1" applyBorder="1" applyAlignment="1">
      <alignment horizontal="left" indent="3"/>
    </xf>
    <xf numFmtId="164" fontId="0" fillId="0" borderId="23" xfId="0" applyNumberFormat="1" applyBorder="1"/>
    <xf numFmtId="0" fontId="14" fillId="0" borderId="22" xfId="0" applyFont="1" applyBorder="1" applyAlignment="1">
      <alignment horizontal="left" indent="3"/>
    </xf>
    <xf numFmtId="44" fontId="14" fillId="0" borderId="22" xfId="42" applyFont="1" applyBorder="1" applyAlignment="1">
      <alignment horizontal="left" indent="3"/>
    </xf>
    <xf numFmtId="164" fontId="14" fillId="0" borderId="22" xfId="44" applyFont="1" applyBorder="1" applyAlignment="1">
      <alignment horizontal="left" indent="3"/>
    </xf>
    <xf numFmtId="164" fontId="14" fillId="0" borderId="22" xfId="44" applyFont="1" applyBorder="1"/>
    <xf numFmtId="165" fontId="16" fillId="0" borderId="18" xfId="43" applyFont="1" applyFill="1" applyBorder="1" applyAlignment="1">
      <alignment horizontal="center"/>
    </xf>
    <xf numFmtId="13" fontId="16" fillId="0" borderId="19" xfId="43" quotePrefix="1" applyNumberFormat="1" applyFont="1" applyFill="1" applyBorder="1" applyAlignment="1">
      <alignment horizontal="center"/>
    </xf>
    <xf numFmtId="165" fontId="16" fillId="0" borderId="19" xfId="43" applyFont="1" applyFill="1" applyBorder="1" applyAlignment="1">
      <alignment horizontal="center"/>
    </xf>
    <xf numFmtId="165" fontId="0" fillId="0" borderId="20" xfId="43" applyFont="1" applyFill="1" applyBorder="1"/>
    <xf numFmtId="164" fontId="0" fillId="0" borderId="22" xfId="44" applyFont="1" applyFill="1" applyBorder="1"/>
    <xf numFmtId="164" fontId="14" fillId="0" borderId="22" xfId="44" applyFont="1" applyFill="1" applyBorder="1"/>
    <xf numFmtId="164" fontId="16" fillId="0" borderId="22" xfId="44" applyFont="1" applyFill="1" applyBorder="1"/>
    <xf numFmtId="164" fontId="16" fillId="0" borderId="26" xfId="44" applyFont="1" applyFill="1" applyBorder="1"/>
    <xf numFmtId="0" fontId="21" fillId="0" borderId="0" xfId="0" applyFont="1" applyAlignment="1">
      <alignment horizontal="center"/>
    </xf>
    <xf numFmtId="0" fontId="0" fillId="0" borderId="27" xfId="0" applyBorder="1" applyAlignment="1">
      <alignment wrapText="1"/>
    </xf>
    <xf numFmtId="0" fontId="26" fillId="0" borderId="0" xfId="0" applyFont="1" applyAlignment="1">
      <alignment horizontal="left"/>
    </xf>
    <xf numFmtId="164" fontId="20" fillId="0" borderId="22" xfId="44" applyFont="1" applyBorder="1"/>
    <xf numFmtId="0" fontId="16" fillId="0" borderId="23" xfId="0" applyFont="1" applyBorder="1" applyAlignment="1">
      <alignment horizontal="left" indent="3"/>
    </xf>
    <xf numFmtId="164" fontId="14" fillId="0" borderId="23" xfId="0" applyNumberFormat="1" applyFont="1" applyBorder="1" applyAlignment="1">
      <alignment horizontal="left" indent="3"/>
    </xf>
    <xf numFmtId="164" fontId="16" fillId="0" borderId="23" xfId="0" applyNumberFormat="1" applyFont="1" applyBorder="1"/>
    <xf numFmtId="164" fontId="0" fillId="0" borderId="23" xfId="0" applyNumberFormat="1" applyBorder="1" applyAlignment="1">
      <alignment horizontal="left" indent="3"/>
    </xf>
    <xf numFmtId="0" fontId="0" fillId="33" borderId="14" xfId="42" applyNumberFormat="1" applyFont="1" applyFill="1" applyBorder="1" applyAlignment="1">
      <alignment horizontal="left" indent="3"/>
    </xf>
    <xf numFmtId="14" fontId="0" fillId="35" borderId="0" xfId="0" applyNumberFormat="1" applyFill="1"/>
    <xf numFmtId="14" fontId="0" fillId="0" borderId="15" xfId="0" applyNumberFormat="1" applyBorder="1"/>
    <xf numFmtId="14" fontId="0" fillId="37" borderId="15" xfId="0" applyNumberFormat="1" applyFill="1" applyBorder="1"/>
    <xf numFmtId="44" fontId="16" fillId="0" borderId="19" xfId="42" applyFont="1" applyBorder="1" applyAlignment="1">
      <alignment horizontal="center"/>
    </xf>
    <xf numFmtId="44" fontId="20" fillId="0" borderId="20" xfId="42" applyFont="1" applyBorder="1"/>
    <xf numFmtId="14" fontId="0" fillId="35" borderId="22" xfId="0" applyNumberFormat="1" applyFill="1" applyBorder="1"/>
    <xf numFmtId="0" fontId="0" fillId="33" borderId="22" xfId="42" applyNumberFormat="1" applyFont="1" applyFill="1" applyBorder="1" applyAlignment="1">
      <alignment horizontal="left" indent="3"/>
    </xf>
    <xf numFmtId="44" fontId="0" fillId="39" borderId="19" xfId="42" applyFont="1" applyFill="1" applyBorder="1"/>
    <xf numFmtId="44" fontId="0" fillId="39" borderId="19" xfId="42" applyFont="1" applyFill="1" applyBorder="1" applyAlignment="1">
      <alignment horizontal="center"/>
    </xf>
    <xf numFmtId="44" fontId="0" fillId="39" borderId="20" xfId="42" applyFont="1" applyFill="1" applyBorder="1"/>
    <xf numFmtId="44" fontId="0" fillId="39" borderId="20" xfId="42" applyFont="1" applyFill="1" applyBorder="1" applyAlignment="1">
      <alignment horizontal="center"/>
    </xf>
    <xf numFmtId="0" fontId="0" fillId="0" borderId="11" xfId="42" applyNumberFormat="1" applyFont="1" applyBorder="1" applyAlignment="1">
      <alignment horizontal="center"/>
    </xf>
    <xf numFmtId="44" fontId="0" fillId="39" borderId="19" xfId="42" applyFont="1" applyFill="1" applyBorder="1" applyAlignment="1"/>
    <xf numFmtId="44" fontId="0" fillId="39" borderId="20" xfId="42" applyFont="1" applyFill="1" applyBorder="1" applyAlignment="1"/>
    <xf numFmtId="44" fontId="0" fillId="39" borderId="18" xfId="42" applyFont="1" applyFill="1" applyBorder="1"/>
    <xf numFmtId="0" fontId="20" fillId="0" borderId="14" xfId="42" applyNumberFormat="1" applyFont="1" applyBorder="1"/>
    <xf numFmtId="164" fontId="0" fillId="0" borderId="0" xfId="44" applyFont="1"/>
    <xf numFmtId="44" fontId="0" fillId="0" borderId="22" xfId="42" applyFont="1" applyBorder="1" applyAlignment="1">
      <alignment horizontal="center" wrapText="1"/>
    </xf>
    <xf numFmtId="14" fontId="20" fillId="0" borderId="22" xfId="0" applyNumberFormat="1" applyFont="1" applyBorder="1"/>
    <xf numFmtId="0" fontId="0" fillId="0" borderId="23" xfId="0" applyFill="1" applyBorder="1" applyAlignment="1">
      <alignment horizontal="left" indent="3"/>
    </xf>
    <xf numFmtId="44" fontId="0" fillId="0" borderId="23" xfId="42" applyFont="1" applyFill="1" applyBorder="1" applyAlignment="1">
      <alignment horizontal="left" indent="3"/>
    </xf>
    <xf numFmtId="44" fontId="0" fillId="40" borderId="0" xfId="42" applyFont="1" applyFill="1"/>
    <xf numFmtId="0" fontId="0" fillId="40" borderId="0" xfId="0" applyFill="1"/>
    <xf numFmtId="0" fontId="1" fillId="39" borderId="22" xfId="42" applyNumberFormat="1" applyFont="1" applyFill="1" applyBorder="1"/>
    <xf numFmtId="0" fontId="0" fillId="0" borderId="0" xfId="0"/>
    <xf numFmtId="14" fontId="0" fillId="0" borderId="0" xfId="0" applyNumberFormat="1"/>
    <xf numFmtId="44" fontId="0" fillId="0" borderId="22" xfId="42" applyFont="1" applyFill="1" applyBorder="1"/>
    <xf numFmtId="0" fontId="0" fillId="0" borderId="22" xfId="42" applyNumberFormat="1" applyFont="1" applyFill="1" applyBorder="1" applyAlignment="1">
      <alignment horizontal="center"/>
    </xf>
    <xf numFmtId="14" fontId="0" fillId="0" borderId="22" xfId="0" applyNumberFormat="1" applyFill="1" applyBorder="1"/>
    <xf numFmtId="0" fontId="30" fillId="41" borderId="27" xfId="47" applyFont="1" applyFill="1" applyBorder="1" applyAlignment="1"/>
    <xf numFmtId="0" fontId="30" fillId="0" borderId="32" xfId="49" applyFont="1" applyBorder="1" applyAlignment="1" applyProtection="1"/>
    <xf numFmtId="0" fontId="30" fillId="34" borderId="32" xfId="0" applyFont="1" applyFill="1" applyBorder="1"/>
    <xf numFmtId="6" fontId="35" fillId="41" borderId="27" xfId="0" applyNumberFormat="1" applyFont="1" applyFill="1" applyBorder="1" applyAlignment="1"/>
    <xf numFmtId="0" fontId="35" fillId="34" borderId="27" xfId="0" applyFont="1" applyFill="1" applyBorder="1"/>
    <xf numFmtId="44" fontId="35" fillId="34" borderId="27" xfId="48" applyFont="1" applyFill="1" applyBorder="1"/>
    <xf numFmtId="0" fontId="35" fillId="41" borderId="27" xfId="0" applyFont="1" applyFill="1" applyBorder="1" applyAlignment="1"/>
    <xf numFmtId="0" fontId="35" fillId="41" borderId="27" xfId="0" applyFont="1" applyFill="1" applyBorder="1"/>
    <xf numFmtId="0" fontId="35" fillId="41" borderId="27" xfId="46" applyFont="1" applyFill="1" applyBorder="1"/>
    <xf numFmtId="0" fontId="30" fillId="41" borderId="31" xfId="47" applyFont="1" applyFill="1" applyBorder="1"/>
    <xf numFmtId="0" fontId="14" fillId="0" borderId="22" xfId="42" applyNumberFormat="1" applyFont="1" applyBorder="1" applyAlignment="1">
      <alignment horizontal="center"/>
    </xf>
    <xf numFmtId="14" fontId="14" fillId="0" borderId="22" xfId="0" applyNumberFormat="1" applyFont="1" applyBorder="1"/>
    <xf numFmtId="0" fontId="14" fillId="34" borderId="22" xfId="42" applyNumberFormat="1" applyFont="1" applyFill="1" applyBorder="1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44" fontId="0" fillId="0" borderId="17" xfId="0" applyNumberFormat="1" applyBorder="1"/>
    <xf numFmtId="0" fontId="35" fillId="34" borderId="27" xfId="46" applyFont="1" applyFill="1" applyBorder="1" applyAlignment="1">
      <alignment horizontal="left"/>
    </xf>
    <xf numFmtId="0" fontId="34" fillId="0" borderId="22" xfId="0" applyFont="1" applyFill="1" applyBorder="1" applyAlignment="1">
      <alignment horizontal="center"/>
    </xf>
    <xf numFmtId="0" fontId="30" fillId="37" borderId="22" xfId="0" applyFont="1" applyFill="1" applyBorder="1"/>
    <xf numFmtId="0" fontId="33" fillId="0" borderId="22" xfId="0" applyFont="1" applyFill="1" applyBorder="1"/>
    <xf numFmtId="0" fontId="33" fillId="37" borderId="22" xfId="0" applyFont="1" applyFill="1" applyBorder="1"/>
    <xf numFmtId="0" fontId="30" fillId="0" borderId="22" xfId="0" applyFont="1" applyFill="1" applyBorder="1"/>
    <xf numFmtId="0" fontId="30" fillId="41" borderId="18" xfId="0" applyFont="1" applyFill="1" applyBorder="1"/>
    <xf numFmtId="0" fontId="30" fillId="41" borderId="18" xfId="0" applyFont="1" applyFill="1" applyBorder="1" applyAlignment="1"/>
    <xf numFmtId="0" fontId="30" fillId="41" borderId="18" xfId="0" applyFont="1" applyFill="1" applyBorder="1" applyAlignment="1">
      <alignment horizontal="center"/>
    </xf>
    <xf numFmtId="0" fontId="30" fillId="34" borderId="18" xfId="0" applyFont="1" applyFill="1" applyBorder="1"/>
    <xf numFmtId="0" fontId="30" fillId="37" borderId="18" xfId="0" applyFont="1" applyFill="1" applyBorder="1"/>
    <xf numFmtId="0" fontId="30" fillId="34" borderId="27" xfId="0" applyFont="1" applyFill="1" applyBorder="1" applyAlignment="1">
      <alignment horizontal="center"/>
    </xf>
    <xf numFmtId="0" fontId="30" fillId="41" borderId="27" xfId="0" applyFont="1" applyFill="1" applyBorder="1"/>
    <xf numFmtId="0" fontId="30" fillId="41" borderId="27" xfId="0" applyFont="1" applyFill="1" applyBorder="1" applyAlignment="1"/>
    <xf numFmtId="0" fontId="30" fillId="41" borderId="27" xfId="0" applyFont="1" applyFill="1" applyBorder="1" applyAlignment="1">
      <alignment horizontal="center"/>
    </xf>
    <xf numFmtId="0" fontId="30" fillId="37" borderId="27" xfId="0" applyFont="1" applyFill="1" applyBorder="1"/>
    <xf numFmtId="0" fontId="30" fillId="34" borderId="27" xfId="0" applyFont="1" applyFill="1" applyBorder="1"/>
    <xf numFmtId="0" fontId="30" fillId="0" borderId="27" xfId="0" applyFont="1" applyFill="1" applyBorder="1"/>
    <xf numFmtId="0" fontId="30" fillId="0" borderId="27" xfId="0" applyFont="1" applyFill="1" applyBorder="1" applyAlignment="1"/>
    <xf numFmtId="0" fontId="30" fillId="42" borderId="27" xfId="0" applyFont="1" applyFill="1" applyBorder="1"/>
    <xf numFmtId="0" fontId="30" fillId="34" borderId="27" xfId="0" applyFont="1" applyFill="1" applyBorder="1" applyAlignment="1"/>
    <xf numFmtId="0" fontId="30" fillId="0" borderId="31" xfId="0" applyFont="1" applyFill="1" applyBorder="1"/>
    <xf numFmtId="0" fontId="30" fillId="34" borderId="27" xfId="0" applyFont="1" applyFill="1" applyBorder="1" applyAlignment="1">
      <alignment horizontal="left"/>
    </xf>
    <xf numFmtId="14" fontId="30" fillId="41" borderId="27" xfId="0" applyNumberFormat="1" applyFont="1" applyFill="1" applyBorder="1" applyAlignment="1">
      <alignment horizontal="center"/>
    </xf>
    <xf numFmtId="0" fontId="33" fillId="41" borderId="27" xfId="0" applyFont="1" applyFill="1" applyBorder="1" applyAlignment="1">
      <alignment horizontal="center"/>
    </xf>
    <xf numFmtId="17" fontId="30" fillId="34" borderId="27" xfId="0" applyNumberFormat="1" applyFont="1" applyFill="1" applyBorder="1"/>
    <xf numFmtId="0" fontId="30" fillId="41" borderId="27" xfId="0" applyFont="1" applyFill="1" applyBorder="1" applyAlignment="1">
      <alignment horizontal="left"/>
    </xf>
    <xf numFmtId="0" fontId="30" fillId="0" borderId="2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6" fontId="30" fillId="41" borderId="27" xfId="0" applyNumberFormat="1" applyFont="1" applyFill="1" applyBorder="1" applyAlignment="1"/>
    <xf numFmtId="6" fontId="30" fillId="41" borderId="27" xfId="0" applyNumberFormat="1" applyFont="1" applyFill="1" applyBorder="1" applyAlignment="1">
      <alignment horizontal="center"/>
    </xf>
    <xf numFmtId="1" fontId="30" fillId="0" borderId="27" xfId="48" applyNumberFormat="1" applyFont="1" applyFill="1" applyBorder="1"/>
    <xf numFmtId="0" fontId="30" fillId="41" borderId="19" xfId="0" applyFont="1" applyFill="1" applyBorder="1" applyAlignment="1"/>
    <xf numFmtId="0" fontId="16" fillId="0" borderId="33" xfId="0" applyFont="1" applyBorder="1" applyAlignment="1">
      <alignment horizontal="center"/>
    </xf>
    <xf numFmtId="166" fontId="0" fillId="0" borderId="0" xfId="0" applyNumberFormat="1"/>
    <xf numFmtId="0" fontId="0" fillId="44" borderId="20" xfId="42" applyNumberFormat="1" applyFont="1" applyFill="1" applyBorder="1" applyAlignment="1">
      <alignment horizontal="center"/>
    </xf>
    <xf numFmtId="0" fontId="30" fillId="45" borderId="27" xfId="0" applyFont="1" applyFill="1" applyBorder="1"/>
    <xf numFmtId="0" fontId="30" fillId="44" borderId="27" xfId="0" applyFont="1" applyFill="1" applyBorder="1"/>
    <xf numFmtId="0" fontId="0" fillId="44" borderId="22" xfId="42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/>
    </xf>
    <xf numFmtId="0" fontId="34" fillId="0" borderId="18" xfId="0" applyFont="1" applyFill="1" applyBorder="1" applyAlignment="1">
      <alignment horizontal="center" wrapText="1"/>
    </xf>
    <xf numFmtId="0" fontId="34" fillId="0" borderId="20" xfId="0" applyFont="1" applyFill="1" applyBorder="1" applyAlignment="1">
      <alignment horizontal="center" wrapText="1"/>
    </xf>
    <xf numFmtId="0" fontId="30" fillId="43" borderId="27" xfId="0" applyFont="1" applyFill="1" applyBorder="1"/>
    <xf numFmtId="0" fontId="30" fillId="43" borderId="27" xfId="0" applyFont="1" applyFill="1" applyBorder="1" applyAlignment="1"/>
    <xf numFmtId="0" fontId="30" fillId="35" borderId="27" xfId="0" applyFont="1" applyFill="1" applyBorder="1"/>
    <xf numFmtId="0" fontId="30" fillId="35" borderId="27" xfId="0" applyFont="1" applyFill="1" applyBorder="1" applyAlignment="1"/>
    <xf numFmtId="0" fontId="30" fillId="43" borderId="31" xfId="47" applyFont="1" applyFill="1" applyBorder="1"/>
    <xf numFmtId="0" fontId="30" fillId="43" borderId="27" xfId="47" applyFont="1" applyFill="1" applyBorder="1" applyAlignment="1"/>
    <xf numFmtId="0" fontId="30" fillId="46" borderId="27" xfId="0" applyFont="1" applyFill="1" applyBorder="1"/>
    <xf numFmtId="0" fontId="30" fillId="46" borderId="27" xfId="0" applyFont="1" applyFill="1" applyBorder="1" applyAlignment="1"/>
    <xf numFmtId="0" fontId="35" fillId="43" borderId="27" xfId="0" applyFont="1" applyFill="1" applyBorder="1"/>
    <xf numFmtId="0" fontId="35" fillId="43" borderId="27" xfId="0" applyFont="1" applyFill="1" applyBorder="1" applyAlignment="1"/>
    <xf numFmtId="1" fontId="0" fillId="0" borderId="0" xfId="0" applyNumberFormat="1"/>
    <xf numFmtId="1" fontId="30" fillId="41" borderId="19" xfId="0" applyNumberFormat="1" applyFont="1" applyFill="1" applyBorder="1" applyAlignment="1"/>
    <xf numFmtId="0" fontId="30" fillId="41" borderId="27" xfId="0" applyFont="1" applyFill="1" applyBorder="1" applyAlignment="1">
      <alignment horizontal="right"/>
    </xf>
    <xf numFmtId="0" fontId="30" fillId="41" borderId="11" xfId="0" applyFont="1" applyFill="1" applyBorder="1"/>
    <xf numFmtId="0" fontId="30" fillId="41" borderId="31" xfId="0" applyFont="1" applyFill="1" applyBorder="1"/>
    <xf numFmtId="0" fontId="35" fillId="41" borderId="31" xfId="0" applyFont="1" applyFill="1" applyBorder="1"/>
    <xf numFmtId="0" fontId="35" fillId="34" borderId="31" xfId="46" applyFont="1" applyFill="1" applyBorder="1" applyAlignment="1">
      <alignment horizontal="left"/>
    </xf>
    <xf numFmtId="0" fontId="30" fillId="34" borderId="31" xfId="0" applyFont="1" applyFill="1" applyBorder="1"/>
    <xf numFmtId="0" fontId="35" fillId="41" borderId="31" xfId="46" applyFont="1" applyFill="1" applyBorder="1"/>
    <xf numFmtId="0" fontId="35" fillId="34" borderId="31" xfId="0" applyFont="1" applyFill="1" applyBorder="1"/>
    <xf numFmtId="0" fontId="0" fillId="33" borderId="23" xfId="42" applyNumberFormat="1" applyFont="1" applyFill="1" applyBorder="1" applyAlignment="1">
      <alignment horizontal="left" indent="3"/>
    </xf>
    <xf numFmtId="166" fontId="16" fillId="0" borderId="35" xfId="0" applyNumberFormat="1" applyFont="1" applyBorder="1" applyAlignment="1">
      <alignment horizontal="center"/>
    </xf>
    <xf numFmtId="44" fontId="35" fillId="34" borderId="30" xfId="48" applyFont="1" applyFill="1" applyBorder="1"/>
    <xf numFmtId="44" fontId="0" fillId="0" borderId="16" xfId="42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20" fillId="34" borderId="22" xfId="42" applyNumberFormat="1" applyFont="1" applyFill="1" applyBorder="1"/>
    <xf numFmtId="14" fontId="20" fillId="0" borderId="22" xfId="0" applyNumberFormat="1" applyFont="1" applyFill="1" applyBorder="1"/>
    <xf numFmtId="44" fontId="20" fillId="0" borderId="22" xfId="42" applyFont="1" applyFill="1" applyBorder="1"/>
    <xf numFmtId="0" fontId="20" fillId="0" borderId="22" xfId="42" applyNumberFormat="1" applyFont="1" applyFill="1" applyBorder="1"/>
    <xf numFmtId="44" fontId="0" fillId="44" borderId="22" xfId="42" applyFont="1" applyFill="1" applyBorder="1"/>
    <xf numFmtId="0" fontId="0" fillId="35" borderId="22" xfId="42" applyNumberFormat="1" applyFont="1" applyFill="1" applyBorder="1"/>
    <xf numFmtId="14" fontId="19" fillId="0" borderId="22" xfId="0" applyNumberFormat="1" applyFont="1" applyBorder="1"/>
    <xf numFmtId="44" fontId="19" fillId="0" borderId="22" xfId="42" applyFont="1" applyBorder="1"/>
    <xf numFmtId="0" fontId="19" fillId="34" borderId="22" xfId="42" applyNumberFormat="1" applyFont="1" applyFill="1" applyBorder="1"/>
    <xf numFmtId="0" fontId="0" fillId="0" borderId="22" xfId="42" applyNumberFormat="1" applyFont="1" applyFill="1" applyBorder="1"/>
    <xf numFmtId="44" fontId="35" fillId="47" borderId="30" xfId="48" applyFont="1" applyFill="1" applyBorder="1"/>
    <xf numFmtId="44" fontId="35" fillId="47" borderId="27" xfId="48" applyFont="1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0" xfId="0" applyFont="1" applyAlignment="1">
      <alignment horizontal="center"/>
    </xf>
    <xf numFmtId="44" fontId="16" fillId="0" borderId="23" xfId="42" applyFont="1" applyBorder="1" applyAlignment="1">
      <alignment horizontal="center"/>
    </xf>
    <xf numFmtId="44" fontId="16" fillId="0" borderId="21" xfId="42" applyFont="1" applyBorder="1" applyAlignment="1">
      <alignment horizontal="center"/>
    </xf>
    <xf numFmtId="44" fontId="16" fillId="0" borderId="24" xfId="42" applyFont="1" applyBorder="1" applyAlignment="1">
      <alignment horizontal="center"/>
    </xf>
    <xf numFmtId="44" fontId="16" fillId="38" borderId="23" xfId="42" applyFont="1" applyFill="1" applyBorder="1" applyAlignment="1">
      <alignment horizontal="center"/>
    </xf>
    <xf numFmtId="44" fontId="16" fillId="38" borderId="21" xfId="42" applyFont="1" applyFill="1" applyBorder="1" applyAlignment="1">
      <alignment horizontal="center"/>
    </xf>
    <xf numFmtId="44" fontId="16" fillId="39" borderId="23" xfId="42" applyFont="1" applyFill="1" applyBorder="1" applyAlignment="1">
      <alignment horizontal="center"/>
    </xf>
    <xf numFmtId="44" fontId="16" fillId="39" borderId="21" xfId="42" applyFont="1" applyFill="1" applyBorder="1" applyAlignment="1">
      <alignment horizontal="center"/>
    </xf>
    <xf numFmtId="44" fontId="16" fillId="39" borderId="24" xfId="42" applyFont="1" applyFill="1" applyBorder="1" applyAlignment="1">
      <alignment horizontal="center"/>
    </xf>
    <xf numFmtId="44" fontId="0" fillId="38" borderId="18" xfId="42" applyFont="1" applyFill="1" applyBorder="1" applyAlignment="1">
      <alignment horizontal="center" wrapText="1"/>
    </xf>
    <xf numFmtId="44" fontId="0" fillId="38" borderId="20" xfId="42" applyFont="1" applyFill="1" applyBorder="1" applyAlignment="1">
      <alignment horizontal="center" wrapText="1"/>
    </xf>
    <xf numFmtId="44" fontId="0" fillId="38" borderId="18" xfId="42" applyFont="1" applyFill="1" applyBorder="1" applyAlignment="1">
      <alignment horizontal="center" vertical="center"/>
    </xf>
    <xf numFmtId="44" fontId="0" fillId="38" borderId="20" xfId="42" applyFont="1" applyFill="1" applyBorder="1" applyAlignment="1">
      <alignment horizontal="center" vertical="center"/>
    </xf>
    <xf numFmtId="44" fontId="0" fillId="39" borderId="18" xfId="42" applyFont="1" applyFill="1" applyBorder="1" applyAlignment="1">
      <alignment horizontal="center" wrapText="1"/>
    </xf>
    <xf numFmtId="44" fontId="0" fillId="39" borderId="20" xfId="42" applyFont="1" applyFill="1" applyBorder="1" applyAlignment="1">
      <alignment horizontal="center" wrapText="1"/>
    </xf>
    <xf numFmtId="44" fontId="0" fillId="39" borderId="18" xfId="42" applyFont="1" applyFill="1" applyBorder="1" applyAlignment="1">
      <alignment horizontal="center" vertical="center" wrapText="1"/>
    </xf>
    <xf numFmtId="44" fontId="0" fillId="39" borderId="20" xfId="42" applyFont="1" applyFill="1" applyBorder="1" applyAlignment="1">
      <alignment horizontal="center" vertical="center" wrapText="1"/>
    </xf>
    <xf numFmtId="0" fontId="16" fillId="0" borderId="34" xfId="0" applyFont="1" applyBorder="1" applyAlignment="1">
      <alignment wrapText="1"/>
    </xf>
    <xf numFmtId="0" fontId="34" fillId="0" borderId="33" xfId="0" applyFont="1" applyFill="1" applyBorder="1" applyAlignment="1">
      <alignment horizontal="center" vertical="center"/>
    </xf>
    <xf numFmtId="0" fontId="0" fillId="0" borderId="33" xfId="0" applyBorder="1" applyAlignment="1"/>
    <xf numFmtId="0" fontId="34" fillId="0" borderId="33" xfId="0" applyFont="1" applyFill="1" applyBorder="1" applyAlignment="1">
      <alignment horizontal="center" wrapText="1"/>
    </xf>
    <xf numFmtId="0" fontId="16" fillId="0" borderId="33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3" xfId="0" applyBorder="1" applyAlignment="1">
      <alignment horizontal="center" wrapText="1"/>
    </xf>
    <xf numFmtId="0" fontId="16" fillId="0" borderId="33" xfId="0" applyFont="1" applyBorder="1" applyAlignment="1">
      <alignment horizontal="center" wrapText="1"/>
    </xf>
    <xf numFmtId="0" fontId="34" fillId="0" borderId="22" xfId="0" applyFont="1" applyFill="1" applyBorder="1" applyAlignment="1">
      <alignment horizontal="center"/>
    </xf>
    <xf numFmtId="0" fontId="34" fillId="0" borderId="18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wrapText="1"/>
    </xf>
    <xf numFmtId="0" fontId="34" fillId="0" borderId="20" xfId="0" applyFont="1" applyFill="1" applyBorder="1" applyAlignment="1">
      <alignment horizontal="center" wrapText="1"/>
    </xf>
    <xf numFmtId="0" fontId="34" fillId="0" borderId="23" xfId="0" applyFont="1" applyFill="1" applyBorder="1" applyAlignment="1">
      <alignment horizontal="center"/>
    </xf>
    <xf numFmtId="0" fontId="34" fillId="0" borderId="21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2" fillId="41" borderId="11" xfId="49" applyFill="1" applyBorder="1" applyAlignment="1" applyProtection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urrency" xfId="42" builtinId="4"/>
    <cellStyle name="Currency 2" xfId="44"/>
    <cellStyle name="Currency 3" xfId="48"/>
    <cellStyle name="Currency 4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rmal 4" xfId="47"/>
    <cellStyle name="Note" xfId="15" builtinId="10" customBuiltin="1"/>
    <cellStyle name="Output" xfId="10" builtinId="21" customBuiltin="1"/>
    <cellStyle name="Title" xfId="1" builtinId="15" customBuiltin="1"/>
    <cellStyle name="Title 2" xfId="45"/>
    <cellStyle name="Total" xfId="17" builtinId="25" customBuiltin="1"/>
    <cellStyle name="Warning Text" xfId="14" builtinId="11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uchitha.r@gmail.com" TargetMode="External"/><Relationship Id="rId1" Type="http://schemas.openxmlformats.org/officeDocument/2006/relationships/hyperlink" Target="mailto:uchitha.r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workbookViewId="0">
      <selection activeCell="A2" sqref="A2:C76"/>
    </sheetView>
  </sheetViews>
  <sheetFormatPr defaultRowHeight="14.4" x14ac:dyDescent="0.3"/>
  <cols>
    <col min="1" max="1" width="10.6640625" bestFit="1" customWidth="1"/>
    <col min="2" max="2" width="11.33203125" style="3" bestFit="1" customWidth="1"/>
    <col min="10" max="10" width="9.109375" customWidth="1"/>
  </cols>
  <sheetData>
    <row r="1" spans="1:3" s="207" customFormat="1" x14ac:dyDescent="0.3">
      <c r="B1" s="208"/>
    </row>
    <row r="2" spans="1:3" s="207" customFormat="1" x14ac:dyDescent="0.3">
      <c r="A2" s="190">
        <v>42335</v>
      </c>
      <c r="B2" s="207">
        <v>250</v>
      </c>
      <c r="C2" s="207" t="s">
        <v>2589</v>
      </c>
    </row>
    <row r="3" spans="1:3" s="207" customFormat="1" x14ac:dyDescent="0.3">
      <c r="A3" s="190">
        <v>42335</v>
      </c>
      <c r="B3" s="207">
        <v>230</v>
      </c>
      <c r="C3" s="207" t="s">
        <v>2590</v>
      </c>
    </row>
    <row r="4" spans="1:3" s="207" customFormat="1" x14ac:dyDescent="0.3">
      <c r="A4" s="190">
        <v>42335</v>
      </c>
      <c r="B4" s="207">
        <v>30</v>
      </c>
      <c r="C4" s="207" t="s">
        <v>15</v>
      </c>
    </row>
    <row r="5" spans="1:3" s="207" customFormat="1" x14ac:dyDescent="0.3">
      <c r="A5" s="190">
        <v>42335</v>
      </c>
      <c r="B5" s="207">
        <v>20</v>
      </c>
      <c r="C5" s="207" t="s">
        <v>2591</v>
      </c>
    </row>
    <row r="6" spans="1:3" s="207" customFormat="1" x14ac:dyDescent="0.3">
      <c r="A6" s="190">
        <v>42335</v>
      </c>
      <c r="B6" s="207">
        <v>20</v>
      </c>
      <c r="C6" s="207" t="s">
        <v>2470</v>
      </c>
    </row>
    <row r="7" spans="1:3" s="207" customFormat="1" x14ac:dyDescent="0.3">
      <c r="A7" s="190">
        <v>42333</v>
      </c>
      <c r="B7" s="207">
        <v>-739.09</v>
      </c>
      <c r="C7" s="207">
        <v>1592</v>
      </c>
    </row>
    <row r="8" spans="1:3" s="207" customFormat="1" x14ac:dyDescent="0.3">
      <c r="A8" s="190">
        <v>42333</v>
      </c>
      <c r="B8" s="207">
        <v>1000</v>
      </c>
      <c r="C8" s="207" t="s">
        <v>2592</v>
      </c>
    </row>
    <row r="9" spans="1:3" s="207" customFormat="1" x14ac:dyDescent="0.3">
      <c r="A9" s="190">
        <v>42333</v>
      </c>
      <c r="B9" s="207">
        <v>20</v>
      </c>
      <c r="C9" s="207" t="s">
        <v>117</v>
      </c>
    </row>
    <row r="10" spans="1:3" s="207" customFormat="1" x14ac:dyDescent="0.3">
      <c r="A10" s="190">
        <v>42333</v>
      </c>
      <c r="B10" s="207">
        <v>20</v>
      </c>
      <c r="C10" s="207" t="s">
        <v>17</v>
      </c>
    </row>
    <row r="11" spans="1:3" s="207" customFormat="1" x14ac:dyDescent="0.3">
      <c r="A11" s="190">
        <v>42332</v>
      </c>
      <c r="B11" s="207">
        <v>20</v>
      </c>
      <c r="C11" s="207" t="s">
        <v>19</v>
      </c>
    </row>
    <row r="12" spans="1:3" s="207" customFormat="1" x14ac:dyDescent="0.3">
      <c r="A12" s="190">
        <v>42331</v>
      </c>
      <c r="B12" s="207">
        <v>18559.599999999999</v>
      </c>
      <c r="C12" s="207" t="s">
        <v>0</v>
      </c>
    </row>
    <row r="13" spans="1:3" s="207" customFormat="1" x14ac:dyDescent="0.3">
      <c r="A13" s="190">
        <v>42331</v>
      </c>
      <c r="B13" s="207">
        <v>1200</v>
      </c>
      <c r="C13" s="207" t="s">
        <v>0</v>
      </c>
    </row>
    <row r="14" spans="1:3" s="207" customFormat="1" x14ac:dyDescent="0.3">
      <c r="A14" s="190">
        <v>42331</v>
      </c>
      <c r="B14" s="207">
        <v>100</v>
      </c>
      <c r="C14" s="207" t="s">
        <v>2593</v>
      </c>
    </row>
    <row r="15" spans="1:3" s="207" customFormat="1" x14ac:dyDescent="0.3">
      <c r="A15" s="190">
        <v>42331</v>
      </c>
      <c r="B15" s="207">
        <v>50</v>
      </c>
      <c r="C15" s="207" t="s">
        <v>20</v>
      </c>
    </row>
    <row r="16" spans="1:3" s="207" customFormat="1" x14ac:dyDescent="0.3">
      <c r="A16" s="190">
        <v>42331</v>
      </c>
      <c r="B16" s="207">
        <v>20</v>
      </c>
      <c r="C16" s="207" t="s">
        <v>2561</v>
      </c>
    </row>
    <row r="17" spans="1:3" s="207" customFormat="1" x14ac:dyDescent="0.3">
      <c r="A17" s="190">
        <v>42331</v>
      </c>
      <c r="B17" s="207">
        <v>20</v>
      </c>
      <c r="C17" s="207" t="s">
        <v>21</v>
      </c>
    </row>
    <row r="18" spans="1:3" s="207" customFormat="1" x14ac:dyDescent="0.3">
      <c r="A18" s="190">
        <v>42331</v>
      </c>
      <c r="B18" s="207">
        <v>20</v>
      </c>
      <c r="C18" s="207" t="s">
        <v>18</v>
      </c>
    </row>
    <row r="19" spans="1:3" s="207" customFormat="1" x14ac:dyDescent="0.3">
      <c r="A19" s="190">
        <v>42331</v>
      </c>
      <c r="B19" s="207">
        <v>20</v>
      </c>
      <c r="C19" s="207" t="s">
        <v>2594</v>
      </c>
    </row>
    <row r="20" spans="1:3" s="207" customFormat="1" x14ac:dyDescent="0.3">
      <c r="A20" s="190">
        <v>42331</v>
      </c>
      <c r="B20" s="207">
        <v>200</v>
      </c>
      <c r="C20" s="207" t="s">
        <v>2595</v>
      </c>
    </row>
    <row r="21" spans="1:3" s="207" customFormat="1" x14ac:dyDescent="0.3">
      <c r="A21" s="190">
        <v>42331</v>
      </c>
      <c r="B21" s="207">
        <v>20</v>
      </c>
      <c r="C21" s="207" t="s">
        <v>2477</v>
      </c>
    </row>
    <row r="22" spans="1:3" s="207" customFormat="1" x14ac:dyDescent="0.3">
      <c r="A22" s="190">
        <v>42328</v>
      </c>
      <c r="B22" s="207">
        <v>120</v>
      </c>
      <c r="C22" s="207" t="s">
        <v>357</v>
      </c>
    </row>
    <row r="23" spans="1:3" s="207" customFormat="1" x14ac:dyDescent="0.3">
      <c r="A23" s="190">
        <v>42328</v>
      </c>
      <c r="B23" s="207">
        <v>50</v>
      </c>
      <c r="C23" s="207" t="s">
        <v>2596</v>
      </c>
    </row>
    <row r="24" spans="1:3" s="207" customFormat="1" x14ac:dyDescent="0.3">
      <c r="A24" s="190">
        <v>42328</v>
      </c>
      <c r="B24" s="207">
        <v>20</v>
      </c>
      <c r="C24" s="207" t="s">
        <v>22</v>
      </c>
    </row>
    <row r="25" spans="1:3" s="207" customFormat="1" x14ac:dyDescent="0.3">
      <c r="A25" s="190">
        <v>42328</v>
      </c>
      <c r="B25" s="207">
        <v>20</v>
      </c>
      <c r="C25" s="207" t="s">
        <v>108</v>
      </c>
    </row>
    <row r="26" spans="1:3" s="207" customFormat="1" x14ac:dyDescent="0.3">
      <c r="A26" s="190">
        <v>42328</v>
      </c>
      <c r="B26" s="207">
        <v>20</v>
      </c>
      <c r="C26" s="207" t="s">
        <v>2311</v>
      </c>
    </row>
    <row r="27" spans="1:3" s="207" customFormat="1" x14ac:dyDescent="0.3">
      <c r="A27" s="190">
        <v>42328</v>
      </c>
      <c r="B27" s="207">
        <v>20</v>
      </c>
      <c r="C27" s="207" t="s">
        <v>262</v>
      </c>
    </row>
    <row r="28" spans="1:3" s="207" customFormat="1" x14ac:dyDescent="0.3">
      <c r="A28" s="190">
        <v>42327</v>
      </c>
      <c r="B28" s="207">
        <v>20</v>
      </c>
      <c r="C28" s="207" t="s">
        <v>2597</v>
      </c>
    </row>
    <row r="29" spans="1:3" s="207" customFormat="1" x14ac:dyDescent="0.3">
      <c r="A29" s="190">
        <v>42326</v>
      </c>
      <c r="B29" s="207">
        <v>20</v>
      </c>
      <c r="C29" s="207" t="s">
        <v>261</v>
      </c>
    </row>
    <row r="30" spans="1:3" s="207" customFormat="1" x14ac:dyDescent="0.3">
      <c r="A30" s="190">
        <v>42326</v>
      </c>
      <c r="B30" s="207">
        <v>20</v>
      </c>
      <c r="C30" s="207" t="s">
        <v>26</v>
      </c>
    </row>
    <row r="31" spans="1:3" s="207" customFormat="1" x14ac:dyDescent="0.3">
      <c r="A31" s="190">
        <v>42325</v>
      </c>
      <c r="B31" s="207">
        <v>-139.62</v>
      </c>
      <c r="C31" s="207">
        <v>1584</v>
      </c>
    </row>
    <row r="32" spans="1:3" s="207" customFormat="1" x14ac:dyDescent="0.3">
      <c r="A32" s="190">
        <v>42324</v>
      </c>
      <c r="B32" s="207">
        <v>10554.04</v>
      </c>
      <c r="C32" s="207" t="s">
        <v>0</v>
      </c>
    </row>
    <row r="33" spans="1:3" s="207" customFormat="1" x14ac:dyDescent="0.3">
      <c r="A33" s="190">
        <v>42324</v>
      </c>
      <c r="B33" s="207">
        <v>880</v>
      </c>
      <c r="C33" s="207" t="s">
        <v>0</v>
      </c>
    </row>
    <row r="34" spans="1:3" s="207" customFormat="1" x14ac:dyDescent="0.3">
      <c r="A34" s="190">
        <v>42324</v>
      </c>
      <c r="B34" s="207">
        <v>120</v>
      </c>
      <c r="C34" s="207" t="s">
        <v>2598</v>
      </c>
    </row>
    <row r="35" spans="1:3" s="207" customFormat="1" x14ac:dyDescent="0.3">
      <c r="A35" s="190">
        <v>42324</v>
      </c>
      <c r="B35" s="207">
        <v>100</v>
      </c>
      <c r="C35" s="207" t="s">
        <v>2599</v>
      </c>
    </row>
    <row r="36" spans="1:3" s="207" customFormat="1" x14ac:dyDescent="0.3">
      <c r="A36" s="190">
        <v>42324</v>
      </c>
      <c r="B36" s="207">
        <v>60</v>
      </c>
      <c r="C36" s="207" t="s">
        <v>558</v>
      </c>
    </row>
    <row r="37" spans="1:3" s="207" customFormat="1" x14ac:dyDescent="0.3">
      <c r="A37" s="190">
        <v>42324</v>
      </c>
      <c r="B37" s="207">
        <v>20</v>
      </c>
      <c r="C37" s="207" t="s">
        <v>214</v>
      </c>
    </row>
    <row r="38" spans="1:3" s="207" customFormat="1" x14ac:dyDescent="0.3">
      <c r="A38" s="190">
        <v>42324</v>
      </c>
      <c r="B38" s="207">
        <v>20</v>
      </c>
      <c r="C38" s="207" t="s">
        <v>25</v>
      </c>
    </row>
    <row r="39" spans="1:3" s="207" customFormat="1" x14ac:dyDescent="0.3">
      <c r="A39" s="190">
        <v>42324</v>
      </c>
      <c r="B39" s="207">
        <v>20</v>
      </c>
      <c r="C39" s="207" t="s">
        <v>24</v>
      </c>
    </row>
    <row r="40" spans="1:3" s="207" customFormat="1" x14ac:dyDescent="0.3">
      <c r="A40" s="190">
        <v>42324</v>
      </c>
      <c r="B40" s="207">
        <v>20</v>
      </c>
      <c r="C40" s="207" t="s">
        <v>216</v>
      </c>
    </row>
    <row r="41" spans="1:3" s="207" customFormat="1" x14ac:dyDescent="0.3">
      <c r="A41" s="190">
        <v>42324</v>
      </c>
      <c r="B41" s="207">
        <v>20</v>
      </c>
      <c r="C41" s="207" t="s">
        <v>278</v>
      </c>
    </row>
    <row r="42" spans="1:3" s="207" customFormat="1" x14ac:dyDescent="0.3">
      <c r="A42" s="190">
        <v>42324</v>
      </c>
      <c r="B42" s="207">
        <v>20</v>
      </c>
      <c r="C42" s="207" t="s">
        <v>119</v>
      </c>
    </row>
    <row r="43" spans="1:3" s="207" customFormat="1" x14ac:dyDescent="0.3">
      <c r="A43" s="190">
        <v>42324</v>
      </c>
      <c r="B43" s="207">
        <v>20</v>
      </c>
      <c r="C43" s="207" t="s">
        <v>399</v>
      </c>
    </row>
    <row r="44" spans="1:3" s="207" customFormat="1" x14ac:dyDescent="0.3">
      <c r="A44" s="190">
        <v>42324</v>
      </c>
      <c r="B44" s="207">
        <v>20</v>
      </c>
      <c r="C44" s="207" t="s">
        <v>27</v>
      </c>
    </row>
    <row r="45" spans="1:3" s="207" customFormat="1" x14ac:dyDescent="0.3">
      <c r="A45" s="190">
        <v>42324</v>
      </c>
      <c r="B45" s="207">
        <v>20</v>
      </c>
      <c r="C45" s="207" t="s">
        <v>109</v>
      </c>
    </row>
    <row r="46" spans="1:3" s="207" customFormat="1" x14ac:dyDescent="0.3">
      <c r="A46" s="190">
        <v>42324</v>
      </c>
      <c r="B46" s="207">
        <v>20</v>
      </c>
      <c r="C46" s="207" t="s">
        <v>124</v>
      </c>
    </row>
    <row r="47" spans="1:3" s="207" customFormat="1" x14ac:dyDescent="0.3">
      <c r="A47" s="190">
        <v>42324</v>
      </c>
      <c r="B47" s="207">
        <v>20</v>
      </c>
      <c r="C47" s="207" t="s">
        <v>257</v>
      </c>
    </row>
    <row r="48" spans="1:3" s="207" customFormat="1" x14ac:dyDescent="0.3">
      <c r="A48" s="190">
        <v>42321</v>
      </c>
      <c r="B48" s="207">
        <v>20</v>
      </c>
      <c r="C48" s="207" t="s">
        <v>102</v>
      </c>
    </row>
    <row r="49" spans="1:3" s="207" customFormat="1" x14ac:dyDescent="0.3">
      <c r="A49" s="190">
        <v>42321</v>
      </c>
      <c r="B49" s="207">
        <v>-1666.95</v>
      </c>
      <c r="C49" s="207" t="s">
        <v>3</v>
      </c>
    </row>
    <row r="50" spans="1:3" s="207" customFormat="1" x14ac:dyDescent="0.3">
      <c r="A50" s="190">
        <v>42320</v>
      </c>
      <c r="B50" s="207">
        <v>-311.45</v>
      </c>
      <c r="C50" s="207" t="s">
        <v>2600</v>
      </c>
    </row>
    <row r="51" spans="1:3" s="207" customFormat="1" x14ac:dyDescent="0.3">
      <c r="A51" s="190">
        <v>42320</v>
      </c>
      <c r="B51" s="207">
        <v>-131.4</v>
      </c>
      <c r="C51" s="207" t="s">
        <v>2601</v>
      </c>
    </row>
    <row r="52" spans="1:3" s="207" customFormat="1" x14ac:dyDescent="0.3">
      <c r="A52" s="190">
        <v>42320</v>
      </c>
      <c r="B52" s="207">
        <v>20</v>
      </c>
      <c r="C52" s="207" t="s">
        <v>2</v>
      </c>
    </row>
    <row r="53" spans="1:3" s="207" customFormat="1" x14ac:dyDescent="0.3">
      <c r="A53" s="190">
        <v>42320</v>
      </c>
      <c r="B53" s="207">
        <v>20</v>
      </c>
      <c r="C53" s="207" t="s">
        <v>68</v>
      </c>
    </row>
    <row r="54" spans="1:3" s="207" customFormat="1" x14ac:dyDescent="0.3">
      <c r="A54" s="190">
        <v>42320</v>
      </c>
      <c r="B54" s="207">
        <v>20</v>
      </c>
      <c r="C54" s="207" t="s">
        <v>2466</v>
      </c>
    </row>
    <row r="55" spans="1:3" s="207" customFormat="1" x14ac:dyDescent="0.3">
      <c r="A55" s="190">
        <v>42319</v>
      </c>
      <c r="B55" s="207">
        <v>-700</v>
      </c>
      <c r="C55" s="207">
        <v>1588</v>
      </c>
    </row>
    <row r="56" spans="1:3" s="207" customFormat="1" x14ac:dyDescent="0.3">
      <c r="A56" s="190">
        <v>42318</v>
      </c>
      <c r="B56" s="207">
        <v>20</v>
      </c>
      <c r="C56" s="207" t="s">
        <v>563</v>
      </c>
    </row>
    <row r="57" spans="1:3" s="207" customFormat="1" x14ac:dyDescent="0.3">
      <c r="A57" s="190">
        <v>42317</v>
      </c>
      <c r="B57" s="207">
        <v>-41</v>
      </c>
      <c r="C57" s="207">
        <v>1586</v>
      </c>
    </row>
    <row r="58" spans="1:3" s="207" customFormat="1" x14ac:dyDescent="0.3">
      <c r="A58" s="190">
        <v>42317</v>
      </c>
      <c r="B58" s="207">
        <v>240</v>
      </c>
      <c r="C58" s="207" t="s">
        <v>2602</v>
      </c>
    </row>
    <row r="59" spans="1:3" s="207" customFormat="1" x14ac:dyDescent="0.3">
      <c r="A59" s="190">
        <v>42317</v>
      </c>
      <c r="B59" s="207">
        <v>240</v>
      </c>
      <c r="C59" s="207" t="s">
        <v>2603</v>
      </c>
    </row>
    <row r="60" spans="1:3" s="207" customFormat="1" x14ac:dyDescent="0.3">
      <c r="A60" s="190">
        <v>42317</v>
      </c>
      <c r="B60" s="207">
        <v>100</v>
      </c>
      <c r="C60" s="207" t="s">
        <v>2604</v>
      </c>
    </row>
    <row r="61" spans="1:3" s="207" customFormat="1" x14ac:dyDescent="0.3">
      <c r="A61" s="190">
        <v>42317</v>
      </c>
      <c r="B61" s="207">
        <v>20</v>
      </c>
      <c r="C61" s="207" t="s">
        <v>2384</v>
      </c>
    </row>
    <row r="62" spans="1:3" s="207" customFormat="1" x14ac:dyDescent="0.3">
      <c r="A62" s="190">
        <v>42314</v>
      </c>
      <c r="B62" s="207">
        <v>20</v>
      </c>
      <c r="C62" s="207" t="s">
        <v>1</v>
      </c>
    </row>
    <row r="63" spans="1:3" s="207" customFormat="1" x14ac:dyDescent="0.3">
      <c r="A63" s="190">
        <v>42314</v>
      </c>
      <c r="B63" s="207">
        <v>-1328.13</v>
      </c>
      <c r="C63" s="207" t="s">
        <v>3</v>
      </c>
    </row>
    <row r="64" spans="1:3" s="207" customFormat="1" x14ac:dyDescent="0.3">
      <c r="A64" s="190">
        <v>42313</v>
      </c>
      <c r="B64" s="207">
        <v>100</v>
      </c>
      <c r="C64" s="207" t="s">
        <v>2472</v>
      </c>
    </row>
    <row r="65" spans="1:3" s="207" customFormat="1" x14ac:dyDescent="0.3">
      <c r="A65" s="190">
        <v>42311</v>
      </c>
      <c r="B65" s="207">
        <v>300</v>
      </c>
      <c r="C65" s="207" t="s">
        <v>2563</v>
      </c>
    </row>
    <row r="66" spans="1:3" s="207" customFormat="1" x14ac:dyDescent="0.3">
      <c r="A66" s="190">
        <v>42310</v>
      </c>
      <c r="B66" s="207">
        <v>20</v>
      </c>
      <c r="C66" s="207" t="s">
        <v>4</v>
      </c>
    </row>
    <row r="67" spans="1:3" s="207" customFormat="1" x14ac:dyDescent="0.3">
      <c r="A67" s="190">
        <v>42310</v>
      </c>
      <c r="B67" s="207">
        <v>20</v>
      </c>
      <c r="C67" s="207" t="s">
        <v>110</v>
      </c>
    </row>
    <row r="68" spans="1:3" s="207" customFormat="1" x14ac:dyDescent="0.3">
      <c r="A68" s="190">
        <v>42310</v>
      </c>
      <c r="B68" s="207">
        <v>20</v>
      </c>
      <c r="C68" s="207" t="s">
        <v>354</v>
      </c>
    </row>
    <row r="69" spans="1:3" s="207" customFormat="1" x14ac:dyDescent="0.3">
      <c r="A69" s="190">
        <v>42310</v>
      </c>
      <c r="B69" s="207">
        <v>20</v>
      </c>
      <c r="C69" s="207" t="s">
        <v>8</v>
      </c>
    </row>
    <row r="70" spans="1:3" s="207" customFormat="1" x14ac:dyDescent="0.3">
      <c r="A70" s="190">
        <v>42310</v>
      </c>
      <c r="B70" s="207">
        <v>20</v>
      </c>
      <c r="C70" s="207" t="s">
        <v>322</v>
      </c>
    </row>
    <row r="71" spans="1:3" s="207" customFormat="1" x14ac:dyDescent="0.3">
      <c r="A71" s="190">
        <v>42310</v>
      </c>
      <c r="B71" s="207">
        <v>20</v>
      </c>
      <c r="C71" s="207" t="s">
        <v>2390</v>
      </c>
    </row>
    <row r="72" spans="1:3" s="207" customFormat="1" x14ac:dyDescent="0.3">
      <c r="A72" s="190">
        <v>42310</v>
      </c>
      <c r="B72" s="207">
        <v>20</v>
      </c>
      <c r="C72" s="207" t="s">
        <v>10</v>
      </c>
    </row>
    <row r="73" spans="1:3" s="207" customFormat="1" x14ac:dyDescent="0.3">
      <c r="A73" s="190">
        <v>42310</v>
      </c>
      <c r="B73" s="207">
        <v>20</v>
      </c>
      <c r="C73" s="207" t="s">
        <v>9</v>
      </c>
    </row>
    <row r="74" spans="1:3" s="207" customFormat="1" x14ac:dyDescent="0.3">
      <c r="A74" s="190">
        <v>42310</v>
      </c>
      <c r="B74" s="207">
        <v>20</v>
      </c>
      <c r="C74" s="207" t="s">
        <v>7</v>
      </c>
    </row>
    <row r="75" spans="1:3" s="207" customFormat="1" x14ac:dyDescent="0.3">
      <c r="A75" s="190">
        <v>42310</v>
      </c>
      <c r="B75" s="207">
        <v>20</v>
      </c>
      <c r="C75" s="207" t="s">
        <v>215</v>
      </c>
    </row>
    <row r="76" spans="1:3" s="207" customFormat="1" x14ac:dyDescent="0.3">
      <c r="A76" s="190">
        <v>42310</v>
      </c>
      <c r="B76" s="207">
        <v>20</v>
      </c>
      <c r="C76" s="207" t="s">
        <v>6</v>
      </c>
    </row>
    <row r="77" spans="1:3" s="207" customFormat="1" x14ac:dyDescent="0.3">
      <c r="A77" s="190"/>
    </row>
    <row r="78" spans="1:3" s="207" customFormat="1" x14ac:dyDescent="0.3">
      <c r="A78" s="190">
        <v>42305</v>
      </c>
      <c r="B78" s="207">
        <v>150</v>
      </c>
      <c r="C78" s="207" t="s">
        <v>0</v>
      </c>
    </row>
    <row r="79" spans="1:3" s="207" customFormat="1" x14ac:dyDescent="0.3">
      <c r="A79" s="190">
        <v>42305</v>
      </c>
      <c r="B79" s="207">
        <v>20</v>
      </c>
      <c r="C79" s="207" t="s">
        <v>12</v>
      </c>
    </row>
    <row r="80" spans="1:3" s="207" customFormat="1" x14ac:dyDescent="0.3">
      <c r="A80" s="190">
        <v>42305</v>
      </c>
      <c r="B80" s="207">
        <v>20</v>
      </c>
      <c r="C80" s="207" t="s">
        <v>11</v>
      </c>
    </row>
    <row r="81" spans="1:3" s="207" customFormat="1" x14ac:dyDescent="0.3">
      <c r="A81" s="190">
        <v>42305</v>
      </c>
      <c r="B81" s="207">
        <v>20</v>
      </c>
      <c r="C81" s="207" t="s">
        <v>2564</v>
      </c>
    </row>
    <row r="82" spans="1:3" s="207" customFormat="1" x14ac:dyDescent="0.3">
      <c r="A82" s="190">
        <v>42305</v>
      </c>
      <c r="B82" s="207">
        <v>20</v>
      </c>
      <c r="C82" s="207" t="s">
        <v>13</v>
      </c>
    </row>
    <row r="83" spans="1:3" s="207" customFormat="1" x14ac:dyDescent="0.3">
      <c r="A83" s="190">
        <v>42305</v>
      </c>
      <c r="B83" s="207">
        <v>20</v>
      </c>
      <c r="C83" s="207" t="s">
        <v>14</v>
      </c>
    </row>
    <row r="84" spans="1:3" s="207" customFormat="1" x14ac:dyDescent="0.3">
      <c r="A84" s="190">
        <v>42304</v>
      </c>
      <c r="B84" s="207">
        <v>-3300</v>
      </c>
      <c r="C84" s="207">
        <v>1585</v>
      </c>
    </row>
    <row r="85" spans="1:3" s="207" customFormat="1" x14ac:dyDescent="0.3">
      <c r="A85" s="190">
        <v>42304</v>
      </c>
      <c r="B85" s="207">
        <v>30</v>
      </c>
      <c r="C85" s="207" t="s">
        <v>15</v>
      </c>
    </row>
    <row r="86" spans="1:3" s="207" customFormat="1" x14ac:dyDescent="0.3">
      <c r="A86" s="190">
        <v>42304</v>
      </c>
      <c r="B86" s="207">
        <v>20</v>
      </c>
      <c r="C86" s="207" t="s">
        <v>2470</v>
      </c>
    </row>
    <row r="87" spans="1:3" s="207" customFormat="1" x14ac:dyDescent="0.3">
      <c r="A87" s="190">
        <v>42303</v>
      </c>
      <c r="B87" s="207">
        <v>20</v>
      </c>
      <c r="C87" s="207" t="s">
        <v>117</v>
      </c>
    </row>
    <row r="88" spans="1:3" s="207" customFormat="1" x14ac:dyDescent="0.3">
      <c r="A88" s="190">
        <v>42303</v>
      </c>
      <c r="B88" s="207">
        <v>20</v>
      </c>
      <c r="C88" s="207" t="s">
        <v>17</v>
      </c>
    </row>
    <row r="89" spans="1:3" s="207" customFormat="1" x14ac:dyDescent="0.3">
      <c r="A89" s="190">
        <v>42303</v>
      </c>
      <c r="B89" s="207">
        <v>20</v>
      </c>
      <c r="C89" s="207" t="s">
        <v>19</v>
      </c>
    </row>
    <row r="90" spans="1:3" s="207" customFormat="1" x14ac:dyDescent="0.3">
      <c r="A90" s="190">
        <v>42300</v>
      </c>
      <c r="B90" s="207">
        <v>20</v>
      </c>
      <c r="C90" s="207" t="s">
        <v>18</v>
      </c>
    </row>
    <row r="91" spans="1:3" s="207" customFormat="1" x14ac:dyDescent="0.3">
      <c r="A91" s="190">
        <v>42298</v>
      </c>
      <c r="B91" s="207">
        <v>50</v>
      </c>
      <c r="C91" s="207" t="s">
        <v>20</v>
      </c>
    </row>
    <row r="92" spans="1:3" s="207" customFormat="1" x14ac:dyDescent="0.3">
      <c r="A92" s="190">
        <v>42298</v>
      </c>
      <c r="B92" s="207">
        <v>20</v>
      </c>
      <c r="C92" s="207" t="s">
        <v>2477</v>
      </c>
    </row>
    <row r="93" spans="1:3" s="207" customFormat="1" x14ac:dyDescent="0.3">
      <c r="A93" s="190">
        <v>42298</v>
      </c>
      <c r="B93" s="207">
        <v>20</v>
      </c>
      <c r="C93" s="207" t="s">
        <v>21</v>
      </c>
    </row>
    <row r="94" spans="1:3" s="207" customFormat="1" x14ac:dyDescent="0.3">
      <c r="A94" s="190">
        <v>42298</v>
      </c>
      <c r="B94" s="207">
        <v>20</v>
      </c>
      <c r="C94" s="207" t="s">
        <v>2561</v>
      </c>
    </row>
    <row r="95" spans="1:3" s="207" customFormat="1" x14ac:dyDescent="0.3">
      <c r="A95" s="190">
        <v>42297</v>
      </c>
      <c r="B95" s="207">
        <v>20</v>
      </c>
      <c r="C95" s="207" t="s">
        <v>22</v>
      </c>
    </row>
    <row r="96" spans="1:3" s="207" customFormat="1" x14ac:dyDescent="0.3">
      <c r="A96" s="190">
        <v>42297</v>
      </c>
      <c r="B96" s="207">
        <v>20</v>
      </c>
      <c r="C96" s="207" t="s">
        <v>262</v>
      </c>
    </row>
    <row r="97" spans="1:3" s="207" customFormat="1" x14ac:dyDescent="0.3">
      <c r="A97" s="190">
        <v>42296</v>
      </c>
      <c r="B97" s="207">
        <v>1480</v>
      </c>
      <c r="C97" s="207" t="s">
        <v>0</v>
      </c>
    </row>
    <row r="98" spans="1:3" s="207" customFormat="1" x14ac:dyDescent="0.3">
      <c r="A98" s="190">
        <v>42296</v>
      </c>
      <c r="B98" s="207">
        <v>500</v>
      </c>
      <c r="C98" s="207" t="s">
        <v>0</v>
      </c>
    </row>
    <row r="99" spans="1:3" s="207" customFormat="1" x14ac:dyDescent="0.3">
      <c r="A99" s="190">
        <v>42296</v>
      </c>
      <c r="B99" s="207">
        <v>20</v>
      </c>
      <c r="C99" s="207" t="s">
        <v>2562</v>
      </c>
    </row>
    <row r="100" spans="1:3" s="207" customFormat="1" x14ac:dyDescent="0.3">
      <c r="A100" s="190">
        <v>42296</v>
      </c>
      <c r="B100" s="207">
        <v>20</v>
      </c>
      <c r="C100" s="207" t="s">
        <v>26</v>
      </c>
    </row>
    <row r="101" spans="1:3" s="207" customFormat="1" x14ac:dyDescent="0.3">
      <c r="A101" s="190">
        <v>42296</v>
      </c>
      <c r="B101" s="207">
        <v>20</v>
      </c>
      <c r="C101" s="207" t="s">
        <v>261</v>
      </c>
    </row>
    <row r="102" spans="1:3" s="207" customFormat="1" x14ac:dyDescent="0.3">
      <c r="A102" s="190">
        <v>42293</v>
      </c>
      <c r="B102" s="207">
        <v>2700</v>
      </c>
      <c r="C102" s="207" t="s">
        <v>2563</v>
      </c>
    </row>
    <row r="103" spans="1:3" s="207" customFormat="1" x14ac:dyDescent="0.3">
      <c r="A103" s="190">
        <v>42293</v>
      </c>
      <c r="B103" s="207">
        <v>20</v>
      </c>
      <c r="C103" s="207" t="s">
        <v>25</v>
      </c>
    </row>
    <row r="104" spans="1:3" s="207" customFormat="1" x14ac:dyDescent="0.3">
      <c r="A104" s="190">
        <v>42293</v>
      </c>
      <c r="B104" s="207">
        <v>20</v>
      </c>
      <c r="C104" s="207" t="s">
        <v>24</v>
      </c>
    </row>
    <row r="105" spans="1:3" s="207" customFormat="1" x14ac:dyDescent="0.3">
      <c r="A105" s="190">
        <v>42293</v>
      </c>
      <c r="B105" s="207">
        <v>20</v>
      </c>
      <c r="C105" s="207" t="s">
        <v>214</v>
      </c>
    </row>
    <row r="106" spans="1:3" s="207" customFormat="1" x14ac:dyDescent="0.3">
      <c r="A106" s="190">
        <v>42293</v>
      </c>
      <c r="B106" s="207">
        <v>20</v>
      </c>
      <c r="C106" s="207" t="s">
        <v>399</v>
      </c>
    </row>
    <row r="107" spans="1:3" s="207" customFormat="1" x14ac:dyDescent="0.3">
      <c r="A107" s="190">
        <v>42293</v>
      </c>
      <c r="B107" s="207">
        <v>20</v>
      </c>
      <c r="C107" s="207" t="s">
        <v>216</v>
      </c>
    </row>
    <row r="108" spans="1:3" s="207" customFormat="1" x14ac:dyDescent="0.3">
      <c r="A108" s="190">
        <v>42292</v>
      </c>
      <c r="B108" s="207">
        <v>20</v>
      </c>
      <c r="C108" s="207" t="s">
        <v>124</v>
      </c>
    </row>
    <row r="109" spans="1:3" s="207" customFormat="1" x14ac:dyDescent="0.3">
      <c r="A109" s="190">
        <v>42292</v>
      </c>
      <c r="B109" s="207">
        <v>20</v>
      </c>
      <c r="C109" s="207" t="s">
        <v>278</v>
      </c>
    </row>
    <row r="110" spans="1:3" s="207" customFormat="1" x14ac:dyDescent="0.3">
      <c r="A110" s="190">
        <v>42292</v>
      </c>
      <c r="B110" s="207">
        <v>20</v>
      </c>
      <c r="C110" s="207" t="s">
        <v>119</v>
      </c>
    </row>
    <row r="111" spans="1:3" s="207" customFormat="1" x14ac:dyDescent="0.3">
      <c r="A111" s="190">
        <v>42292</v>
      </c>
      <c r="B111" s="207">
        <v>20</v>
      </c>
      <c r="C111" s="207" t="s">
        <v>27</v>
      </c>
    </row>
    <row r="112" spans="1:3" s="207" customFormat="1" x14ac:dyDescent="0.3">
      <c r="A112" s="190">
        <v>42291</v>
      </c>
      <c r="B112" s="207">
        <v>-1807.09</v>
      </c>
      <c r="C112" s="207">
        <v>1583</v>
      </c>
    </row>
    <row r="113" spans="1:3" s="207" customFormat="1" x14ac:dyDescent="0.3">
      <c r="A113" s="190">
        <v>42291</v>
      </c>
      <c r="B113" s="207">
        <v>-1200</v>
      </c>
      <c r="C113" s="207">
        <v>1580</v>
      </c>
    </row>
    <row r="114" spans="1:3" s="207" customFormat="1" x14ac:dyDescent="0.3">
      <c r="A114" s="190">
        <v>42291</v>
      </c>
      <c r="B114" s="207">
        <v>20</v>
      </c>
      <c r="C114" s="207" t="s">
        <v>257</v>
      </c>
    </row>
    <row r="115" spans="1:3" s="207" customFormat="1" x14ac:dyDescent="0.3">
      <c r="A115" s="190">
        <v>42291</v>
      </c>
      <c r="B115" s="207">
        <v>20</v>
      </c>
      <c r="C115" s="207" t="s">
        <v>109</v>
      </c>
    </row>
    <row r="116" spans="1:3" s="207" customFormat="1" x14ac:dyDescent="0.3">
      <c r="A116" s="190">
        <v>42291</v>
      </c>
      <c r="B116" s="207">
        <v>20</v>
      </c>
      <c r="C116" s="207" t="s">
        <v>2311</v>
      </c>
    </row>
    <row r="117" spans="1:3" s="207" customFormat="1" x14ac:dyDescent="0.3">
      <c r="A117" s="190">
        <v>42290</v>
      </c>
      <c r="B117" s="207">
        <v>-1198.98</v>
      </c>
      <c r="C117" s="207">
        <v>1581</v>
      </c>
    </row>
    <row r="118" spans="1:3" s="207" customFormat="1" x14ac:dyDescent="0.3">
      <c r="A118" s="190">
        <v>42290</v>
      </c>
      <c r="B118" s="207">
        <v>-100</v>
      </c>
      <c r="C118" s="207">
        <v>1582</v>
      </c>
    </row>
    <row r="119" spans="1:3" s="207" customFormat="1" x14ac:dyDescent="0.3">
      <c r="A119" s="190">
        <v>42290</v>
      </c>
      <c r="B119" s="207">
        <v>20</v>
      </c>
      <c r="C119" s="207" t="s">
        <v>102</v>
      </c>
    </row>
    <row r="120" spans="1:3" s="207" customFormat="1" x14ac:dyDescent="0.3">
      <c r="A120" s="190">
        <v>42290</v>
      </c>
      <c r="B120" s="207">
        <v>-1666.95</v>
      </c>
      <c r="C120" s="207" t="s">
        <v>3</v>
      </c>
    </row>
    <row r="121" spans="1:3" s="207" customFormat="1" x14ac:dyDescent="0.3">
      <c r="A121" s="190">
        <v>42289</v>
      </c>
      <c r="B121" s="207">
        <v>-2000</v>
      </c>
      <c r="C121" s="207">
        <v>1579</v>
      </c>
    </row>
    <row r="122" spans="1:3" s="207" customFormat="1" x14ac:dyDescent="0.3">
      <c r="A122" s="190">
        <v>42289</v>
      </c>
      <c r="B122" s="207">
        <v>20</v>
      </c>
      <c r="C122" s="207" t="s">
        <v>68</v>
      </c>
    </row>
    <row r="123" spans="1:3" s="207" customFormat="1" x14ac:dyDescent="0.3">
      <c r="A123" s="190">
        <v>42289</v>
      </c>
      <c r="B123" s="207">
        <v>20</v>
      </c>
      <c r="C123" s="207" t="s">
        <v>2466</v>
      </c>
    </row>
    <row r="124" spans="1:3" s="207" customFormat="1" x14ac:dyDescent="0.3">
      <c r="A124" s="190">
        <v>42289</v>
      </c>
      <c r="B124" s="207">
        <v>20</v>
      </c>
      <c r="C124" s="207" t="s">
        <v>563</v>
      </c>
    </row>
    <row r="125" spans="1:3" s="207" customFormat="1" x14ac:dyDescent="0.3">
      <c r="A125" s="190">
        <v>42286</v>
      </c>
      <c r="B125" s="207">
        <v>20</v>
      </c>
      <c r="C125" s="207" t="s">
        <v>2</v>
      </c>
    </row>
    <row r="126" spans="1:3" s="207" customFormat="1" x14ac:dyDescent="0.3">
      <c r="A126" s="190">
        <v>42285</v>
      </c>
      <c r="B126" s="207">
        <v>3000</v>
      </c>
      <c r="C126" s="207" t="s">
        <v>2467</v>
      </c>
    </row>
    <row r="127" spans="1:3" s="207" customFormat="1" x14ac:dyDescent="0.3">
      <c r="A127" s="190">
        <v>42285</v>
      </c>
      <c r="B127" s="207">
        <v>20</v>
      </c>
      <c r="C127" s="207" t="s">
        <v>2384</v>
      </c>
    </row>
    <row r="128" spans="1:3" s="207" customFormat="1" x14ac:dyDescent="0.3">
      <c r="A128" s="190">
        <v>42283</v>
      </c>
      <c r="B128" s="207">
        <v>20</v>
      </c>
      <c r="C128" s="207" t="s">
        <v>1</v>
      </c>
    </row>
    <row r="129" spans="1:3" s="207" customFormat="1" x14ac:dyDescent="0.3">
      <c r="A129" s="190">
        <v>42283</v>
      </c>
      <c r="B129" s="207">
        <v>-1328.13</v>
      </c>
      <c r="C129" s="207" t="s">
        <v>3</v>
      </c>
    </row>
    <row r="130" spans="1:3" s="207" customFormat="1" x14ac:dyDescent="0.3">
      <c r="A130" s="190">
        <v>42282</v>
      </c>
      <c r="B130" s="207">
        <v>-1615</v>
      </c>
      <c r="C130" s="207">
        <v>1574</v>
      </c>
    </row>
    <row r="131" spans="1:3" s="207" customFormat="1" x14ac:dyDescent="0.3">
      <c r="A131" s="190">
        <v>42282</v>
      </c>
      <c r="B131" s="207">
        <v>60</v>
      </c>
      <c r="C131" s="207" t="s">
        <v>2468</v>
      </c>
    </row>
    <row r="132" spans="1:3" s="207" customFormat="1" x14ac:dyDescent="0.3">
      <c r="A132" s="190">
        <v>42279</v>
      </c>
      <c r="B132" s="207">
        <v>20</v>
      </c>
      <c r="C132" s="207" t="s">
        <v>4</v>
      </c>
    </row>
    <row r="133" spans="1:3" s="207" customFormat="1" x14ac:dyDescent="0.3">
      <c r="A133" s="190">
        <v>42279</v>
      </c>
      <c r="B133" s="207">
        <v>20</v>
      </c>
      <c r="C133" s="207" t="s">
        <v>2390</v>
      </c>
    </row>
    <row r="134" spans="1:3" s="207" customFormat="1" x14ac:dyDescent="0.3">
      <c r="A134" s="190">
        <v>42279</v>
      </c>
      <c r="B134" s="207">
        <v>20</v>
      </c>
      <c r="C134" s="207" t="s">
        <v>322</v>
      </c>
    </row>
    <row r="135" spans="1:3" s="207" customFormat="1" x14ac:dyDescent="0.3">
      <c r="A135" s="190">
        <v>42278</v>
      </c>
      <c r="B135" s="207">
        <v>20</v>
      </c>
      <c r="C135" s="207" t="s">
        <v>7</v>
      </c>
    </row>
    <row r="136" spans="1:3" s="207" customFormat="1" x14ac:dyDescent="0.3">
      <c r="A136" s="190">
        <v>42278</v>
      </c>
      <c r="B136" s="207">
        <v>20</v>
      </c>
      <c r="C136" s="207" t="s">
        <v>215</v>
      </c>
    </row>
    <row r="137" spans="1:3" s="207" customFormat="1" x14ac:dyDescent="0.3">
      <c r="A137" s="190">
        <v>42278</v>
      </c>
      <c r="B137" s="207">
        <v>20</v>
      </c>
      <c r="C137" s="207" t="s">
        <v>6</v>
      </c>
    </row>
    <row r="138" spans="1:3" s="207" customFormat="1" x14ac:dyDescent="0.3">
      <c r="A138" s="190">
        <v>42278</v>
      </c>
      <c r="B138" s="207">
        <v>20</v>
      </c>
      <c r="C138" s="207" t="s">
        <v>8</v>
      </c>
    </row>
    <row r="139" spans="1:3" s="207" customFormat="1" x14ac:dyDescent="0.3">
      <c r="A139" s="190">
        <v>42278</v>
      </c>
      <c r="B139" s="207">
        <v>20</v>
      </c>
      <c r="C139" s="207" t="s">
        <v>10</v>
      </c>
    </row>
    <row r="140" spans="1:3" s="207" customFormat="1" x14ac:dyDescent="0.3">
      <c r="A140" s="190">
        <v>42278</v>
      </c>
      <c r="B140" s="207">
        <v>20</v>
      </c>
      <c r="C140" s="207" t="s">
        <v>9</v>
      </c>
    </row>
    <row r="141" spans="1:3" s="207" customFormat="1" x14ac:dyDescent="0.3">
      <c r="A141" s="190">
        <v>42278</v>
      </c>
      <c r="B141" s="207">
        <v>20</v>
      </c>
      <c r="C141" s="207" t="s">
        <v>110</v>
      </c>
    </row>
    <row r="142" spans="1:3" s="207" customFormat="1" x14ac:dyDescent="0.3">
      <c r="A142" s="190">
        <v>42278</v>
      </c>
      <c r="B142" s="207">
        <v>20</v>
      </c>
      <c r="C142" s="207" t="s">
        <v>354</v>
      </c>
    </row>
    <row r="143" spans="1:3" s="207" customFormat="1" x14ac:dyDescent="0.3">
      <c r="A143" s="190"/>
    </row>
    <row r="144" spans="1:3" s="207" customFormat="1" x14ac:dyDescent="0.3">
      <c r="A144" s="190">
        <v>42277</v>
      </c>
      <c r="B144" s="207">
        <v>-1249</v>
      </c>
      <c r="C144" s="207">
        <v>1572</v>
      </c>
    </row>
    <row r="145" spans="1:3" s="207" customFormat="1" x14ac:dyDescent="0.3">
      <c r="A145" s="190">
        <v>42276</v>
      </c>
      <c r="B145" s="207">
        <v>-1200</v>
      </c>
      <c r="C145" s="207">
        <v>1576</v>
      </c>
    </row>
    <row r="146" spans="1:3" s="207" customFormat="1" x14ac:dyDescent="0.3">
      <c r="A146" s="190">
        <v>42276</v>
      </c>
      <c r="B146" s="207">
        <v>-100</v>
      </c>
      <c r="C146" s="207">
        <v>1571</v>
      </c>
    </row>
    <row r="147" spans="1:3" s="207" customFormat="1" x14ac:dyDescent="0.3">
      <c r="A147" s="190">
        <v>42276</v>
      </c>
      <c r="B147" s="207">
        <v>300</v>
      </c>
      <c r="C147" s="207" t="s">
        <v>0</v>
      </c>
    </row>
    <row r="148" spans="1:3" s="207" customFormat="1" x14ac:dyDescent="0.3">
      <c r="A148" s="190">
        <v>42275</v>
      </c>
      <c r="B148" s="207">
        <v>60</v>
      </c>
      <c r="C148" s="207" t="s">
        <v>2469</v>
      </c>
    </row>
    <row r="149" spans="1:3" s="207" customFormat="1" x14ac:dyDescent="0.3">
      <c r="A149" s="190">
        <v>42275</v>
      </c>
      <c r="B149" s="207">
        <v>30</v>
      </c>
      <c r="C149" s="207" t="s">
        <v>15</v>
      </c>
    </row>
    <row r="150" spans="1:3" s="207" customFormat="1" x14ac:dyDescent="0.3">
      <c r="A150" s="190">
        <v>42275</v>
      </c>
      <c r="B150" s="207">
        <v>20</v>
      </c>
      <c r="C150" s="207" t="s">
        <v>12</v>
      </c>
    </row>
    <row r="151" spans="1:3" s="207" customFormat="1" x14ac:dyDescent="0.3">
      <c r="A151" s="190">
        <v>42275</v>
      </c>
      <c r="B151" s="207">
        <v>20</v>
      </c>
      <c r="C151" s="207" t="s">
        <v>11</v>
      </c>
    </row>
    <row r="152" spans="1:3" s="207" customFormat="1" x14ac:dyDescent="0.3">
      <c r="A152" s="190">
        <v>42275</v>
      </c>
      <c r="B152" s="207">
        <v>20</v>
      </c>
      <c r="C152" s="207" t="s">
        <v>13</v>
      </c>
    </row>
    <row r="153" spans="1:3" s="207" customFormat="1" x14ac:dyDescent="0.3">
      <c r="A153" s="190">
        <v>42275</v>
      </c>
      <c r="B153" s="207">
        <v>20</v>
      </c>
      <c r="C153" s="207" t="s">
        <v>14</v>
      </c>
    </row>
    <row r="154" spans="1:3" s="207" customFormat="1" x14ac:dyDescent="0.3">
      <c r="A154" s="190">
        <v>42275</v>
      </c>
      <c r="B154" s="207">
        <v>20</v>
      </c>
      <c r="C154" s="207" t="s">
        <v>2470</v>
      </c>
    </row>
    <row r="155" spans="1:3" s="207" customFormat="1" x14ac:dyDescent="0.3">
      <c r="A155" s="190">
        <v>42275</v>
      </c>
      <c r="B155" s="207">
        <v>120</v>
      </c>
      <c r="C155" s="207" t="s">
        <v>2471</v>
      </c>
    </row>
    <row r="156" spans="1:3" s="207" customFormat="1" x14ac:dyDescent="0.3">
      <c r="A156" s="190">
        <v>42272</v>
      </c>
      <c r="B156" s="207">
        <v>-24</v>
      </c>
      <c r="C156" s="207">
        <v>1575</v>
      </c>
    </row>
    <row r="157" spans="1:3" s="207" customFormat="1" x14ac:dyDescent="0.3">
      <c r="A157" s="190">
        <v>42272</v>
      </c>
      <c r="B157" s="207">
        <v>100</v>
      </c>
      <c r="C157" s="207" t="s">
        <v>2472</v>
      </c>
    </row>
    <row r="158" spans="1:3" s="207" customFormat="1" x14ac:dyDescent="0.3">
      <c r="A158" s="190">
        <v>42272</v>
      </c>
      <c r="B158" s="207">
        <v>20</v>
      </c>
      <c r="C158" s="207" t="s">
        <v>117</v>
      </c>
    </row>
    <row r="159" spans="1:3" s="207" customFormat="1" x14ac:dyDescent="0.3">
      <c r="A159" s="190">
        <v>42272</v>
      </c>
      <c r="B159" s="207">
        <v>20</v>
      </c>
      <c r="C159" s="207" t="s">
        <v>17</v>
      </c>
    </row>
    <row r="160" spans="1:3" s="207" customFormat="1" x14ac:dyDescent="0.3">
      <c r="A160" s="190">
        <v>42271</v>
      </c>
      <c r="B160" s="207">
        <v>240</v>
      </c>
      <c r="C160" s="207" t="s">
        <v>2473</v>
      </c>
    </row>
    <row r="161" spans="1:3" s="207" customFormat="1" x14ac:dyDescent="0.3">
      <c r="A161" s="190">
        <v>42271</v>
      </c>
      <c r="B161" s="207">
        <v>20</v>
      </c>
      <c r="C161" s="207" t="s">
        <v>19</v>
      </c>
    </row>
    <row r="162" spans="1:3" s="207" customFormat="1" x14ac:dyDescent="0.3">
      <c r="A162" s="190">
        <v>42270</v>
      </c>
      <c r="B162" s="207">
        <v>20</v>
      </c>
      <c r="C162" s="207" t="s">
        <v>18</v>
      </c>
    </row>
    <row r="163" spans="1:3" s="207" customFormat="1" x14ac:dyDescent="0.3">
      <c r="A163" s="190">
        <v>42269</v>
      </c>
      <c r="B163" s="207">
        <v>-798</v>
      </c>
      <c r="C163" s="207">
        <v>1578</v>
      </c>
    </row>
    <row r="164" spans="1:3" s="207" customFormat="1" x14ac:dyDescent="0.3">
      <c r="A164" s="190">
        <v>42268</v>
      </c>
      <c r="B164" s="207">
        <v>-25000</v>
      </c>
      <c r="C164" s="207" t="s">
        <v>2474</v>
      </c>
    </row>
    <row r="165" spans="1:3" s="207" customFormat="1" x14ac:dyDescent="0.3">
      <c r="A165" s="190">
        <v>42268</v>
      </c>
      <c r="B165" s="207">
        <v>-166</v>
      </c>
      <c r="C165" s="207">
        <v>1573</v>
      </c>
    </row>
    <row r="166" spans="1:3" s="207" customFormat="1" x14ac:dyDescent="0.3">
      <c r="A166" s="190">
        <v>42268</v>
      </c>
      <c r="B166" s="207">
        <v>730</v>
      </c>
      <c r="C166" s="207" t="s">
        <v>0</v>
      </c>
    </row>
    <row r="167" spans="1:3" s="207" customFormat="1" x14ac:dyDescent="0.3">
      <c r="A167" s="190">
        <v>42268</v>
      </c>
      <c r="B167" s="207">
        <v>500</v>
      </c>
      <c r="C167" s="207" t="s">
        <v>0</v>
      </c>
    </row>
    <row r="168" spans="1:3" s="207" customFormat="1" x14ac:dyDescent="0.3">
      <c r="A168" s="190">
        <v>42268</v>
      </c>
      <c r="B168" s="207">
        <v>120</v>
      </c>
      <c r="C168" s="207" t="s">
        <v>2475</v>
      </c>
    </row>
    <row r="169" spans="1:3" s="207" customFormat="1" x14ac:dyDescent="0.3">
      <c r="A169" s="190">
        <v>42268</v>
      </c>
      <c r="B169" s="207">
        <v>50</v>
      </c>
      <c r="C169" s="207" t="s">
        <v>20</v>
      </c>
    </row>
    <row r="170" spans="1:3" s="207" customFormat="1" x14ac:dyDescent="0.3">
      <c r="A170" s="190">
        <v>42268</v>
      </c>
      <c r="B170" s="207">
        <v>20</v>
      </c>
      <c r="C170" s="207" t="s">
        <v>2476</v>
      </c>
    </row>
    <row r="171" spans="1:3" s="207" customFormat="1" x14ac:dyDescent="0.3">
      <c r="A171" s="190">
        <v>42268</v>
      </c>
      <c r="B171" s="207">
        <v>20</v>
      </c>
      <c r="C171" s="207" t="s">
        <v>2477</v>
      </c>
    </row>
    <row r="172" spans="1:3" s="207" customFormat="1" x14ac:dyDescent="0.3">
      <c r="A172" s="190">
        <v>42268</v>
      </c>
      <c r="B172" s="207">
        <v>20</v>
      </c>
      <c r="C172" s="207" t="s">
        <v>262</v>
      </c>
    </row>
    <row r="173" spans="1:3" s="207" customFormat="1" x14ac:dyDescent="0.3">
      <c r="A173" s="190">
        <v>42268</v>
      </c>
      <c r="B173" s="207">
        <v>20</v>
      </c>
      <c r="C173" s="207" t="s">
        <v>21</v>
      </c>
    </row>
    <row r="174" spans="1:3" s="207" customFormat="1" x14ac:dyDescent="0.3">
      <c r="A174" s="190">
        <v>42268</v>
      </c>
      <c r="B174" s="207">
        <v>20</v>
      </c>
      <c r="C174" s="207" t="s">
        <v>2478</v>
      </c>
    </row>
    <row r="175" spans="1:3" s="207" customFormat="1" x14ac:dyDescent="0.3">
      <c r="A175" s="190">
        <v>42268</v>
      </c>
      <c r="B175" s="207">
        <v>20</v>
      </c>
      <c r="C175" s="207" t="s">
        <v>22</v>
      </c>
    </row>
    <row r="176" spans="1:3" s="207" customFormat="1" x14ac:dyDescent="0.3">
      <c r="A176" s="190">
        <v>42268</v>
      </c>
      <c r="B176" s="207">
        <v>20</v>
      </c>
      <c r="C176" s="207" t="s">
        <v>108</v>
      </c>
    </row>
    <row r="177" spans="1:3" s="207" customFormat="1" x14ac:dyDescent="0.3">
      <c r="A177" s="190">
        <v>42265</v>
      </c>
      <c r="B177" s="207">
        <v>200</v>
      </c>
      <c r="C177" s="207" t="s">
        <v>2479</v>
      </c>
    </row>
    <row r="178" spans="1:3" s="207" customFormat="1" x14ac:dyDescent="0.3">
      <c r="A178" s="190">
        <v>42265</v>
      </c>
      <c r="B178" s="207">
        <v>20</v>
      </c>
      <c r="C178" s="207" t="s">
        <v>261</v>
      </c>
    </row>
    <row r="179" spans="1:3" s="207" customFormat="1" x14ac:dyDescent="0.3">
      <c r="A179" s="190">
        <v>42265</v>
      </c>
      <c r="B179" s="207">
        <v>20</v>
      </c>
      <c r="C179" s="207" t="s">
        <v>2311</v>
      </c>
    </row>
    <row r="180" spans="1:3" s="207" customFormat="1" x14ac:dyDescent="0.3">
      <c r="A180" s="190">
        <v>42265</v>
      </c>
      <c r="B180" s="207">
        <v>20</v>
      </c>
      <c r="C180" s="207" t="s">
        <v>26</v>
      </c>
    </row>
    <row r="181" spans="1:3" s="207" customFormat="1" x14ac:dyDescent="0.3">
      <c r="B181" s="208"/>
    </row>
    <row r="182" spans="1:3" s="207" customFormat="1" x14ac:dyDescent="0.3">
      <c r="A182" s="190">
        <v>42263</v>
      </c>
      <c r="B182" s="207">
        <v>20</v>
      </c>
      <c r="C182" s="207" t="s">
        <v>399</v>
      </c>
    </row>
    <row r="183" spans="1:3" s="207" customFormat="1" x14ac:dyDescent="0.3">
      <c r="A183" s="190">
        <v>42263</v>
      </c>
      <c r="B183" s="207">
        <v>20</v>
      </c>
      <c r="C183" s="207" t="s">
        <v>216</v>
      </c>
    </row>
    <row r="184" spans="1:3" s="207" customFormat="1" x14ac:dyDescent="0.3">
      <c r="A184" s="190">
        <v>42263</v>
      </c>
      <c r="B184" s="207">
        <v>20</v>
      </c>
      <c r="C184" s="207" t="s">
        <v>25</v>
      </c>
    </row>
    <row r="185" spans="1:3" s="207" customFormat="1" x14ac:dyDescent="0.3">
      <c r="A185" s="190">
        <v>42263</v>
      </c>
      <c r="B185" s="207">
        <v>20</v>
      </c>
      <c r="C185" s="207" t="s">
        <v>24</v>
      </c>
    </row>
    <row r="186" spans="1:3" s="207" customFormat="1" x14ac:dyDescent="0.3">
      <c r="A186" s="190">
        <v>42263</v>
      </c>
      <c r="B186" s="207">
        <v>20</v>
      </c>
      <c r="C186" s="207" t="s">
        <v>214</v>
      </c>
    </row>
    <row r="187" spans="1:3" s="207" customFormat="1" x14ac:dyDescent="0.3">
      <c r="A187" s="190">
        <v>42262</v>
      </c>
      <c r="B187" s="207">
        <v>240</v>
      </c>
      <c r="C187" s="207" t="s">
        <v>2379</v>
      </c>
    </row>
    <row r="188" spans="1:3" s="207" customFormat="1" x14ac:dyDescent="0.3">
      <c r="A188" s="190">
        <v>42262</v>
      </c>
      <c r="B188" s="207">
        <v>240</v>
      </c>
      <c r="C188" s="207" t="s">
        <v>2380</v>
      </c>
    </row>
    <row r="189" spans="1:3" s="207" customFormat="1" x14ac:dyDescent="0.3">
      <c r="A189" s="190">
        <v>42262</v>
      </c>
      <c r="B189" s="207">
        <v>20</v>
      </c>
      <c r="C189" s="207" t="s">
        <v>124</v>
      </c>
    </row>
    <row r="190" spans="1:3" s="207" customFormat="1" x14ac:dyDescent="0.3">
      <c r="A190" s="190">
        <v>42262</v>
      </c>
      <c r="B190" s="207">
        <v>20</v>
      </c>
      <c r="C190" s="207" t="s">
        <v>278</v>
      </c>
    </row>
    <row r="191" spans="1:3" s="207" customFormat="1" x14ac:dyDescent="0.3">
      <c r="A191" s="190">
        <v>42262</v>
      </c>
      <c r="B191" s="207">
        <v>20</v>
      </c>
      <c r="C191" s="207" t="s">
        <v>119</v>
      </c>
    </row>
    <row r="192" spans="1:3" s="207" customFormat="1" x14ac:dyDescent="0.3">
      <c r="A192" s="190">
        <v>42262</v>
      </c>
      <c r="B192" s="207">
        <v>20</v>
      </c>
      <c r="C192" s="207" t="s">
        <v>27</v>
      </c>
    </row>
    <row r="193" spans="1:3" s="207" customFormat="1" x14ac:dyDescent="0.3">
      <c r="A193" s="190">
        <v>42262</v>
      </c>
      <c r="B193" s="207">
        <v>-1666.95</v>
      </c>
      <c r="C193" s="207" t="s">
        <v>3</v>
      </c>
    </row>
    <row r="194" spans="1:3" s="207" customFormat="1" x14ac:dyDescent="0.3">
      <c r="A194" s="190">
        <v>42261</v>
      </c>
      <c r="B194" s="207">
        <v>20</v>
      </c>
      <c r="C194" s="207" t="s">
        <v>257</v>
      </c>
    </row>
    <row r="195" spans="1:3" s="207" customFormat="1" x14ac:dyDescent="0.3">
      <c r="A195" s="190">
        <v>42261</v>
      </c>
      <c r="B195" s="207">
        <v>20</v>
      </c>
      <c r="C195" s="207" t="s">
        <v>68</v>
      </c>
    </row>
    <row r="196" spans="1:3" s="207" customFormat="1" x14ac:dyDescent="0.3">
      <c r="A196" s="190">
        <v>42261</v>
      </c>
      <c r="B196" s="207">
        <v>20</v>
      </c>
      <c r="C196" s="207" t="s">
        <v>102</v>
      </c>
    </row>
    <row r="197" spans="1:3" s="207" customFormat="1" x14ac:dyDescent="0.3">
      <c r="A197" s="190">
        <v>42261</v>
      </c>
      <c r="B197" s="207">
        <v>20</v>
      </c>
      <c r="C197" s="207" t="s">
        <v>109</v>
      </c>
    </row>
    <row r="198" spans="1:3" s="207" customFormat="1" x14ac:dyDescent="0.3">
      <c r="A198" s="190">
        <v>42261</v>
      </c>
      <c r="B198" s="207">
        <v>120</v>
      </c>
      <c r="C198" s="207" t="s">
        <v>2381</v>
      </c>
    </row>
    <row r="199" spans="1:3" s="207" customFormat="1" x14ac:dyDescent="0.3">
      <c r="A199" s="190">
        <v>42258</v>
      </c>
      <c r="B199" s="207">
        <v>100</v>
      </c>
      <c r="C199" s="207" t="s">
        <v>2382</v>
      </c>
    </row>
    <row r="200" spans="1:3" s="207" customFormat="1" x14ac:dyDescent="0.3">
      <c r="A200" s="190">
        <v>42257</v>
      </c>
      <c r="B200" s="207">
        <v>20</v>
      </c>
      <c r="C200" s="207" t="s">
        <v>563</v>
      </c>
    </row>
    <row r="201" spans="1:3" s="207" customFormat="1" x14ac:dyDescent="0.3">
      <c r="A201" s="190">
        <v>42256</v>
      </c>
      <c r="B201" s="207">
        <v>20</v>
      </c>
      <c r="C201" s="207" t="s">
        <v>2</v>
      </c>
    </row>
    <row r="202" spans="1:3" s="207" customFormat="1" x14ac:dyDescent="0.3">
      <c r="A202" s="190">
        <v>42255</v>
      </c>
      <c r="B202" s="207">
        <v>-4235</v>
      </c>
      <c r="C202" s="207">
        <v>1570</v>
      </c>
    </row>
    <row r="203" spans="1:3" s="207" customFormat="1" x14ac:dyDescent="0.3">
      <c r="A203" s="190">
        <v>42255</v>
      </c>
      <c r="B203" s="207">
        <v>240</v>
      </c>
      <c r="C203" s="207" t="s">
        <v>2383</v>
      </c>
    </row>
    <row r="204" spans="1:3" s="207" customFormat="1" x14ac:dyDescent="0.3">
      <c r="A204" s="190">
        <v>42255</v>
      </c>
      <c r="B204" s="207">
        <v>20</v>
      </c>
      <c r="C204" s="207" t="s">
        <v>2384</v>
      </c>
    </row>
    <row r="205" spans="1:3" s="207" customFormat="1" x14ac:dyDescent="0.3">
      <c r="A205" s="190">
        <v>42255</v>
      </c>
      <c r="B205" s="207">
        <v>-1328.13</v>
      </c>
      <c r="C205" s="207" t="s">
        <v>3</v>
      </c>
    </row>
    <row r="206" spans="1:3" s="207" customFormat="1" x14ac:dyDescent="0.3">
      <c r="A206" s="190">
        <v>42254</v>
      </c>
      <c r="B206" s="207">
        <v>300</v>
      </c>
      <c r="C206" s="207" t="s">
        <v>2385</v>
      </c>
    </row>
    <row r="207" spans="1:3" s="207" customFormat="1" x14ac:dyDescent="0.3">
      <c r="A207" s="190">
        <v>42254</v>
      </c>
      <c r="B207" s="207">
        <v>240</v>
      </c>
      <c r="C207" s="207" t="s">
        <v>2386</v>
      </c>
    </row>
    <row r="208" spans="1:3" s="207" customFormat="1" x14ac:dyDescent="0.3">
      <c r="A208" s="190">
        <v>42254</v>
      </c>
      <c r="B208" s="207">
        <v>80</v>
      </c>
      <c r="C208" s="207" t="s">
        <v>0</v>
      </c>
    </row>
    <row r="209" spans="1:3" s="207" customFormat="1" x14ac:dyDescent="0.3">
      <c r="A209" s="190">
        <v>42254</v>
      </c>
      <c r="B209" s="207">
        <v>20</v>
      </c>
      <c r="C209" s="207" t="s">
        <v>1</v>
      </c>
    </row>
    <row r="210" spans="1:3" s="207" customFormat="1" x14ac:dyDescent="0.3">
      <c r="A210" s="190">
        <v>42254</v>
      </c>
      <c r="B210" s="207">
        <v>-0.6</v>
      </c>
      <c r="C210" s="207" t="s">
        <v>2387</v>
      </c>
    </row>
    <row r="211" spans="1:3" s="207" customFormat="1" x14ac:dyDescent="0.3">
      <c r="A211" s="190">
        <v>42254</v>
      </c>
      <c r="B211" s="207">
        <v>-0.8</v>
      </c>
      <c r="C211" s="207" t="s">
        <v>2388</v>
      </c>
    </row>
    <row r="212" spans="1:3" s="207" customFormat="1" x14ac:dyDescent="0.3">
      <c r="A212" s="190">
        <v>42254</v>
      </c>
      <c r="B212" s="207">
        <v>-1.2</v>
      </c>
      <c r="C212" s="207" t="s">
        <v>2389</v>
      </c>
    </row>
    <row r="213" spans="1:3" s="207" customFormat="1" x14ac:dyDescent="0.3">
      <c r="A213" s="190">
        <v>42254</v>
      </c>
      <c r="B213" s="207">
        <v>1.66</v>
      </c>
      <c r="C213" s="207" t="s">
        <v>16</v>
      </c>
    </row>
    <row r="214" spans="1:3" s="207" customFormat="1" x14ac:dyDescent="0.3">
      <c r="A214" s="190">
        <v>42251</v>
      </c>
      <c r="B214" s="207">
        <v>-2338.69</v>
      </c>
      <c r="C214" s="207">
        <v>1568</v>
      </c>
    </row>
    <row r="215" spans="1:3" s="207" customFormat="1" x14ac:dyDescent="0.3">
      <c r="A215" s="190">
        <v>42249</v>
      </c>
      <c r="B215" s="207">
        <v>20</v>
      </c>
      <c r="C215" s="207" t="s">
        <v>4</v>
      </c>
    </row>
    <row r="216" spans="1:3" s="207" customFormat="1" x14ac:dyDescent="0.3">
      <c r="A216" s="190">
        <v>42249</v>
      </c>
      <c r="B216" s="207">
        <v>20</v>
      </c>
      <c r="C216" s="207" t="s">
        <v>2390</v>
      </c>
    </row>
    <row r="217" spans="1:3" s="207" customFormat="1" x14ac:dyDescent="0.3">
      <c r="A217" s="190">
        <v>42249</v>
      </c>
      <c r="B217" s="207">
        <v>20</v>
      </c>
      <c r="C217" s="207" t="s">
        <v>322</v>
      </c>
    </row>
    <row r="218" spans="1:3" s="207" customFormat="1" x14ac:dyDescent="0.3">
      <c r="A218" s="190">
        <v>42248</v>
      </c>
      <c r="B218" s="207">
        <v>20</v>
      </c>
      <c r="C218" s="207" t="s">
        <v>7</v>
      </c>
    </row>
    <row r="219" spans="1:3" s="207" customFormat="1" x14ac:dyDescent="0.3">
      <c r="A219" s="190">
        <v>42248</v>
      </c>
      <c r="B219" s="207">
        <v>20</v>
      </c>
      <c r="C219" s="207" t="s">
        <v>215</v>
      </c>
    </row>
    <row r="220" spans="1:3" s="207" customFormat="1" x14ac:dyDescent="0.3">
      <c r="A220" s="190">
        <v>42248</v>
      </c>
      <c r="B220" s="207">
        <v>20</v>
      </c>
      <c r="C220" s="207" t="s">
        <v>6</v>
      </c>
    </row>
    <row r="221" spans="1:3" s="207" customFormat="1" x14ac:dyDescent="0.3">
      <c r="A221" s="190">
        <v>42248</v>
      </c>
      <c r="B221" s="207">
        <v>20</v>
      </c>
      <c r="C221" s="207" t="s">
        <v>8</v>
      </c>
    </row>
    <row r="222" spans="1:3" s="207" customFormat="1" x14ac:dyDescent="0.3">
      <c r="A222" s="190">
        <v>42248</v>
      </c>
      <c r="B222" s="207">
        <v>20</v>
      </c>
      <c r="C222" s="207" t="s">
        <v>10</v>
      </c>
    </row>
    <row r="223" spans="1:3" s="207" customFormat="1" x14ac:dyDescent="0.3">
      <c r="A223" s="190">
        <v>42248</v>
      </c>
      <c r="B223" s="207">
        <v>20</v>
      </c>
      <c r="C223" s="207" t="s">
        <v>9</v>
      </c>
    </row>
    <row r="224" spans="1:3" s="207" customFormat="1" x14ac:dyDescent="0.3">
      <c r="A224" s="190">
        <v>42248</v>
      </c>
      <c r="B224" s="207">
        <v>20</v>
      </c>
      <c r="C224" s="207" t="s">
        <v>110</v>
      </c>
    </row>
    <row r="225" spans="1:3" s="207" customFormat="1" x14ac:dyDescent="0.3">
      <c r="A225" s="190">
        <v>42248</v>
      </c>
      <c r="B225" s="207">
        <v>20</v>
      </c>
      <c r="C225" s="207" t="s">
        <v>354</v>
      </c>
    </row>
    <row r="226" spans="1:3" s="207" customFormat="1" x14ac:dyDescent="0.3">
      <c r="B226" s="208"/>
    </row>
    <row r="227" spans="1:3" s="189" customFormat="1" x14ac:dyDescent="0.3">
      <c r="A227" s="190">
        <v>42247</v>
      </c>
      <c r="B227" s="189">
        <v>1930</v>
      </c>
      <c r="C227" s="189" t="s">
        <v>0</v>
      </c>
    </row>
    <row r="228" spans="1:3" s="189" customFormat="1" x14ac:dyDescent="0.3">
      <c r="A228" s="190">
        <v>42247</v>
      </c>
      <c r="B228" s="189">
        <v>20</v>
      </c>
      <c r="C228" s="189" t="s">
        <v>11</v>
      </c>
    </row>
    <row r="229" spans="1:3" s="189" customFormat="1" x14ac:dyDescent="0.3">
      <c r="A229" s="190">
        <v>42247</v>
      </c>
      <c r="B229" s="189">
        <v>20</v>
      </c>
      <c r="C229" s="189" t="s">
        <v>2303</v>
      </c>
    </row>
    <row r="230" spans="1:3" s="189" customFormat="1" x14ac:dyDescent="0.3">
      <c r="A230" s="190">
        <v>42244</v>
      </c>
      <c r="B230" s="189">
        <v>20</v>
      </c>
      <c r="C230" s="189" t="s">
        <v>12</v>
      </c>
    </row>
    <row r="231" spans="1:3" s="189" customFormat="1" x14ac:dyDescent="0.3">
      <c r="A231" s="190">
        <v>42244</v>
      </c>
      <c r="B231" s="189">
        <v>20</v>
      </c>
      <c r="C231" s="189" t="s">
        <v>13</v>
      </c>
    </row>
    <row r="232" spans="1:3" s="189" customFormat="1" x14ac:dyDescent="0.3">
      <c r="A232" s="190">
        <v>42244</v>
      </c>
      <c r="B232" s="189">
        <v>20</v>
      </c>
      <c r="C232" s="189" t="s">
        <v>14</v>
      </c>
    </row>
    <row r="233" spans="1:3" s="189" customFormat="1" x14ac:dyDescent="0.3">
      <c r="A233" s="190">
        <v>42243</v>
      </c>
      <c r="B233" s="189">
        <v>30</v>
      </c>
      <c r="C233" s="189" t="s">
        <v>15</v>
      </c>
    </row>
    <row r="234" spans="1:3" s="189" customFormat="1" x14ac:dyDescent="0.3">
      <c r="A234" s="190">
        <v>42242</v>
      </c>
      <c r="B234" s="189">
        <v>100</v>
      </c>
      <c r="C234" s="189" t="s">
        <v>2304</v>
      </c>
    </row>
    <row r="235" spans="1:3" s="189" customFormat="1" x14ac:dyDescent="0.3">
      <c r="A235" s="190">
        <v>42242</v>
      </c>
      <c r="B235" s="189">
        <v>80</v>
      </c>
      <c r="C235" s="189" t="s">
        <v>2305</v>
      </c>
    </row>
    <row r="236" spans="1:3" s="189" customFormat="1" x14ac:dyDescent="0.3">
      <c r="A236" s="190">
        <v>42241</v>
      </c>
      <c r="B236" s="189">
        <v>-3</v>
      </c>
      <c r="C236" s="189" t="s">
        <v>118</v>
      </c>
    </row>
    <row r="237" spans="1:3" s="189" customFormat="1" x14ac:dyDescent="0.3">
      <c r="A237" s="190">
        <v>42241</v>
      </c>
      <c r="B237" s="189">
        <v>-2.8</v>
      </c>
      <c r="C237" s="189" t="s">
        <v>2306</v>
      </c>
    </row>
    <row r="238" spans="1:3" s="189" customFormat="1" x14ac:dyDescent="0.3">
      <c r="A238" s="190">
        <v>42241</v>
      </c>
      <c r="B238" s="189">
        <v>-7.6</v>
      </c>
      <c r="C238" s="189" t="s">
        <v>2307</v>
      </c>
    </row>
    <row r="239" spans="1:3" s="189" customFormat="1" x14ac:dyDescent="0.3">
      <c r="A239" s="190">
        <v>42241</v>
      </c>
      <c r="B239" s="189">
        <v>-12.5</v>
      </c>
      <c r="C239" s="189" t="s">
        <v>2308</v>
      </c>
    </row>
    <row r="240" spans="1:3" s="189" customFormat="1" x14ac:dyDescent="0.3">
      <c r="A240" s="190">
        <v>42241</v>
      </c>
      <c r="B240" s="189">
        <v>-1.2</v>
      </c>
      <c r="C240" s="189" t="s">
        <v>2309</v>
      </c>
    </row>
    <row r="241" spans="1:3" s="189" customFormat="1" x14ac:dyDescent="0.3">
      <c r="A241" s="190">
        <v>42241</v>
      </c>
      <c r="B241" s="189">
        <v>3.8</v>
      </c>
      <c r="C241" s="189" t="s">
        <v>16</v>
      </c>
    </row>
    <row r="242" spans="1:3" s="189" customFormat="1" x14ac:dyDescent="0.3">
      <c r="A242" s="190">
        <v>42241</v>
      </c>
      <c r="B242" s="189">
        <v>20</v>
      </c>
      <c r="C242" s="189" t="s">
        <v>117</v>
      </c>
    </row>
    <row r="243" spans="1:3" s="189" customFormat="1" x14ac:dyDescent="0.3">
      <c r="A243" s="190">
        <v>42241</v>
      </c>
      <c r="B243" s="189">
        <v>20</v>
      </c>
      <c r="C243" s="189" t="s">
        <v>17</v>
      </c>
    </row>
    <row r="244" spans="1:3" s="189" customFormat="1" x14ac:dyDescent="0.3">
      <c r="A244" s="190">
        <v>42240</v>
      </c>
      <c r="B244" s="189">
        <v>1240</v>
      </c>
      <c r="C244" s="189" t="s">
        <v>0</v>
      </c>
    </row>
    <row r="245" spans="1:3" s="189" customFormat="1" x14ac:dyDescent="0.3">
      <c r="A245" s="190">
        <v>42240</v>
      </c>
      <c r="B245" s="189">
        <v>240</v>
      </c>
      <c r="C245" s="189" t="s">
        <v>2310</v>
      </c>
    </row>
    <row r="246" spans="1:3" s="189" customFormat="1" x14ac:dyDescent="0.3">
      <c r="A246" s="190">
        <v>42240</v>
      </c>
      <c r="B246" s="189">
        <v>180</v>
      </c>
      <c r="C246" s="189" t="s">
        <v>0</v>
      </c>
    </row>
    <row r="247" spans="1:3" s="189" customFormat="1" x14ac:dyDescent="0.3">
      <c r="A247" s="190">
        <v>42240</v>
      </c>
      <c r="B247" s="189">
        <v>20</v>
      </c>
      <c r="C247" s="189" t="s">
        <v>19</v>
      </c>
    </row>
    <row r="248" spans="1:3" s="189" customFormat="1" x14ac:dyDescent="0.3">
      <c r="A248" s="190">
        <v>42240</v>
      </c>
      <c r="B248" s="189">
        <v>20</v>
      </c>
      <c r="C248" s="189" t="s">
        <v>18</v>
      </c>
    </row>
    <row r="249" spans="1:3" s="189" customFormat="1" x14ac:dyDescent="0.3">
      <c r="A249" s="190">
        <v>42237</v>
      </c>
      <c r="B249" s="189">
        <v>50</v>
      </c>
      <c r="C249" s="189" t="s">
        <v>20</v>
      </c>
    </row>
    <row r="250" spans="1:3" s="189" customFormat="1" x14ac:dyDescent="0.3">
      <c r="A250" s="190">
        <v>42237</v>
      </c>
      <c r="B250" s="189">
        <v>20</v>
      </c>
      <c r="C250" s="189" t="s">
        <v>21</v>
      </c>
    </row>
    <row r="251" spans="1:3" s="189" customFormat="1" x14ac:dyDescent="0.3">
      <c r="A251" s="190">
        <v>42237</v>
      </c>
      <c r="B251" s="189">
        <v>20</v>
      </c>
      <c r="C251" s="189" t="s">
        <v>2311</v>
      </c>
    </row>
    <row r="252" spans="1:3" s="189" customFormat="1" x14ac:dyDescent="0.3">
      <c r="A252" s="190">
        <v>42236</v>
      </c>
      <c r="B252" s="189">
        <v>20</v>
      </c>
      <c r="C252" s="189" t="s">
        <v>22</v>
      </c>
    </row>
    <row r="253" spans="1:3" s="189" customFormat="1" x14ac:dyDescent="0.3">
      <c r="A253" s="190">
        <v>42236</v>
      </c>
      <c r="B253" s="189">
        <v>20</v>
      </c>
      <c r="C253" s="189" t="s">
        <v>108</v>
      </c>
    </row>
    <row r="254" spans="1:3" s="189" customFormat="1" x14ac:dyDescent="0.3">
      <c r="A254" s="190">
        <v>42236</v>
      </c>
      <c r="B254" s="189">
        <v>20</v>
      </c>
      <c r="C254" s="189" t="s">
        <v>23</v>
      </c>
    </row>
    <row r="255" spans="1:3" s="189" customFormat="1" x14ac:dyDescent="0.3">
      <c r="A255" s="190">
        <v>42236</v>
      </c>
      <c r="B255" s="189">
        <v>20</v>
      </c>
      <c r="C255" s="189" t="s">
        <v>262</v>
      </c>
    </row>
    <row r="257" spans="1:3" x14ac:dyDescent="0.3">
      <c r="A257" s="190">
        <v>42234</v>
      </c>
      <c r="B257" s="189">
        <v>20</v>
      </c>
      <c r="C257" s="189" t="s">
        <v>26</v>
      </c>
    </row>
    <row r="258" spans="1:3" x14ac:dyDescent="0.3">
      <c r="A258" s="190">
        <v>42234</v>
      </c>
      <c r="B258" s="189">
        <v>20</v>
      </c>
      <c r="C258" s="189" t="s">
        <v>261</v>
      </c>
    </row>
    <row r="259" spans="1:3" x14ac:dyDescent="0.3">
      <c r="A259" s="190">
        <v>42233</v>
      </c>
      <c r="B259" s="189">
        <v>20</v>
      </c>
      <c r="C259" s="189" t="s">
        <v>278</v>
      </c>
    </row>
    <row r="260" spans="1:3" x14ac:dyDescent="0.3">
      <c r="A260" s="190">
        <v>42233</v>
      </c>
      <c r="B260" s="189">
        <v>20</v>
      </c>
      <c r="C260" s="189" t="s">
        <v>119</v>
      </c>
    </row>
    <row r="261" spans="1:3" x14ac:dyDescent="0.3">
      <c r="A261" s="190">
        <v>42233</v>
      </c>
      <c r="B261" s="189">
        <v>20</v>
      </c>
      <c r="C261" s="189" t="s">
        <v>216</v>
      </c>
    </row>
    <row r="262" spans="1:3" x14ac:dyDescent="0.3">
      <c r="A262" s="190">
        <v>42233</v>
      </c>
      <c r="B262" s="189">
        <v>20</v>
      </c>
      <c r="C262" s="189" t="s">
        <v>399</v>
      </c>
    </row>
    <row r="263" spans="1:3" x14ac:dyDescent="0.3">
      <c r="A263" s="190">
        <v>42233</v>
      </c>
      <c r="B263" s="189">
        <v>20</v>
      </c>
      <c r="C263" s="189" t="s">
        <v>27</v>
      </c>
    </row>
    <row r="264" spans="1:3" x14ac:dyDescent="0.3">
      <c r="A264" s="190">
        <v>42233</v>
      </c>
      <c r="B264" s="189">
        <v>20</v>
      </c>
      <c r="C264" s="189" t="s">
        <v>214</v>
      </c>
    </row>
    <row r="265" spans="1:3" x14ac:dyDescent="0.3">
      <c r="A265" s="190">
        <v>42233</v>
      </c>
      <c r="B265" s="189">
        <v>20</v>
      </c>
      <c r="C265" s="189" t="s">
        <v>24</v>
      </c>
    </row>
    <row r="266" spans="1:3" x14ac:dyDescent="0.3">
      <c r="A266" s="190">
        <v>42233</v>
      </c>
      <c r="B266" s="189">
        <v>20</v>
      </c>
      <c r="C266" s="189" t="s">
        <v>25</v>
      </c>
    </row>
    <row r="267" spans="1:3" x14ac:dyDescent="0.3">
      <c r="A267" s="190">
        <v>42233</v>
      </c>
      <c r="B267" s="189">
        <v>20</v>
      </c>
      <c r="C267" s="189" t="s">
        <v>124</v>
      </c>
    </row>
    <row r="268" spans="1:3" x14ac:dyDescent="0.3">
      <c r="A268" s="190">
        <v>42230</v>
      </c>
      <c r="B268" s="189">
        <v>60</v>
      </c>
      <c r="C268" s="189" t="s">
        <v>558</v>
      </c>
    </row>
    <row r="269" spans="1:3" x14ac:dyDescent="0.3">
      <c r="A269" s="190">
        <v>42230</v>
      </c>
      <c r="B269" s="189">
        <v>20</v>
      </c>
      <c r="C269" s="189" t="s">
        <v>257</v>
      </c>
    </row>
    <row r="270" spans="1:3" x14ac:dyDescent="0.3">
      <c r="A270" s="190">
        <v>42230</v>
      </c>
      <c r="B270" s="189">
        <v>20</v>
      </c>
      <c r="C270" s="189" t="s">
        <v>109</v>
      </c>
    </row>
    <row r="271" spans="1:3" x14ac:dyDescent="0.3">
      <c r="A271" s="190">
        <v>42229</v>
      </c>
      <c r="B271" s="189">
        <v>-1615</v>
      </c>
      <c r="C271" s="189">
        <v>1560</v>
      </c>
    </row>
    <row r="272" spans="1:3" x14ac:dyDescent="0.3">
      <c r="A272" s="190">
        <v>42229</v>
      </c>
      <c r="B272" s="189">
        <v>240</v>
      </c>
      <c r="C272" s="189" t="s">
        <v>559</v>
      </c>
    </row>
    <row r="273" spans="1:3" x14ac:dyDescent="0.3">
      <c r="A273" s="190">
        <v>42229</v>
      </c>
      <c r="B273" s="189">
        <v>240</v>
      </c>
      <c r="C273" s="189" t="s">
        <v>560</v>
      </c>
    </row>
    <row r="274" spans="1:3" x14ac:dyDescent="0.3">
      <c r="A274" s="190">
        <v>42229</v>
      </c>
      <c r="B274" s="189">
        <v>20</v>
      </c>
      <c r="C274" s="189" t="s">
        <v>102</v>
      </c>
    </row>
    <row r="275" spans="1:3" x14ac:dyDescent="0.3">
      <c r="A275" s="190">
        <v>42229</v>
      </c>
      <c r="B275" s="189">
        <v>-1666.95</v>
      </c>
      <c r="C275" s="189" t="s">
        <v>3</v>
      </c>
    </row>
    <row r="276" spans="1:3" x14ac:dyDescent="0.3">
      <c r="A276" s="190">
        <v>42228</v>
      </c>
      <c r="B276" s="189">
        <v>-475.02</v>
      </c>
      <c r="C276" s="189">
        <v>1566</v>
      </c>
    </row>
    <row r="277" spans="1:3" x14ac:dyDescent="0.3">
      <c r="A277" s="190">
        <v>42228</v>
      </c>
      <c r="B277" s="189">
        <v>20</v>
      </c>
      <c r="C277" s="189" t="s">
        <v>68</v>
      </c>
    </row>
    <row r="278" spans="1:3" x14ac:dyDescent="0.3">
      <c r="A278" s="190">
        <v>42227</v>
      </c>
      <c r="B278" s="189">
        <v>300</v>
      </c>
      <c r="C278" s="189" t="s">
        <v>0</v>
      </c>
    </row>
    <row r="279" spans="1:3" x14ac:dyDescent="0.3">
      <c r="A279" s="190">
        <v>42227</v>
      </c>
      <c r="B279" s="189">
        <v>120</v>
      </c>
      <c r="C279" s="189" t="s">
        <v>561</v>
      </c>
    </row>
    <row r="280" spans="1:3" x14ac:dyDescent="0.3">
      <c r="A280" s="190">
        <v>42226</v>
      </c>
      <c r="B280" s="189">
        <v>240</v>
      </c>
      <c r="C280" s="189" t="s">
        <v>562</v>
      </c>
    </row>
    <row r="281" spans="1:3" x14ac:dyDescent="0.3">
      <c r="A281" s="190">
        <v>42226</v>
      </c>
      <c r="B281" s="189">
        <v>20</v>
      </c>
      <c r="C281" s="189" t="s">
        <v>563</v>
      </c>
    </row>
    <row r="282" spans="1:3" x14ac:dyDescent="0.3">
      <c r="A282" s="190">
        <v>42226</v>
      </c>
      <c r="B282" s="189">
        <v>20</v>
      </c>
      <c r="C282" s="189" t="s">
        <v>2</v>
      </c>
    </row>
    <row r="283" spans="1:3" x14ac:dyDescent="0.3">
      <c r="A283" s="190">
        <v>42223</v>
      </c>
      <c r="B283" s="189">
        <v>-306.31</v>
      </c>
      <c r="C283" s="189">
        <v>1564</v>
      </c>
    </row>
    <row r="284" spans="1:3" x14ac:dyDescent="0.3">
      <c r="A284" s="190">
        <v>42223</v>
      </c>
      <c r="B284" s="189">
        <v>3384</v>
      </c>
      <c r="C284" s="189" t="s">
        <v>564</v>
      </c>
    </row>
    <row r="285" spans="1:3" s="187" customFormat="1" x14ac:dyDescent="0.3">
      <c r="B285" s="186"/>
    </row>
    <row r="286" spans="1:3" x14ac:dyDescent="0.3">
      <c r="A286" s="1">
        <v>42222</v>
      </c>
      <c r="B286" s="181">
        <v>20</v>
      </c>
      <c r="C286" t="s">
        <v>1</v>
      </c>
    </row>
    <row r="287" spans="1:3" x14ac:dyDescent="0.3">
      <c r="A287" s="1">
        <v>42222</v>
      </c>
      <c r="B287" s="181">
        <v>-1328.13</v>
      </c>
      <c r="C287" t="s">
        <v>3</v>
      </c>
    </row>
    <row r="288" spans="1:3" x14ac:dyDescent="0.3">
      <c r="A288" s="1">
        <v>42220</v>
      </c>
      <c r="B288" s="181">
        <v>-91.72</v>
      </c>
      <c r="C288">
        <v>1563</v>
      </c>
    </row>
    <row r="289" spans="1:3" x14ac:dyDescent="0.3">
      <c r="A289" s="1">
        <v>42219</v>
      </c>
      <c r="B289" s="181">
        <v>-78.98</v>
      </c>
      <c r="C289">
        <v>1565</v>
      </c>
    </row>
    <row r="290" spans="1:3" x14ac:dyDescent="0.3">
      <c r="A290" s="1">
        <v>42219</v>
      </c>
      <c r="B290" s="181">
        <v>1730</v>
      </c>
      <c r="C290" t="s">
        <v>0</v>
      </c>
    </row>
    <row r="291" spans="1:3" x14ac:dyDescent="0.3">
      <c r="A291" s="1">
        <v>42219</v>
      </c>
      <c r="B291" s="181">
        <v>60</v>
      </c>
      <c r="C291" t="s">
        <v>453</v>
      </c>
    </row>
    <row r="292" spans="1:3" x14ac:dyDescent="0.3">
      <c r="A292" s="1">
        <v>42219</v>
      </c>
      <c r="B292" s="181">
        <v>20</v>
      </c>
      <c r="C292" t="s">
        <v>354</v>
      </c>
    </row>
    <row r="293" spans="1:3" x14ac:dyDescent="0.3">
      <c r="A293" s="1">
        <v>42219</v>
      </c>
      <c r="B293" s="181">
        <v>20</v>
      </c>
      <c r="C293" t="s">
        <v>110</v>
      </c>
    </row>
    <row r="294" spans="1:3" x14ac:dyDescent="0.3">
      <c r="A294" s="1">
        <v>42219</v>
      </c>
      <c r="B294" s="181">
        <v>20</v>
      </c>
      <c r="C294" t="s">
        <v>8</v>
      </c>
    </row>
    <row r="295" spans="1:3" x14ac:dyDescent="0.3">
      <c r="A295" s="1">
        <v>42219</v>
      </c>
      <c r="B295" s="181">
        <v>20</v>
      </c>
      <c r="C295" t="s">
        <v>322</v>
      </c>
    </row>
    <row r="296" spans="1:3" x14ac:dyDescent="0.3">
      <c r="A296" s="1">
        <v>42219</v>
      </c>
      <c r="B296" s="181">
        <v>20</v>
      </c>
      <c r="C296" t="s">
        <v>10</v>
      </c>
    </row>
    <row r="297" spans="1:3" x14ac:dyDescent="0.3">
      <c r="A297" s="1">
        <v>42219</v>
      </c>
      <c r="B297" s="181">
        <v>20</v>
      </c>
      <c r="C297" t="s">
        <v>9</v>
      </c>
    </row>
    <row r="298" spans="1:3" x14ac:dyDescent="0.3">
      <c r="A298" s="1">
        <v>42219</v>
      </c>
      <c r="B298" s="181">
        <v>20</v>
      </c>
      <c r="C298" t="s">
        <v>4</v>
      </c>
    </row>
    <row r="299" spans="1:3" x14ac:dyDescent="0.3">
      <c r="A299" s="1">
        <v>42219</v>
      </c>
      <c r="B299" s="181">
        <v>20</v>
      </c>
      <c r="C299" t="s">
        <v>7</v>
      </c>
    </row>
    <row r="300" spans="1:3" x14ac:dyDescent="0.3">
      <c r="A300" s="1">
        <v>42219</v>
      </c>
      <c r="B300" s="181">
        <v>20</v>
      </c>
      <c r="C300" t="s">
        <v>215</v>
      </c>
    </row>
    <row r="301" spans="1:3" x14ac:dyDescent="0.3">
      <c r="A301" s="1">
        <v>42219</v>
      </c>
      <c r="B301" s="181">
        <v>20</v>
      </c>
      <c r="C301" t="s">
        <v>6</v>
      </c>
    </row>
    <row r="302" spans="1:3" x14ac:dyDescent="0.3">
      <c r="A302" s="1">
        <v>42216</v>
      </c>
      <c r="B302" s="181">
        <v>240</v>
      </c>
      <c r="C302" t="s">
        <v>454</v>
      </c>
    </row>
    <row r="303" spans="1:3" x14ac:dyDescent="0.3">
      <c r="A303" s="1">
        <v>42216</v>
      </c>
      <c r="B303" s="181">
        <v>20</v>
      </c>
      <c r="C303" t="s">
        <v>11</v>
      </c>
    </row>
    <row r="304" spans="1:3" x14ac:dyDescent="0.3">
      <c r="A304" s="1"/>
      <c r="B304" s="181"/>
    </row>
    <row r="305" spans="1:3" x14ac:dyDescent="0.3">
      <c r="A305" s="1">
        <v>42215</v>
      </c>
      <c r="B305" s="3">
        <v>240</v>
      </c>
      <c r="C305" t="s">
        <v>402</v>
      </c>
    </row>
    <row r="306" spans="1:3" x14ac:dyDescent="0.3">
      <c r="A306" s="1">
        <v>42215</v>
      </c>
      <c r="B306" s="3">
        <v>120</v>
      </c>
      <c r="C306" t="s">
        <v>403</v>
      </c>
    </row>
    <row r="307" spans="1:3" x14ac:dyDescent="0.3">
      <c r="A307" s="1">
        <v>42214</v>
      </c>
      <c r="B307" s="3">
        <v>240</v>
      </c>
      <c r="C307" t="s">
        <v>404</v>
      </c>
    </row>
    <row r="308" spans="1:3" x14ac:dyDescent="0.3">
      <c r="A308" s="1">
        <v>42214</v>
      </c>
      <c r="B308" s="3">
        <v>240</v>
      </c>
      <c r="C308" t="s">
        <v>405</v>
      </c>
    </row>
    <row r="309" spans="1:3" x14ac:dyDescent="0.3">
      <c r="A309" s="1">
        <v>42213</v>
      </c>
      <c r="B309" s="3">
        <v>20</v>
      </c>
      <c r="C309" t="s">
        <v>12</v>
      </c>
    </row>
    <row r="310" spans="1:3" x14ac:dyDescent="0.3">
      <c r="A310" s="1">
        <v>42213</v>
      </c>
      <c r="B310" s="3">
        <v>20</v>
      </c>
      <c r="C310" t="s">
        <v>13</v>
      </c>
    </row>
    <row r="311" spans="1:3" x14ac:dyDescent="0.3">
      <c r="A311" s="1">
        <v>42213</v>
      </c>
      <c r="B311" s="3">
        <v>20</v>
      </c>
      <c r="C311" t="s">
        <v>14</v>
      </c>
    </row>
    <row r="312" spans="1:3" x14ac:dyDescent="0.3">
      <c r="A312" s="1">
        <v>42212</v>
      </c>
      <c r="B312" s="3">
        <v>1000</v>
      </c>
      <c r="C312" t="s">
        <v>0</v>
      </c>
    </row>
    <row r="313" spans="1:3" x14ac:dyDescent="0.3">
      <c r="A313" s="1">
        <v>42212</v>
      </c>
      <c r="B313" s="3">
        <v>120</v>
      </c>
      <c r="C313" t="s">
        <v>99</v>
      </c>
    </row>
    <row r="314" spans="1:3" x14ac:dyDescent="0.3">
      <c r="A314" s="1">
        <v>42212</v>
      </c>
      <c r="B314" s="3">
        <v>120</v>
      </c>
      <c r="C314" t="s">
        <v>406</v>
      </c>
    </row>
    <row r="315" spans="1:3" x14ac:dyDescent="0.3">
      <c r="A315" s="1">
        <v>42212</v>
      </c>
      <c r="B315" s="3">
        <v>30</v>
      </c>
      <c r="C315" t="s">
        <v>15</v>
      </c>
    </row>
    <row r="316" spans="1:3" x14ac:dyDescent="0.3">
      <c r="A316" s="1">
        <v>42212</v>
      </c>
      <c r="B316" s="3">
        <v>20</v>
      </c>
      <c r="C316" t="s">
        <v>117</v>
      </c>
    </row>
    <row r="317" spans="1:3" x14ac:dyDescent="0.3">
      <c r="A317" s="1">
        <v>42212</v>
      </c>
      <c r="B317" s="3">
        <v>20</v>
      </c>
      <c r="C317" t="s">
        <v>17</v>
      </c>
    </row>
    <row r="318" spans="1:3" x14ac:dyDescent="0.3">
      <c r="A318" s="1"/>
    </row>
    <row r="319" spans="1:3" x14ac:dyDescent="0.3">
      <c r="A319" s="1">
        <v>42209</v>
      </c>
      <c r="B319" s="3">
        <v>-3</v>
      </c>
      <c r="C319" t="s">
        <v>118</v>
      </c>
    </row>
    <row r="320" spans="1:3" x14ac:dyDescent="0.3">
      <c r="A320" s="1">
        <v>42209</v>
      </c>
      <c r="B320" s="3">
        <v>-2.6</v>
      </c>
      <c r="C320" t="s">
        <v>28</v>
      </c>
    </row>
    <row r="321" spans="1:3" x14ac:dyDescent="0.3">
      <c r="A321" s="1">
        <v>42209</v>
      </c>
      <c r="B321" s="3">
        <v>-8.6</v>
      </c>
      <c r="C321" t="s">
        <v>396</v>
      </c>
    </row>
    <row r="322" spans="1:3" x14ac:dyDescent="0.3">
      <c r="A322" s="1">
        <v>42209</v>
      </c>
      <c r="B322" s="3">
        <v>-5</v>
      </c>
      <c r="C322" t="s">
        <v>397</v>
      </c>
    </row>
    <row r="323" spans="1:3" x14ac:dyDescent="0.3">
      <c r="A323" s="1">
        <v>42209</v>
      </c>
      <c r="B323" s="3">
        <v>3.42</v>
      </c>
      <c r="C323" t="s">
        <v>16</v>
      </c>
    </row>
    <row r="324" spans="1:3" x14ac:dyDescent="0.3">
      <c r="A324" s="1">
        <v>42209</v>
      </c>
      <c r="B324" s="3">
        <v>-4942.53</v>
      </c>
      <c r="C324">
        <v>1562</v>
      </c>
    </row>
    <row r="325" spans="1:3" x14ac:dyDescent="0.3">
      <c r="A325" s="1">
        <v>42209</v>
      </c>
      <c r="B325" s="3">
        <v>20</v>
      </c>
      <c r="C325" t="s">
        <v>19</v>
      </c>
    </row>
    <row r="326" spans="1:3" x14ac:dyDescent="0.3">
      <c r="A326" s="1">
        <v>42208</v>
      </c>
      <c r="B326" s="3">
        <v>-684.35</v>
      </c>
      <c r="C326">
        <v>1561</v>
      </c>
    </row>
    <row r="327" spans="1:3" x14ac:dyDescent="0.3">
      <c r="A327" s="1">
        <v>42208</v>
      </c>
      <c r="B327" s="3">
        <v>20</v>
      </c>
      <c r="C327" t="s">
        <v>18</v>
      </c>
    </row>
    <row r="328" spans="1:3" x14ac:dyDescent="0.3">
      <c r="A328" s="1">
        <v>42207</v>
      </c>
      <c r="B328" s="3">
        <v>20</v>
      </c>
      <c r="C328" t="s">
        <v>398</v>
      </c>
    </row>
    <row r="329" spans="1:3" x14ac:dyDescent="0.3">
      <c r="A329" s="1">
        <v>42206</v>
      </c>
      <c r="B329" s="3">
        <v>50</v>
      </c>
      <c r="C329" t="s">
        <v>20</v>
      </c>
    </row>
    <row r="330" spans="1:3" x14ac:dyDescent="0.3">
      <c r="A330" s="1">
        <v>42206</v>
      </c>
      <c r="B330" s="3">
        <v>20</v>
      </c>
      <c r="C330" t="s">
        <v>21</v>
      </c>
    </row>
    <row r="331" spans="1:3" x14ac:dyDescent="0.3">
      <c r="A331" s="1">
        <v>42205</v>
      </c>
      <c r="B331" s="3">
        <v>100</v>
      </c>
      <c r="C331" t="s">
        <v>5</v>
      </c>
    </row>
    <row r="332" spans="1:3" x14ac:dyDescent="0.3">
      <c r="A332" s="1">
        <v>42205</v>
      </c>
      <c r="B332" s="3">
        <v>20</v>
      </c>
      <c r="C332" t="s">
        <v>22</v>
      </c>
    </row>
    <row r="333" spans="1:3" x14ac:dyDescent="0.3">
      <c r="A333" s="1">
        <v>42205</v>
      </c>
      <c r="B333" s="3">
        <v>20</v>
      </c>
      <c r="C333" t="s">
        <v>108</v>
      </c>
    </row>
    <row r="334" spans="1:3" x14ac:dyDescent="0.3">
      <c r="A334" s="1">
        <v>42205</v>
      </c>
      <c r="B334" s="3">
        <v>20</v>
      </c>
      <c r="C334" t="s">
        <v>23</v>
      </c>
    </row>
    <row r="335" spans="1:3" x14ac:dyDescent="0.3">
      <c r="A335" s="1">
        <v>42205</v>
      </c>
      <c r="B335" s="3">
        <v>20</v>
      </c>
      <c r="C335" t="s">
        <v>262</v>
      </c>
    </row>
    <row r="336" spans="1:3" x14ac:dyDescent="0.3">
      <c r="A336" s="1">
        <v>42205</v>
      </c>
      <c r="B336" s="3">
        <v>20</v>
      </c>
      <c r="C336" t="s">
        <v>261</v>
      </c>
    </row>
    <row r="337" spans="1:10" x14ac:dyDescent="0.3">
      <c r="A337" s="1">
        <v>42205</v>
      </c>
      <c r="B337" s="3">
        <v>20</v>
      </c>
      <c r="C337" t="s">
        <v>26</v>
      </c>
    </row>
    <row r="338" spans="1:10" x14ac:dyDescent="0.3">
      <c r="A338" s="1">
        <v>42201</v>
      </c>
      <c r="B338" s="3">
        <v>20</v>
      </c>
      <c r="C338" t="s">
        <v>25</v>
      </c>
    </row>
    <row r="339" spans="1:10" x14ac:dyDescent="0.3">
      <c r="A339" s="1">
        <v>42201</v>
      </c>
      <c r="B339" s="3">
        <v>20</v>
      </c>
      <c r="C339" t="s">
        <v>214</v>
      </c>
    </row>
    <row r="340" spans="1:10" x14ac:dyDescent="0.3">
      <c r="A340" s="1">
        <v>42201</v>
      </c>
      <c r="B340" s="3">
        <v>20</v>
      </c>
      <c r="C340" t="s">
        <v>24</v>
      </c>
    </row>
    <row r="341" spans="1:10" x14ac:dyDescent="0.3">
      <c r="A341" s="1">
        <v>42201</v>
      </c>
      <c r="B341" s="3">
        <v>20</v>
      </c>
      <c r="C341" t="s">
        <v>399</v>
      </c>
    </row>
    <row r="342" spans="1:10" x14ac:dyDescent="0.3">
      <c r="A342" s="1">
        <v>42201</v>
      </c>
      <c r="B342" s="3">
        <v>20</v>
      </c>
      <c r="C342" t="s">
        <v>216</v>
      </c>
    </row>
    <row r="343" spans="1:10" x14ac:dyDescent="0.3">
      <c r="A343" s="165">
        <v>42200</v>
      </c>
      <c r="B343" s="29">
        <v>1119.5999999999999</v>
      </c>
      <c r="C343" s="28" t="s">
        <v>400</v>
      </c>
      <c r="D343" s="28"/>
      <c r="E343" s="28"/>
      <c r="F343" s="28"/>
      <c r="G343" s="28"/>
      <c r="H343" s="28"/>
      <c r="I343" s="28"/>
      <c r="J343" s="28"/>
    </row>
    <row r="344" spans="1:10" x14ac:dyDescent="0.3">
      <c r="A344" s="1">
        <v>42200</v>
      </c>
      <c r="B344" s="3">
        <v>20</v>
      </c>
      <c r="C344" t="s">
        <v>124</v>
      </c>
    </row>
    <row r="345" spans="1:10" x14ac:dyDescent="0.3">
      <c r="A345" s="1">
        <v>42200</v>
      </c>
      <c r="B345" s="3">
        <v>20</v>
      </c>
      <c r="C345" t="s">
        <v>278</v>
      </c>
    </row>
    <row r="346" spans="1:10" x14ac:dyDescent="0.3">
      <c r="A346" s="1">
        <v>42200</v>
      </c>
      <c r="B346" s="3">
        <v>20</v>
      </c>
      <c r="C346" t="s">
        <v>119</v>
      </c>
    </row>
    <row r="347" spans="1:10" x14ac:dyDescent="0.3">
      <c r="A347" s="1">
        <v>42200</v>
      </c>
      <c r="B347" s="3">
        <v>20</v>
      </c>
      <c r="C347" t="s">
        <v>27</v>
      </c>
    </row>
    <row r="348" spans="1:10" x14ac:dyDescent="0.3">
      <c r="A348" s="1">
        <v>42200</v>
      </c>
      <c r="B348" s="3">
        <v>20</v>
      </c>
      <c r="C348" t="s">
        <v>109</v>
      </c>
    </row>
    <row r="349" spans="1:10" x14ac:dyDescent="0.3">
      <c r="A349" s="1">
        <v>42199</v>
      </c>
      <c r="B349" s="3">
        <v>240</v>
      </c>
      <c r="C349" t="s">
        <v>401</v>
      </c>
    </row>
    <row r="350" spans="1:10" x14ac:dyDescent="0.3">
      <c r="A350" s="1">
        <v>42199</v>
      </c>
      <c r="B350" s="3">
        <v>20</v>
      </c>
      <c r="C350" t="s">
        <v>257</v>
      </c>
    </row>
    <row r="351" spans="1:10" x14ac:dyDescent="0.3">
      <c r="A351" s="1">
        <v>42199</v>
      </c>
      <c r="B351" s="3">
        <v>-1666.95</v>
      </c>
      <c r="C351" t="s">
        <v>3</v>
      </c>
    </row>
    <row r="352" spans="1:10" x14ac:dyDescent="0.3">
      <c r="A352" s="1"/>
    </row>
    <row r="353" spans="1:3" x14ac:dyDescent="0.3">
      <c r="A353" s="1">
        <v>42198</v>
      </c>
      <c r="B353" s="3">
        <v>-372.4</v>
      </c>
      <c r="C353">
        <v>1556</v>
      </c>
    </row>
    <row r="354" spans="1:3" x14ac:dyDescent="0.3">
      <c r="A354" s="1">
        <v>42198</v>
      </c>
      <c r="B354" s="3">
        <v>240</v>
      </c>
      <c r="C354" t="s">
        <v>355</v>
      </c>
    </row>
    <row r="355" spans="1:3" x14ac:dyDescent="0.3">
      <c r="A355" s="1">
        <v>42198</v>
      </c>
      <c r="B355" s="3">
        <v>240</v>
      </c>
      <c r="C355" t="s">
        <v>356</v>
      </c>
    </row>
    <row r="356" spans="1:3" x14ac:dyDescent="0.3">
      <c r="A356" s="1">
        <v>42198</v>
      </c>
      <c r="B356" s="3">
        <v>60</v>
      </c>
      <c r="C356" t="s">
        <v>357</v>
      </c>
    </row>
    <row r="357" spans="1:3" x14ac:dyDescent="0.3">
      <c r="A357" s="1">
        <v>42198</v>
      </c>
      <c r="B357" s="3">
        <v>20</v>
      </c>
      <c r="C357" t="s">
        <v>68</v>
      </c>
    </row>
    <row r="358" spans="1:3" x14ac:dyDescent="0.3">
      <c r="A358" s="1">
        <v>42198</v>
      </c>
      <c r="B358" s="3">
        <v>20</v>
      </c>
      <c r="C358" t="s">
        <v>102</v>
      </c>
    </row>
    <row r="359" spans="1:3" x14ac:dyDescent="0.3">
      <c r="A359" s="1">
        <v>42198</v>
      </c>
      <c r="B359" s="3">
        <v>240</v>
      </c>
      <c r="C359" t="s">
        <v>358</v>
      </c>
    </row>
    <row r="360" spans="1:3" x14ac:dyDescent="0.3">
      <c r="A360" s="1">
        <v>42194</v>
      </c>
      <c r="B360" s="3">
        <v>20</v>
      </c>
      <c r="C360" t="s">
        <v>2</v>
      </c>
    </row>
    <row r="361" spans="1:3" x14ac:dyDescent="0.3">
      <c r="A361" s="1">
        <v>42193</v>
      </c>
      <c r="B361" s="3">
        <v>120</v>
      </c>
      <c r="C361" t="s">
        <v>351</v>
      </c>
    </row>
    <row r="362" spans="1:3" x14ac:dyDescent="0.3">
      <c r="A362" s="1">
        <v>42192</v>
      </c>
      <c r="B362" s="3">
        <v>-1328.13</v>
      </c>
      <c r="C362" t="s">
        <v>3</v>
      </c>
    </row>
    <row r="363" spans="1:3" x14ac:dyDescent="0.3">
      <c r="A363" s="1">
        <v>42191</v>
      </c>
      <c r="B363" s="3">
        <v>20</v>
      </c>
      <c r="C363" t="s">
        <v>1</v>
      </c>
    </row>
    <row r="364" spans="1:3" x14ac:dyDescent="0.3">
      <c r="A364" s="1">
        <v>42188</v>
      </c>
      <c r="B364" s="3">
        <v>50</v>
      </c>
      <c r="C364" t="s">
        <v>0</v>
      </c>
    </row>
    <row r="365" spans="1:3" x14ac:dyDescent="0.3">
      <c r="A365" s="1">
        <v>42187</v>
      </c>
      <c r="B365" s="3">
        <v>100</v>
      </c>
      <c r="C365" t="s">
        <v>352</v>
      </c>
    </row>
    <row r="366" spans="1:3" x14ac:dyDescent="0.3">
      <c r="A366" s="1">
        <v>42187</v>
      </c>
      <c r="B366" s="3">
        <v>20</v>
      </c>
      <c r="C366" t="s">
        <v>4</v>
      </c>
    </row>
    <row r="367" spans="1:3" x14ac:dyDescent="0.3">
      <c r="A367" s="1">
        <v>42187</v>
      </c>
      <c r="B367" s="3">
        <v>20</v>
      </c>
      <c r="C367" t="s">
        <v>322</v>
      </c>
    </row>
    <row r="368" spans="1:3" x14ac:dyDescent="0.3">
      <c r="A368" s="1">
        <v>42186</v>
      </c>
      <c r="B368" s="3">
        <v>-499</v>
      </c>
      <c r="C368">
        <v>1558</v>
      </c>
    </row>
    <row r="369" spans="1:3" x14ac:dyDescent="0.3">
      <c r="A369" s="1">
        <v>42186</v>
      </c>
      <c r="B369" s="3">
        <v>-492.91</v>
      </c>
      <c r="C369">
        <v>1559</v>
      </c>
    </row>
    <row r="370" spans="1:3" x14ac:dyDescent="0.3">
      <c r="A370" s="1">
        <v>42186</v>
      </c>
      <c r="B370" s="3">
        <v>100</v>
      </c>
      <c r="C370" t="s">
        <v>353</v>
      </c>
    </row>
    <row r="371" spans="1:3" x14ac:dyDescent="0.3">
      <c r="A371" s="1">
        <v>42186</v>
      </c>
      <c r="B371" s="3">
        <v>20</v>
      </c>
      <c r="C371" t="s">
        <v>215</v>
      </c>
    </row>
    <row r="372" spans="1:3" x14ac:dyDescent="0.3">
      <c r="A372" s="1">
        <v>42186</v>
      </c>
      <c r="B372" s="3">
        <v>20</v>
      </c>
      <c r="C372" t="s">
        <v>6</v>
      </c>
    </row>
    <row r="373" spans="1:3" x14ac:dyDescent="0.3">
      <c r="A373" s="1">
        <v>42186</v>
      </c>
      <c r="B373" s="3">
        <v>20</v>
      </c>
      <c r="C373" t="s">
        <v>7</v>
      </c>
    </row>
    <row r="374" spans="1:3" x14ac:dyDescent="0.3">
      <c r="A374" s="1">
        <v>42186</v>
      </c>
      <c r="B374" s="3">
        <v>20</v>
      </c>
      <c r="C374" t="s">
        <v>9</v>
      </c>
    </row>
    <row r="375" spans="1:3" x14ac:dyDescent="0.3">
      <c r="A375" s="1">
        <v>42186</v>
      </c>
      <c r="B375" s="3">
        <v>20</v>
      </c>
      <c r="C375" t="s">
        <v>10</v>
      </c>
    </row>
    <row r="376" spans="1:3" x14ac:dyDescent="0.3">
      <c r="A376" s="1">
        <v>42186</v>
      </c>
      <c r="B376" s="3">
        <v>20</v>
      </c>
      <c r="C376" t="s">
        <v>8</v>
      </c>
    </row>
    <row r="377" spans="1:3" x14ac:dyDescent="0.3">
      <c r="A377" s="1">
        <v>42186</v>
      </c>
      <c r="B377" s="3">
        <v>20</v>
      </c>
      <c r="C377" t="s">
        <v>354</v>
      </c>
    </row>
    <row r="378" spans="1:3" x14ac:dyDescent="0.3">
      <c r="A378" s="1">
        <v>42186</v>
      </c>
      <c r="B378" s="3">
        <v>20</v>
      </c>
      <c r="C378" t="s">
        <v>11</v>
      </c>
    </row>
    <row r="379" spans="1:3" x14ac:dyDescent="0.3">
      <c r="A379" s="1">
        <v>42186</v>
      </c>
      <c r="B379" s="3">
        <v>20</v>
      </c>
      <c r="C379" t="s">
        <v>110</v>
      </c>
    </row>
  </sheetData>
  <pageMargins left="0.70866141732283472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6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371" sqref="G371"/>
    </sheetView>
  </sheetViews>
  <sheetFormatPr defaultRowHeight="14.4" x14ac:dyDescent="0.3"/>
  <cols>
    <col min="1" max="1" width="48.33203125" bestFit="1" customWidth="1"/>
    <col min="3" max="4" width="9.109375" style="207"/>
    <col min="6" max="25" width="9.109375" customWidth="1"/>
  </cols>
  <sheetData>
    <row r="1" spans="1:51" x14ac:dyDescent="0.3">
      <c r="A1" s="320" t="s">
        <v>577</v>
      </c>
      <c r="B1" s="322" t="s">
        <v>578</v>
      </c>
      <c r="C1" s="251"/>
      <c r="D1" s="251"/>
      <c r="E1" s="322" t="s">
        <v>579</v>
      </c>
      <c r="F1" s="319">
        <v>2013</v>
      </c>
      <c r="G1" s="319"/>
      <c r="H1" s="319"/>
      <c r="I1" s="319"/>
      <c r="J1" s="319"/>
      <c r="K1" s="319"/>
      <c r="L1" s="319">
        <v>2014</v>
      </c>
      <c r="M1" s="319"/>
      <c r="N1" s="319"/>
      <c r="O1" s="319"/>
      <c r="P1" s="319"/>
      <c r="Q1" s="319"/>
      <c r="R1" s="212"/>
      <c r="S1" s="213"/>
      <c r="T1" s="324" t="s">
        <v>580</v>
      </c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6"/>
      <c r="AF1" s="213"/>
      <c r="AG1" s="319">
        <v>2015</v>
      </c>
      <c r="AH1" s="319"/>
      <c r="AI1" s="319"/>
      <c r="AJ1" s="319"/>
      <c r="AK1" s="319"/>
      <c r="AL1" s="319"/>
      <c r="AM1" s="319">
        <v>2016</v>
      </c>
      <c r="AN1" s="319"/>
      <c r="AO1" s="319"/>
      <c r="AP1" s="319"/>
      <c r="AQ1" s="319"/>
      <c r="AR1" s="319"/>
      <c r="AS1" s="213"/>
      <c r="AT1" s="319">
        <v>2016</v>
      </c>
      <c r="AU1" s="319"/>
      <c r="AV1" s="319"/>
      <c r="AW1" s="319"/>
      <c r="AX1" s="319"/>
      <c r="AY1" s="319"/>
    </row>
    <row r="2" spans="1:51" x14ac:dyDescent="0.3">
      <c r="A2" s="321"/>
      <c r="B2" s="323"/>
      <c r="C2" s="252"/>
      <c r="D2" s="252"/>
      <c r="E2" s="323"/>
      <c r="F2" s="212" t="s">
        <v>581</v>
      </c>
      <c r="G2" s="212" t="s">
        <v>582</v>
      </c>
      <c r="H2" s="212" t="s">
        <v>583</v>
      </c>
      <c r="I2" s="212" t="s">
        <v>584</v>
      </c>
      <c r="J2" s="212" t="s">
        <v>585</v>
      </c>
      <c r="K2" s="212" t="s">
        <v>586</v>
      </c>
      <c r="L2" s="212" t="s">
        <v>587</v>
      </c>
      <c r="M2" s="212" t="s">
        <v>588</v>
      </c>
      <c r="N2" s="212" t="s">
        <v>589</v>
      </c>
      <c r="O2" s="212" t="s">
        <v>590</v>
      </c>
      <c r="P2" s="212" t="s">
        <v>591</v>
      </c>
      <c r="Q2" s="212" t="s">
        <v>592</v>
      </c>
      <c r="R2" s="212" t="s">
        <v>593</v>
      </c>
      <c r="S2" s="213"/>
      <c r="T2" s="214" t="s">
        <v>581</v>
      </c>
      <c r="U2" s="214" t="s">
        <v>582</v>
      </c>
      <c r="V2" s="214" t="s">
        <v>583</v>
      </c>
      <c r="W2" s="214" t="s">
        <v>584</v>
      </c>
      <c r="X2" s="214" t="s">
        <v>585</v>
      </c>
      <c r="Y2" s="214" t="s">
        <v>586</v>
      </c>
      <c r="Z2" s="214" t="s">
        <v>587</v>
      </c>
      <c r="AA2" s="214" t="s">
        <v>588</v>
      </c>
      <c r="AB2" s="214" t="s">
        <v>589</v>
      </c>
      <c r="AC2" s="214" t="s">
        <v>590</v>
      </c>
      <c r="AD2" s="214" t="s">
        <v>591</v>
      </c>
      <c r="AE2" s="214" t="s">
        <v>592</v>
      </c>
      <c r="AF2" s="215"/>
      <c r="AG2" s="214" t="s">
        <v>581</v>
      </c>
      <c r="AH2" s="214" t="s">
        <v>582</v>
      </c>
      <c r="AI2" s="214" t="s">
        <v>583</v>
      </c>
      <c r="AJ2" s="214" t="s">
        <v>584</v>
      </c>
      <c r="AK2" s="214" t="s">
        <v>585</v>
      </c>
      <c r="AL2" s="214" t="s">
        <v>586</v>
      </c>
      <c r="AM2" s="214" t="s">
        <v>587</v>
      </c>
      <c r="AN2" s="214" t="s">
        <v>588</v>
      </c>
      <c r="AO2" s="216" t="s">
        <v>589</v>
      </c>
      <c r="AP2" s="214" t="s">
        <v>590</v>
      </c>
      <c r="AQ2" s="216" t="s">
        <v>591</v>
      </c>
      <c r="AR2" s="214" t="s">
        <v>592</v>
      </c>
      <c r="AS2" s="213"/>
      <c r="AT2" s="214" t="s">
        <v>581</v>
      </c>
      <c r="AU2" s="214" t="s">
        <v>582</v>
      </c>
      <c r="AV2" s="214" t="s">
        <v>583</v>
      </c>
      <c r="AW2" s="214" t="s">
        <v>584</v>
      </c>
      <c r="AX2" s="214" t="s">
        <v>585</v>
      </c>
      <c r="AY2" s="214" t="s">
        <v>586</v>
      </c>
    </row>
    <row r="3" spans="1:51" x14ac:dyDescent="0.3">
      <c r="A3" s="217"/>
      <c r="B3" s="218" t="s">
        <v>594</v>
      </c>
      <c r="C3" s="218">
        <v>14</v>
      </c>
      <c r="D3" s="218">
        <v>6</v>
      </c>
      <c r="E3" s="219"/>
      <c r="F3" s="220" t="s">
        <v>595</v>
      </c>
      <c r="G3" s="220" t="s">
        <v>595</v>
      </c>
      <c r="H3" s="220" t="s">
        <v>595</v>
      </c>
      <c r="I3" s="220" t="s">
        <v>595</v>
      </c>
      <c r="J3" s="220" t="s">
        <v>595</v>
      </c>
      <c r="K3" s="220" t="s">
        <v>595</v>
      </c>
      <c r="L3" s="220" t="s">
        <v>595</v>
      </c>
      <c r="M3" s="220" t="s">
        <v>595</v>
      </c>
      <c r="N3" s="220" t="s">
        <v>595</v>
      </c>
      <c r="O3" s="220" t="s">
        <v>595</v>
      </c>
      <c r="P3" s="220" t="s">
        <v>595</v>
      </c>
      <c r="Q3" s="220" t="s">
        <v>595</v>
      </c>
      <c r="R3" s="220"/>
      <c r="S3" s="221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1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1"/>
      <c r="AT3" s="220"/>
      <c r="AU3" s="220"/>
      <c r="AV3" s="220"/>
      <c r="AW3" s="220"/>
      <c r="AX3" s="220"/>
      <c r="AY3" s="220"/>
    </row>
    <row r="4" spans="1:51" x14ac:dyDescent="0.3">
      <c r="A4" s="223"/>
      <c r="B4" s="224" t="s">
        <v>596</v>
      </c>
      <c r="C4" s="224">
        <v>15</v>
      </c>
      <c r="D4" s="224">
        <v>6</v>
      </c>
      <c r="E4" s="225"/>
      <c r="F4" s="223" t="s">
        <v>597</v>
      </c>
      <c r="G4" s="223" t="s">
        <v>597</v>
      </c>
      <c r="H4" s="223" t="s">
        <v>597</v>
      </c>
      <c r="I4" s="223" t="s">
        <v>597</v>
      </c>
      <c r="J4" s="223" t="s">
        <v>597</v>
      </c>
      <c r="K4" s="223" t="s">
        <v>597</v>
      </c>
      <c r="L4" s="223" t="s">
        <v>597</v>
      </c>
      <c r="M4" s="223" t="s">
        <v>597</v>
      </c>
      <c r="N4" s="223" t="s">
        <v>597</v>
      </c>
      <c r="O4" s="223" t="s">
        <v>597</v>
      </c>
      <c r="P4" s="223" t="s">
        <v>597</v>
      </c>
      <c r="Q4" s="223" t="s">
        <v>597</v>
      </c>
      <c r="R4" s="223"/>
      <c r="S4" s="226"/>
      <c r="T4" s="227" t="s">
        <v>598</v>
      </c>
      <c r="U4" s="227" t="s">
        <v>598</v>
      </c>
      <c r="V4" s="227" t="s">
        <v>598</v>
      </c>
      <c r="W4" s="227" t="s">
        <v>598</v>
      </c>
      <c r="X4" s="227" t="s">
        <v>598</v>
      </c>
      <c r="Y4" s="227" t="s">
        <v>598</v>
      </c>
      <c r="Z4" s="227" t="s">
        <v>598</v>
      </c>
      <c r="AA4" s="227" t="s">
        <v>598</v>
      </c>
      <c r="AB4" s="227" t="s">
        <v>598</v>
      </c>
      <c r="AC4" s="227" t="s">
        <v>598</v>
      </c>
      <c r="AD4" s="227" t="s">
        <v>598</v>
      </c>
      <c r="AE4" s="227" t="s">
        <v>598</v>
      </c>
      <c r="AF4" s="226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6"/>
      <c r="AT4" s="227"/>
      <c r="AU4" s="227"/>
      <c r="AV4" s="227"/>
      <c r="AW4" s="227"/>
      <c r="AX4" s="227"/>
      <c r="AY4" s="227"/>
    </row>
    <row r="5" spans="1:51" x14ac:dyDescent="0.3">
      <c r="A5" s="223"/>
      <c r="B5" s="224" t="s">
        <v>599</v>
      </c>
      <c r="C5" s="224">
        <v>15</v>
      </c>
      <c r="D5" s="224">
        <v>6</v>
      </c>
      <c r="E5" s="225"/>
      <c r="F5" s="227" t="s">
        <v>600</v>
      </c>
      <c r="G5" s="227" t="s">
        <v>600</v>
      </c>
      <c r="H5" s="227" t="s">
        <v>600</v>
      </c>
      <c r="I5" s="227" t="s">
        <v>600</v>
      </c>
      <c r="J5" s="227" t="s">
        <v>600</v>
      </c>
      <c r="K5" s="227" t="s">
        <v>600</v>
      </c>
      <c r="L5" s="227" t="s">
        <v>600</v>
      </c>
      <c r="M5" s="227" t="s">
        <v>600</v>
      </c>
      <c r="N5" s="227" t="s">
        <v>600</v>
      </c>
      <c r="O5" s="227" t="s">
        <v>600</v>
      </c>
      <c r="P5" s="227" t="s">
        <v>600</v>
      </c>
      <c r="Q5" s="227" t="s">
        <v>600</v>
      </c>
      <c r="R5" s="227"/>
      <c r="S5" s="226"/>
      <c r="T5" s="227" t="s">
        <v>601</v>
      </c>
      <c r="U5" s="227" t="s">
        <v>601</v>
      </c>
      <c r="V5" s="227" t="s">
        <v>601</v>
      </c>
      <c r="W5" s="227" t="s">
        <v>601</v>
      </c>
      <c r="X5" s="227" t="s">
        <v>601</v>
      </c>
      <c r="Y5" s="227" t="s">
        <v>601</v>
      </c>
      <c r="Z5" s="227" t="s">
        <v>601</v>
      </c>
      <c r="AA5" s="227" t="s">
        <v>601</v>
      </c>
      <c r="AB5" s="227" t="s">
        <v>601</v>
      </c>
      <c r="AC5" s="227" t="s">
        <v>601</v>
      </c>
      <c r="AD5" s="227" t="s">
        <v>601</v>
      </c>
      <c r="AE5" s="227" t="s">
        <v>601</v>
      </c>
      <c r="AF5" s="226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6"/>
      <c r="AT5" s="227"/>
      <c r="AU5" s="227"/>
      <c r="AV5" s="227"/>
      <c r="AW5" s="227"/>
      <c r="AX5" s="227"/>
      <c r="AY5" s="227"/>
    </row>
    <row r="6" spans="1:51" x14ac:dyDescent="0.3">
      <c r="A6" s="228"/>
      <c r="B6" s="229" t="s">
        <v>602</v>
      </c>
      <c r="C6" s="224">
        <v>15</v>
      </c>
      <c r="D6" s="224">
        <v>6</v>
      </c>
      <c r="E6" s="225" t="s">
        <v>603</v>
      </c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6"/>
      <c r="T6" s="227" t="s">
        <v>604</v>
      </c>
      <c r="U6" s="227" t="s">
        <v>604</v>
      </c>
      <c r="V6" s="227" t="s">
        <v>604</v>
      </c>
      <c r="W6" s="227" t="s">
        <v>604</v>
      </c>
      <c r="X6" s="227" t="s">
        <v>604</v>
      </c>
      <c r="Y6" s="227" t="s">
        <v>604</v>
      </c>
      <c r="Z6" s="227" t="s">
        <v>604</v>
      </c>
      <c r="AA6" s="227" t="s">
        <v>604</v>
      </c>
      <c r="AB6" s="227" t="s">
        <v>604</v>
      </c>
      <c r="AC6" s="227" t="s">
        <v>604</v>
      </c>
      <c r="AD6" s="227" t="s">
        <v>604</v>
      </c>
      <c r="AE6" s="227" t="s">
        <v>604</v>
      </c>
      <c r="AF6" s="226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6"/>
      <c r="AT6" s="227"/>
      <c r="AU6" s="227"/>
      <c r="AV6" s="227"/>
      <c r="AW6" s="227"/>
      <c r="AX6" s="227"/>
      <c r="AY6" s="227"/>
    </row>
    <row r="7" spans="1:51" x14ac:dyDescent="0.3">
      <c r="A7" s="223"/>
      <c r="B7" s="224" t="s">
        <v>605</v>
      </c>
      <c r="C7" s="224">
        <v>14</v>
      </c>
      <c r="D7" s="224">
        <v>12</v>
      </c>
      <c r="E7" s="225"/>
      <c r="F7" s="227"/>
      <c r="G7" s="227"/>
      <c r="H7" s="227"/>
      <c r="I7" s="227"/>
      <c r="J7" s="227"/>
      <c r="K7" s="227"/>
      <c r="L7" s="227" t="s">
        <v>606</v>
      </c>
      <c r="M7" s="227" t="s">
        <v>606</v>
      </c>
      <c r="N7" s="227" t="s">
        <v>606</v>
      </c>
      <c r="O7" s="227" t="s">
        <v>606</v>
      </c>
      <c r="P7" s="227" t="s">
        <v>606</v>
      </c>
      <c r="Q7" s="227" t="s">
        <v>606</v>
      </c>
      <c r="R7" s="227" t="s">
        <v>607</v>
      </c>
      <c r="S7" s="226"/>
      <c r="T7" s="227" t="s">
        <v>606</v>
      </c>
      <c r="U7" s="227" t="s">
        <v>606</v>
      </c>
      <c r="V7" s="227" t="s">
        <v>606</v>
      </c>
      <c r="W7" s="227" t="s">
        <v>606</v>
      </c>
      <c r="X7" s="227" t="s">
        <v>606</v>
      </c>
      <c r="Y7" s="227" t="s">
        <v>606</v>
      </c>
      <c r="Z7" s="227"/>
      <c r="AA7" s="227"/>
      <c r="AB7" s="227"/>
      <c r="AC7" s="227"/>
      <c r="AD7" s="227"/>
      <c r="AE7" s="227"/>
      <c r="AF7" s="226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6"/>
      <c r="AT7" s="227"/>
      <c r="AU7" s="227"/>
      <c r="AV7" s="227"/>
      <c r="AW7" s="227"/>
      <c r="AX7" s="227"/>
      <c r="AY7" s="227"/>
    </row>
    <row r="8" spans="1:51" x14ac:dyDescent="0.3">
      <c r="A8" s="223"/>
      <c r="B8" s="224" t="s">
        <v>608</v>
      </c>
      <c r="C8" s="224">
        <v>15</v>
      </c>
      <c r="D8" s="224">
        <v>12</v>
      </c>
      <c r="E8" s="225"/>
      <c r="F8" s="223" t="s">
        <v>609</v>
      </c>
      <c r="G8" s="223" t="s">
        <v>609</v>
      </c>
      <c r="H8" s="223" t="s">
        <v>609</v>
      </c>
      <c r="I8" s="227" t="s">
        <v>610</v>
      </c>
      <c r="J8" s="227" t="s">
        <v>610</v>
      </c>
      <c r="K8" s="227" t="s">
        <v>610</v>
      </c>
      <c r="L8" s="227" t="s">
        <v>610</v>
      </c>
      <c r="M8" s="227" t="s">
        <v>610</v>
      </c>
      <c r="N8" s="227" t="s">
        <v>610</v>
      </c>
      <c r="O8" s="223" t="s">
        <v>611</v>
      </c>
      <c r="P8" s="223" t="s">
        <v>611</v>
      </c>
      <c r="Q8" s="223" t="s">
        <v>611</v>
      </c>
      <c r="R8" s="227"/>
      <c r="S8" s="226"/>
      <c r="T8" s="227" t="s">
        <v>612</v>
      </c>
      <c r="U8" s="227" t="s">
        <v>612</v>
      </c>
      <c r="V8" s="227" t="s">
        <v>612</v>
      </c>
      <c r="W8" s="227" t="s">
        <v>612</v>
      </c>
      <c r="X8" s="227" t="s">
        <v>612</v>
      </c>
      <c r="Y8" s="227" t="s">
        <v>612</v>
      </c>
      <c r="Z8" s="223" t="s">
        <v>613</v>
      </c>
      <c r="AA8" s="223" t="s">
        <v>613</v>
      </c>
      <c r="AB8" s="223" t="s">
        <v>613</v>
      </c>
      <c r="AC8" s="223" t="s">
        <v>613</v>
      </c>
      <c r="AD8" s="223" t="s">
        <v>613</v>
      </c>
      <c r="AE8" s="223" t="s">
        <v>613</v>
      </c>
      <c r="AF8" s="226"/>
      <c r="AG8" s="223" t="s">
        <v>613</v>
      </c>
      <c r="AH8" s="223" t="s">
        <v>613</v>
      </c>
      <c r="AI8" s="223" t="s">
        <v>613</v>
      </c>
      <c r="AJ8" s="223" t="s">
        <v>613</v>
      </c>
      <c r="AK8" s="223" t="s">
        <v>613</v>
      </c>
      <c r="AL8" s="223" t="s">
        <v>613</v>
      </c>
      <c r="AM8" s="227"/>
      <c r="AN8" s="227"/>
      <c r="AO8" s="227"/>
      <c r="AP8" s="227"/>
      <c r="AQ8" s="227"/>
      <c r="AR8" s="227"/>
      <c r="AS8" s="226"/>
      <c r="AT8" s="227"/>
      <c r="AU8" s="227"/>
      <c r="AV8" s="227"/>
      <c r="AW8" s="227"/>
      <c r="AX8" s="227"/>
      <c r="AY8" s="227"/>
    </row>
    <row r="9" spans="1:51" x14ac:dyDescent="0.3">
      <c r="A9" s="223"/>
      <c r="B9" s="224" t="s">
        <v>614</v>
      </c>
      <c r="C9" s="224">
        <v>15</v>
      </c>
      <c r="D9" s="224">
        <v>6</v>
      </c>
      <c r="E9" s="225"/>
      <c r="F9" s="223" t="s">
        <v>615</v>
      </c>
      <c r="G9" s="223" t="s">
        <v>615</v>
      </c>
      <c r="H9" s="223" t="s">
        <v>615</v>
      </c>
      <c r="I9" s="223" t="s">
        <v>615</v>
      </c>
      <c r="J9" s="223" t="s">
        <v>615</v>
      </c>
      <c r="K9" s="223" t="s">
        <v>615</v>
      </c>
      <c r="L9" s="223" t="s">
        <v>615</v>
      </c>
      <c r="M9" s="223" t="s">
        <v>615</v>
      </c>
      <c r="N9" s="227"/>
      <c r="O9" s="227"/>
      <c r="P9" s="227"/>
      <c r="Q9" s="227"/>
      <c r="R9" s="227"/>
      <c r="S9" s="226"/>
      <c r="T9" s="228" t="s">
        <v>616</v>
      </c>
      <c r="U9" s="228" t="s">
        <v>616</v>
      </c>
      <c r="V9" s="228" t="s">
        <v>616</v>
      </c>
      <c r="W9" s="228" t="s">
        <v>616</v>
      </c>
      <c r="X9" s="228" t="s">
        <v>616</v>
      </c>
      <c r="Y9" s="228" t="s">
        <v>616</v>
      </c>
      <c r="Z9" s="228" t="s">
        <v>616</v>
      </c>
      <c r="AA9" s="228" t="s">
        <v>616</v>
      </c>
      <c r="AB9" s="228" t="s">
        <v>616</v>
      </c>
      <c r="AC9" s="228" t="s">
        <v>616</v>
      </c>
      <c r="AD9" s="228" t="s">
        <v>616</v>
      </c>
      <c r="AE9" s="228" t="s">
        <v>616</v>
      </c>
      <c r="AF9" s="226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6"/>
      <c r="AT9" s="227"/>
      <c r="AU9" s="227"/>
      <c r="AV9" s="227"/>
      <c r="AW9" s="227"/>
      <c r="AX9" s="227"/>
      <c r="AY9" s="227"/>
    </row>
    <row r="10" spans="1:51" x14ac:dyDescent="0.3">
      <c r="A10" s="223"/>
      <c r="B10" s="224" t="s">
        <v>618</v>
      </c>
      <c r="C10" s="224">
        <v>14</v>
      </c>
      <c r="D10" s="224">
        <v>10</v>
      </c>
      <c r="E10" s="225"/>
      <c r="F10" s="223" t="s">
        <v>619</v>
      </c>
      <c r="G10" s="223" t="s">
        <v>619</v>
      </c>
      <c r="H10" s="54" t="s">
        <v>2256</v>
      </c>
      <c r="I10" s="54" t="s">
        <v>2256</v>
      </c>
      <c r="J10" s="54" t="s">
        <v>2256</v>
      </c>
      <c r="K10" s="54" t="s">
        <v>2256</v>
      </c>
      <c r="L10" s="54" t="s">
        <v>2256</v>
      </c>
      <c r="M10" s="54" t="s">
        <v>2256</v>
      </c>
      <c r="N10" s="54" t="s">
        <v>2256</v>
      </c>
      <c r="O10" s="54" t="s">
        <v>2256</v>
      </c>
      <c r="P10" s="54" t="s">
        <v>2256</v>
      </c>
      <c r="Q10" s="54" t="s">
        <v>2256</v>
      </c>
      <c r="R10" s="54" t="s">
        <v>2256</v>
      </c>
      <c r="S10" s="226"/>
      <c r="T10" s="54" t="s">
        <v>2256</v>
      </c>
      <c r="U10" s="54" t="s">
        <v>2256</v>
      </c>
      <c r="V10" s="54" t="s">
        <v>2256</v>
      </c>
      <c r="W10" s="54" t="s">
        <v>2256</v>
      </c>
      <c r="X10" s="227"/>
      <c r="Y10" s="227"/>
      <c r="Z10" s="227"/>
      <c r="AA10" s="227"/>
      <c r="AB10" s="227"/>
      <c r="AC10" s="227"/>
      <c r="AD10" s="227"/>
      <c r="AE10" s="227"/>
      <c r="AF10" s="226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6"/>
      <c r="AT10" s="227"/>
      <c r="AU10" s="227"/>
      <c r="AV10" s="227"/>
      <c r="AW10" s="227"/>
      <c r="AX10" s="227"/>
      <c r="AY10" s="227"/>
    </row>
    <row r="11" spans="1:51" x14ac:dyDescent="0.3">
      <c r="A11" s="223"/>
      <c r="B11" s="224" t="s">
        <v>65</v>
      </c>
      <c r="C11" s="224">
        <v>15</v>
      </c>
      <c r="D11" s="224">
        <v>9</v>
      </c>
      <c r="E11" s="225"/>
      <c r="F11" s="227" t="s">
        <v>620</v>
      </c>
      <c r="G11" s="227" t="s">
        <v>620</v>
      </c>
      <c r="H11" s="227" t="s">
        <v>620</v>
      </c>
      <c r="I11" s="227" t="s">
        <v>621</v>
      </c>
      <c r="J11" s="227" t="s">
        <v>621</v>
      </c>
      <c r="K11" s="227" t="s">
        <v>621</v>
      </c>
      <c r="L11" s="227" t="s">
        <v>621</v>
      </c>
      <c r="M11" s="227" t="s">
        <v>621</v>
      </c>
      <c r="N11" s="227" t="s">
        <v>622</v>
      </c>
      <c r="O11" s="227" t="s">
        <v>622</v>
      </c>
      <c r="P11" s="227" t="s">
        <v>622</v>
      </c>
      <c r="Q11" s="227" t="s">
        <v>622</v>
      </c>
      <c r="R11" s="227"/>
      <c r="S11" s="226"/>
      <c r="T11" s="227" t="s">
        <v>622</v>
      </c>
      <c r="U11" s="227" t="s">
        <v>622</v>
      </c>
      <c r="V11" s="227" t="s">
        <v>623</v>
      </c>
      <c r="W11" s="227" t="s">
        <v>623</v>
      </c>
      <c r="X11" s="227" t="s">
        <v>623</v>
      </c>
      <c r="Y11" s="227" t="s">
        <v>623</v>
      </c>
      <c r="Z11" s="227" t="s">
        <v>623</v>
      </c>
      <c r="AA11" s="227" t="s">
        <v>623</v>
      </c>
      <c r="AB11" s="227" t="s">
        <v>623</v>
      </c>
      <c r="AC11" s="227" t="s">
        <v>623</v>
      </c>
      <c r="AD11" s="227" t="s">
        <v>490</v>
      </c>
      <c r="AE11" s="227" t="s">
        <v>490</v>
      </c>
      <c r="AF11" s="226"/>
      <c r="AG11" s="227" t="s">
        <v>490</v>
      </c>
      <c r="AH11" s="227" t="s">
        <v>490</v>
      </c>
      <c r="AI11" s="227" t="s">
        <v>490</v>
      </c>
      <c r="AJ11" s="227"/>
      <c r="AK11" s="227"/>
      <c r="AL11" s="227"/>
      <c r="AM11" s="227"/>
      <c r="AN11" s="227"/>
      <c r="AO11" s="227"/>
      <c r="AP11" s="227"/>
      <c r="AQ11" s="227"/>
      <c r="AR11" s="227"/>
      <c r="AS11" s="226"/>
      <c r="AT11" s="227"/>
      <c r="AU11" s="227"/>
      <c r="AV11" s="227"/>
      <c r="AW11" s="227"/>
      <c r="AX11" s="227"/>
      <c r="AY11" s="227"/>
    </row>
    <row r="12" spans="1:51" x14ac:dyDescent="0.3">
      <c r="A12" s="223"/>
      <c r="B12" s="224" t="s">
        <v>624</v>
      </c>
      <c r="C12" s="224">
        <v>15</v>
      </c>
      <c r="D12" s="224">
        <v>12</v>
      </c>
      <c r="E12" s="225"/>
      <c r="F12" s="227" t="s">
        <v>625</v>
      </c>
      <c r="G12" s="227" t="s">
        <v>625</v>
      </c>
      <c r="H12" s="227" t="s">
        <v>625</v>
      </c>
      <c r="I12" s="227" t="s">
        <v>625</v>
      </c>
      <c r="J12" s="227" t="s">
        <v>625</v>
      </c>
      <c r="K12" s="227" t="s">
        <v>625</v>
      </c>
      <c r="L12" s="227" t="s">
        <v>626</v>
      </c>
      <c r="M12" s="227" t="s">
        <v>626</v>
      </c>
      <c r="N12" s="227" t="s">
        <v>626</v>
      </c>
      <c r="O12" s="227" t="s">
        <v>626</v>
      </c>
      <c r="P12" s="227" t="s">
        <v>626</v>
      </c>
      <c r="Q12" s="227" t="s">
        <v>626</v>
      </c>
      <c r="R12" s="227" t="s">
        <v>627</v>
      </c>
      <c r="S12" s="226"/>
      <c r="T12" s="227" t="s">
        <v>626</v>
      </c>
      <c r="U12" s="227" t="s">
        <v>626</v>
      </c>
      <c r="V12" s="227" t="s">
        <v>626</v>
      </c>
      <c r="W12" s="227" t="s">
        <v>626</v>
      </c>
      <c r="X12" s="227" t="s">
        <v>626</v>
      </c>
      <c r="Y12" s="227" t="s">
        <v>626</v>
      </c>
      <c r="Z12" s="227" t="s">
        <v>628</v>
      </c>
      <c r="AA12" s="227" t="s">
        <v>628</v>
      </c>
      <c r="AB12" s="227" t="s">
        <v>628</v>
      </c>
      <c r="AC12" s="227" t="s">
        <v>628</v>
      </c>
      <c r="AD12" s="227" t="s">
        <v>628</v>
      </c>
      <c r="AE12" s="227" t="s">
        <v>628</v>
      </c>
      <c r="AF12" s="226"/>
      <c r="AG12" s="227" t="s">
        <v>628</v>
      </c>
      <c r="AH12" s="227" t="s">
        <v>628</v>
      </c>
      <c r="AI12" s="227" t="s">
        <v>628</v>
      </c>
      <c r="AJ12" s="227" t="s">
        <v>628</v>
      </c>
      <c r="AK12" s="227" t="s">
        <v>628</v>
      </c>
      <c r="AL12" s="227" t="s">
        <v>628</v>
      </c>
      <c r="AM12" s="227"/>
      <c r="AN12" s="227"/>
      <c r="AO12" s="227"/>
      <c r="AP12" s="227"/>
      <c r="AQ12" s="227"/>
      <c r="AR12" s="227"/>
      <c r="AS12" s="226"/>
      <c r="AT12" s="227"/>
      <c r="AU12" s="227"/>
      <c r="AV12" s="227"/>
      <c r="AW12" s="227"/>
      <c r="AX12" s="227"/>
      <c r="AY12" s="227"/>
    </row>
    <row r="13" spans="1:51" x14ac:dyDescent="0.3">
      <c r="A13" s="223"/>
      <c r="B13" s="224" t="s">
        <v>629</v>
      </c>
      <c r="C13" s="224">
        <v>14</v>
      </c>
      <c r="D13" s="224">
        <v>4</v>
      </c>
      <c r="E13" s="225"/>
      <c r="F13" s="223" t="s">
        <v>630</v>
      </c>
      <c r="G13" s="223" t="s">
        <v>630</v>
      </c>
      <c r="H13" s="223" t="s">
        <v>630</v>
      </c>
      <c r="I13" s="223" t="s">
        <v>630</v>
      </c>
      <c r="J13" s="223" t="s">
        <v>630</v>
      </c>
      <c r="K13" s="223" t="s">
        <v>630</v>
      </c>
      <c r="L13" s="223" t="s">
        <v>630</v>
      </c>
      <c r="M13" s="223" t="s">
        <v>630</v>
      </c>
      <c r="N13" s="223" t="s">
        <v>630</v>
      </c>
      <c r="O13" s="223" t="s">
        <v>630</v>
      </c>
      <c r="P13" s="227"/>
      <c r="Q13" s="227"/>
      <c r="R13" s="227"/>
      <c r="S13" s="226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6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6"/>
      <c r="AT13" s="227"/>
      <c r="AU13" s="227"/>
      <c r="AV13" s="227"/>
      <c r="AW13" s="227"/>
      <c r="AX13" s="227"/>
      <c r="AY13" s="227"/>
    </row>
    <row r="14" spans="1:51" x14ac:dyDescent="0.3">
      <c r="A14" s="223"/>
      <c r="B14" s="224" t="s">
        <v>631</v>
      </c>
      <c r="C14" s="224">
        <v>14</v>
      </c>
      <c r="D14" s="224">
        <v>6</v>
      </c>
      <c r="E14" s="225"/>
      <c r="F14" s="223" t="s">
        <v>632</v>
      </c>
      <c r="G14" s="223" t="s">
        <v>632</v>
      </c>
      <c r="H14" s="223" t="s">
        <v>632</v>
      </c>
      <c r="I14" s="223" t="s">
        <v>632</v>
      </c>
      <c r="J14" s="223" t="s">
        <v>632</v>
      </c>
      <c r="K14" s="223" t="s">
        <v>632</v>
      </c>
      <c r="L14" s="223" t="s">
        <v>633</v>
      </c>
      <c r="M14" s="223" t="s">
        <v>633</v>
      </c>
      <c r="N14" s="223" t="s">
        <v>633</v>
      </c>
      <c r="O14" s="223" t="s">
        <v>633</v>
      </c>
      <c r="P14" s="223" t="s">
        <v>633</v>
      </c>
      <c r="Q14" s="223" t="s">
        <v>633</v>
      </c>
      <c r="R14" s="227"/>
      <c r="S14" s="226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6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6"/>
      <c r="AT14" s="227"/>
      <c r="AU14" s="227"/>
      <c r="AV14" s="227"/>
      <c r="AW14" s="227"/>
      <c r="AX14" s="227"/>
      <c r="AY14" s="227"/>
    </row>
    <row r="15" spans="1:51" x14ac:dyDescent="0.3">
      <c r="A15" s="223"/>
      <c r="B15" s="224" t="s">
        <v>634</v>
      </c>
      <c r="C15" s="224">
        <v>14</v>
      </c>
      <c r="D15" s="224">
        <v>3</v>
      </c>
      <c r="E15" s="225"/>
      <c r="F15" s="223"/>
      <c r="G15" s="223"/>
      <c r="H15" s="223"/>
      <c r="I15" s="223"/>
      <c r="J15" s="223"/>
      <c r="K15" s="223"/>
      <c r="L15" s="223"/>
      <c r="M15" s="223"/>
      <c r="N15" s="223" t="s">
        <v>635</v>
      </c>
      <c r="O15" s="223"/>
      <c r="P15" s="227"/>
      <c r="Q15" s="227"/>
      <c r="R15" s="227"/>
      <c r="S15" s="226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6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6"/>
      <c r="AT15" s="227"/>
      <c r="AU15" s="227"/>
      <c r="AV15" s="227"/>
      <c r="AW15" s="227"/>
      <c r="AX15" s="227"/>
      <c r="AY15" s="227"/>
    </row>
    <row r="16" spans="1:51" x14ac:dyDescent="0.3">
      <c r="A16" s="223"/>
      <c r="B16" s="224" t="s">
        <v>636</v>
      </c>
      <c r="C16" s="224">
        <v>15</v>
      </c>
      <c r="D16" s="224">
        <v>3</v>
      </c>
      <c r="E16" s="225"/>
      <c r="F16" s="223"/>
      <c r="G16" s="223"/>
      <c r="H16" s="223"/>
      <c r="I16" s="223"/>
      <c r="J16" s="223"/>
      <c r="K16" s="223"/>
      <c r="L16" s="223"/>
      <c r="M16" s="223"/>
      <c r="N16" s="223"/>
      <c r="O16" s="223" t="s">
        <v>637</v>
      </c>
      <c r="P16" s="223" t="s">
        <v>637</v>
      </c>
      <c r="Q16" s="223" t="s">
        <v>637</v>
      </c>
      <c r="R16" s="223" t="s">
        <v>638</v>
      </c>
      <c r="S16" s="226"/>
      <c r="T16" s="223" t="s">
        <v>637</v>
      </c>
      <c r="U16" s="223" t="s">
        <v>637</v>
      </c>
      <c r="V16" s="223" t="s">
        <v>637</v>
      </c>
      <c r="W16" s="223" t="s">
        <v>637</v>
      </c>
      <c r="X16" s="223" t="s">
        <v>637</v>
      </c>
      <c r="Y16" s="223" t="s">
        <v>637</v>
      </c>
      <c r="Z16" s="223" t="s">
        <v>637</v>
      </c>
      <c r="AA16" s="223" t="s">
        <v>637</v>
      </c>
      <c r="AB16" s="223" t="s">
        <v>637</v>
      </c>
      <c r="AC16" s="227"/>
      <c r="AD16" s="227"/>
      <c r="AE16" s="227"/>
      <c r="AF16" s="226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6"/>
      <c r="AT16" s="227"/>
      <c r="AU16" s="227"/>
      <c r="AV16" s="227"/>
      <c r="AW16" s="227"/>
      <c r="AX16" s="227"/>
      <c r="AY16" s="227"/>
    </row>
    <row r="17" spans="1:51" x14ac:dyDescent="0.3">
      <c r="A17" s="223"/>
      <c r="B17" s="224" t="s">
        <v>39</v>
      </c>
      <c r="C17" s="224">
        <v>15</v>
      </c>
      <c r="D17" s="224">
        <v>8</v>
      </c>
      <c r="E17" s="225"/>
      <c r="F17" s="223"/>
      <c r="G17" s="223"/>
      <c r="H17" s="223"/>
      <c r="I17" s="223"/>
      <c r="J17" s="223"/>
      <c r="K17" s="223"/>
      <c r="L17" s="223"/>
      <c r="M17" s="223"/>
      <c r="N17" s="223"/>
      <c r="O17" s="223" t="s">
        <v>639</v>
      </c>
      <c r="P17" s="223" t="s">
        <v>640</v>
      </c>
      <c r="Q17" s="223" t="s">
        <v>641</v>
      </c>
      <c r="R17" s="227"/>
      <c r="S17" s="226"/>
      <c r="T17" s="227" t="s">
        <v>642</v>
      </c>
      <c r="U17" s="227" t="s">
        <v>643</v>
      </c>
      <c r="V17" s="227" t="s">
        <v>644</v>
      </c>
      <c r="W17" s="227" t="s">
        <v>645</v>
      </c>
      <c r="X17" s="227" t="s">
        <v>646</v>
      </c>
      <c r="Y17" s="227" t="s">
        <v>647</v>
      </c>
      <c r="Z17" s="227" t="s">
        <v>648</v>
      </c>
      <c r="AA17" s="227" t="s">
        <v>649</v>
      </c>
      <c r="AB17" s="227" t="s">
        <v>650</v>
      </c>
      <c r="AC17" s="227" t="s">
        <v>651</v>
      </c>
      <c r="AD17" s="227" t="s">
        <v>652</v>
      </c>
      <c r="AE17" s="227" t="s">
        <v>653</v>
      </c>
      <c r="AF17" s="226"/>
      <c r="AG17" s="227" t="s">
        <v>366</v>
      </c>
      <c r="AH17" s="227" t="s">
        <v>521</v>
      </c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6"/>
      <c r="AT17" s="227"/>
      <c r="AU17" s="227"/>
      <c r="AV17" s="227"/>
      <c r="AW17" s="227"/>
      <c r="AX17" s="227"/>
      <c r="AY17" s="227"/>
    </row>
    <row r="18" spans="1:51" x14ac:dyDescent="0.3">
      <c r="A18" s="223"/>
      <c r="B18" s="224" t="s">
        <v>654</v>
      </c>
      <c r="C18" s="224">
        <v>14</v>
      </c>
      <c r="D18" s="224">
        <v>6</v>
      </c>
      <c r="E18" s="225"/>
      <c r="F18" s="223" t="s">
        <v>655</v>
      </c>
      <c r="G18" s="223" t="s">
        <v>655</v>
      </c>
      <c r="H18" s="223" t="s">
        <v>655</v>
      </c>
      <c r="I18" s="223" t="s">
        <v>655</v>
      </c>
      <c r="J18" s="223" t="s">
        <v>655</v>
      </c>
      <c r="K18" s="223" t="s">
        <v>655</v>
      </c>
      <c r="L18" s="223" t="s">
        <v>655</v>
      </c>
      <c r="M18" s="223" t="s">
        <v>655</v>
      </c>
      <c r="N18" s="223" t="s">
        <v>655</v>
      </c>
      <c r="O18" s="223" t="s">
        <v>655</v>
      </c>
      <c r="P18" s="223" t="s">
        <v>655</v>
      </c>
      <c r="Q18" s="223" t="s">
        <v>655</v>
      </c>
      <c r="R18" s="227"/>
      <c r="S18" s="226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6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6"/>
      <c r="AT18" s="227"/>
      <c r="AU18" s="227"/>
      <c r="AV18" s="227"/>
      <c r="AW18" s="227"/>
      <c r="AX18" s="227"/>
      <c r="AY18" s="227"/>
    </row>
    <row r="19" spans="1:51" x14ac:dyDescent="0.3">
      <c r="A19" s="223"/>
      <c r="B19" s="224" t="s">
        <v>656</v>
      </c>
      <c r="C19" s="224">
        <v>15</v>
      </c>
      <c r="D19" s="224">
        <v>3</v>
      </c>
      <c r="E19" s="225"/>
      <c r="F19" s="223"/>
      <c r="G19" s="223"/>
      <c r="H19" s="223"/>
      <c r="I19" s="223"/>
      <c r="J19" s="223"/>
      <c r="K19" s="223"/>
      <c r="L19" s="223"/>
      <c r="M19" s="223"/>
      <c r="N19" s="223"/>
      <c r="O19" s="223" t="s">
        <v>657</v>
      </c>
      <c r="P19" s="223" t="s">
        <v>657</v>
      </c>
      <c r="Q19" s="223" t="s">
        <v>657</v>
      </c>
      <c r="R19" s="227" t="s">
        <v>638</v>
      </c>
      <c r="S19" s="226"/>
      <c r="T19" s="223" t="s">
        <v>657</v>
      </c>
      <c r="U19" s="223" t="s">
        <v>657</v>
      </c>
      <c r="V19" s="223" t="s">
        <v>657</v>
      </c>
      <c r="W19" s="223" t="s">
        <v>657</v>
      </c>
      <c r="X19" s="223" t="s">
        <v>657</v>
      </c>
      <c r="Y19" s="223" t="s">
        <v>657</v>
      </c>
      <c r="Z19" s="223" t="s">
        <v>657</v>
      </c>
      <c r="AA19" s="223" t="s">
        <v>657</v>
      </c>
      <c r="AB19" s="223" t="s">
        <v>657</v>
      </c>
      <c r="AC19" s="227"/>
      <c r="AD19" s="227"/>
      <c r="AE19" s="227"/>
      <c r="AF19" s="226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6"/>
      <c r="AT19" s="227"/>
      <c r="AU19" s="227"/>
      <c r="AV19" s="227"/>
      <c r="AW19" s="227"/>
      <c r="AX19" s="227"/>
      <c r="AY19" s="227"/>
    </row>
    <row r="20" spans="1:51" x14ac:dyDescent="0.3">
      <c r="A20" s="223"/>
      <c r="B20" s="224" t="s">
        <v>658</v>
      </c>
      <c r="C20" s="224">
        <v>14</v>
      </c>
      <c r="D20" s="224">
        <v>9</v>
      </c>
      <c r="E20" s="225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 t="s">
        <v>659</v>
      </c>
      <c r="R20" s="227"/>
      <c r="S20" s="226"/>
      <c r="T20" s="223" t="s">
        <v>660</v>
      </c>
      <c r="U20" s="223" t="s">
        <v>660</v>
      </c>
      <c r="V20" s="223" t="s">
        <v>660</v>
      </c>
      <c r="W20" s="223"/>
      <c r="X20" s="223"/>
      <c r="Y20" s="223"/>
      <c r="Z20" s="223"/>
      <c r="AA20" s="223"/>
      <c r="AB20" s="223"/>
      <c r="AC20" s="227"/>
      <c r="AD20" s="227"/>
      <c r="AE20" s="227"/>
      <c r="AF20" s="226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6"/>
      <c r="AT20" s="227"/>
      <c r="AU20" s="227"/>
      <c r="AV20" s="227"/>
      <c r="AW20" s="227"/>
      <c r="AX20" s="227"/>
      <c r="AY20" s="227"/>
    </row>
    <row r="21" spans="1:51" x14ac:dyDescent="0.3">
      <c r="A21" s="223"/>
      <c r="B21" s="224" t="s">
        <v>661</v>
      </c>
      <c r="C21" s="224">
        <v>16</v>
      </c>
      <c r="D21" s="224">
        <v>6</v>
      </c>
      <c r="E21" s="225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7"/>
      <c r="S21" s="226"/>
      <c r="T21" s="223" t="s">
        <v>662</v>
      </c>
      <c r="U21" s="223" t="s">
        <v>662</v>
      </c>
      <c r="V21" s="223" t="s">
        <v>662</v>
      </c>
      <c r="W21" s="223" t="s">
        <v>662</v>
      </c>
      <c r="X21" s="223" t="s">
        <v>662</v>
      </c>
      <c r="Y21" s="223" t="s">
        <v>662</v>
      </c>
      <c r="Z21" s="223" t="s">
        <v>662</v>
      </c>
      <c r="AA21" s="223" t="s">
        <v>662</v>
      </c>
      <c r="AB21" s="223" t="s">
        <v>662</v>
      </c>
      <c r="AC21" s="223" t="s">
        <v>662</v>
      </c>
      <c r="AD21" s="223" t="s">
        <v>662</v>
      </c>
      <c r="AE21" s="223" t="s">
        <v>662</v>
      </c>
      <c r="AF21" s="230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6"/>
      <c r="AT21" s="227"/>
      <c r="AU21" s="227"/>
      <c r="AV21" s="227"/>
      <c r="AW21" s="227"/>
      <c r="AX21" s="227"/>
      <c r="AY21" s="227"/>
    </row>
    <row r="22" spans="1:51" x14ac:dyDescent="0.3">
      <c r="A22" s="223"/>
      <c r="B22" s="224" t="s">
        <v>2301</v>
      </c>
      <c r="C22" s="224">
        <v>15</v>
      </c>
      <c r="D22" s="224">
        <v>1</v>
      </c>
      <c r="E22" s="225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7"/>
      <c r="S22" s="226"/>
      <c r="T22" s="223"/>
      <c r="U22" s="223"/>
      <c r="V22" s="223"/>
      <c r="W22" s="227" t="s">
        <v>663</v>
      </c>
      <c r="X22" s="227" t="s">
        <v>664</v>
      </c>
      <c r="Y22" s="227" t="s">
        <v>665</v>
      </c>
      <c r="Z22" s="227" t="s">
        <v>476</v>
      </c>
      <c r="AA22" s="223"/>
      <c r="AB22" s="223"/>
      <c r="AC22" s="223"/>
      <c r="AD22" s="223"/>
      <c r="AE22" s="223"/>
      <c r="AF22" s="230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6"/>
      <c r="AT22" s="227"/>
      <c r="AU22" s="227"/>
      <c r="AV22" s="227"/>
      <c r="AW22" s="227"/>
      <c r="AX22" s="227"/>
      <c r="AY22" s="227"/>
    </row>
    <row r="23" spans="1:51" x14ac:dyDescent="0.3">
      <c r="A23" s="201"/>
      <c r="B23" s="200" t="s">
        <v>2356</v>
      </c>
      <c r="C23" s="200">
        <v>15</v>
      </c>
      <c r="D23" s="200">
        <v>9</v>
      </c>
      <c r="E23" s="225" t="s">
        <v>2426</v>
      </c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7"/>
      <c r="S23" s="226"/>
      <c r="T23" s="223"/>
      <c r="U23" s="223"/>
      <c r="V23" s="223"/>
      <c r="W23" s="227"/>
      <c r="X23" s="227"/>
      <c r="Y23" s="227"/>
      <c r="Z23" s="227"/>
      <c r="AA23" s="223"/>
      <c r="AB23" s="223"/>
      <c r="AC23" s="223"/>
      <c r="AD23" s="223"/>
      <c r="AE23" s="223"/>
      <c r="AF23" s="230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6"/>
      <c r="AT23" s="227"/>
      <c r="AU23" s="227"/>
      <c r="AV23" s="227"/>
      <c r="AW23" s="227"/>
      <c r="AX23" s="227"/>
      <c r="AY23" s="227"/>
    </row>
    <row r="24" spans="1:51" s="207" customFormat="1" x14ac:dyDescent="0.3">
      <c r="A24" s="201"/>
      <c r="B24" s="224" t="s">
        <v>2376</v>
      </c>
      <c r="C24" s="224">
        <v>16</v>
      </c>
      <c r="D24" s="224">
        <v>7</v>
      </c>
      <c r="E24" s="225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7"/>
      <c r="S24" s="226"/>
      <c r="T24" s="223"/>
      <c r="U24" s="223"/>
      <c r="V24" s="223"/>
      <c r="W24" s="227"/>
      <c r="X24" s="227"/>
      <c r="Y24" s="227"/>
      <c r="Z24" s="227"/>
      <c r="AA24" s="223"/>
      <c r="AB24" s="223"/>
      <c r="AC24" s="223"/>
      <c r="AD24" s="223"/>
      <c r="AE24" s="223"/>
      <c r="AF24" s="230"/>
      <c r="AG24" s="227"/>
      <c r="AH24" s="55" t="s">
        <v>2361</v>
      </c>
      <c r="AI24" s="55" t="s">
        <v>2361</v>
      </c>
      <c r="AJ24" s="55" t="s">
        <v>2361</v>
      </c>
      <c r="AK24" s="55" t="s">
        <v>2361</v>
      </c>
      <c r="AL24" s="55" t="s">
        <v>2361</v>
      </c>
      <c r="AM24" s="55" t="s">
        <v>2361</v>
      </c>
      <c r="AN24" s="55" t="s">
        <v>2361</v>
      </c>
      <c r="AO24" s="55" t="s">
        <v>2361</v>
      </c>
      <c r="AP24" s="55" t="s">
        <v>2361</v>
      </c>
      <c r="AQ24" s="55" t="s">
        <v>2361</v>
      </c>
      <c r="AR24" s="55" t="s">
        <v>2361</v>
      </c>
      <c r="AS24" s="226"/>
      <c r="AT24" s="55" t="s">
        <v>2361</v>
      </c>
      <c r="AU24" s="227"/>
      <c r="AV24" s="227"/>
      <c r="AW24" s="227"/>
      <c r="AX24" s="227"/>
      <c r="AY24" s="227"/>
    </row>
    <row r="25" spans="1:51" x14ac:dyDescent="0.3">
      <c r="A25" s="223"/>
      <c r="B25" s="224" t="s">
        <v>666</v>
      </c>
      <c r="C25" s="224">
        <v>15</v>
      </c>
      <c r="D25" s="224">
        <v>6</v>
      </c>
      <c r="E25" s="225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6"/>
      <c r="T25" s="227" t="s">
        <v>667</v>
      </c>
      <c r="U25" s="227" t="s">
        <v>667</v>
      </c>
      <c r="V25" s="227" t="s">
        <v>667</v>
      </c>
      <c r="W25" s="227" t="s">
        <v>667</v>
      </c>
      <c r="X25" s="227" t="s">
        <v>667</v>
      </c>
      <c r="Y25" s="227" t="s">
        <v>667</v>
      </c>
      <c r="Z25" s="227" t="s">
        <v>667</v>
      </c>
      <c r="AA25" s="227" t="s">
        <v>667</v>
      </c>
      <c r="AB25" s="227" t="s">
        <v>667</v>
      </c>
      <c r="AC25" s="227" t="s">
        <v>667</v>
      </c>
      <c r="AD25" s="227" t="s">
        <v>667</v>
      </c>
      <c r="AE25" s="227" t="s">
        <v>667</v>
      </c>
      <c r="AF25" s="226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6"/>
      <c r="AT25" s="227"/>
      <c r="AU25" s="227"/>
      <c r="AV25" s="227"/>
      <c r="AW25" s="227"/>
      <c r="AX25" s="227"/>
      <c r="AY25" s="227"/>
    </row>
    <row r="26" spans="1:51" x14ac:dyDescent="0.3">
      <c r="A26" s="223"/>
      <c r="B26" s="224" t="s">
        <v>668</v>
      </c>
      <c r="C26" s="224">
        <v>15</v>
      </c>
      <c r="D26" s="224">
        <v>6</v>
      </c>
      <c r="E26" s="225"/>
      <c r="F26" s="227" t="s">
        <v>669</v>
      </c>
      <c r="G26" s="227" t="s">
        <v>669</v>
      </c>
      <c r="H26" s="227" t="s">
        <v>669</v>
      </c>
      <c r="I26" s="227" t="s">
        <v>669</v>
      </c>
      <c r="J26" s="227" t="s">
        <v>669</v>
      </c>
      <c r="K26" s="227" t="s">
        <v>669</v>
      </c>
      <c r="L26" s="227" t="s">
        <v>669</v>
      </c>
      <c r="M26" s="227" t="s">
        <v>669</v>
      </c>
      <c r="N26" s="227" t="s">
        <v>669</v>
      </c>
      <c r="O26" s="227" t="s">
        <v>669</v>
      </c>
      <c r="P26" s="227" t="s">
        <v>669</v>
      </c>
      <c r="Q26" s="227" t="s">
        <v>669</v>
      </c>
      <c r="R26" s="227"/>
      <c r="S26" s="226"/>
      <c r="T26" s="227" t="s">
        <v>670</v>
      </c>
      <c r="U26" s="227" t="s">
        <v>670</v>
      </c>
      <c r="V26" s="227" t="s">
        <v>670</v>
      </c>
      <c r="W26" s="227" t="s">
        <v>670</v>
      </c>
      <c r="X26" s="227" t="s">
        <v>670</v>
      </c>
      <c r="Y26" s="227" t="s">
        <v>670</v>
      </c>
      <c r="Z26" s="227" t="s">
        <v>670</v>
      </c>
      <c r="AA26" s="227" t="s">
        <v>670</v>
      </c>
      <c r="AB26" s="227" t="s">
        <v>670</v>
      </c>
      <c r="AC26" s="227" t="s">
        <v>670</v>
      </c>
      <c r="AD26" s="227" t="s">
        <v>670</v>
      </c>
      <c r="AE26" s="227" t="s">
        <v>670</v>
      </c>
      <c r="AF26" s="226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6"/>
      <c r="AT26" s="227"/>
      <c r="AU26" s="227"/>
      <c r="AV26" s="227"/>
      <c r="AW26" s="227"/>
      <c r="AX26" s="227"/>
      <c r="AY26" s="227"/>
    </row>
    <row r="27" spans="1:51" x14ac:dyDescent="0.3">
      <c r="A27" s="223"/>
      <c r="B27" s="224" t="s">
        <v>671</v>
      </c>
      <c r="C27" s="224">
        <v>14</v>
      </c>
      <c r="D27" s="224">
        <v>12</v>
      </c>
      <c r="E27" s="225"/>
      <c r="F27" s="227" t="s">
        <v>672</v>
      </c>
      <c r="G27" s="227" t="s">
        <v>672</v>
      </c>
      <c r="H27" s="227" t="s">
        <v>672</v>
      </c>
      <c r="I27" s="227" t="s">
        <v>672</v>
      </c>
      <c r="J27" s="227" t="s">
        <v>672</v>
      </c>
      <c r="K27" s="227" t="s">
        <v>672</v>
      </c>
      <c r="L27" s="227" t="s">
        <v>672</v>
      </c>
      <c r="M27" s="223" t="s">
        <v>673</v>
      </c>
      <c r="N27" s="223" t="s">
        <v>673</v>
      </c>
      <c r="O27" s="223" t="s">
        <v>673</v>
      </c>
      <c r="P27" s="223" t="s">
        <v>673</v>
      </c>
      <c r="Q27" s="223" t="s">
        <v>673</v>
      </c>
      <c r="R27" s="223" t="s">
        <v>627</v>
      </c>
      <c r="S27" s="226"/>
      <c r="T27" s="227" t="s">
        <v>673</v>
      </c>
      <c r="U27" s="227" t="s">
        <v>673</v>
      </c>
      <c r="V27" s="227" t="s">
        <v>673</v>
      </c>
      <c r="W27" s="227" t="s">
        <v>673</v>
      </c>
      <c r="X27" s="227" t="s">
        <v>673</v>
      </c>
      <c r="Y27" s="227" t="s">
        <v>673</v>
      </c>
      <c r="Z27" s="227"/>
      <c r="AA27" s="227"/>
      <c r="AB27" s="227"/>
      <c r="AC27" s="227"/>
      <c r="AD27" s="227"/>
      <c r="AE27" s="227"/>
      <c r="AF27" s="226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6"/>
      <c r="AT27" s="227"/>
      <c r="AU27" s="227"/>
      <c r="AV27" s="227"/>
      <c r="AW27" s="227"/>
      <c r="AX27" s="227"/>
      <c r="AY27" s="227"/>
    </row>
    <row r="28" spans="1:51" x14ac:dyDescent="0.3">
      <c r="A28" s="253"/>
      <c r="B28" s="254" t="s">
        <v>674</v>
      </c>
      <c r="C28" s="254">
        <v>14</v>
      </c>
      <c r="D28" s="254">
        <v>1</v>
      </c>
      <c r="E28" s="225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6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6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6"/>
      <c r="AT28" s="227"/>
      <c r="AU28" s="227"/>
      <c r="AV28" s="227"/>
      <c r="AW28" s="227"/>
      <c r="AX28" s="227"/>
      <c r="AY28" s="227"/>
    </row>
    <row r="29" spans="1:51" x14ac:dyDescent="0.3">
      <c r="A29" s="223"/>
      <c r="B29" s="224" t="s">
        <v>675</v>
      </c>
      <c r="C29" s="224">
        <v>14</v>
      </c>
      <c r="D29" s="224">
        <v>12</v>
      </c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 t="s">
        <v>676</v>
      </c>
      <c r="R29" s="227"/>
      <c r="S29" s="226"/>
      <c r="T29" s="227" t="s">
        <v>677</v>
      </c>
      <c r="U29" s="227" t="s">
        <v>677</v>
      </c>
      <c r="V29" s="227" t="s">
        <v>677</v>
      </c>
      <c r="W29" s="227" t="s">
        <v>677</v>
      </c>
      <c r="X29" s="227" t="s">
        <v>677</v>
      </c>
      <c r="Y29" s="227" t="s">
        <v>677</v>
      </c>
      <c r="Z29" s="227"/>
      <c r="AA29" s="227"/>
      <c r="AB29" s="227"/>
      <c r="AC29" s="227"/>
      <c r="AD29" s="227"/>
      <c r="AE29" s="227"/>
      <c r="AF29" s="226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6"/>
      <c r="AT29" s="227"/>
      <c r="AU29" s="227"/>
      <c r="AV29" s="227"/>
      <c r="AW29" s="227"/>
      <c r="AX29" s="227"/>
      <c r="AY29" s="227"/>
    </row>
    <row r="30" spans="1:51" x14ac:dyDescent="0.3">
      <c r="A30" s="211"/>
      <c r="B30" s="202" t="s">
        <v>2346</v>
      </c>
      <c r="C30" s="202">
        <v>15</v>
      </c>
      <c r="D30" s="202">
        <v>6</v>
      </c>
      <c r="E30" s="225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54" t="s">
        <v>2342</v>
      </c>
      <c r="AC30" s="54" t="s">
        <v>2342</v>
      </c>
      <c r="AD30" s="54" t="s">
        <v>2342</v>
      </c>
      <c r="AE30" s="54" t="s">
        <v>2342</v>
      </c>
      <c r="AF30" s="226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6"/>
      <c r="AT30" s="227"/>
      <c r="AU30" s="227"/>
      <c r="AV30" s="227"/>
      <c r="AW30" s="227"/>
      <c r="AX30" s="227"/>
      <c r="AY30" s="227"/>
    </row>
    <row r="31" spans="1:51" x14ac:dyDescent="0.3">
      <c r="A31" s="223"/>
      <c r="B31" s="224" t="s">
        <v>678</v>
      </c>
      <c r="C31" s="224">
        <v>15</v>
      </c>
      <c r="D31" s="224">
        <v>11</v>
      </c>
      <c r="E31" s="225"/>
      <c r="F31" s="223" t="s">
        <v>679</v>
      </c>
      <c r="G31" s="223" t="s">
        <v>679</v>
      </c>
      <c r="H31" s="223" t="s">
        <v>679</v>
      </c>
      <c r="I31" s="223" t="s">
        <v>679</v>
      </c>
      <c r="J31" s="223" t="s">
        <v>679</v>
      </c>
      <c r="K31" s="227" t="s">
        <v>680</v>
      </c>
      <c r="L31" s="227" t="s">
        <v>680</v>
      </c>
      <c r="M31" s="227" t="s">
        <v>680</v>
      </c>
      <c r="N31" s="227" t="s">
        <v>680</v>
      </c>
      <c r="O31" s="227" t="s">
        <v>680</v>
      </c>
      <c r="P31" s="227" t="s">
        <v>680</v>
      </c>
      <c r="Q31" s="227" t="s">
        <v>680</v>
      </c>
      <c r="R31" s="227" t="s">
        <v>681</v>
      </c>
      <c r="S31" s="226"/>
      <c r="T31" s="227" t="s">
        <v>680</v>
      </c>
      <c r="U31" s="227" t="s">
        <v>680</v>
      </c>
      <c r="V31" s="227" t="s">
        <v>680</v>
      </c>
      <c r="W31" s="227" t="s">
        <v>680</v>
      </c>
      <c r="X31" s="227" t="s">
        <v>680</v>
      </c>
      <c r="Y31" s="227" t="s">
        <v>682</v>
      </c>
      <c r="Z31" s="227" t="s">
        <v>682</v>
      </c>
      <c r="AA31" s="227" t="s">
        <v>682</v>
      </c>
      <c r="AB31" s="227" t="s">
        <v>682</v>
      </c>
      <c r="AC31" s="227" t="s">
        <v>682</v>
      </c>
      <c r="AD31" s="227" t="s">
        <v>682</v>
      </c>
      <c r="AE31" s="227" t="s">
        <v>682</v>
      </c>
      <c r="AF31" s="226"/>
      <c r="AG31" s="227" t="s">
        <v>682</v>
      </c>
      <c r="AH31" s="227" t="s">
        <v>682</v>
      </c>
      <c r="AI31" s="227" t="s">
        <v>682</v>
      </c>
      <c r="AJ31" s="227" t="s">
        <v>682</v>
      </c>
      <c r="AK31" s="227" t="s">
        <v>682</v>
      </c>
      <c r="AL31" s="227"/>
      <c r="AM31" s="227"/>
      <c r="AN31" s="227"/>
      <c r="AO31" s="227"/>
      <c r="AP31" s="227"/>
      <c r="AQ31" s="227"/>
      <c r="AR31" s="227"/>
      <c r="AS31" s="226"/>
      <c r="AT31" s="227"/>
      <c r="AU31" s="227"/>
      <c r="AV31" s="227"/>
      <c r="AW31" s="227"/>
      <c r="AX31" s="227"/>
      <c r="AY31" s="227"/>
    </row>
    <row r="32" spans="1:51" x14ac:dyDescent="0.3">
      <c r="A32" s="253"/>
      <c r="B32" s="254" t="s">
        <v>683</v>
      </c>
      <c r="C32" s="254"/>
      <c r="D32" s="254"/>
      <c r="E32" s="225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6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6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6"/>
      <c r="AT32" s="227"/>
      <c r="AU32" s="227"/>
      <c r="AV32" s="227"/>
      <c r="AW32" s="227"/>
      <c r="AX32" s="227"/>
      <c r="AY32" s="227"/>
    </row>
    <row r="33" spans="1:51" x14ac:dyDescent="0.3">
      <c r="A33" s="253"/>
      <c r="B33" s="254" t="s">
        <v>684</v>
      </c>
      <c r="C33" s="254"/>
      <c r="D33" s="254"/>
      <c r="E33" s="225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6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6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6"/>
      <c r="AT33" s="227"/>
      <c r="AU33" s="227"/>
      <c r="AV33" s="227"/>
      <c r="AW33" s="227"/>
      <c r="AX33" s="227"/>
      <c r="AY33" s="227"/>
    </row>
    <row r="34" spans="1:51" x14ac:dyDescent="0.3">
      <c r="A34" s="223"/>
      <c r="B34" s="224" t="s">
        <v>685</v>
      </c>
      <c r="C34" s="224">
        <v>13</v>
      </c>
      <c r="D34" s="224">
        <v>12</v>
      </c>
      <c r="E34" s="225"/>
      <c r="F34" s="227" t="s">
        <v>686</v>
      </c>
      <c r="G34" s="227" t="s">
        <v>687</v>
      </c>
      <c r="H34" s="227" t="s">
        <v>688</v>
      </c>
      <c r="I34" s="227" t="s">
        <v>689</v>
      </c>
      <c r="J34" s="227" t="s">
        <v>690</v>
      </c>
      <c r="K34" s="227" t="s">
        <v>691</v>
      </c>
      <c r="L34" s="227"/>
      <c r="M34" s="227"/>
      <c r="N34" s="227"/>
      <c r="O34" s="227"/>
      <c r="P34" s="227"/>
      <c r="Q34" s="227"/>
      <c r="R34" s="227"/>
      <c r="S34" s="226"/>
      <c r="T34" s="227" t="s">
        <v>692</v>
      </c>
      <c r="U34" s="227" t="s">
        <v>693</v>
      </c>
      <c r="V34" s="227" t="s">
        <v>693</v>
      </c>
      <c r="W34" s="227" t="s">
        <v>694</v>
      </c>
      <c r="X34" s="227" t="s">
        <v>695</v>
      </c>
      <c r="Y34" s="227" t="s">
        <v>696</v>
      </c>
      <c r="Z34" s="227" t="s">
        <v>697</v>
      </c>
      <c r="AA34" s="227" t="s">
        <v>698</v>
      </c>
      <c r="AB34" s="227" t="s">
        <v>699</v>
      </c>
      <c r="AC34" s="227"/>
      <c r="AD34" s="227"/>
      <c r="AE34" s="227"/>
      <c r="AF34" s="226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6"/>
      <c r="AT34" s="227"/>
      <c r="AU34" s="227"/>
      <c r="AV34" s="227"/>
      <c r="AW34" s="227"/>
      <c r="AX34" s="227"/>
      <c r="AY34" s="227"/>
    </row>
    <row r="35" spans="1:51" x14ac:dyDescent="0.3">
      <c r="A35" s="223"/>
      <c r="B35" s="224" t="s">
        <v>700</v>
      </c>
      <c r="C35" s="224">
        <v>15</v>
      </c>
      <c r="D35" s="224">
        <v>12</v>
      </c>
      <c r="E35" s="225"/>
      <c r="F35" s="223" t="s">
        <v>701</v>
      </c>
      <c r="G35" s="223" t="s">
        <v>701</v>
      </c>
      <c r="H35" s="223" t="s">
        <v>701</v>
      </c>
      <c r="I35" s="223" t="s">
        <v>701</v>
      </c>
      <c r="J35" s="223" t="s">
        <v>701</v>
      </c>
      <c r="K35" s="223" t="s">
        <v>701</v>
      </c>
      <c r="L35" s="223" t="s">
        <v>702</v>
      </c>
      <c r="M35" s="223" t="s">
        <v>702</v>
      </c>
      <c r="N35" s="223" t="s">
        <v>702</v>
      </c>
      <c r="O35" s="223" t="s">
        <v>702</v>
      </c>
      <c r="P35" s="223" t="s">
        <v>702</v>
      </c>
      <c r="Q35" s="223" t="s">
        <v>702</v>
      </c>
      <c r="R35" s="227" t="s">
        <v>627</v>
      </c>
      <c r="S35" s="226"/>
      <c r="T35" s="227" t="s">
        <v>702</v>
      </c>
      <c r="U35" s="227" t="s">
        <v>702</v>
      </c>
      <c r="V35" s="227" t="s">
        <v>702</v>
      </c>
      <c r="W35" s="227" t="s">
        <v>702</v>
      </c>
      <c r="X35" s="227" t="s">
        <v>702</v>
      </c>
      <c r="Y35" s="227" t="s">
        <v>702</v>
      </c>
      <c r="Z35" s="227" t="s">
        <v>703</v>
      </c>
      <c r="AA35" s="227" t="s">
        <v>703</v>
      </c>
      <c r="AB35" s="227" t="s">
        <v>703</v>
      </c>
      <c r="AC35" s="227" t="s">
        <v>703</v>
      </c>
      <c r="AD35" s="227" t="s">
        <v>703</v>
      </c>
      <c r="AE35" s="227" t="s">
        <v>703</v>
      </c>
      <c r="AF35" s="226"/>
      <c r="AG35" s="227" t="s">
        <v>703</v>
      </c>
      <c r="AH35" s="227" t="s">
        <v>703</v>
      </c>
      <c r="AI35" s="227" t="s">
        <v>703</v>
      </c>
      <c r="AJ35" s="227" t="s">
        <v>703</v>
      </c>
      <c r="AK35" s="227" t="s">
        <v>703</v>
      </c>
      <c r="AL35" s="227" t="s">
        <v>703</v>
      </c>
      <c r="AM35" s="227"/>
      <c r="AN35" s="227"/>
      <c r="AO35" s="227"/>
      <c r="AP35" s="227"/>
      <c r="AQ35" s="227"/>
      <c r="AR35" s="227"/>
      <c r="AS35" s="226"/>
      <c r="AT35" s="227"/>
      <c r="AU35" s="227"/>
      <c r="AV35" s="227"/>
      <c r="AW35" s="227"/>
      <c r="AX35" s="227"/>
      <c r="AY35" s="227"/>
    </row>
    <row r="36" spans="1:51" x14ac:dyDescent="0.3">
      <c r="A36" s="223"/>
      <c r="B36" s="224" t="s">
        <v>704</v>
      </c>
      <c r="C36" s="224">
        <v>15</v>
      </c>
      <c r="D36" s="224">
        <v>12</v>
      </c>
      <c r="E36" s="225"/>
      <c r="F36" s="223" t="s">
        <v>705</v>
      </c>
      <c r="G36" s="223" t="s">
        <v>705</v>
      </c>
      <c r="H36" s="223" t="s">
        <v>705</v>
      </c>
      <c r="I36" s="223" t="s">
        <v>705</v>
      </c>
      <c r="J36" s="223" t="s">
        <v>705</v>
      </c>
      <c r="K36" s="223" t="s">
        <v>705</v>
      </c>
      <c r="L36" s="223" t="s">
        <v>706</v>
      </c>
      <c r="M36" s="227" t="s">
        <v>706</v>
      </c>
      <c r="N36" s="227" t="s">
        <v>706</v>
      </c>
      <c r="O36" s="227" t="s">
        <v>706</v>
      </c>
      <c r="P36" s="227" t="s">
        <v>706</v>
      </c>
      <c r="Q36" s="227" t="s">
        <v>706</v>
      </c>
      <c r="R36" s="227" t="s">
        <v>627</v>
      </c>
      <c r="S36" s="226"/>
      <c r="T36" s="227" t="s">
        <v>706</v>
      </c>
      <c r="U36" s="227" t="s">
        <v>706</v>
      </c>
      <c r="V36" s="227" t="s">
        <v>706</v>
      </c>
      <c r="W36" s="227" t="s">
        <v>706</v>
      </c>
      <c r="X36" s="227" t="s">
        <v>706</v>
      </c>
      <c r="Y36" s="227" t="s">
        <v>706</v>
      </c>
      <c r="Z36" s="227" t="s">
        <v>707</v>
      </c>
      <c r="AA36" s="227" t="s">
        <v>707</v>
      </c>
      <c r="AB36" s="227" t="s">
        <v>707</v>
      </c>
      <c r="AC36" s="227" t="s">
        <v>707</v>
      </c>
      <c r="AD36" s="227" t="s">
        <v>707</v>
      </c>
      <c r="AE36" s="227" t="s">
        <v>707</v>
      </c>
      <c r="AF36" s="226"/>
      <c r="AG36" s="227" t="s">
        <v>707</v>
      </c>
      <c r="AH36" s="227" t="s">
        <v>707</v>
      </c>
      <c r="AI36" s="227" t="s">
        <v>707</v>
      </c>
      <c r="AJ36" s="227" t="s">
        <v>707</v>
      </c>
      <c r="AK36" s="227" t="s">
        <v>707</v>
      </c>
      <c r="AL36" s="227" t="s">
        <v>707</v>
      </c>
      <c r="AM36" s="227"/>
      <c r="AN36" s="227"/>
      <c r="AO36" s="227"/>
      <c r="AP36" s="227"/>
      <c r="AQ36" s="227"/>
      <c r="AR36" s="227"/>
      <c r="AS36" s="226"/>
      <c r="AT36" s="227"/>
      <c r="AU36" s="227"/>
      <c r="AV36" s="227"/>
      <c r="AW36" s="227"/>
      <c r="AX36" s="227"/>
      <c r="AY36" s="227"/>
    </row>
    <row r="37" spans="1:51" x14ac:dyDescent="0.3">
      <c r="A37" s="223"/>
      <c r="B37" s="224" t="s">
        <v>708</v>
      </c>
      <c r="C37" s="224">
        <v>14</v>
      </c>
      <c r="D37" s="224">
        <v>1</v>
      </c>
      <c r="E37" s="225"/>
      <c r="F37" s="223" t="s">
        <v>709</v>
      </c>
      <c r="G37" s="223" t="s">
        <v>709</v>
      </c>
      <c r="H37" s="223" t="s">
        <v>709</v>
      </c>
      <c r="I37" s="223" t="s">
        <v>709</v>
      </c>
      <c r="J37" s="223" t="s">
        <v>709</v>
      </c>
      <c r="K37" s="223" t="s">
        <v>709</v>
      </c>
      <c r="L37" s="223" t="s">
        <v>709</v>
      </c>
      <c r="M37" s="227"/>
      <c r="N37" s="227"/>
      <c r="O37" s="227"/>
      <c r="P37" s="227"/>
      <c r="Q37" s="227"/>
      <c r="R37" s="227"/>
      <c r="S37" s="226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6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6"/>
      <c r="AT37" s="227"/>
      <c r="AU37" s="227"/>
      <c r="AV37" s="227"/>
      <c r="AW37" s="227"/>
      <c r="AX37" s="227"/>
      <c r="AY37" s="227"/>
    </row>
    <row r="38" spans="1:51" x14ac:dyDescent="0.3">
      <c r="A38" s="223"/>
      <c r="B38" s="224" t="s">
        <v>710</v>
      </c>
      <c r="C38" s="224">
        <v>15</v>
      </c>
      <c r="D38" s="224">
        <v>3</v>
      </c>
      <c r="E38" s="225" t="s">
        <v>603</v>
      </c>
      <c r="F38" s="223" t="s">
        <v>711</v>
      </c>
      <c r="G38" s="223" t="s">
        <v>711</v>
      </c>
      <c r="H38" s="223" t="s">
        <v>711</v>
      </c>
      <c r="I38" s="223" t="s">
        <v>711</v>
      </c>
      <c r="J38" s="223" t="s">
        <v>711</v>
      </c>
      <c r="K38" s="223" t="s">
        <v>711</v>
      </c>
      <c r="L38" s="223" t="s">
        <v>711</v>
      </c>
      <c r="M38" s="227" t="s">
        <v>712</v>
      </c>
      <c r="N38" s="227" t="s">
        <v>712</v>
      </c>
      <c r="O38" s="227" t="s">
        <v>712</v>
      </c>
      <c r="P38" s="227" t="s">
        <v>712</v>
      </c>
      <c r="Q38" s="227" t="s">
        <v>712</v>
      </c>
      <c r="R38" s="227"/>
      <c r="S38" s="226"/>
      <c r="T38" s="227" t="s">
        <v>713</v>
      </c>
      <c r="U38" s="227" t="s">
        <v>713</v>
      </c>
      <c r="V38" s="227" t="s">
        <v>713</v>
      </c>
      <c r="W38" s="227" t="s">
        <v>713</v>
      </c>
      <c r="X38" s="227" t="s">
        <v>713</v>
      </c>
      <c r="Y38" s="227" t="s">
        <v>713</v>
      </c>
      <c r="Z38" s="227" t="s">
        <v>713</v>
      </c>
      <c r="AA38" s="227" t="s">
        <v>713</v>
      </c>
      <c r="AB38" s="227" t="s">
        <v>713</v>
      </c>
      <c r="AC38" s="227" t="s">
        <v>713</v>
      </c>
      <c r="AD38" s="227"/>
      <c r="AE38" s="227"/>
      <c r="AF38" s="226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6"/>
      <c r="AT38" s="227"/>
      <c r="AU38" s="227"/>
      <c r="AV38" s="227"/>
      <c r="AW38" s="227"/>
      <c r="AX38" s="227"/>
      <c r="AY38" s="227"/>
    </row>
    <row r="39" spans="1:51" x14ac:dyDescent="0.3">
      <c r="A39" s="223"/>
      <c r="B39" s="224" t="s">
        <v>59</v>
      </c>
      <c r="C39" s="224">
        <v>15</v>
      </c>
      <c r="D39" s="224">
        <v>8</v>
      </c>
      <c r="E39" s="225" t="s">
        <v>603</v>
      </c>
      <c r="F39" s="227" t="s">
        <v>714</v>
      </c>
      <c r="G39" s="223" t="s">
        <v>715</v>
      </c>
      <c r="H39" s="223" t="s">
        <v>716</v>
      </c>
      <c r="I39" s="223" t="s">
        <v>717</v>
      </c>
      <c r="J39" s="223" t="s">
        <v>718</v>
      </c>
      <c r="K39" s="223" t="s">
        <v>719</v>
      </c>
      <c r="L39" s="223" t="s">
        <v>720</v>
      </c>
      <c r="M39" s="223" t="s">
        <v>721</v>
      </c>
      <c r="N39" s="223" t="s">
        <v>722</v>
      </c>
      <c r="O39" s="223" t="s">
        <v>723</v>
      </c>
      <c r="P39" s="227" t="s">
        <v>724</v>
      </c>
      <c r="Q39" s="227" t="s">
        <v>725</v>
      </c>
      <c r="R39" s="227"/>
      <c r="S39" s="226"/>
      <c r="T39" s="227" t="s">
        <v>726</v>
      </c>
      <c r="U39" s="223" t="s">
        <v>727</v>
      </c>
      <c r="V39" s="227" t="s">
        <v>728</v>
      </c>
      <c r="W39" s="227" t="s">
        <v>729</v>
      </c>
      <c r="X39" s="227" t="s">
        <v>730</v>
      </c>
      <c r="Y39" s="227" t="s">
        <v>731</v>
      </c>
      <c r="Z39" s="227" t="s">
        <v>732</v>
      </c>
      <c r="AA39" s="227" t="s">
        <v>733</v>
      </c>
      <c r="AB39" s="227" t="s">
        <v>734</v>
      </c>
      <c r="AC39" s="227" t="s">
        <v>735</v>
      </c>
      <c r="AD39" s="227" t="s">
        <v>736</v>
      </c>
      <c r="AE39" s="227" t="s">
        <v>737</v>
      </c>
      <c r="AF39" s="226"/>
      <c r="AG39" s="227" t="s">
        <v>499</v>
      </c>
      <c r="AH39" s="55" t="s">
        <v>2327</v>
      </c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6"/>
      <c r="AT39" s="227"/>
      <c r="AU39" s="227"/>
      <c r="AV39" s="227"/>
      <c r="AW39" s="227"/>
      <c r="AX39" s="227"/>
      <c r="AY39" s="227"/>
    </row>
    <row r="40" spans="1:51" x14ac:dyDescent="0.3">
      <c r="A40" s="223"/>
      <c r="B40" s="224" t="s">
        <v>738</v>
      </c>
      <c r="C40" s="224">
        <v>13</v>
      </c>
      <c r="D40" s="224">
        <v>12</v>
      </c>
      <c r="E40" s="225"/>
      <c r="F40" s="227" t="s">
        <v>739</v>
      </c>
      <c r="G40" s="227" t="s">
        <v>739</v>
      </c>
      <c r="H40" s="227" t="s">
        <v>739</v>
      </c>
      <c r="I40" s="227" t="s">
        <v>739</v>
      </c>
      <c r="J40" s="227" t="s">
        <v>739</v>
      </c>
      <c r="K40" s="223" t="s">
        <v>740</v>
      </c>
      <c r="L40" s="227"/>
      <c r="M40" s="227"/>
      <c r="N40" s="227"/>
      <c r="O40" s="227"/>
      <c r="P40" s="227"/>
      <c r="Q40" s="227"/>
      <c r="R40" s="227"/>
      <c r="S40" s="226"/>
      <c r="T40" s="227"/>
      <c r="U40" s="227"/>
      <c r="V40" s="227" t="s">
        <v>741</v>
      </c>
      <c r="W40" s="227"/>
      <c r="X40" s="227"/>
      <c r="Y40" s="227"/>
      <c r="Z40" s="227"/>
      <c r="AA40" s="227"/>
      <c r="AB40" s="227"/>
      <c r="AC40" s="227"/>
      <c r="AD40" s="227"/>
      <c r="AE40" s="227"/>
      <c r="AF40" s="226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6"/>
      <c r="AT40" s="227"/>
      <c r="AU40" s="227"/>
      <c r="AV40" s="227"/>
      <c r="AW40" s="227"/>
      <c r="AX40" s="227"/>
      <c r="AY40" s="227"/>
    </row>
    <row r="41" spans="1:51" x14ac:dyDescent="0.3">
      <c r="A41" s="253"/>
      <c r="B41" s="254" t="s">
        <v>742</v>
      </c>
      <c r="C41" s="254"/>
      <c r="D41" s="254"/>
      <c r="E41" s="225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6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6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  <c r="AS41" s="226"/>
      <c r="AT41" s="227"/>
      <c r="AU41" s="227"/>
      <c r="AV41" s="227"/>
      <c r="AW41" s="227"/>
      <c r="AX41" s="227"/>
      <c r="AY41" s="227"/>
    </row>
    <row r="42" spans="1:51" x14ac:dyDescent="0.3">
      <c r="A42" s="253"/>
      <c r="B42" s="254" t="s">
        <v>743</v>
      </c>
      <c r="C42" s="254"/>
      <c r="D42" s="254"/>
      <c r="E42" s="225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6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6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6"/>
      <c r="AT42" s="227"/>
      <c r="AU42" s="227"/>
      <c r="AV42" s="227"/>
      <c r="AW42" s="227"/>
      <c r="AX42" s="227"/>
      <c r="AY42" s="227"/>
    </row>
    <row r="43" spans="1:51" x14ac:dyDescent="0.3">
      <c r="A43" s="223"/>
      <c r="B43" s="224" t="s">
        <v>744</v>
      </c>
      <c r="C43" s="224">
        <v>15</v>
      </c>
      <c r="D43" s="224">
        <v>12</v>
      </c>
      <c r="E43" s="225"/>
      <c r="F43" s="227" t="s">
        <v>745</v>
      </c>
      <c r="G43" s="227" t="s">
        <v>745</v>
      </c>
      <c r="H43" s="227" t="s">
        <v>745</v>
      </c>
      <c r="I43" s="227" t="s">
        <v>745</v>
      </c>
      <c r="J43" s="227" t="s">
        <v>745</v>
      </c>
      <c r="K43" s="227" t="s">
        <v>745</v>
      </c>
      <c r="L43" s="227" t="s">
        <v>746</v>
      </c>
      <c r="M43" s="227" t="s">
        <v>746</v>
      </c>
      <c r="N43" s="227" t="s">
        <v>746</v>
      </c>
      <c r="O43" s="227" t="s">
        <v>746</v>
      </c>
      <c r="P43" s="227" t="s">
        <v>746</v>
      </c>
      <c r="Q43" s="227" t="s">
        <v>746</v>
      </c>
      <c r="R43" s="227" t="s">
        <v>747</v>
      </c>
      <c r="S43" s="226"/>
      <c r="T43" s="227" t="s">
        <v>746</v>
      </c>
      <c r="U43" s="227" t="s">
        <v>746</v>
      </c>
      <c r="V43" s="227" t="s">
        <v>746</v>
      </c>
      <c r="W43" s="227" t="s">
        <v>746</v>
      </c>
      <c r="X43" s="227" t="s">
        <v>746</v>
      </c>
      <c r="Y43" s="227" t="s">
        <v>746</v>
      </c>
      <c r="Z43" s="227" t="s">
        <v>748</v>
      </c>
      <c r="AA43" s="227" t="s">
        <v>748</v>
      </c>
      <c r="AB43" s="227" t="s">
        <v>748</v>
      </c>
      <c r="AC43" s="227" t="s">
        <v>748</v>
      </c>
      <c r="AD43" s="227" t="s">
        <v>748</v>
      </c>
      <c r="AE43" s="227" t="s">
        <v>748</v>
      </c>
      <c r="AF43" s="226"/>
      <c r="AG43" s="227" t="s">
        <v>748</v>
      </c>
      <c r="AH43" s="227" t="s">
        <v>748</v>
      </c>
      <c r="AI43" s="227" t="s">
        <v>748</v>
      </c>
      <c r="AJ43" s="227" t="s">
        <v>748</v>
      </c>
      <c r="AK43" s="227" t="s">
        <v>748</v>
      </c>
      <c r="AL43" s="227" t="s">
        <v>748</v>
      </c>
      <c r="AM43" s="227"/>
      <c r="AN43" s="227"/>
      <c r="AO43" s="227"/>
      <c r="AP43" s="227"/>
      <c r="AQ43" s="227"/>
      <c r="AR43" s="227"/>
      <c r="AS43" s="226"/>
      <c r="AT43" s="227"/>
      <c r="AU43" s="227"/>
      <c r="AV43" s="227"/>
      <c r="AW43" s="227"/>
      <c r="AX43" s="227"/>
      <c r="AY43" s="227"/>
    </row>
    <row r="44" spans="1:51" x14ac:dyDescent="0.3">
      <c r="A44" s="223"/>
      <c r="B44" s="224" t="s">
        <v>749</v>
      </c>
      <c r="C44" s="224">
        <v>15</v>
      </c>
      <c r="D44" s="224">
        <v>12</v>
      </c>
      <c r="E44" s="225"/>
      <c r="F44" s="227" t="s">
        <v>750</v>
      </c>
      <c r="G44" s="227" t="s">
        <v>750</v>
      </c>
      <c r="H44" s="227" t="s">
        <v>750</v>
      </c>
      <c r="I44" s="227" t="s">
        <v>750</v>
      </c>
      <c r="J44" s="227" t="s">
        <v>750</v>
      </c>
      <c r="K44" s="227" t="s">
        <v>750</v>
      </c>
      <c r="L44" s="227" t="s">
        <v>751</v>
      </c>
      <c r="M44" s="227" t="s">
        <v>751</v>
      </c>
      <c r="N44" s="227" t="s">
        <v>751</v>
      </c>
      <c r="O44" s="227" t="s">
        <v>751</v>
      </c>
      <c r="P44" s="227" t="s">
        <v>751</v>
      </c>
      <c r="Q44" s="227" t="s">
        <v>751</v>
      </c>
      <c r="R44" s="227" t="s">
        <v>752</v>
      </c>
      <c r="S44" s="226"/>
      <c r="T44" s="227" t="s">
        <v>751</v>
      </c>
      <c r="U44" s="227" t="s">
        <v>751</v>
      </c>
      <c r="V44" s="227" t="s">
        <v>751</v>
      </c>
      <c r="W44" s="227" t="s">
        <v>751</v>
      </c>
      <c r="X44" s="227" t="s">
        <v>751</v>
      </c>
      <c r="Y44" s="227" t="s">
        <v>751</v>
      </c>
      <c r="Z44" s="227" t="s">
        <v>753</v>
      </c>
      <c r="AA44" s="227" t="s">
        <v>753</v>
      </c>
      <c r="AB44" s="227" t="s">
        <v>753</v>
      </c>
      <c r="AC44" s="227" t="s">
        <v>753</v>
      </c>
      <c r="AD44" s="227" t="s">
        <v>753</v>
      </c>
      <c r="AE44" s="227" t="s">
        <v>753</v>
      </c>
      <c r="AF44" s="226"/>
      <c r="AG44" s="227" t="s">
        <v>753</v>
      </c>
      <c r="AH44" s="227" t="s">
        <v>753</v>
      </c>
      <c r="AI44" s="227" t="s">
        <v>753</v>
      </c>
      <c r="AJ44" s="227" t="s">
        <v>753</v>
      </c>
      <c r="AK44" s="227" t="s">
        <v>753</v>
      </c>
      <c r="AL44" s="227" t="s">
        <v>753</v>
      </c>
      <c r="AM44" s="227"/>
      <c r="AN44" s="227"/>
      <c r="AO44" s="227"/>
      <c r="AP44" s="227"/>
      <c r="AQ44" s="227"/>
      <c r="AR44" s="227"/>
      <c r="AS44" s="226"/>
      <c r="AT44" s="227"/>
      <c r="AU44" s="227"/>
      <c r="AV44" s="227"/>
      <c r="AW44" s="227"/>
      <c r="AX44" s="227"/>
      <c r="AY44" s="227"/>
    </row>
    <row r="45" spans="1:51" x14ac:dyDescent="0.3">
      <c r="A45" s="223"/>
      <c r="B45" s="224" t="s">
        <v>754</v>
      </c>
      <c r="C45" s="224">
        <v>15</v>
      </c>
      <c r="D45" s="224">
        <v>6</v>
      </c>
      <c r="E45" s="225"/>
      <c r="F45" s="227" t="s">
        <v>755</v>
      </c>
      <c r="G45" s="227" t="s">
        <v>755</v>
      </c>
      <c r="H45" s="227" t="s">
        <v>755</v>
      </c>
      <c r="I45" s="227" t="s">
        <v>755</v>
      </c>
      <c r="J45" s="227" t="s">
        <v>755</v>
      </c>
      <c r="K45" s="227" t="s">
        <v>755</v>
      </c>
      <c r="L45" s="227"/>
      <c r="M45" s="227"/>
      <c r="N45" s="227"/>
      <c r="O45" s="227"/>
      <c r="P45" s="227"/>
      <c r="Q45" s="227"/>
      <c r="R45" s="227"/>
      <c r="S45" s="226"/>
      <c r="T45" s="227" t="s">
        <v>756</v>
      </c>
      <c r="U45" s="227" t="s">
        <v>756</v>
      </c>
      <c r="V45" s="227" t="s">
        <v>756</v>
      </c>
      <c r="W45" s="227" t="s">
        <v>756</v>
      </c>
      <c r="X45" s="227" t="s">
        <v>756</v>
      </c>
      <c r="Y45" s="227" t="s">
        <v>756</v>
      </c>
      <c r="Z45" s="227" t="s">
        <v>756</v>
      </c>
      <c r="AA45" s="227" t="s">
        <v>756</v>
      </c>
      <c r="AB45" s="227" t="s">
        <v>756</v>
      </c>
      <c r="AC45" s="227" t="s">
        <v>756</v>
      </c>
      <c r="AD45" s="227" t="s">
        <v>756</v>
      </c>
      <c r="AE45" s="227" t="s">
        <v>756</v>
      </c>
      <c r="AF45" s="226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6"/>
      <c r="AT45" s="227"/>
      <c r="AU45" s="227"/>
      <c r="AV45" s="227"/>
      <c r="AW45" s="227"/>
      <c r="AX45" s="227"/>
      <c r="AY45" s="227"/>
    </row>
    <row r="46" spans="1:51" x14ac:dyDescent="0.3">
      <c r="A46" s="223"/>
      <c r="B46" s="224" t="s">
        <v>757</v>
      </c>
      <c r="C46" s="224">
        <v>15</v>
      </c>
      <c r="D46" s="224">
        <v>3</v>
      </c>
      <c r="E46" s="225"/>
      <c r="F46" s="227" t="s">
        <v>758</v>
      </c>
      <c r="G46" s="227" t="s">
        <v>758</v>
      </c>
      <c r="H46" s="227" t="s">
        <v>758</v>
      </c>
      <c r="I46" s="227" t="s">
        <v>758</v>
      </c>
      <c r="J46" s="227" t="s">
        <v>758</v>
      </c>
      <c r="K46" s="227" t="s">
        <v>758</v>
      </c>
      <c r="L46" s="227" t="s">
        <v>758</v>
      </c>
      <c r="M46" s="227" t="s">
        <v>758</v>
      </c>
      <c r="N46" s="227" t="s">
        <v>758</v>
      </c>
      <c r="O46" s="227" t="s">
        <v>759</v>
      </c>
      <c r="P46" s="227" t="s">
        <v>759</v>
      </c>
      <c r="Q46" s="227" t="s">
        <v>759</v>
      </c>
      <c r="R46" s="227"/>
      <c r="S46" s="226"/>
      <c r="T46" s="227" t="s">
        <v>759</v>
      </c>
      <c r="U46" s="227" t="s">
        <v>759</v>
      </c>
      <c r="V46" s="227" t="s">
        <v>759</v>
      </c>
      <c r="W46" s="227" t="s">
        <v>759</v>
      </c>
      <c r="X46" s="227" t="s">
        <v>759</v>
      </c>
      <c r="Y46" s="227" t="s">
        <v>759</v>
      </c>
      <c r="Z46" s="227" t="s">
        <v>759</v>
      </c>
      <c r="AA46" s="227" t="s">
        <v>759</v>
      </c>
      <c r="AB46" s="227" t="s">
        <v>759</v>
      </c>
      <c r="AC46" s="227"/>
      <c r="AD46" s="227"/>
      <c r="AE46" s="227"/>
      <c r="AF46" s="226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6"/>
      <c r="AT46" s="227"/>
      <c r="AU46" s="227"/>
      <c r="AV46" s="227"/>
      <c r="AW46" s="227"/>
      <c r="AX46" s="227"/>
      <c r="AY46" s="227"/>
    </row>
    <row r="47" spans="1:51" x14ac:dyDescent="0.3">
      <c r="A47" s="223"/>
      <c r="B47" s="224" t="s">
        <v>761</v>
      </c>
      <c r="C47" s="224">
        <v>13</v>
      </c>
      <c r="D47" s="224">
        <v>12</v>
      </c>
      <c r="E47" s="225"/>
      <c r="F47" s="227" t="s">
        <v>762</v>
      </c>
      <c r="G47" s="227" t="s">
        <v>762</v>
      </c>
      <c r="H47" s="227" t="s">
        <v>762</v>
      </c>
      <c r="I47" s="227" t="s">
        <v>762</v>
      </c>
      <c r="J47" s="227" t="s">
        <v>762</v>
      </c>
      <c r="K47" s="227" t="s">
        <v>762</v>
      </c>
      <c r="L47" s="227"/>
      <c r="M47" s="227"/>
      <c r="N47" s="227"/>
      <c r="O47" s="227"/>
      <c r="P47" s="227"/>
      <c r="Q47" s="227"/>
      <c r="R47" s="227"/>
      <c r="S47" s="226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6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6"/>
      <c r="AT47" s="227"/>
      <c r="AU47" s="227"/>
      <c r="AV47" s="227"/>
      <c r="AW47" s="227"/>
      <c r="AX47" s="227"/>
      <c r="AY47" s="227"/>
    </row>
    <row r="48" spans="1:51" x14ac:dyDescent="0.3">
      <c r="A48" s="253"/>
      <c r="B48" s="254" t="s">
        <v>763</v>
      </c>
      <c r="C48" s="254"/>
      <c r="D48" s="254"/>
      <c r="E48" s="225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6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6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6"/>
      <c r="AT48" s="227"/>
      <c r="AU48" s="227"/>
      <c r="AV48" s="227"/>
      <c r="AW48" s="227"/>
      <c r="AX48" s="227"/>
      <c r="AY48" s="227"/>
    </row>
    <row r="49" spans="1:51" x14ac:dyDescent="0.3">
      <c r="A49" s="223"/>
      <c r="B49" s="224" t="s">
        <v>764</v>
      </c>
      <c r="C49" s="224">
        <v>15</v>
      </c>
      <c r="D49" s="224">
        <v>12</v>
      </c>
      <c r="E49" s="225"/>
      <c r="F49" s="227" t="s">
        <v>765</v>
      </c>
      <c r="G49" s="227" t="s">
        <v>765</v>
      </c>
      <c r="H49" s="227" t="s">
        <v>765</v>
      </c>
      <c r="I49" s="227" t="s">
        <v>765</v>
      </c>
      <c r="J49" s="227" t="s">
        <v>765</v>
      </c>
      <c r="K49" s="227" t="s">
        <v>765</v>
      </c>
      <c r="L49" s="227" t="s">
        <v>766</v>
      </c>
      <c r="M49" s="227" t="s">
        <v>766</v>
      </c>
      <c r="N49" s="227" t="s">
        <v>766</v>
      </c>
      <c r="O49" s="227" t="s">
        <v>766</v>
      </c>
      <c r="P49" s="227" t="s">
        <v>766</v>
      </c>
      <c r="Q49" s="227" t="s">
        <v>766</v>
      </c>
      <c r="R49" s="227" t="s">
        <v>767</v>
      </c>
      <c r="S49" s="226"/>
      <c r="T49" s="227" t="s">
        <v>768</v>
      </c>
      <c r="U49" s="227" t="s">
        <v>768</v>
      </c>
      <c r="V49" s="227" t="s">
        <v>768</v>
      </c>
      <c r="W49" s="227" t="s">
        <v>768</v>
      </c>
      <c r="X49" s="227" t="s">
        <v>768</v>
      </c>
      <c r="Y49" s="227" t="s">
        <v>768</v>
      </c>
      <c r="Z49" s="227" t="s">
        <v>769</v>
      </c>
      <c r="AA49" s="227" t="s">
        <v>769</v>
      </c>
      <c r="AB49" s="227" t="s">
        <v>769</v>
      </c>
      <c r="AC49" s="227" t="s">
        <v>769</v>
      </c>
      <c r="AD49" s="227" t="s">
        <v>769</v>
      </c>
      <c r="AE49" s="227" t="s">
        <v>769</v>
      </c>
      <c r="AF49" s="226"/>
      <c r="AG49" s="227" t="s">
        <v>770</v>
      </c>
      <c r="AH49" s="227" t="s">
        <v>770</v>
      </c>
      <c r="AI49" s="227" t="s">
        <v>770</v>
      </c>
      <c r="AJ49" s="227" t="s">
        <v>770</v>
      </c>
      <c r="AK49" s="227" t="s">
        <v>770</v>
      </c>
      <c r="AL49" s="227" t="s">
        <v>770</v>
      </c>
      <c r="AM49" s="227"/>
      <c r="AN49" s="227"/>
      <c r="AO49" s="227"/>
      <c r="AP49" s="227"/>
      <c r="AQ49" s="227"/>
      <c r="AR49" s="227"/>
      <c r="AS49" s="226"/>
      <c r="AT49" s="227"/>
      <c r="AU49" s="227"/>
      <c r="AV49" s="227"/>
      <c r="AW49" s="227"/>
      <c r="AX49" s="227"/>
      <c r="AY49" s="227"/>
    </row>
    <row r="50" spans="1:51" x14ac:dyDescent="0.3">
      <c r="A50" s="223"/>
      <c r="B50" s="224" t="s">
        <v>771</v>
      </c>
      <c r="C50" s="224">
        <v>15</v>
      </c>
      <c r="D50" s="224">
        <v>6</v>
      </c>
      <c r="E50" s="225"/>
      <c r="F50" s="223" t="s">
        <v>772</v>
      </c>
      <c r="G50" s="223" t="s">
        <v>772</v>
      </c>
      <c r="H50" s="223" t="s">
        <v>772</v>
      </c>
      <c r="I50" s="223" t="s">
        <v>772</v>
      </c>
      <c r="J50" s="223" t="s">
        <v>772</v>
      </c>
      <c r="K50" s="223" t="s">
        <v>772</v>
      </c>
      <c r="L50" s="223" t="s">
        <v>772</v>
      </c>
      <c r="M50" s="223" t="s">
        <v>772</v>
      </c>
      <c r="N50" s="223" t="s">
        <v>772</v>
      </c>
      <c r="O50" s="227" t="s">
        <v>773</v>
      </c>
      <c r="P50" s="227" t="s">
        <v>773</v>
      </c>
      <c r="Q50" s="227" t="s">
        <v>773</v>
      </c>
      <c r="R50" s="227" t="s">
        <v>767</v>
      </c>
      <c r="S50" s="226"/>
      <c r="T50" s="227" t="s">
        <v>773</v>
      </c>
      <c r="U50" s="227" t="s">
        <v>773</v>
      </c>
      <c r="V50" s="227" t="s">
        <v>773</v>
      </c>
      <c r="W50" s="227" t="s">
        <v>773</v>
      </c>
      <c r="X50" s="227" t="s">
        <v>773</v>
      </c>
      <c r="Y50" s="227" t="s">
        <v>773</v>
      </c>
      <c r="Z50" s="227" t="s">
        <v>773</v>
      </c>
      <c r="AA50" s="227" t="s">
        <v>773</v>
      </c>
      <c r="AB50" s="227" t="s">
        <v>773</v>
      </c>
      <c r="AC50" s="227" t="s">
        <v>773</v>
      </c>
      <c r="AD50" s="227" t="s">
        <v>773</v>
      </c>
      <c r="AE50" s="227" t="s">
        <v>773</v>
      </c>
      <c r="AF50" s="226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6"/>
      <c r="AT50" s="227"/>
      <c r="AU50" s="227"/>
      <c r="AV50" s="227"/>
      <c r="AW50" s="227"/>
      <c r="AX50" s="227"/>
      <c r="AY50" s="227"/>
    </row>
    <row r="51" spans="1:51" x14ac:dyDescent="0.3">
      <c r="A51" s="255"/>
      <c r="B51" s="256" t="s">
        <v>774</v>
      </c>
      <c r="C51" s="256"/>
      <c r="D51" s="256"/>
      <c r="E51" s="222" t="s">
        <v>603</v>
      </c>
      <c r="F51" s="223"/>
      <c r="G51" s="223"/>
      <c r="H51" s="223"/>
      <c r="I51" s="223"/>
      <c r="J51" s="223"/>
      <c r="K51" s="223"/>
      <c r="L51" s="223"/>
      <c r="M51" s="223"/>
      <c r="N51" s="223"/>
      <c r="O51" s="227"/>
      <c r="P51" s="227"/>
      <c r="Q51" s="227"/>
      <c r="R51" s="227"/>
      <c r="S51" s="226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6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6"/>
      <c r="AT51" s="227"/>
      <c r="AU51" s="227"/>
      <c r="AV51" s="227"/>
      <c r="AW51" s="227"/>
      <c r="AX51" s="227"/>
      <c r="AY51" s="227"/>
    </row>
    <row r="52" spans="1:51" x14ac:dyDescent="0.3">
      <c r="A52" s="223"/>
      <c r="B52" s="224" t="s">
        <v>455</v>
      </c>
      <c r="C52" s="224">
        <v>15</v>
      </c>
      <c r="D52" s="224">
        <v>8</v>
      </c>
      <c r="E52" s="225"/>
      <c r="F52" s="227"/>
      <c r="G52" s="227"/>
      <c r="H52" s="227"/>
      <c r="I52" s="227"/>
      <c r="J52" s="227"/>
      <c r="K52" s="227"/>
      <c r="L52" s="227" t="s">
        <v>775</v>
      </c>
      <c r="M52" s="227"/>
      <c r="N52" s="227"/>
      <c r="O52" s="227"/>
      <c r="P52" s="227"/>
      <c r="Q52" s="227"/>
      <c r="R52" s="227"/>
      <c r="S52" s="226"/>
      <c r="T52" s="227" t="s">
        <v>776</v>
      </c>
      <c r="U52" s="227" t="s">
        <v>776</v>
      </c>
      <c r="V52" s="227" t="s">
        <v>776</v>
      </c>
      <c r="W52" s="227" t="s">
        <v>776</v>
      </c>
      <c r="X52" s="227" t="s">
        <v>776</v>
      </c>
      <c r="Y52" s="227" t="s">
        <v>777</v>
      </c>
      <c r="Z52" s="227" t="s">
        <v>778</v>
      </c>
      <c r="AA52" s="227" t="s">
        <v>779</v>
      </c>
      <c r="AB52" s="227" t="s">
        <v>780</v>
      </c>
      <c r="AC52" s="227" t="s">
        <v>781</v>
      </c>
      <c r="AD52" s="227" t="s">
        <v>782</v>
      </c>
      <c r="AE52" s="227" t="s">
        <v>783</v>
      </c>
      <c r="AF52" s="226"/>
      <c r="AG52" s="227" t="s">
        <v>365</v>
      </c>
      <c r="AH52" s="227" t="s">
        <v>520</v>
      </c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6"/>
      <c r="AT52" s="227"/>
      <c r="AU52" s="227"/>
      <c r="AV52" s="227"/>
      <c r="AW52" s="227"/>
      <c r="AX52" s="227"/>
      <c r="AY52" s="227"/>
    </row>
    <row r="53" spans="1:51" x14ac:dyDescent="0.3">
      <c r="A53" s="223"/>
      <c r="B53" s="224" t="s">
        <v>784</v>
      </c>
      <c r="C53" s="224">
        <v>14</v>
      </c>
      <c r="D53" s="224">
        <v>6</v>
      </c>
      <c r="E53" s="225" t="s">
        <v>603</v>
      </c>
      <c r="F53" s="227"/>
      <c r="G53" s="227"/>
      <c r="H53" s="227"/>
      <c r="I53" s="227"/>
      <c r="J53" s="227"/>
      <c r="K53" s="227"/>
      <c r="L53" s="227" t="s">
        <v>785</v>
      </c>
      <c r="M53" s="227" t="s">
        <v>785</v>
      </c>
      <c r="N53" s="227" t="s">
        <v>785</v>
      </c>
      <c r="O53" s="227" t="s">
        <v>785</v>
      </c>
      <c r="P53" s="227" t="s">
        <v>785</v>
      </c>
      <c r="Q53" s="227" t="s">
        <v>785</v>
      </c>
      <c r="R53" s="227"/>
      <c r="S53" s="226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6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6"/>
      <c r="AT53" s="227"/>
      <c r="AU53" s="227"/>
      <c r="AV53" s="227"/>
      <c r="AW53" s="227"/>
      <c r="AX53" s="227"/>
      <c r="AY53" s="227"/>
    </row>
    <row r="54" spans="1:51" x14ac:dyDescent="0.3">
      <c r="A54" s="223"/>
      <c r="B54" s="224" t="s">
        <v>786</v>
      </c>
      <c r="C54" s="224">
        <v>14</v>
      </c>
      <c r="D54" s="224">
        <v>6</v>
      </c>
      <c r="E54" s="225"/>
      <c r="F54" s="227" t="s">
        <v>787</v>
      </c>
      <c r="G54" s="227" t="s">
        <v>787</v>
      </c>
      <c r="H54" s="227" t="s">
        <v>787</v>
      </c>
      <c r="I54" s="227" t="s">
        <v>787</v>
      </c>
      <c r="J54" s="227" t="s">
        <v>787</v>
      </c>
      <c r="K54" s="227" t="s">
        <v>787</v>
      </c>
      <c r="L54" s="227" t="s">
        <v>787</v>
      </c>
      <c r="M54" s="227" t="s">
        <v>787</v>
      </c>
      <c r="N54" s="227" t="s">
        <v>787</v>
      </c>
      <c r="O54" s="227" t="s">
        <v>787</v>
      </c>
      <c r="P54" s="227" t="s">
        <v>787</v>
      </c>
      <c r="Q54" s="227" t="s">
        <v>787</v>
      </c>
      <c r="R54" s="227"/>
      <c r="S54" s="226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6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6"/>
      <c r="AT54" s="227"/>
      <c r="AU54" s="227"/>
      <c r="AV54" s="227"/>
      <c r="AW54" s="227"/>
      <c r="AX54" s="227"/>
      <c r="AY54" s="227"/>
    </row>
    <row r="55" spans="1:51" x14ac:dyDescent="0.3">
      <c r="A55" s="223"/>
      <c r="B55" s="224" t="s">
        <v>473</v>
      </c>
      <c r="C55" s="224">
        <v>15</v>
      </c>
      <c r="D55" s="224">
        <v>7</v>
      </c>
      <c r="E55" s="225" t="s">
        <v>603</v>
      </c>
      <c r="F55" s="227"/>
      <c r="G55" s="227"/>
      <c r="H55" s="227"/>
      <c r="I55" s="227"/>
      <c r="J55" s="227"/>
      <c r="K55" s="227"/>
      <c r="L55" s="227"/>
      <c r="M55" s="227"/>
      <c r="N55" s="227" t="s">
        <v>788</v>
      </c>
      <c r="O55" s="227" t="s">
        <v>789</v>
      </c>
      <c r="P55" s="227" t="s">
        <v>789</v>
      </c>
      <c r="Q55" s="227" t="s">
        <v>789</v>
      </c>
      <c r="R55" s="227"/>
      <c r="S55" s="226"/>
      <c r="T55" s="227" t="s">
        <v>789</v>
      </c>
      <c r="U55" s="227" t="s">
        <v>789</v>
      </c>
      <c r="V55" s="227" t="s">
        <v>789</v>
      </c>
      <c r="W55" s="227" t="s">
        <v>789</v>
      </c>
      <c r="X55" s="227" t="s">
        <v>789</v>
      </c>
      <c r="Y55" s="227" t="s">
        <v>789</v>
      </c>
      <c r="Z55" s="227" t="s">
        <v>789</v>
      </c>
      <c r="AA55" s="227" t="s">
        <v>790</v>
      </c>
      <c r="AB55" s="227" t="s">
        <v>791</v>
      </c>
      <c r="AC55" s="227" t="s">
        <v>792</v>
      </c>
      <c r="AD55" s="227" t="s">
        <v>793</v>
      </c>
      <c r="AE55" s="227" t="s">
        <v>474</v>
      </c>
      <c r="AF55" s="226"/>
      <c r="AG55" s="55" t="s">
        <v>2260</v>
      </c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6"/>
      <c r="AT55" s="227"/>
      <c r="AU55" s="227"/>
      <c r="AV55" s="227"/>
      <c r="AW55" s="227"/>
      <c r="AX55" s="227"/>
      <c r="AY55" s="227"/>
    </row>
    <row r="56" spans="1:51" x14ac:dyDescent="0.3">
      <c r="A56" s="223"/>
      <c r="B56" s="224" t="s">
        <v>551</v>
      </c>
      <c r="C56" s="224">
        <v>15</v>
      </c>
      <c r="D56" s="224">
        <v>7</v>
      </c>
      <c r="E56" s="225"/>
      <c r="F56" s="227" t="s">
        <v>794</v>
      </c>
      <c r="G56" s="227" t="s">
        <v>794</v>
      </c>
      <c r="H56" s="227" t="s">
        <v>794</v>
      </c>
      <c r="I56" s="227" t="s">
        <v>794</v>
      </c>
      <c r="J56" s="227" t="s">
        <v>794</v>
      </c>
      <c r="K56" s="227" t="s">
        <v>794</v>
      </c>
      <c r="L56" s="227" t="s">
        <v>794</v>
      </c>
      <c r="M56" s="227" t="s">
        <v>794</v>
      </c>
      <c r="N56" s="227" t="s">
        <v>794</v>
      </c>
      <c r="O56" s="227" t="s">
        <v>794</v>
      </c>
      <c r="P56" s="227" t="s">
        <v>794</v>
      </c>
      <c r="Q56" s="227" t="s">
        <v>795</v>
      </c>
      <c r="R56" s="227"/>
      <c r="S56" s="226"/>
      <c r="T56" s="227" t="s">
        <v>795</v>
      </c>
      <c r="U56" s="227" t="s">
        <v>795</v>
      </c>
      <c r="V56" s="227" t="s">
        <v>796</v>
      </c>
      <c r="W56" s="227" t="s">
        <v>796</v>
      </c>
      <c r="X56" s="227" t="s">
        <v>796</v>
      </c>
      <c r="Y56" s="227" t="s">
        <v>796</v>
      </c>
      <c r="Z56" s="227" t="s">
        <v>796</v>
      </c>
      <c r="AA56" s="227" t="s">
        <v>796</v>
      </c>
      <c r="AB56" s="227" t="s">
        <v>796</v>
      </c>
      <c r="AC56" s="227" t="s">
        <v>797</v>
      </c>
      <c r="AD56" s="227" t="s">
        <v>797</v>
      </c>
      <c r="AE56" s="227" t="s">
        <v>797</v>
      </c>
      <c r="AF56" s="226"/>
      <c r="AG56" s="227" t="s">
        <v>550</v>
      </c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6"/>
      <c r="AT56" s="227"/>
      <c r="AU56" s="227"/>
      <c r="AV56" s="227"/>
      <c r="AW56" s="227"/>
      <c r="AX56" s="227"/>
      <c r="AY56" s="227"/>
    </row>
    <row r="57" spans="1:51" x14ac:dyDescent="0.3">
      <c r="A57" s="232"/>
      <c r="B57" s="224" t="s">
        <v>798</v>
      </c>
      <c r="C57" s="224">
        <v>15</v>
      </c>
      <c r="D57" s="224">
        <v>3</v>
      </c>
      <c r="E57" s="225" t="s">
        <v>603</v>
      </c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6"/>
      <c r="T57" s="227"/>
      <c r="U57" s="227"/>
      <c r="V57" s="227" t="s">
        <v>799</v>
      </c>
      <c r="W57" s="227" t="s">
        <v>800</v>
      </c>
      <c r="X57" s="227" t="s">
        <v>801</v>
      </c>
      <c r="Y57" s="227" t="s">
        <v>801</v>
      </c>
      <c r="Z57" s="227" t="s">
        <v>801</v>
      </c>
      <c r="AA57" s="227" t="s">
        <v>802</v>
      </c>
      <c r="AB57" s="227" t="s">
        <v>802</v>
      </c>
      <c r="AC57" s="227"/>
      <c r="AD57" s="227"/>
      <c r="AE57" s="227"/>
      <c r="AF57" s="226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6"/>
      <c r="AT57" s="227"/>
      <c r="AU57" s="227"/>
      <c r="AV57" s="227"/>
      <c r="AW57" s="227"/>
      <c r="AX57" s="227"/>
      <c r="AY57" s="227"/>
    </row>
    <row r="58" spans="1:51" x14ac:dyDescent="0.3">
      <c r="A58" s="232"/>
      <c r="B58" s="224" t="s">
        <v>803</v>
      </c>
      <c r="C58" s="224">
        <v>16</v>
      </c>
      <c r="D58" s="224">
        <v>6</v>
      </c>
      <c r="E58" s="225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6"/>
      <c r="T58" s="227" t="s">
        <v>804</v>
      </c>
      <c r="U58" s="227" t="s">
        <v>804</v>
      </c>
      <c r="V58" s="227" t="s">
        <v>804</v>
      </c>
      <c r="W58" s="227" t="s">
        <v>804</v>
      </c>
      <c r="X58" s="227" t="s">
        <v>804</v>
      </c>
      <c r="Y58" s="227" t="s">
        <v>804</v>
      </c>
      <c r="Z58" s="227" t="s">
        <v>804</v>
      </c>
      <c r="AA58" s="227" t="s">
        <v>804</v>
      </c>
      <c r="AB58" s="227" t="s">
        <v>804</v>
      </c>
      <c r="AC58" s="227" t="s">
        <v>804</v>
      </c>
      <c r="AD58" s="227" t="s">
        <v>804</v>
      </c>
      <c r="AE58" s="227" t="s">
        <v>804</v>
      </c>
      <c r="AF58" s="226"/>
      <c r="AG58" s="227" t="s">
        <v>805</v>
      </c>
      <c r="AH58" s="227" t="s">
        <v>805</v>
      </c>
      <c r="AI58" s="227" t="s">
        <v>805</v>
      </c>
      <c r="AJ58" s="227" t="s">
        <v>805</v>
      </c>
      <c r="AK58" s="227" t="s">
        <v>805</v>
      </c>
      <c r="AL58" s="227" t="s">
        <v>805</v>
      </c>
      <c r="AM58" s="227" t="s">
        <v>805</v>
      </c>
      <c r="AN58" s="227" t="s">
        <v>805</v>
      </c>
      <c r="AO58" s="227" t="s">
        <v>805</v>
      </c>
      <c r="AP58" s="227" t="s">
        <v>805</v>
      </c>
      <c r="AQ58" s="227" t="s">
        <v>805</v>
      </c>
      <c r="AR58" s="227" t="s">
        <v>805</v>
      </c>
      <c r="AS58" s="226"/>
      <c r="AT58" s="227"/>
      <c r="AU58" s="227"/>
      <c r="AV58" s="227"/>
      <c r="AW58" s="227"/>
      <c r="AX58" s="227"/>
      <c r="AY58" s="227"/>
    </row>
    <row r="59" spans="1:51" x14ac:dyDescent="0.3">
      <c r="A59" s="232"/>
      <c r="B59" s="224" t="s">
        <v>465</v>
      </c>
      <c r="C59" s="224">
        <v>15</v>
      </c>
      <c r="D59" s="224">
        <v>8</v>
      </c>
      <c r="E59" s="225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6"/>
      <c r="T59" s="227"/>
      <c r="U59" s="227"/>
      <c r="V59" s="227"/>
      <c r="W59" s="227"/>
      <c r="X59" s="227"/>
      <c r="Y59" s="227"/>
      <c r="Z59" s="227" t="s">
        <v>806</v>
      </c>
      <c r="AA59" s="227" t="s">
        <v>807</v>
      </c>
      <c r="AB59" s="227" t="s">
        <v>808</v>
      </c>
      <c r="AC59" s="227" t="s">
        <v>809</v>
      </c>
      <c r="AD59" s="227" t="s">
        <v>810</v>
      </c>
      <c r="AE59" s="227" t="s">
        <v>811</v>
      </c>
      <c r="AF59" s="226"/>
      <c r="AG59" s="227" t="s">
        <v>470</v>
      </c>
      <c r="AH59" s="55" t="s">
        <v>2261</v>
      </c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6"/>
      <c r="AT59" s="227"/>
      <c r="AU59" s="227"/>
      <c r="AV59" s="227"/>
      <c r="AW59" s="227"/>
      <c r="AX59" s="227"/>
      <c r="AY59" s="227"/>
    </row>
    <row r="60" spans="1:51" x14ac:dyDescent="0.3">
      <c r="A60" s="232"/>
      <c r="B60" s="224" t="s">
        <v>812</v>
      </c>
      <c r="C60" s="224">
        <v>15</v>
      </c>
      <c r="D60" s="224">
        <v>8</v>
      </c>
      <c r="E60" s="225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6"/>
      <c r="T60" s="227"/>
      <c r="U60" s="227"/>
      <c r="V60" s="227"/>
      <c r="W60" s="227"/>
      <c r="X60" s="227"/>
      <c r="Y60" s="227"/>
      <c r="Z60" s="227"/>
      <c r="AA60" s="227"/>
      <c r="AB60" s="227"/>
      <c r="AC60" s="227" t="s">
        <v>813</v>
      </c>
      <c r="AD60" s="227" t="s">
        <v>813</v>
      </c>
      <c r="AE60" s="227" t="s">
        <v>813</v>
      </c>
      <c r="AF60" s="226"/>
      <c r="AG60" s="227" t="s">
        <v>813</v>
      </c>
      <c r="AH60" s="227" t="s">
        <v>813</v>
      </c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6"/>
      <c r="AT60" s="227"/>
      <c r="AU60" s="227"/>
      <c r="AV60" s="227"/>
      <c r="AW60" s="227"/>
      <c r="AX60" s="227"/>
      <c r="AY60" s="227"/>
    </row>
    <row r="61" spans="1:51" x14ac:dyDescent="0.3">
      <c r="A61" s="232"/>
      <c r="B61" s="224" t="s">
        <v>814</v>
      </c>
      <c r="C61" s="224">
        <v>15</v>
      </c>
      <c r="D61" s="224">
        <v>3</v>
      </c>
      <c r="E61" s="225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6"/>
      <c r="T61" s="227"/>
      <c r="U61" s="227"/>
      <c r="V61" s="227"/>
      <c r="W61" s="227"/>
      <c r="X61" s="227"/>
      <c r="Y61" s="227"/>
      <c r="Z61" s="227"/>
      <c r="AA61" s="227"/>
      <c r="AB61" s="227" t="s">
        <v>815</v>
      </c>
      <c r="AC61" s="227"/>
      <c r="AD61" s="227"/>
      <c r="AE61" s="227"/>
      <c r="AF61" s="226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6"/>
      <c r="AT61" s="227"/>
      <c r="AU61" s="227"/>
      <c r="AV61" s="227"/>
      <c r="AW61" s="227"/>
      <c r="AX61" s="227"/>
      <c r="AY61" s="227"/>
    </row>
    <row r="62" spans="1:51" x14ac:dyDescent="0.3">
      <c r="A62" s="232"/>
      <c r="B62" s="224" t="s">
        <v>816</v>
      </c>
      <c r="C62" s="224">
        <v>16</v>
      </c>
      <c r="D62" s="224">
        <v>3</v>
      </c>
      <c r="E62" s="225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6"/>
      <c r="T62" s="227"/>
      <c r="U62" s="227"/>
      <c r="V62" s="227"/>
      <c r="W62" s="227"/>
      <c r="X62" s="227"/>
      <c r="Y62" s="227"/>
      <c r="Z62" s="227"/>
      <c r="AA62" s="227"/>
      <c r="AB62" s="227"/>
      <c r="AC62" s="227" t="s">
        <v>817</v>
      </c>
      <c r="AD62" s="227" t="s">
        <v>817</v>
      </c>
      <c r="AE62" s="227" t="s">
        <v>817</v>
      </c>
      <c r="AF62" s="226"/>
      <c r="AG62" s="227" t="s">
        <v>817</v>
      </c>
      <c r="AH62" s="227" t="s">
        <v>817</v>
      </c>
      <c r="AI62" s="227" t="s">
        <v>817</v>
      </c>
      <c r="AJ62" s="227" t="s">
        <v>817</v>
      </c>
      <c r="AK62" s="227" t="s">
        <v>817</v>
      </c>
      <c r="AL62" s="227" t="s">
        <v>817</v>
      </c>
      <c r="AM62" s="227" t="s">
        <v>817</v>
      </c>
      <c r="AN62" s="227" t="s">
        <v>817</v>
      </c>
      <c r="AO62" s="227" t="s">
        <v>817</v>
      </c>
      <c r="AP62" s="227"/>
      <c r="AQ62" s="227"/>
      <c r="AR62" s="227"/>
      <c r="AS62" s="226"/>
      <c r="AT62" s="227"/>
      <c r="AU62" s="227"/>
      <c r="AV62" s="227"/>
      <c r="AW62" s="227"/>
      <c r="AX62" s="227"/>
      <c r="AY62" s="227"/>
    </row>
    <row r="63" spans="1:51" x14ac:dyDescent="0.3">
      <c r="A63" s="232"/>
      <c r="B63" s="224" t="s">
        <v>818</v>
      </c>
      <c r="C63" s="224">
        <v>15</v>
      </c>
      <c r="D63" s="224">
        <v>8</v>
      </c>
      <c r="E63" s="225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6"/>
      <c r="T63" s="227"/>
      <c r="U63" s="227"/>
      <c r="V63" s="227"/>
      <c r="W63" s="227"/>
      <c r="X63" s="227"/>
      <c r="Y63" s="227"/>
      <c r="Z63" s="227"/>
      <c r="AA63" s="227"/>
      <c r="AB63" s="227"/>
      <c r="AC63" s="227" t="s">
        <v>819</v>
      </c>
      <c r="AD63" s="227" t="s">
        <v>819</v>
      </c>
      <c r="AE63" s="227" t="s">
        <v>819</v>
      </c>
      <c r="AF63" s="226"/>
      <c r="AG63" s="227" t="s">
        <v>819</v>
      </c>
      <c r="AH63" s="227" t="s">
        <v>819</v>
      </c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6"/>
      <c r="AT63" s="227"/>
      <c r="AU63" s="227"/>
      <c r="AV63" s="227"/>
      <c r="AW63" s="227"/>
      <c r="AX63" s="227"/>
      <c r="AY63" s="227"/>
    </row>
    <row r="64" spans="1:51" x14ac:dyDescent="0.3">
      <c r="A64" s="232"/>
      <c r="B64" s="224" t="s">
        <v>457</v>
      </c>
      <c r="C64" s="224">
        <v>15</v>
      </c>
      <c r="D64" s="224">
        <v>11</v>
      </c>
      <c r="E64" s="225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6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6"/>
      <c r="AG64" s="227" t="s">
        <v>361</v>
      </c>
      <c r="AH64" s="227" t="s">
        <v>361</v>
      </c>
      <c r="AI64" s="227" t="s">
        <v>361</v>
      </c>
      <c r="AJ64" s="227" t="s">
        <v>361</v>
      </c>
      <c r="AK64" s="227" t="s">
        <v>361</v>
      </c>
      <c r="AL64" s="227"/>
      <c r="AM64" s="227"/>
      <c r="AN64" s="227"/>
      <c r="AO64" s="227"/>
      <c r="AP64" s="227"/>
      <c r="AQ64" s="227"/>
      <c r="AR64" s="227"/>
      <c r="AS64" s="226"/>
      <c r="AT64" s="227"/>
      <c r="AU64" s="227"/>
      <c r="AV64" s="227"/>
      <c r="AW64" s="227"/>
      <c r="AX64" s="227"/>
      <c r="AY64" s="227"/>
    </row>
    <row r="65" spans="1:59" x14ac:dyDescent="0.3">
      <c r="A65" s="232"/>
      <c r="B65" s="224" t="s">
        <v>461</v>
      </c>
      <c r="C65" s="224">
        <v>15</v>
      </c>
      <c r="D65" s="224">
        <v>9</v>
      </c>
      <c r="E65" s="225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6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6"/>
      <c r="AG65" s="227" t="s">
        <v>379</v>
      </c>
      <c r="AH65" s="227" t="s">
        <v>379</v>
      </c>
      <c r="AI65" s="227" t="s">
        <v>379</v>
      </c>
      <c r="AJ65" s="227"/>
      <c r="AK65" s="227"/>
      <c r="AL65" s="227"/>
      <c r="AM65" s="227"/>
      <c r="AN65" s="227"/>
      <c r="AO65" s="227"/>
      <c r="AP65" s="227"/>
      <c r="AQ65" s="227"/>
      <c r="AR65" s="227"/>
      <c r="AS65" s="226"/>
      <c r="AT65" s="227"/>
      <c r="AU65" s="227"/>
      <c r="AV65" s="227"/>
      <c r="AW65" s="227"/>
      <c r="AX65" s="227"/>
      <c r="AY65" s="227"/>
    </row>
    <row r="66" spans="1:59" x14ac:dyDescent="0.3">
      <c r="A66" s="253"/>
      <c r="B66" s="254" t="s">
        <v>820</v>
      </c>
      <c r="C66" s="224"/>
      <c r="D66" s="224"/>
      <c r="E66" s="225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6"/>
      <c r="T66" s="227"/>
      <c r="U66" s="227"/>
      <c r="V66" s="227"/>
      <c r="W66" s="227"/>
      <c r="X66" s="227"/>
      <c r="Y66" s="227"/>
      <c r="Z66" s="227"/>
      <c r="AA66" s="227" t="s">
        <v>821</v>
      </c>
      <c r="AB66" s="227"/>
      <c r="AC66" s="227"/>
      <c r="AD66" s="227"/>
      <c r="AE66" s="227"/>
      <c r="AF66" s="226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6"/>
      <c r="AT66" s="227"/>
      <c r="AU66" s="227"/>
      <c r="AV66" s="227"/>
      <c r="AW66" s="227"/>
      <c r="AX66" s="227"/>
      <c r="AY66" s="227"/>
    </row>
    <row r="67" spans="1:59" x14ac:dyDescent="0.3">
      <c r="A67" s="257"/>
      <c r="B67" s="258" t="s">
        <v>2335</v>
      </c>
      <c r="C67" s="194"/>
      <c r="D67" s="194"/>
      <c r="E67" s="225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26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26"/>
      <c r="AG67" s="248"/>
      <c r="AH67" s="55" t="s">
        <v>2334</v>
      </c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6"/>
      <c r="AT67" s="227"/>
      <c r="AU67" s="227"/>
      <c r="AV67" s="227"/>
      <c r="AW67" s="227"/>
      <c r="AX67" s="227"/>
      <c r="AY67" s="227"/>
      <c r="AZ67" s="207"/>
      <c r="BA67" s="207"/>
      <c r="BB67" s="207"/>
      <c r="BC67" s="207"/>
      <c r="BD67" s="207"/>
      <c r="BE67" s="207"/>
      <c r="BF67" s="207"/>
      <c r="BG67" s="207"/>
    </row>
    <row r="68" spans="1:59" x14ac:dyDescent="0.3">
      <c r="A68" s="253"/>
      <c r="B68" s="254" t="s">
        <v>822</v>
      </c>
      <c r="C68" s="224"/>
      <c r="D68" s="224"/>
      <c r="E68" s="225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6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6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6"/>
      <c r="AT68" s="227"/>
      <c r="AU68" s="227"/>
      <c r="AV68" s="227"/>
      <c r="AW68" s="227"/>
      <c r="AX68" s="227"/>
      <c r="AY68" s="227"/>
    </row>
    <row r="69" spans="1:59" x14ac:dyDescent="0.3">
      <c r="A69" s="223"/>
      <c r="B69" s="224" t="s">
        <v>823</v>
      </c>
      <c r="C69" s="224">
        <v>15</v>
      </c>
      <c r="D69" s="224">
        <v>6</v>
      </c>
      <c r="E69" s="225" t="s">
        <v>603</v>
      </c>
      <c r="F69" s="227" t="s">
        <v>824</v>
      </c>
      <c r="G69" s="227" t="s">
        <v>824</v>
      </c>
      <c r="H69" s="227" t="s">
        <v>824</v>
      </c>
      <c r="I69" s="227" t="s">
        <v>824</v>
      </c>
      <c r="J69" s="227" t="s">
        <v>824</v>
      </c>
      <c r="K69" s="227" t="s">
        <v>824</v>
      </c>
      <c r="L69" s="227" t="s">
        <v>824</v>
      </c>
      <c r="M69" s="227" t="s">
        <v>824</v>
      </c>
      <c r="N69" s="227" t="s">
        <v>824</v>
      </c>
      <c r="O69" s="227" t="s">
        <v>824</v>
      </c>
      <c r="P69" s="227" t="s">
        <v>824</v>
      </c>
      <c r="Q69" s="227" t="s">
        <v>824</v>
      </c>
      <c r="R69" s="227"/>
      <c r="S69" s="226"/>
      <c r="T69" s="227" t="s">
        <v>825</v>
      </c>
      <c r="U69" s="227" t="s">
        <v>825</v>
      </c>
      <c r="V69" s="227" t="s">
        <v>825</v>
      </c>
      <c r="W69" s="227" t="s">
        <v>825</v>
      </c>
      <c r="X69" s="227" t="s">
        <v>825</v>
      </c>
      <c r="Y69" s="227" t="s">
        <v>825</v>
      </c>
      <c r="Z69" s="227" t="s">
        <v>825</v>
      </c>
      <c r="AA69" s="227" t="s">
        <v>825</v>
      </c>
      <c r="AB69" s="227" t="s">
        <v>825</v>
      </c>
      <c r="AC69" s="227" t="s">
        <v>825</v>
      </c>
      <c r="AD69" s="227" t="s">
        <v>825</v>
      </c>
      <c r="AE69" s="227" t="s">
        <v>825</v>
      </c>
      <c r="AF69" s="226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6"/>
      <c r="AT69" s="227"/>
      <c r="AU69" s="227"/>
      <c r="AV69" s="227"/>
      <c r="AW69" s="227"/>
      <c r="AX69" s="227"/>
      <c r="AY69" s="227"/>
    </row>
    <row r="70" spans="1:59" x14ac:dyDescent="0.3">
      <c r="A70" s="223"/>
      <c r="B70" s="224" t="s">
        <v>827</v>
      </c>
      <c r="C70" s="224">
        <v>15</v>
      </c>
      <c r="D70" s="224">
        <v>8</v>
      </c>
      <c r="E70" s="225"/>
      <c r="F70" s="223" t="s">
        <v>828</v>
      </c>
      <c r="G70" s="227" t="s">
        <v>828</v>
      </c>
      <c r="H70" s="227" t="s">
        <v>829</v>
      </c>
      <c r="I70" s="227" t="s">
        <v>829</v>
      </c>
      <c r="J70" s="227" t="s">
        <v>829</v>
      </c>
      <c r="K70" s="227" t="s">
        <v>830</v>
      </c>
      <c r="L70" s="227" t="s">
        <v>830</v>
      </c>
      <c r="M70" s="227" t="s">
        <v>830</v>
      </c>
      <c r="N70" s="227" t="s">
        <v>831</v>
      </c>
      <c r="O70" s="227" t="s">
        <v>831</v>
      </c>
      <c r="P70" s="227" t="s">
        <v>831</v>
      </c>
      <c r="Q70" s="227" t="s">
        <v>831</v>
      </c>
      <c r="R70" s="227"/>
      <c r="S70" s="226"/>
      <c r="T70" s="227" t="s">
        <v>831</v>
      </c>
      <c r="U70" s="227" t="s">
        <v>832</v>
      </c>
      <c r="V70" s="227" t="s">
        <v>832</v>
      </c>
      <c r="W70" s="227" t="s">
        <v>832</v>
      </c>
      <c r="X70" s="227" t="s">
        <v>832</v>
      </c>
      <c r="Y70" s="227" t="s">
        <v>833</v>
      </c>
      <c r="Z70" s="227" t="s">
        <v>833</v>
      </c>
      <c r="AA70" s="227" t="s">
        <v>833</v>
      </c>
      <c r="AB70" s="227" t="s">
        <v>834</v>
      </c>
      <c r="AC70" s="227" t="s">
        <v>834</v>
      </c>
      <c r="AD70" s="227" t="s">
        <v>834</v>
      </c>
      <c r="AE70" s="54" t="s">
        <v>2251</v>
      </c>
      <c r="AF70" s="226"/>
      <c r="AG70" s="54" t="s">
        <v>2251</v>
      </c>
      <c r="AH70" s="54" t="s">
        <v>2251</v>
      </c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6"/>
      <c r="AT70" s="227"/>
      <c r="AU70" s="227"/>
      <c r="AV70" s="227"/>
      <c r="AW70" s="227"/>
      <c r="AX70" s="227"/>
      <c r="AY70" s="227"/>
    </row>
    <row r="71" spans="1:59" x14ac:dyDescent="0.3">
      <c r="A71" s="223"/>
      <c r="B71" s="224" t="s">
        <v>835</v>
      </c>
      <c r="C71" s="224">
        <v>15</v>
      </c>
      <c r="D71" s="224">
        <v>6</v>
      </c>
      <c r="E71" s="225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6"/>
      <c r="T71" s="227" t="s">
        <v>836</v>
      </c>
      <c r="U71" s="227" t="s">
        <v>836</v>
      </c>
      <c r="V71" s="227" t="s">
        <v>836</v>
      </c>
      <c r="W71" s="227" t="s">
        <v>836</v>
      </c>
      <c r="X71" s="227" t="s">
        <v>836</v>
      </c>
      <c r="Y71" s="227" t="s">
        <v>836</v>
      </c>
      <c r="Z71" s="227" t="s">
        <v>836</v>
      </c>
      <c r="AA71" s="227" t="s">
        <v>836</v>
      </c>
      <c r="AB71" s="227" t="s">
        <v>836</v>
      </c>
      <c r="AC71" s="227" t="s">
        <v>836</v>
      </c>
      <c r="AD71" s="227" t="s">
        <v>836</v>
      </c>
      <c r="AE71" s="227" t="s">
        <v>836</v>
      </c>
      <c r="AF71" s="226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6"/>
      <c r="AT71" s="227"/>
      <c r="AU71" s="227"/>
      <c r="AV71" s="227"/>
      <c r="AW71" s="227"/>
      <c r="AX71" s="227"/>
      <c r="AY71" s="227"/>
    </row>
    <row r="72" spans="1:59" x14ac:dyDescent="0.3">
      <c r="A72" s="259"/>
      <c r="B72" s="260" t="s">
        <v>837</v>
      </c>
      <c r="C72" s="224"/>
      <c r="D72" s="224"/>
      <c r="E72" s="225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6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6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6"/>
      <c r="AT72" s="227"/>
      <c r="AU72" s="227"/>
      <c r="AV72" s="227"/>
      <c r="AW72" s="227"/>
      <c r="AX72" s="227"/>
      <c r="AY72" s="227"/>
    </row>
    <row r="73" spans="1:59" x14ac:dyDescent="0.3">
      <c r="A73" s="223"/>
      <c r="B73" s="224" t="s">
        <v>838</v>
      </c>
      <c r="C73" s="224">
        <v>15</v>
      </c>
      <c r="D73" s="224">
        <v>7</v>
      </c>
      <c r="E73" s="225"/>
      <c r="F73" s="227" t="s">
        <v>839</v>
      </c>
      <c r="G73" s="227" t="s">
        <v>839</v>
      </c>
      <c r="H73" s="227" t="s">
        <v>839</v>
      </c>
      <c r="I73" s="227" t="s">
        <v>839</v>
      </c>
      <c r="J73" s="227" t="s">
        <v>839</v>
      </c>
      <c r="K73" s="227" t="s">
        <v>839</v>
      </c>
      <c r="L73" s="227" t="s">
        <v>839</v>
      </c>
      <c r="M73" s="227" t="s">
        <v>839</v>
      </c>
      <c r="N73" s="227" t="s">
        <v>839</v>
      </c>
      <c r="O73" s="227" t="s">
        <v>839</v>
      </c>
      <c r="P73" s="227" t="s">
        <v>839</v>
      </c>
      <c r="Q73" s="227" t="s">
        <v>839</v>
      </c>
      <c r="R73" s="227" t="s">
        <v>840</v>
      </c>
      <c r="S73" s="226"/>
      <c r="T73" s="227" t="s">
        <v>839</v>
      </c>
      <c r="U73" s="227" t="s">
        <v>841</v>
      </c>
      <c r="V73" s="227" t="s">
        <v>841</v>
      </c>
      <c r="W73" s="227" t="s">
        <v>841</v>
      </c>
      <c r="X73" s="227" t="s">
        <v>841</v>
      </c>
      <c r="Y73" s="227" t="s">
        <v>841</v>
      </c>
      <c r="Z73" s="227" t="s">
        <v>841</v>
      </c>
      <c r="AA73" s="227" t="s">
        <v>841</v>
      </c>
      <c r="AB73" s="227" t="s">
        <v>841</v>
      </c>
      <c r="AC73" s="227" t="s">
        <v>841</v>
      </c>
      <c r="AD73" s="227" t="s">
        <v>841</v>
      </c>
      <c r="AE73" s="227" t="s">
        <v>841</v>
      </c>
      <c r="AF73" s="226"/>
      <c r="AG73" s="227" t="s">
        <v>841</v>
      </c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6"/>
      <c r="AT73" s="227"/>
      <c r="AU73" s="227"/>
      <c r="AV73" s="227"/>
      <c r="AW73" s="227"/>
      <c r="AX73" s="227"/>
      <c r="AY73" s="227"/>
    </row>
    <row r="74" spans="1:59" x14ac:dyDescent="0.3">
      <c r="A74" s="223"/>
      <c r="B74" s="224" t="s">
        <v>437</v>
      </c>
      <c r="C74" s="224">
        <v>15</v>
      </c>
      <c r="D74" s="224">
        <v>7</v>
      </c>
      <c r="E74" s="225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6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 t="s">
        <v>390</v>
      </c>
      <c r="AF74" s="226"/>
      <c r="AG74" s="55" t="s">
        <v>2316</v>
      </c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6"/>
      <c r="AT74" s="227"/>
      <c r="AU74" s="227"/>
      <c r="AV74" s="227"/>
      <c r="AW74" s="227"/>
      <c r="AX74" s="227"/>
      <c r="AY74" s="227"/>
    </row>
    <row r="75" spans="1:59" x14ac:dyDescent="0.3">
      <c r="A75" s="223"/>
      <c r="B75" s="224" t="s">
        <v>842</v>
      </c>
      <c r="C75" s="224">
        <v>14</v>
      </c>
      <c r="D75" s="224">
        <v>9</v>
      </c>
      <c r="E75" s="225"/>
      <c r="F75" s="227"/>
      <c r="G75" s="227"/>
      <c r="H75" s="227"/>
      <c r="I75" s="227"/>
      <c r="J75" s="227"/>
      <c r="K75" s="227"/>
      <c r="L75" s="223" t="s">
        <v>843</v>
      </c>
      <c r="M75" s="223" t="s">
        <v>843</v>
      </c>
      <c r="N75" s="223" t="s">
        <v>843</v>
      </c>
      <c r="O75" s="223" t="s">
        <v>843</v>
      </c>
      <c r="P75" s="223" t="s">
        <v>843</v>
      </c>
      <c r="Q75" s="223" t="s">
        <v>843</v>
      </c>
      <c r="R75" s="227" t="s">
        <v>844</v>
      </c>
      <c r="S75" s="226"/>
      <c r="T75" s="227" t="s">
        <v>845</v>
      </c>
      <c r="U75" s="227" t="s">
        <v>845</v>
      </c>
      <c r="V75" s="227" t="s">
        <v>845</v>
      </c>
      <c r="W75" s="227"/>
      <c r="X75" s="227"/>
      <c r="Y75" s="227"/>
      <c r="Z75" s="227"/>
      <c r="AA75" s="227"/>
      <c r="AB75" s="227"/>
      <c r="AC75" s="227"/>
      <c r="AD75" s="227"/>
      <c r="AE75" s="227"/>
      <c r="AF75" s="226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6"/>
      <c r="AT75" s="227"/>
      <c r="AU75" s="227"/>
      <c r="AV75" s="227"/>
      <c r="AW75" s="227"/>
      <c r="AX75" s="227"/>
      <c r="AY75" s="227"/>
    </row>
    <row r="76" spans="1:59" x14ac:dyDescent="0.3">
      <c r="A76" s="253"/>
      <c r="B76" s="254" t="s">
        <v>846</v>
      </c>
      <c r="C76" s="224"/>
      <c r="D76" s="224"/>
      <c r="E76" s="225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6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6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6"/>
      <c r="AT76" s="227"/>
      <c r="AU76" s="227"/>
      <c r="AV76" s="227"/>
      <c r="AW76" s="227"/>
      <c r="AX76" s="227"/>
      <c r="AY76" s="227"/>
    </row>
    <row r="77" spans="1:59" x14ac:dyDescent="0.3">
      <c r="A77" s="223"/>
      <c r="B77" s="224" t="s">
        <v>847</v>
      </c>
      <c r="C77" s="224">
        <v>14</v>
      </c>
      <c r="D77" s="224">
        <v>6</v>
      </c>
      <c r="E77" s="225"/>
      <c r="F77" s="227" t="s">
        <v>848</v>
      </c>
      <c r="G77" s="227" t="s">
        <v>848</v>
      </c>
      <c r="H77" s="227" t="s">
        <v>848</v>
      </c>
      <c r="I77" s="227" t="s">
        <v>848</v>
      </c>
      <c r="J77" s="227" t="s">
        <v>848</v>
      </c>
      <c r="K77" s="227" t="s">
        <v>848</v>
      </c>
      <c r="L77" s="227" t="s">
        <v>848</v>
      </c>
      <c r="M77" s="227" t="s">
        <v>848</v>
      </c>
      <c r="N77" s="227" t="s">
        <v>848</v>
      </c>
      <c r="O77" s="227" t="s">
        <v>848</v>
      </c>
      <c r="P77" s="227" t="s">
        <v>848</v>
      </c>
      <c r="Q77" s="227" t="s">
        <v>848</v>
      </c>
      <c r="R77" s="227"/>
      <c r="S77" s="226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6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6"/>
      <c r="AT77" s="227"/>
      <c r="AU77" s="227"/>
      <c r="AV77" s="227"/>
      <c r="AW77" s="227"/>
      <c r="AX77" s="227"/>
      <c r="AY77" s="227"/>
    </row>
    <row r="78" spans="1:59" x14ac:dyDescent="0.3">
      <c r="A78" s="223"/>
      <c r="B78" s="224" t="s">
        <v>849</v>
      </c>
      <c r="C78" s="224">
        <v>14</v>
      </c>
      <c r="D78" s="224">
        <v>9</v>
      </c>
      <c r="E78" s="225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 t="s">
        <v>850</v>
      </c>
      <c r="R78" s="227" t="s">
        <v>851</v>
      </c>
      <c r="S78" s="226"/>
      <c r="T78" s="227" t="s">
        <v>850</v>
      </c>
      <c r="U78" s="227" t="s">
        <v>850</v>
      </c>
      <c r="V78" s="227" t="s">
        <v>850</v>
      </c>
      <c r="W78" s="227"/>
      <c r="X78" s="227"/>
      <c r="Y78" s="227"/>
      <c r="Z78" s="227"/>
      <c r="AA78" s="227"/>
      <c r="AB78" s="227"/>
      <c r="AC78" s="227"/>
      <c r="AD78" s="227"/>
      <c r="AE78" s="227"/>
      <c r="AF78" s="226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6"/>
      <c r="AT78" s="227"/>
      <c r="AU78" s="227"/>
      <c r="AV78" s="227"/>
      <c r="AW78" s="227"/>
      <c r="AX78" s="227"/>
      <c r="AY78" s="227"/>
    </row>
    <row r="79" spans="1:59" x14ac:dyDescent="0.3">
      <c r="A79" s="253"/>
      <c r="B79" s="254" t="s">
        <v>852</v>
      </c>
      <c r="C79" s="224"/>
      <c r="D79" s="224"/>
      <c r="E79" s="225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6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6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6"/>
      <c r="AT79" s="227"/>
      <c r="AU79" s="227"/>
      <c r="AV79" s="227"/>
      <c r="AW79" s="227"/>
      <c r="AX79" s="227"/>
      <c r="AY79" s="227"/>
    </row>
    <row r="80" spans="1:59" x14ac:dyDescent="0.3">
      <c r="A80" s="223"/>
      <c r="B80" s="224" t="s">
        <v>47</v>
      </c>
      <c r="C80" s="224">
        <v>15</v>
      </c>
      <c r="D80" s="224">
        <v>7</v>
      </c>
      <c r="E80" s="225"/>
      <c r="F80" s="227" t="s">
        <v>853</v>
      </c>
      <c r="G80" s="227" t="s">
        <v>854</v>
      </c>
      <c r="H80" s="227" t="s">
        <v>855</v>
      </c>
      <c r="I80" s="227" t="s">
        <v>856</v>
      </c>
      <c r="J80" s="227" t="s">
        <v>857</v>
      </c>
      <c r="K80" s="227" t="s">
        <v>858</v>
      </c>
      <c r="L80" s="227" t="s">
        <v>859</v>
      </c>
      <c r="M80" s="227" t="s">
        <v>860</v>
      </c>
      <c r="N80" s="227" t="s">
        <v>861</v>
      </c>
      <c r="O80" s="227" t="s">
        <v>862</v>
      </c>
      <c r="P80" s="227" t="s">
        <v>863</v>
      </c>
      <c r="Q80" s="227" t="s">
        <v>864</v>
      </c>
      <c r="R80" s="227"/>
      <c r="S80" s="226"/>
      <c r="T80" s="227" t="s">
        <v>865</v>
      </c>
      <c r="U80" s="227" t="s">
        <v>866</v>
      </c>
      <c r="V80" s="227" t="s">
        <v>867</v>
      </c>
      <c r="W80" s="227" t="s">
        <v>868</v>
      </c>
      <c r="X80" s="227" t="s">
        <v>869</v>
      </c>
      <c r="Y80" s="227" t="s">
        <v>870</v>
      </c>
      <c r="Z80" s="227" t="s">
        <v>871</v>
      </c>
      <c r="AA80" s="227" t="s">
        <v>872</v>
      </c>
      <c r="AB80" s="227" t="s">
        <v>873</v>
      </c>
      <c r="AC80" s="227" t="s">
        <v>874</v>
      </c>
      <c r="AD80" s="227" t="s">
        <v>875</v>
      </c>
      <c r="AE80" s="227" t="s">
        <v>482</v>
      </c>
      <c r="AF80" s="226"/>
      <c r="AG80" s="55" t="s">
        <v>2262</v>
      </c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6"/>
      <c r="AT80" s="227"/>
      <c r="AU80" s="227"/>
      <c r="AV80" s="227"/>
      <c r="AW80" s="227"/>
      <c r="AX80" s="227"/>
      <c r="AY80" s="227"/>
    </row>
    <row r="81" spans="1:51" x14ac:dyDescent="0.3">
      <c r="A81" s="223"/>
      <c r="B81" s="224" t="s">
        <v>511</v>
      </c>
      <c r="C81" s="224">
        <v>15</v>
      </c>
      <c r="D81" s="224">
        <v>6</v>
      </c>
      <c r="E81" s="225"/>
      <c r="F81" s="227" t="s">
        <v>876</v>
      </c>
      <c r="G81" s="227" t="s">
        <v>876</v>
      </c>
      <c r="H81" s="227" t="s">
        <v>876</v>
      </c>
      <c r="I81" s="227" t="s">
        <v>876</v>
      </c>
      <c r="J81" s="227" t="s">
        <v>876</v>
      </c>
      <c r="K81" s="227" t="s">
        <v>876</v>
      </c>
      <c r="L81" s="227" t="s">
        <v>876</v>
      </c>
      <c r="M81" s="227" t="s">
        <v>876</v>
      </c>
      <c r="N81" s="227" t="s">
        <v>876</v>
      </c>
      <c r="O81" s="227" t="s">
        <v>876</v>
      </c>
      <c r="P81" s="227" t="s">
        <v>876</v>
      </c>
      <c r="Q81" s="227" t="s">
        <v>876</v>
      </c>
      <c r="R81" s="227"/>
      <c r="S81" s="226"/>
      <c r="T81" s="227" t="s">
        <v>512</v>
      </c>
      <c r="U81" s="227" t="s">
        <v>512</v>
      </c>
      <c r="V81" s="227" t="s">
        <v>512</v>
      </c>
      <c r="W81" s="227" t="s">
        <v>512</v>
      </c>
      <c r="X81" s="227" t="s">
        <v>512</v>
      </c>
      <c r="Y81" s="227" t="s">
        <v>512</v>
      </c>
      <c r="Z81" s="227" t="s">
        <v>512</v>
      </c>
      <c r="AA81" s="227" t="s">
        <v>512</v>
      </c>
      <c r="AB81" s="227" t="s">
        <v>512</v>
      </c>
      <c r="AC81" s="227" t="s">
        <v>512</v>
      </c>
      <c r="AD81" s="227" t="s">
        <v>512</v>
      </c>
      <c r="AE81" s="227" t="s">
        <v>512</v>
      </c>
      <c r="AF81" s="226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6"/>
      <c r="AT81" s="227"/>
      <c r="AU81" s="227"/>
      <c r="AV81" s="227"/>
      <c r="AW81" s="227"/>
      <c r="AX81" s="227"/>
      <c r="AY81" s="227"/>
    </row>
    <row r="82" spans="1:51" x14ac:dyDescent="0.3">
      <c r="A82" s="223"/>
      <c r="B82" s="224" t="s">
        <v>877</v>
      </c>
      <c r="C82" s="224">
        <v>15</v>
      </c>
      <c r="D82" s="224">
        <v>6</v>
      </c>
      <c r="E82" s="225" t="s">
        <v>603</v>
      </c>
      <c r="F82" s="223" t="s">
        <v>878</v>
      </c>
      <c r="G82" s="223" t="s">
        <v>878</v>
      </c>
      <c r="H82" s="223" t="s">
        <v>879</v>
      </c>
      <c r="I82" s="223" t="s">
        <v>879</v>
      </c>
      <c r="J82" s="223" t="s">
        <v>879</v>
      </c>
      <c r="K82" s="223" t="s">
        <v>879</v>
      </c>
      <c r="L82" s="223" t="s">
        <v>879</v>
      </c>
      <c r="M82" s="227" t="s">
        <v>880</v>
      </c>
      <c r="N82" s="227" t="s">
        <v>880</v>
      </c>
      <c r="O82" s="227" t="s">
        <v>880</v>
      </c>
      <c r="P82" s="227" t="s">
        <v>880</v>
      </c>
      <c r="Q82" s="227" t="s">
        <v>880</v>
      </c>
      <c r="R82" s="227"/>
      <c r="S82" s="226"/>
      <c r="T82" s="227" t="s">
        <v>880</v>
      </c>
      <c r="U82" s="227" t="s">
        <v>881</v>
      </c>
      <c r="V82" s="227" t="s">
        <v>881</v>
      </c>
      <c r="W82" s="227" t="s">
        <v>882</v>
      </c>
      <c r="X82" s="227" t="s">
        <v>883</v>
      </c>
      <c r="Y82" s="227" t="s">
        <v>884</v>
      </c>
      <c r="Z82" s="227" t="s">
        <v>885</v>
      </c>
      <c r="AA82" s="227" t="s">
        <v>886</v>
      </c>
      <c r="AB82" s="227" t="s">
        <v>887</v>
      </c>
      <c r="AC82" s="227" t="s">
        <v>887</v>
      </c>
      <c r="AD82" s="227" t="s">
        <v>888</v>
      </c>
      <c r="AE82" s="227" t="s">
        <v>888</v>
      </c>
      <c r="AF82" s="226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6"/>
      <c r="AT82" s="227"/>
      <c r="AU82" s="227"/>
      <c r="AV82" s="227"/>
      <c r="AW82" s="227"/>
      <c r="AX82" s="227"/>
      <c r="AY82" s="227"/>
    </row>
    <row r="83" spans="1:51" x14ac:dyDescent="0.3">
      <c r="A83" s="223"/>
      <c r="B83" s="224" t="s">
        <v>57</v>
      </c>
      <c r="C83" s="224">
        <v>15</v>
      </c>
      <c r="D83" s="224">
        <v>11</v>
      </c>
      <c r="E83" s="225"/>
      <c r="F83" s="223" t="s">
        <v>889</v>
      </c>
      <c r="G83" s="223" t="s">
        <v>890</v>
      </c>
      <c r="H83" s="223" t="s">
        <v>891</v>
      </c>
      <c r="I83" s="223" t="s">
        <v>892</v>
      </c>
      <c r="J83" s="223" t="s">
        <v>893</v>
      </c>
      <c r="K83" s="223" t="s">
        <v>894</v>
      </c>
      <c r="L83" s="227" t="s">
        <v>895</v>
      </c>
      <c r="M83" s="227" t="s">
        <v>896</v>
      </c>
      <c r="N83" s="227" t="s">
        <v>897</v>
      </c>
      <c r="O83" s="227" t="s">
        <v>898</v>
      </c>
      <c r="P83" s="227" t="s">
        <v>899</v>
      </c>
      <c r="Q83" s="227" t="s">
        <v>900</v>
      </c>
      <c r="R83" s="227"/>
      <c r="S83" s="226"/>
      <c r="T83" s="227" t="s">
        <v>901</v>
      </c>
      <c r="U83" s="227" t="s">
        <v>902</v>
      </c>
      <c r="V83" s="227" t="s">
        <v>903</v>
      </c>
      <c r="W83" s="227" t="s">
        <v>904</v>
      </c>
      <c r="X83" s="227" t="s">
        <v>905</v>
      </c>
      <c r="Y83" s="227" t="s">
        <v>905</v>
      </c>
      <c r="Z83" s="227" t="s">
        <v>905</v>
      </c>
      <c r="AA83" s="227" t="s">
        <v>906</v>
      </c>
      <c r="AB83" s="227" t="s">
        <v>907</v>
      </c>
      <c r="AC83" s="227" t="s">
        <v>908</v>
      </c>
      <c r="AD83" s="227" t="s">
        <v>909</v>
      </c>
      <c r="AE83" s="227" t="s">
        <v>910</v>
      </c>
      <c r="AF83" s="226"/>
      <c r="AG83" s="227" t="s">
        <v>911</v>
      </c>
      <c r="AH83" s="227" t="s">
        <v>912</v>
      </c>
      <c r="AI83" s="227" t="s">
        <v>913</v>
      </c>
      <c r="AJ83" s="227" t="s">
        <v>504</v>
      </c>
      <c r="AK83" s="55" t="s">
        <v>2329</v>
      </c>
      <c r="AL83" s="227"/>
      <c r="AM83" s="227"/>
      <c r="AN83" s="227"/>
      <c r="AO83" s="227"/>
      <c r="AP83" s="227"/>
      <c r="AQ83" s="227"/>
      <c r="AR83" s="227"/>
      <c r="AS83" s="226"/>
      <c r="AT83" s="227"/>
      <c r="AU83" s="227"/>
      <c r="AV83" s="227"/>
      <c r="AW83" s="227"/>
      <c r="AX83" s="227"/>
      <c r="AY83" s="227"/>
    </row>
    <row r="84" spans="1:51" x14ac:dyDescent="0.3">
      <c r="A84" s="223"/>
      <c r="B84" s="224" t="s">
        <v>914</v>
      </c>
      <c r="C84" s="224">
        <v>15</v>
      </c>
      <c r="D84" s="224">
        <v>10</v>
      </c>
      <c r="E84" s="225"/>
      <c r="F84" s="223" t="s">
        <v>915</v>
      </c>
      <c r="G84" s="223" t="s">
        <v>915</v>
      </c>
      <c r="H84" s="223" t="s">
        <v>915</v>
      </c>
      <c r="I84" s="223" t="s">
        <v>915</v>
      </c>
      <c r="J84" s="223" t="s">
        <v>915</v>
      </c>
      <c r="K84" s="223" t="s">
        <v>915</v>
      </c>
      <c r="L84" s="227" t="s">
        <v>915</v>
      </c>
      <c r="M84" s="227" t="s">
        <v>916</v>
      </c>
      <c r="N84" s="227" t="s">
        <v>916</v>
      </c>
      <c r="O84" s="227" t="s">
        <v>916</v>
      </c>
      <c r="P84" s="227" t="s">
        <v>916</v>
      </c>
      <c r="Q84" s="227" t="s">
        <v>916</v>
      </c>
      <c r="R84" s="227"/>
      <c r="S84" s="226"/>
      <c r="T84" s="227" t="s">
        <v>916</v>
      </c>
      <c r="U84" s="227" t="s">
        <v>916</v>
      </c>
      <c r="V84" s="227" t="s">
        <v>916</v>
      </c>
      <c r="W84" s="227" t="s">
        <v>916</v>
      </c>
      <c r="X84" s="227" t="s">
        <v>916</v>
      </c>
      <c r="Y84" s="227" t="s">
        <v>916</v>
      </c>
      <c r="Z84" s="227" t="s">
        <v>916</v>
      </c>
      <c r="AA84" s="227" t="s">
        <v>916</v>
      </c>
      <c r="AB84" s="227" t="s">
        <v>916</v>
      </c>
      <c r="AC84" s="227" t="s">
        <v>916</v>
      </c>
      <c r="AD84" s="227" t="s">
        <v>916</v>
      </c>
      <c r="AE84" s="227" t="s">
        <v>916</v>
      </c>
      <c r="AF84" s="226"/>
      <c r="AG84" s="227" t="s">
        <v>916</v>
      </c>
      <c r="AH84" s="227" t="s">
        <v>916</v>
      </c>
      <c r="AI84" s="227" t="s">
        <v>916</v>
      </c>
      <c r="AJ84" s="227" t="s">
        <v>916</v>
      </c>
      <c r="AK84" s="227"/>
      <c r="AL84" s="227"/>
      <c r="AM84" s="227"/>
      <c r="AN84" s="227"/>
      <c r="AO84" s="227"/>
      <c r="AP84" s="227"/>
      <c r="AQ84" s="227"/>
      <c r="AR84" s="227"/>
      <c r="AS84" s="226"/>
      <c r="AT84" s="227"/>
      <c r="AU84" s="227"/>
      <c r="AV84" s="227"/>
      <c r="AW84" s="227"/>
      <c r="AX84" s="227"/>
      <c r="AY84" s="227"/>
    </row>
    <row r="85" spans="1:51" x14ac:dyDescent="0.3">
      <c r="A85" s="223"/>
      <c r="B85" s="224" t="s">
        <v>428</v>
      </c>
      <c r="C85" s="224">
        <v>16</v>
      </c>
      <c r="D85" s="224">
        <v>1</v>
      </c>
      <c r="E85" s="225"/>
      <c r="F85" s="223" t="s">
        <v>917</v>
      </c>
      <c r="G85" s="223" t="s">
        <v>917</v>
      </c>
      <c r="H85" s="223" t="s">
        <v>917</v>
      </c>
      <c r="I85" s="223" t="s">
        <v>917</v>
      </c>
      <c r="J85" s="223" t="s">
        <v>917</v>
      </c>
      <c r="K85" s="223" t="s">
        <v>917</v>
      </c>
      <c r="L85" s="223" t="s">
        <v>917</v>
      </c>
      <c r="M85" s="227" t="s">
        <v>918</v>
      </c>
      <c r="N85" s="227" t="s">
        <v>918</v>
      </c>
      <c r="O85" s="227" t="s">
        <v>918</v>
      </c>
      <c r="P85" s="227" t="s">
        <v>918</v>
      </c>
      <c r="Q85" s="227" t="s">
        <v>918</v>
      </c>
      <c r="R85" s="227"/>
      <c r="S85" s="226"/>
      <c r="T85" s="227" t="s">
        <v>918</v>
      </c>
      <c r="U85" s="227" t="s">
        <v>918</v>
      </c>
      <c r="V85" s="227" t="s">
        <v>918</v>
      </c>
      <c r="W85" s="227" t="s">
        <v>918</v>
      </c>
      <c r="X85" s="227" t="s">
        <v>918</v>
      </c>
      <c r="Y85" s="227" t="s">
        <v>918</v>
      </c>
      <c r="Z85" s="227" t="s">
        <v>918</v>
      </c>
      <c r="AA85" s="227" t="s">
        <v>420</v>
      </c>
      <c r="AB85" s="227" t="s">
        <v>420</v>
      </c>
      <c r="AC85" s="227" t="s">
        <v>420</v>
      </c>
      <c r="AD85" s="227" t="s">
        <v>420</v>
      </c>
      <c r="AE85" s="227" t="s">
        <v>420</v>
      </c>
      <c r="AF85" s="226"/>
      <c r="AG85" s="227" t="s">
        <v>420</v>
      </c>
      <c r="AH85" s="227" t="s">
        <v>420</v>
      </c>
      <c r="AI85" s="227" t="s">
        <v>420</v>
      </c>
      <c r="AJ85" s="227" t="s">
        <v>420</v>
      </c>
      <c r="AK85" s="227" t="s">
        <v>420</v>
      </c>
      <c r="AL85" s="227" t="s">
        <v>420</v>
      </c>
      <c r="AM85" s="227" t="s">
        <v>420</v>
      </c>
      <c r="AN85" s="227"/>
      <c r="AO85" s="227"/>
      <c r="AP85" s="227"/>
      <c r="AQ85" s="227"/>
      <c r="AR85" s="227"/>
      <c r="AS85" s="226"/>
      <c r="AT85" s="227"/>
      <c r="AU85" s="227"/>
      <c r="AV85" s="227"/>
      <c r="AW85" s="227"/>
      <c r="AX85" s="227"/>
      <c r="AY85" s="227"/>
    </row>
    <row r="86" spans="1:51" x14ac:dyDescent="0.3">
      <c r="A86" s="223"/>
      <c r="B86" s="224" t="s">
        <v>920</v>
      </c>
      <c r="C86" s="224">
        <v>15</v>
      </c>
      <c r="D86" s="224">
        <v>2</v>
      </c>
      <c r="E86" s="225"/>
      <c r="F86" s="223" t="s">
        <v>921</v>
      </c>
      <c r="G86" s="223" t="s">
        <v>921</v>
      </c>
      <c r="H86" s="223" t="s">
        <v>921</v>
      </c>
      <c r="I86" s="223" t="s">
        <v>921</v>
      </c>
      <c r="J86" s="223" t="s">
        <v>921</v>
      </c>
      <c r="K86" s="223" t="s">
        <v>921</v>
      </c>
      <c r="L86" s="227"/>
      <c r="M86" s="227"/>
      <c r="N86" s="227"/>
      <c r="O86" s="227"/>
      <c r="P86" s="227"/>
      <c r="Q86" s="227"/>
      <c r="R86" s="227"/>
      <c r="S86" s="226"/>
      <c r="T86" s="227"/>
      <c r="U86" s="227"/>
      <c r="V86" s="227" t="s">
        <v>922</v>
      </c>
      <c r="W86" s="227" t="s">
        <v>922</v>
      </c>
      <c r="X86" s="227" t="s">
        <v>922</v>
      </c>
      <c r="Y86" s="227" t="s">
        <v>922</v>
      </c>
      <c r="Z86" s="227" t="s">
        <v>922</v>
      </c>
      <c r="AA86" s="227" t="s">
        <v>922</v>
      </c>
      <c r="AB86" s="227"/>
      <c r="AC86" s="227"/>
      <c r="AD86" s="227"/>
      <c r="AE86" s="227"/>
      <c r="AF86" s="226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6"/>
      <c r="AT86" s="227"/>
      <c r="AU86" s="227"/>
      <c r="AV86" s="227"/>
      <c r="AW86" s="227"/>
      <c r="AX86" s="227"/>
      <c r="AY86" s="227"/>
    </row>
    <row r="87" spans="1:51" x14ac:dyDescent="0.3">
      <c r="A87" s="223"/>
      <c r="B87" s="224" t="s">
        <v>923</v>
      </c>
      <c r="C87" s="224">
        <v>15</v>
      </c>
      <c r="D87" s="224">
        <v>4</v>
      </c>
      <c r="E87" s="225"/>
      <c r="F87" s="223"/>
      <c r="G87" s="223"/>
      <c r="H87" s="223" t="s">
        <v>924</v>
      </c>
      <c r="I87" s="223" t="s">
        <v>924</v>
      </c>
      <c r="J87" s="223" t="s">
        <v>925</v>
      </c>
      <c r="K87" s="223" t="s">
        <v>925</v>
      </c>
      <c r="L87" s="227" t="s">
        <v>925</v>
      </c>
      <c r="M87" s="227" t="s">
        <v>926</v>
      </c>
      <c r="N87" s="227" t="s">
        <v>926</v>
      </c>
      <c r="O87" s="227" t="s">
        <v>926</v>
      </c>
      <c r="P87" s="227" t="s">
        <v>926</v>
      </c>
      <c r="Q87" s="227" t="s">
        <v>926</v>
      </c>
      <c r="R87" s="227" t="s">
        <v>926</v>
      </c>
      <c r="S87" s="226"/>
      <c r="T87" s="227" t="s">
        <v>926</v>
      </c>
      <c r="U87" s="227" t="s">
        <v>926</v>
      </c>
      <c r="V87" s="227" t="s">
        <v>926</v>
      </c>
      <c r="W87" s="227" t="s">
        <v>926</v>
      </c>
      <c r="X87" s="227" t="s">
        <v>926</v>
      </c>
      <c r="Y87" s="227" t="s">
        <v>926</v>
      </c>
      <c r="Z87" s="227" t="s">
        <v>926</v>
      </c>
      <c r="AA87" s="227" t="s">
        <v>926</v>
      </c>
      <c r="AB87" s="227" t="s">
        <v>926</v>
      </c>
      <c r="AC87" s="227" t="s">
        <v>926</v>
      </c>
      <c r="AD87" s="227"/>
      <c r="AE87" s="227"/>
      <c r="AF87" s="226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6"/>
      <c r="AT87" s="227"/>
      <c r="AU87" s="227"/>
      <c r="AV87" s="227"/>
      <c r="AW87" s="227"/>
      <c r="AX87" s="227"/>
      <c r="AY87" s="227"/>
    </row>
    <row r="88" spans="1:51" x14ac:dyDescent="0.3">
      <c r="A88" s="253"/>
      <c r="B88" s="254" t="s">
        <v>927</v>
      </c>
      <c r="C88" s="224"/>
      <c r="D88" s="224"/>
      <c r="E88" s="225"/>
      <c r="F88" s="223"/>
      <c r="G88" s="223"/>
      <c r="H88" s="223"/>
      <c r="I88" s="223"/>
      <c r="J88" s="223"/>
      <c r="K88" s="223"/>
      <c r="L88" s="227"/>
      <c r="M88" s="227"/>
      <c r="N88" s="227"/>
      <c r="O88" s="227"/>
      <c r="P88" s="227"/>
      <c r="Q88" s="227"/>
      <c r="R88" s="227"/>
      <c r="S88" s="226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6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6"/>
      <c r="AT88" s="227"/>
      <c r="AU88" s="227"/>
      <c r="AV88" s="227"/>
      <c r="AW88" s="227"/>
      <c r="AX88" s="227"/>
      <c r="AY88" s="227"/>
    </row>
    <row r="89" spans="1:51" x14ac:dyDescent="0.3">
      <c r="A89" s="253"/>
      <c r="B89" s="254" t="s">
        <v>928</v>
      </c>
      <c r="C89" s="224"/>
      <c r="D89" s="224"/>
      <c r="E89" s="225"/>
      <c r="F89" s="223" t="s">
        <v>929</v>
      </c>
      <c r="G89" s="223" t="s">
        <v>930</v>
      </c>
      <c r="H89" s="223" t="s">
        <v>930</v>
      </c>
      <c r="I89" s="223"/>
      <c r="J89" s="223"/>
      <c r="K89" s="223"/>
      <c r="L89" s="227"/>
      <c r="M89" s="227"/>
      <c r="N89" s="227"/>
      <c r="O89" s="227"/>
      <c r="P89" s="227"/>
      <c r="Q89" s="227"/>
      <c r="R89" s="227"/>
      <c r="S89" s="226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6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6"/>
      <c r="AT89" s="227"/>
      <c r="AU89" s="227"/>
      <c r="AV89" s="227"/>
      <c r="AW89" s="227"/>
      <c r="AX89" s="227"/>
      <c r="AY89" s="227"/>
    </row>
    <row r="90" spans="1:51" x14ac:dyDescent="0.3">
      <c r="A90" s="223"/>
      <c r="B90" s="224" t="s">
        <v>931</v>
      </c>
      <c r="C90" s="224">
        <v>15</v>
      </c>
      <c r="D90" s="224">
        <v>10</v>
      </c>
      <c r="E90" s="225"/>
      <c r="F90" s="223" t="s">
        <v>932</v>
      </c>
      <c r="G90" s="223" t="s">
        <v>932</v>
      </c>
      <c r="H90" s="223" t="s">
        <v>932</v>
      </c>
      <c r="I90" s="223" t="s">
        <v>932</v>
      </c>
      <c r="J90" s="223" t="s">
        <v>932</v>
      </c>
      <c r="K90" s="223" t="s">
        <v>932</v>
      </c>
      <c r="L90" s="223" t="s">
        <v>932</v>
      </c>
      <c r="M90" s="223" t="s">
        <v>932</v>
      </c>
      <c r="N90" s="223" t="s">
        <v>932</v>
      </c>
      <c r="O90" s="223" t="s">
        <v>932</v>
      </c>
      <c r="P90" s="223" t="s">
        <v>932</v>
      </c>
      <c r="Q90" s="223" t="s">
        <v>932</v>
      </c>
      <c r="R90" s="227" t="s">
        <v>933</v>
      </c>
      <c r="S90" s="226"/>
      <c r="T90" s="227" t="s">
        <v>932</v>
      </c>
      <c r="U90" s="227" t="s">
        <v>932</v>
      </c>
      <c r="V90" s="227" t="s">
        <v>932</v>
      </c>
      <c r="W90" s="227" t="s">
        <v>932</v>
      </c>
      <c r="X90" s="227" t="s">
        <v>932</v>
      </c>
      <c r="Y90" s="227" t="s">
        <v>932</v>
      </c>
      <c r="Z90" s="227" t="s">
        <v>932</v>
      </c>
      <c r="AA90" s="227" t="s">
        <v>932</v>
      </c>
      <c r="AB90" s="227" t="s">
        <v>934</v>
      </c>
      <c r="AC90" s="227" t="s">
        <v>934</v>
      </c>
      <c r="AD90" s="227" t="s">
        <v>934</v>
      </c>
      <c r="AE90" s="227" t="s">
        <v>934</v>
      </c>
      <c r="AF90" s="226"/>
      <c r="AG90" s="227" t="s">
        <v>934</v>
      </c>
      <c r="AH90" s="227" t="s">
        <v>934</v>
      </c>
      <c r="AI90" s="227" t="s">
        <v>934</v>
      </c>
      <c r="AJ90" s="227" t="s">
        <v>934</v>
      </c>
      <c r="AK90" s="227"/>
      <c r="AL90" s="227"/>
      <c r="AM90" s="227"/>
      <c r="AN90" s="227"/>
      <c r="AO90" s="227"/>
      <c r="AP90" s="227"/>
      <c r="AQ90" s="227"/>
      <c r="AR90" s="227"/>
      <c r="AS90" s="226"/>
      <c r="AT90" s="227"/>
      <c r="AU90" s="227"/>
      <c r="AV90" s="227"/>
      <c r="AW90" s="227"/>
      <c r="AX90" s="227"/>
      <c r="AY90" s="227"/>
    </row>
    <row r="91" spans="1:51" x14ac:dyDescent="0.3">
      <c r="A91" s="223"/>
      <c r="B91" s="224" t="s">
        <v>556</v>
      </c>
      <c r="C91" s="224">
        <v>16</v>
      </c>
      <c r="D91" s="224">
        <v>10</v>
      </c>
      <c r="E91" s="225"/>
      <c r="F91" s="227" t="s">
        <v>935</v>
      </c>
      <c r="G91" s="227" t="s">
        <v>935</v>
      </c>
      <c r="H91" s="227" t="s">
        <v>935</v>
      </c>
      <c r="I91" s="227" t="s">
        <v>935</v>
      </c>
      <c r="J91" s="227" t="s">
        <v>935</v>
      </c>
      <c r="K91" s="227" t="s">
        <v>936</v>
      </c>
      <c r="L91" s="227" t="s">
        <v>936</v>
      </c>
      <c r="M91" s="227" t="s">
        <v>936</v>
      </c>
      <c r="N91" s="227" t="s">
        <v>936</v>
      </c>
      <c r="O91" s="227" t="s">
        <v>936</v>
      </c>
      <c r="P91" s="227" t="s">
        <v>936</v>
      </c>
      <c r="Q91" s="227" t="s">
        <v>936</v>
      </c>
      <c r="R91" s="227" t="s">
        <v>681</v>
      </c>
      <c r="S91" s="226"/>
      <c r="T91" s="227" t="s">
        <v>936</v>
      </c>
      <c r="U91" s="227" t="s">
        <v>936</v>
      </c>
      <c r="V91" s="227" t="s">
        <v>936</v>
      </c>
      <c r="W91" s="227" t="s">
        <v>936</v>
      </c>
      <c r="X91" s="227" t="s">
        <v>936</v>
      </c>
      <c r="Y91" s="227" t="s">
        <v>937</v>
      </c>
      <c r="Z91" s="227" t="s">
        <v>937</v>
      </c>
      <c r="AA91" s="227" t="s">
        <v>937</v>
      </c>
      <c r="AB91" s="227" t="s">
        <v>937</v>
      </c>
      <c r="AC91" s="227" t="s">
        <v>937</v>
      </c>
      <c r="AD91" s="227" t="s">
        <v>937</v>
      </c>
      <c r="AE91" s="227" t="s">
        <v>937</v>
      </c>
      <c r="AF91" s="226"/>
      <c r="AG91" s="227" t="s">
        <v>937</v>
      </c>
      <c r="AH91" s="227" t="s">
        <v>937</v>
      </c>
      <c r="AI91" s="227" t="s">
        <v>937</v>
      </c>
      <c r="AJ91" s="227" t="s">
        <v>937</v>
      </c>
      <c r="AK91" s="227" t="s">
        <v>937</v>
      </c>
      <c r="AL91" s="227" t="s">
        <v>557</v>
      </c>
      <c r="AM91" s="227" t="s">
        <v>557</v>
      </c>
      <c r="AN91" s="227" t="s">
        <v>557</v>
      </c>
      <c r="AO91" s="227" t="s">
        <v>557</v>
      </c>
      <c r="AP91" s="227" t="s">
        <v>557</v>
      </c>
      <c r="AQ91" s="227" t="s">
        <v>557</v>
      </c>
      <c r="AR91" s="227" t="s">
        <v>557</v>
      </c>
      <c r="AS91" s="226"/>
      <c r="AT91" s="227" t="s">
        <v>557</v>
      </c>
      <c r="AU91" s="227" t="s">
        <v>557</v>
      </c>
      <c r="AV91" s="227" t="s">
        <v>557</v>
      </c>
      <c r="AW91" s="227" t="s">
        <v>557</v>
      </c>
      <c r="AX91" s="227" t="s">
        <v>557</v>
      </c>
      <c r="AY91" s="227"/>
    </row>
    <row r="92" spans="1:51" x14ac:dyDescent="0.3">
      <c r="A92" s="223"/>
      <c r="B92" s="224" t="s">
        <v>938</v>
      </c>
      <c r="C92" s="224">
        <v>16</v>
      </c>
      <c r="D92" s="224">
        <v>6</v>
      </c>
      <c r="E92" s="225"/>
      <c r="F92" s="233" t="s">
        <v>939</v>
      </c>
      <c r="G92" s="233" t="s">
        <v>939</v>
      </c>
      <c r="H92" s="233" t="s">
        <v>939</v>
      </c>
      <c r="I92" s="233" t="s">
        <v>939</v>
      </c>
      <c r="J92" s="233" t="s">
        <v>939</v>
      </c>
      <c r="K92" s="233" t="s">
        <v>939</v>
      </c>
      <c r="L92" s="233" t="s">
        <v>939</v>
      </c>
      <c r="M92" s="233" t="s">
        <v>939</v>
      </c>
      <c r="N92" s="233" t="s">
        <v>939</v>
      </c>
      <c r="O92" s="233" t="s">
        <v>939</v>
      </c>
      <c r="P92" s="233" t="s">
        <v>939</v>
      </c>
      <c r="Q92" s="233" t="s">
        <v>939</v>
      </c>
      <c r="R92" s="233" t="s">
        <v>767</v>
      </c>
      <c r="S92" s="226"/>
      <c r="T92" s="227" t="s">
        <v>940</v>
      </c>
      <c r="U92" s="227" t="s">
        <v>940</v>
      </c>
      <c r="V92" s="227" t="s">
        <v>940</v>
      </c>
      <c r="W92" s="227" t="s">
        <v>940</v>
      </c>
      <c r="X92" s="227" t="s">
        <v>940</v>
      </c>
      <c r="Y92" s="227" t="s">
        <v>940</v>
      </c>
      <c r="Z92" s="227" t="s">
        <v>940</v>
      </c>
      <c r="AA92" s="227" t="s">
        <v>940</v>
      </c>
      <c r="AB92" s="227" t="s">
        <v>940</v>
      </c>
      <c r="AC92" s="227" t="s">
        <v>940</v>
      </c>
      <c r="AD92" s="227" t="s">
        <v>940</v>
      </c>
      <c r="AE92" s="227" t="s">
        <v>940</v>
      </c>
      <c r="AF92" s="226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6"/>
      <c r="AT92" s="227"/>
      <c r="AU92" s="227"/>
      <c r="AV92" s="227"/>
      <c r="AW92" s="227"/>
      <c r="AX92" s="227"/>
      <c r="AY92" s="227"/>
    </row>
    <row r="93" spans="1:51" x14ac:dyDescent="0.3">
      <c r="A93" s="253"/>
      <c r="B93" s="254" t="s">
        <v>941</v>
      </c>
      <c r="C93" s="224"/>
      <c r="D93" s="224"/>
      <c r="E93" s="225"/>
      <c r="F93" s="223"/>
      <c r="G93" s="223"/>
      <c r="H93" s="223"/>
      <c r="I93" s="223"/>
      <c r="J93" s="223"/>
      <c r="K93" s="223"/>
      <c r="L93" s="223"/>
      <c r="M93" s="223"/>
      <c r="N93" s="223"/>
      <c r="O93" s="227"/>
      <c r="P93" s="227"/>
      <c r="Q93" s="227"/>
      <c r="R93" s="227"/>
      <c r="S93" s="226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6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6"/>
      <c r="AT93" s="227"/>
      <c r="AU93" s="227"/>
      <c r="AV93" s="227"/>
      <c r="AW93" s="227"/>
      <c r="AX93" s="227"/>
      <c r="AY93" s="227"/>
    </row>
    <row r="94" spans="1:51" x14ac:dyDescent="0.3">
      <c r="A94" s="223"/>
      <c r="B94" s="224" t="s">
        <v>942</v>
      </c>
      <c r="C94" s="224">
        <v>15</v>
      </c>
      <c r="D94" s="224">
        <v>1</v>
      </c>
      <c r="E94" s="225"/>
      <c r="F94" s="223" t="s">
        <v>943</v>
      </c>
      <c r="G94" s="223" t="s">
        <v>943</v>
      </c>
      <c r="H94" s="223"/>
      <c r="I94" s="223"/>
      <c r="J94" s="223"/>
      <c r="K94" s="223"/>
      <c r="L94" s="223"/>
      <c r="M94" s="223"/>
      <c r="N94" s="223"/>
      <c r="O94" s="227"/>
      <c r="P94" s="227"/>
      <c r="Q94" s="227"/>
      <c r="R94" s="227"/>
      <c r="S94" s="226"/>
      <c r="T94" s="227"/>
      <c r="U94" s="227" t="s">
        <v>944</v>
      </c>
      <c r="V94" s="227" t="s">
        <v>944</v>
      </c>
      <c r="W94" s="227" t="s">
        <v>944</v>
      </c>
      <c r="X94" s="227" t="s">
        <v>944</v>
      </c>
      <c r="Y94" s="227" t="s">
        <v>944</v>
      </c>
      <c r="Z94" s="227" t="s">
        <v>944</v>
      </c>
      <c r="AA94" s="227"/>
      <c r="AB94" s="227"/>
      <c r="AC94" s="227"/>
      <c r="AD94" s="227"/>
      <c r="AE94" s="227"/>
      <c r="AF94" s="226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6"/>
      <c r="AT94" s="227"/>
      <c r="AU94" s="227"/>
      <c r="AV94" s="227"/>
      <c r="AW94" s="227"/>
      <c r="AX94" s="227"/>
      <c r="AY94" s="227"/>
    </row>
    <row r="95" spans="1:51" x14ac:dyDescent="0.3">
      <c r="A95" s="223"/>
      <c r="B95" s="224" t="s">
        <v>945</v>
      </c>
      <c r="C95" s="224">
        <v>15</v>
      </c>
      <c r="D95" s="224">
        <v>4</v>
      </c>
      <c r="E95" s="225"/>
      <c r="F95" s="223" t="s">
        <v>946</v>
      </c>
      <c r="G95" s="223" t="s">
        <v>946</v>
      </c>
      <c r="H95" s="223" t="s">
        <v>946</v>
      </c>
      <c r="I95" s="223" t="s">
        <v>946</v>
      </c>
      <c r="J95" s="223" t="s">
        <v>946</v>
      </c>
      <c r="K95" s="223"/>
      <c r="L95" s="223"/>
      <c r="M95" s="223"/>
      <c r="N95" s="223"/>
      <c r="O95" s="227"/>
      <c r="P95" s="227"/>
      <c r="Q95" s="227"/>
      <c r="R95" s="227"/>
      <c r="S95" s="226"/>
      <c r="T95" s="227" t="s">
        <v>947</v>
      </c>
      <c r="U95" s="227" t="s">
        <v>947</v>
      </c>
      <c r="V95" s="227" t="s">
        <v>947</v>
      </c>
      <c r="W95" s="227" t="s">
        <v>947</v>
      </c>
      <c r="X95" s="227" t="s">
        <v>947</v>
      </c>
      <c r="Y95" s="227" t="s">
        <v>947</v>
      </c>
      <c r="Z95" s="227" t="s">
        <v>947</v>
      </c>
      <c r="AA95" s="227" t="s">
        <v>947</v>
      </c>
      <c r="AB95" s="227" t="s">
        <v>947</v>
      </c>
      <c r="AC95" s="227" t="s">
        <v>947</v>
      </c>
      <c r="AD95" s="227"/>
      <c r="AE95" s="227"/>
      <c r="AF95" s="226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6"/>
      <c r="AT95" s="227"/>
      <c r="AU95" s="227"/>
      <c r="AV95" s="227"/>
      <c r="AW95" s="227"/>
      <c r="AX95" s="227"/>
      <c r="AY95" s="227"/>
    </row>
    <row r="96" spans="1:51" x14ac:dyDescent="0.3">
      <c r="A96" s="223"/>
      <c r="B96" s="224" t="s">
        <v>436</v>
      </c>
      <c r="C96" s="224">
        <v>15</v>
      </c>
      <c r="D96" s="224">
        <v>12</v>
      </c>
      <c r="E96" s="225"/>
      <c r="F96" s="223" t="s">
        <v>948</v>
      </c>
      <c r="G96" s="223" t="s">
        <v>948</v>
      </c>
      <c r="H96" s="223" t="s">
        <v>948</v>
      </c>
      <c r="I96" s="223" t="s">
        <v>948</v>
      </c>
      <c r="J96" s="223" t="s">
        <v>948</v>
      </c>
      <c r="K96" s="223" t="s">
        <v>948</v>
      </c>
      <c r="L96" s="223" t="s">
        <v>949</v>
      </c>
      <c r="M96" s="223" t="s">
        <v>949</v>
      </c>
      <c r="N96" s="223" t="s">
        <v>949</v>
      </c>
      <c r="O96" s="223" t="s">
        <v>949</v>
      </c>
      <c r="P96" s="223" t="s">
        <v>949</v>
      </c>
      <c r="Q96" s="223" t="s">
        <v>949</v>
      </c>
      <c r="R96" s="227"/>
      <c r="S96" s="226"/>
      <c r="T96" s="227" t="s">
        <v>950</v>
      </c>
      <c r="U96" s="227" t="s">
        <v>950</v>
      </c>
      <c r="V96" s="227" t="s">
        <v>950</v>
      </c>
      <c r="W96" s="227" t="s">
        <v>950</v>
      </c>
      <c r="X96" s="227" t="s">
        <v>950</v>
      </c>
      <c r="Y96" s="227" t="s">
        <v>950</v>
      </c>
      <c r="Z96" s="227" t="s">
        <v>951</v>
      </c>
      <c r="AA96" s="227" t="s">
        <v>951</v>
      </c>
      <c r="AB96" s="227" t="s">
        <v>951</v>
      </c>
      <c r="AC96" s="227" t="s">
        <v>951</v>
      </c>
      <c r="AD96" s="227" t="s">
        <v>951</v>
      </c>
      <c r="AE96" s="227" t="s">
        <v>951</v>
      </c>
      <c r="AF96" s="226"/>
      <c r="AG96" s="227" t="s">
        <v>389</v>
      </c>
      <c r="AH96" s="227" t="s">
        <v>389</v>
      </c>
      <c r="AI96" s="227" t="s">
        <v>389</v>
      </c>
      <c r="AJ96" s="227" t="s">
        <v>389</v>
      </c>
      <c r="AK96" s="227" t="s">
        <v>389</v>
      </c>
      <c r="AL96" s="227" t="s">
        <v>389</v>
      </c>
      <c r="AM96" s="227"/>
      <c r="AN96" s="227"/>
      <c r="AO96" s="227"/>
      <c r="AP96" s="227"/>
      <c r="AQ96" s="227"/>
      <c r="AR96" s="227"/>
      <c r="AS96" s="226"/>
      <c r="AT96" s="227"/>
      <c r="AU96" s="227"/>
      <c r="AV96" s="227"/>
      <c r="AW96" s="227"/>
      <c r="AX96" s="227"/>
      <c r="AY96" s="227"/>
    </row>
    <row r="97" spans="1:51" x14ac:dyDescent="0.3">
      <c r="A97" s="223"/>
      <c r="B97" s="224" t="s">
        <v>952</v>
      </c>
      <c r="C97" s="224">
        <v>15</v>
      </c>
      <c r="D97" s="224">
        <v>5</v>
      </c>
      <c r="E97" s="225"/>
      <c r="F97" s="223" t="s">
        <v>953</v>
      </c>
      <c r="G97" s="223" t="s">
        <v>953</v>
      </c>
      <c r="H97" s="223" t="s">
        <v>953</v>
      </c>
      <c r="I97" s="223" t="s">
        <v>954</v>
      </c>
      <c r="J97" s="223" t="s">
        <v>954</v>
      </c>
      <c r="K97" s="223" t="s">
        <v>954</v>
      </c>
      <c r="L97" s="223" t="s">
        <v>954</v>
      </c>
      <c r="M97" s="223" t="s">
        <v>954</v>
      </c>
      <c r="N97" s="223" t="s">
        <v>954</v>
      </c>
      <c r="O97" s="227" t="s">
        <v>955</v>
      </c>
      <c r="P97" s="227" t="s">
        <v>955</v>
      </c>
      <c r="Q97" s="227" t="s">
        <v>955</v>
      </c>
      <c r="R97" s="227"/>
      <c r="S97" s="226"/>
      <c r="T97" s="227" t="s">
        <v>955</v>
      </c>
      <c r="U97" s="227" t="s">
        <v>955</v>
      </c>
      <c r="V97" s="227" t="s">
        <v>956</v>
      </c>
      <c r="W97" s="227" t="s">
        <v>956</v>
      </c>
      <c r="X97" s="227" t="s">
        <v>956</v>
      </c>
      <c r="Y97" s="227" t="s">
        <v>956</v>
      </c>
      <c r="Z97" s="227" t="s">
        <v>956</v>
      </c>
      <c r="AA97" s="227" t="s">
        <v>956</v>
      </c>
      <c r="AB97" s="227" t="s">
        <v>956</v>
      </c>
      <c r="AC97" s="227" t="s">
        <v>956</v>
      </c>
      <c r="AD97" s="227" t="s">
        <v>956</v>
      </c>
      <c r="AE97" s="227"/>
      <c r="AF97" s="226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6"/>
      <c r="AT97" s="227"/>
      <c r="AU97" s="227"/>
      <c r="AV97" s="227"/>
      <c r="AW97" s="227"/>
      <c r="AX97" s="227"/>
      <c r="AY97" s="227"/>
    </row>
    <row r="98" spans="1:51" x14ac:dyDescent="0.3">
      <c r="A98" s="223"/>
      <c r="B98" s="224" t="s">
        <v>957</v>
      </c>
      <c r="C98" s="224">
        <v>15</v>
      </c>
      <c r="D98" s="224">
        <v>6</v>
      </c>
      <c r="E98" s="225"/>
      <c r="F98" s="227" t="s">
        <v>958</v>
      </c>
      <c r="G98" s="227" t="s">
        <v>958</v>
      </c>
      <c r="H98" s="227" t="s">
        <v>958</v>
      </c>
      <c r="I98" s="227" t="s">
        <v>958</v>
      </c>
      <c r="J98" s="227" t="s">
        <v>958</v>
      </c>
      <c r="K98" s="227" t="s">
        <v>958</v>
      </c>
      <c r="L98" s="227" t="s">
        <v>958</v>
      </c>
      <c r="M98" s="227" t="s">
        <v>958</v>
      </c>
      <c r="N98" s="227" t="s">
        <v>958</v>
      </c>
      <c r="O98" s="227" t="s">
        <v>958</v>
      </c>
      <c r="P98" s="227" t="s">
        <v>958</v>
      </c>
      <c r="Q98" s="227" t="s">
        <v>958</v>
      </c>
      <c r="R98" s="227"/>
      <c r="S98" s="226"/>
      <c r="T98" s="227" t="s">
        <v>959</v>
      </c>
      <c r="U98" s="227" t="s">
        <v>959</v>
      </c>
      <c r="V98" s="227" t="s">
        <v>959</v>
      </c>
      <c r="W98" s="227" t="s">
        <v>959</v>
      </c>
      <c r="X98" s="227" t="s">
        <v>959</v>
      </c>
      <c r="Y98" s="227" t="s">
        <v>959</v>
      </c>
      <c r="Z98" s="227" t="s">
        <v>959</v>
      </c>
      <c r="AA98" s="227" t="s">
        <v>959</v>
      </c>
      <c r="AB98" s="227" t="s">
        <v>959</v>
      </c>
      <c r="AC98" s="227" t="s">
        <v>959</v>
      </c>
      <c r="AD98" s="227" t="s">
        <v>959</v>
      </c>
      <c r="AE98" s="227" t="s">
        <v>959</v>
      </c>
      <c r="AF98" s="226"/>
      <c r="AG98" s="227"/>
      <c r="AH98" s="227"/>
      <c r="AI98" s="227"/>
      <c r="AJ98" s="227"/>
      <c r="AK98" s="227"/>
      <c r="AL98" s="227"/>
      <c r="AM98" s="227"/>
      <c r="AN98" s="227"/>
      <c r="AO98" s="227"/>
      <c r="AP98" s="227"/>
      <c r="AQ98" s="227"/>
      <c r="AR98" s="227"/>
      <c r="AS98" s="226"/>
      <c r="AT98" s="227"/>
      <c r="AU98" s="227"/>
      <c r="AV98" s="227"/>
      <c r="AW98" s="227"/>
      <c r="AX98" s="227"/>
      <c r="AY98" s="227"/>
    </row>
    <row r="99" spans="1:51" x14ac:dyDescent="0.3">
      <c r="A99" s="223"/>
      <c r="B99" s="224" t="s">
        <v>960</v>
      </c>
      <c r="C99" s="224">
        <v>15</v>
      </c>
      <c r="D99" s="224">
        <v>12</v>
      </c>
      <c r="E99" s="225"/>
      <c r="F99" s="223" t="s">
        <v>961</v>
      </c>
      <c r="G99" s="223" t="s">
        <v>961</v>
      </c>
      <c r="H99" s="223" t="s">
        <v>961</v>
      </c>
      <c r="I99" s="223" t="s">
        <v>961</v>
      </c>
      <c r="J99" s="223" t="s">
        <v>961</v>
      </c>
      <c r="K99" s="223" t="s">
        <v>961</v>
      </c>
      <c r="L99" s="223" t="s">
        <v>962</v>
      </c>
      <c r="M99" s="223" t="s">
        <v>962</v>
      </c>
      <c r="N99" s="223" t="s">
        <v>962</v>
      </c>
      <c r="O99" s="223" t="s">
        <v>962</v>
      </c>
      <c r="P99" s="223" t="s">
        <v>962</v>
      </c>
      <c r="Q99" s="223" t="s">
        <v>962</v>
      </c>
      <c r="R99" s="227" t="s">
        <v>963</v>
      </c>
      <c r="S99" s="226"/>
      <c r="T99" s="227" t="s">
        <v>962</v>
      </c>
      <c r="U99" s="227" t="s">
        <v>962</v>
      </c>
      <c r="V99" s="227" t="s">
        <v>962</v>
      </c>
      <c r="W99" s="227" t="s">
        <v>962</v>
      </c>
      <c r="X99" s="227" t="s">
        <v>962</v>
      </c>
      <c r="Y99" s="227" t="s">
        <v>962</v>
      </c>
      <c r="Z99" s="227" t="s">
        <v>964</v>
      </c>
      <c r="AA99" s="227" t="s">
        <v>964</v>
      </c>
      <c r="AB99" s="227" t="s">
        <v>964</v>
      </c>
      <c r="AC99" s="227" t="s">
        <v>964</v>
      </c>
      <c r="AD99" s="227" t="s">
        <v>964</v>
      </c>
      <c r="AE99" s="227" t="s">
        <v>964</v>
      </c>
      <c r="AF99" s="226"/>
      <c r="AG99" s="227" t="s">
        <v>964</v>
      </c>
      <c r="AH99" s="227" t="s">
        <v>964</v>
      </c>
      <c r="AI99" s="227" t="s">
        <v>964</v>
      </c>
      <c r="AJ99" s="227" t="s">
        <v>964</v>
      </c>
      <c r="AK99" s="227" t="s">
        <v>964</v>
      </c>
      <c r="AL99" s="227" t="s">
        <v>964</v>
      </c>
      <c r="AM99" s="227"/>
      <c r="AN99" s="227"/>
      <c r="AO99" s="227"/>
      <c r="AP99" s="227"/>
      <c r="AQ99" s="227"/>
      <c r="AR99" s="227"/>
      <c r="AS99" s="226"/>
      <c r="AT99" s="227"/>
      <c r="AU99" s="227"/>
      <c r="AV99" s="227"/>
      <c r="AW99" s="227"/>
      <c r="AX99" s="227"/>
      <c r="AY99" s="227"/>
    </row>
    <row r="100" spans="1:51" x14ac:dyDescent="0.3">
      <c r="A100" s="223"/>
      <c r="B100" s="224" t="s">
        <v>965</v>
      </c>
      <c r="C100" s="224">
        <v>14</v>
      </c>
      <c r="D100" s="224">
        <v>12</v>
      </c>
      <c r="E100" s="225" t="s">
        <v>603</v>
      </c>
      <c r="F100" s="223" t="s">
        <v>966</v>
      </c>
      <c r="G100" s="223" t="s">
        <v>966</v>
      </c>
      <c r="H100" s="223" t="s">
        <v>966</v>
      </c>
      <c r="I100" s="223" t="s">
        <v>966</v>
      </c>
      <c r="J100" s="223" t="s">
        <v>966</v>
      </c>
      <c r="K100" s="223" t="s">
        <v>966</v>
      </c>
      <c r="L100" s="223" t="s">
        <v>967</v>
      </c>
      <c r="M100" s="223" t="s">
        <v>967</v>
      </c>
      <c r="N100" s="223" t="s">
        <v>967</v>
      </c>
      <c r="O100" s="223" t="s">
        <v>967</v>
      </c>
      <c r="P100" s="223" t="s">
        <v>967</v>
      </c>
      <c r="Q100" s="223" t="s">
        <v>967</v>
      </c>
      <c r="R100" s="227" t="s">
        <v>607</v>
      </c>
      <c r="S100" s="226"/>
      <c r="T100" s="223" t="s">
        <v>967</v>
      </c>
      <c r="U100" s="223" t="s">
        <v>967</v>
      </c>
      <c r="V100" s="223" t="s">
        <v>967</v>
      </c>
      <c r="W100" s="223" t="s">
        <v>967</v>
      </c>
      <c r="X100" s="223" t="s">
        <v>967</v>
      </c>
      <c r="Y100" s="223" t="s">
        <v>967</v>
      </c>
      <c r="Z100" s="227"/>
      <c r="AA100" s="227"/>
      <c r="AB100" s="227"/>
      <c r="AC100" s="227"/>
      <c r="AD100" s="227"/>
      <c r="AE100" s="227"/>
      <c r="AF100" s="226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6"/>
      <c r="AT100" s="227"/>
      <c r="AU100" s="227"/>
      <c r="AV100" s="227"/>
      <c r="AW100" s="227"/>
      <c r="AX100" s="227"/>
      <c r="AY100" s="227"/>
    </row>
    <row r="101" spans="1:51" x14ac:dyDescent="0.3">
      <c r="A101" s="223"/>
      <c r="B101" s="224" t="s">
        <v>968</v>
      </c>
      <c r="C101" s="224">
        <v>14</v>
      </c>
      <c r="D101" s="224">
        <v>11</v>
      </c>
      <c r="E101" s="225"/>
      <c r="F101" s="223" t="s">
        <v>969</v>
      </c>
      <c r="G101" s="223" t="s">
        <v>969</v>
      </c>
      <c r="H101" s="223" t="s">
        <v>969</v>
      </c>
      <c r="I101" s="223" t="s">
        <v>969</v>
      </c>
      <c r="J101" s="223" t="s">
        <v>969</v>
      </c>
      <c r="K101" s="223" t="s">
        <v>970</v>
      </c>
      <c r="L101" s="223" t="s">
        <v>970</v>
      </c>
      <c r="M101" s="223" t="s">
        <v>970</v>
      </c>
      <c r="N101" s="223" t="s">
        <v>970</v>
      </c>
      <c r="O101" s="223" t="s">
        <v>970</v>
      </c>
      <c r="P101" s="223" t="s">
        <v>970</v>
      </c>
      <c r="Q101" s="223" t="s">
        <v>970</v>
      </c>
      <c r="R101" s="223" t="s">
        <v>971</v>
      </c>
      <c r="S101" s="230"/>
      <c r="T101" s="223" t="s">
        <v>970</v>
      </c>
      <c r="U101" s="223" t="s">
        <v>970</v>
      </c>
      <c r="V101" s="223" t="s">
        <v>970</v>
      </c>
      <c r="W101" s="223" t="s">
        <v>970</v>
      </c>
      <c r="X101" s="223" t="s">
        <v>970</v>
      </c>
      <c r="Y101" s="227"/>
      <c r="Z101" s="227"/>
      <c r="AA101" s="227"/>
      <c r="AB101" s="227"/>
      <c r="AC101" s="227"/>
      <c r="AD101" s="227"/>
      <c r="AE101" s="227"/>
      <c r="AF101" s="226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6"/>
      <c r="AT101" s="227"/>
      <c r="AU101" s="227"/>
      <c r="AV101" s="227"/>
      <c r="AW101" s="227"/>
      <c r="AX101" s="227"/>
      <c r="AY101" s="227"/>
    </row>
    <row r="102" spans="1:51" x14ac:dyDescent="0.3">
      <c r="A102" s="261"/>
      <c r="B102" s="262" t="s">
        <v>2263</v>
      </c>
      <c r="C102" s="200"/>
      <c r="D102" s="200"/>
      <c r="E102" s="225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30"/>
      <c r="T102" s="223"/>
      <c r="U102" s="223"/>
      <c r="V102" s="223"/>
      <c r="W102" s="223"/>
      <c r="X102" s="223"/>
      <c r="Y102" s="227"/>
      <c r="Z102" s="227"/>
      <c r="AA102" s="227"/>
      <c r="AB102" s="227"/>
      <c r="AC102" s="227"/>
      <c r="AD102" s="227"/>
      <c r="AE102" s="227"/>
      <c r="AF102" s="226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6"/>
      <c r="AT102" s="227"/>
      <c r="AU102" s="227"/>
      <c r="AV102" s="227"/>
      <c r="AW102" s="227"/>
      <c r="AX102" s="227"/>
      <c r="AY102" s="227"/>
    </row>
    <row r="103" spans="1:51" x14ac:dyDescent="0.3">
      <c r="A103" s="253"/>
      <c r="B103" s="254" t="s">
        <v>972</v>
      </c>
      <c r="C103" s="224"/>
      <c r="D103" s="224"/>
      <c r="E103" s="225"/>
      <c r="F103" s="223"/>
      <c r="G103" s="223"/>
      <c r="H103" s="223"/>
      <c r="I103" s="223"/>
      <c r="J103" s="223"/>
      <c r="K103" s="223"/>
      <c r="L103" s="223"/>
      <c r="M103" s="223"/>
      <c r="N103" s="223"/>
      <c r="O103" s="227"/>
      <c r="P103" s="227"/>
      <c r="Q103" s="227"/>
      <c r="R103" s="227"/>
      <c r="S103" s="226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  <c r="AD103" s="227"/>
      <c r="AE103" s="227"/>
      <c r="AF103" s="226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6"/>
      <c r="AT103" s="227"/>
      <c r="AU103" s="227"/>
      <c r="AV103" s="227"/>
      <c r="AW103" s="227"/>
      <c r="AX103" s="227"/>
      <c r="AY103" s="227"/>
    </row>
    <row r="104" spans="1:51" x14ac:dyDescent="0.3">
      <c r="A104" s="223"/>
      <c r="B104" s="224" t="s">
        <v>973</v>
      </c>
      <c r="C104" s="224">
        <v>14</v>
      </c>
      <c r="D104" s="224">
        <v>12</v>
      </c>
      <c r="E104" s="225"/>
      <c r="F104" s="223"/>
      <c r="G104" s="223"/>
      <c r="H104" s="223"/>
      <c r="I104" s="223" t="s">
        <v>974</v>
      </c>
      <c r="J104" s="223" t="s">
        <v>974</v>
      </c>
      <c r="K104" s="223" t="s">
        <v>974</v>
      </c>
      <c r="L104" s="223" t="s">
        <v>975</v>
      </c>
      <c r="M104" s="223" t="s">
        <v>975</v>
      </c>
      <c r="N104" s="223" t="s">
        <v>975</v>
      </c>
      <c r="O104" s="227" t="s">
        <v>976</v>
      </c>
      <c r="P104" s="227" t="s">
        <v>976</v>
      </c>
      <c r="Q104" s="227" t="s">
        <v>976</v>
      </c>
      <c r="R104" s="227"/>
      <c r="S104" s="226"/>
      <c r="T104" s="227" t="s">
        <v>977</v>
      </c>
      <c r="U104" s="227" t="s">
        <v>977</v>
      </c>
      <c r="V104" s="227" t="s">
        <v>977</v>
      </c>
      <c r="W104" s="227" t="s">
        <v>978</v>
      </c>
      <c r="X104" s="227" t="s">
        <v>978</v>
      </c>
      <c r="Y104" s="227" t="s">
        <v>978</v>
      </c>
      <c r="Z104" s="227"/>
      <c r="AA104" s="227"/>
      <c r="AB104" s="227"/>
      <c r="AC104" s="227"/>
      <c r="AD104" s="227"/>
      <c r="AE104" s="227"/>
      <c r="AF104" s="226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6"/>
      <c r="AT104" s="227"/>
      <c r="AU104" s="227"/>
      <c r="AV104" s="227"/>
      <c r="AW104" s="227"/>
      <c r="AX104" s="227"/>
      <c r="AY104" s="227"/>
    </row>
    <row r="105" spans="1:51" x14ac:dyDescent="0.3">
      <c r="A105" s="253"/>
      <c r="B105" s="254" t="s">
        <v>979</v>
      </c>
      <c r="C105" s="224"/>
      <c r="D105" s="224"/>
      <c r="E105" s="225"/>
      <c r="F105" s="223"/>
      <c r="G105" s="223"/>
      <c r="H105" s="223"/>
      <c r="I105" s="223"/>
      <c r="J105" s="223"/>
      <c r="K105" s="223"/>
      <c r="L105" s="223"/>
      <c r="M105" s="223"/>
      <c r="N105" s="223" t="s">
        <v>980</v>
      </c>
      <c r="O105" s="227" t="s">
        <v>981</v>
      </c>
      <c r="P105" s="227"/>
      <c r="Q105" s="227"/>
      <c r="R105" s="227"/>
      <c r="S105" s="226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  <c r="AF105" s="226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6"/>
      <c r="AT105" s="227"/>
      <c r="AU105" s="227"/>
      <c r="AV105" s="227"/>
      <c r="AW105" s="227"/>
      <c r="AX105" s="227"/>
      <c r="AY105" s="227"/>
    </row>
    <row r="106" spans="1:51" x14ac:dyDescent="0.3">
      <c r="A106" s="223"/>
      <c r="B106" s="224" t="s">
        <v>51</v>
      </c>
      <c r="C106" s="224">
        <v>15</v>
      </c>
      <c r="D106" s="224">
        <v>8</v>
      </c>
      <c r="E106" s="225"/>
      <c r="F106" s="223"/>
      <c r="G106" s="223"/>
      <c r="H106" s="223"/>
      <c r="I106" s="223"/>
      <c r="J106" s="223"/>
      <c r="K106" s="223"/>
      <c r="L106" s="223"/>
      <c r="M106" s="223"/>
      <c r="N106" s="223" t="s">
        <v>982</v>
      </c>
      <c r="O106" s="227" t="s">
        <v>983</v>
      </c>
      <c r="P106" s="227" t="s">
        <v>984</v>
      </c>
      <c r="Q106" s="227" t="s">
        <v>985</v>
      </c>
      <c r="R106" s="227"/>
      <c r="S106" s="226"/>
      <c r="T106" s="227" t="s">
        <v>986</v>
      </c>
      <c r="U106" s="227" t="s">
        <v>987</v>
      </c>
      <c r="V106" s="227" t="s">
        <v>988</v>
      </c>
      <c r="W106" s="227" t="s">
        <v>989</v>
      </c>
      <c r="X106" s="227" t="s">
        <v>990</v>
      </c>
      <c r="Y106" s="227" t="s">
        <v>991</v>
      </c>
      <c r="Z106" s="227" t="s">
        <v>992</v>
      </c>
      <c r="AA106" s="227" t="s">
        <v>993</v>
      </c>
      <c r="AB106" s="227" t="s">
        <v>994</v>
      </c>
      <c r="AC106" s="227" t="s">
        <v>995</v>
      </c>
      <c r="AD106" s="227" t="s">
        <v>996</v>
      </c>
      <c r="AE106" s="227" t="s">
        <v>997</v>
      </c>
      <c r="AF106" s="226"/>
      <c r="AG106" s="227" t="s">
        <v>2357</v>
      </c>
      <c r="AH106" s="55" t="s">
        <v>2320</v>
      </c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6"/>
      <c r="AT106" s="227"/>
      <c r="AU106" s="227"/>
      <c r="AV106" s="227"/>
      <c r="AW106" s="227"/>
      <c r="AX106" s="227"/>
      <c r="AY106" s="227"/>
    </row>
    <row r="107" spans="1:51" x14ac:dyDescent="0.3">
      <c r="A107" s="223"/>
      <c r="B107" s="224" t="s">
        <v>998</v>
      </c>
      <c r="C107" s="224">
        <v>16</v>
      </c>
      <c r="D107" s="224">
        <v>2</v>
      </c>
      <c r="E107" s="225"/>
      <c r="F107" s="223"/>
      <c r="G107" s="223"/>
      <c r="H107" s="223"/>
      <c r="I107" s="223"/>
      <c r="J107" s="223"/>
      <c r="K107" s="223"/>
      <c r="L107" s="223"/>
      <c r="M107" s="223"/>
      <c r="N107" s="223" t="s">
        <v>999</v>
      </c>
      <c r="O107" s="223" t="s">
        <v>999</v>
      </c>
      <c r="P107" s="223" t="s">
        <v>999</v>
      </c>
      <c r="Q107" s="223" t="s">
        <v>999</v>
      </c>
      <c r="R107" s="227" t="s">
        <v>1000</v>
      </c>
      <c r="S107" s="226"/>
      <c r="T107" s="227" t="s">
        <v>999</v>
      </c>
      <c r="U107" s="227" t="s">
        <v>999</v>
      </c>
      <c r="V107" s="227" t="s">
        <v>999</v>
      </c>
      <c r="W107" s="227" t="s">
        <v>999</v>
      </c>
      <c r="X107" s="227" t="s">
        <v>999</v>
      </c>
      <c r="Y107" s="227" t="s">
        <v>999</v>
      </c>
      <c r="Z107" s="227" t="s">
        <v>999</v>
      </c>
      <c r="AA107" s="227" t="s">
        <v>999</v>
      </c>
      <c r="AB107" s="227" t="s">
        <v>1001</v>
      </c>
      <c r="AC107" s="227" t="s">
        <v>1001</v>
      </c>
      <c r="AD107" s="227" t="s">
        <v>1001</v>
      </c>
      <c r="AE107" s="227" t="s">
        <v>1001</v>
      </c>
      <c r="AF107" s="226"/>
      <c r="AG107" s="227" t="s">
        <v>1001</v>
      </c>
      <c r="AH107" s="227" t="s">
        <v>1001</v>
      </c>
      <c r="AI107" s="227" t="s">
        <v>1001</v>
      </c>
      <c r="AJ107" s="227" t="s">
        <v>1001</v>
      </c>
      <c r="AK107" s="227" t="s">
        <v>1001</v>
      </c>
      <c r="AL107" s="227" t="s">
        <v>1001</v>
      </c>
      <c r="AM107" s="227" t="s">
        <v>1001</v>
      </c>
      <c r="AN107" s="227" t="s">
        <v>1001</v>
      </c>
      <c r="AO107" s="227"/>
      <c r="AP107" s="227"/>
      <c r="AQ107" s="227"/>
      <c r="AR107" s="227"/>
      <c r="AS107" s="226"/>
      <c r="AT107" s="227"/>
      <c r="AU107" s="227"/>
      <c r="AV107" s="227"/>
      <c r="AW107" s="227"/>
      <c r="AX107" s="227"/>
      <c r="AY107" s="227"/>
    </row>
    <row r="108" spans="1:51" x14ac:dyDescent="0.3">
      <c r="A108" s="253"/>
      <c r="B108" s="254" t="s">
        <v>1002</v>
      </c>
      <c r="C108" s="224"/>
      <c r="D108" s="224"/>
      <c r="E108" s="225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7"/>
      <c r="S108" s="226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 t="s">
        <v>1003</v>
      </c>
      <c r="AE108" s="227"/>
      <c r="AF108" s="226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6"/>
      <c r="AT108" s="227"/>
      <c r="AU108" s="227"/>
      <c r="AV108" s="227"/>
      <c r="AW108" s="227"/>
      <c r="AX108" s="227"/>
      <c r="AY108" s="227"/>
    </row>
    <row r="109" spans="1:51" x14ac:dyDescent="0.3">
      <c r="A109" s="253"/>
      <c r="B109" s="254" t="s">
        <v>1004</v>
      </c>
      <c r="C109" s="224"/>
      <c r="D109" s="224"/>
      <c r="E109" s="225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7"/>
      <c r="S109" s="226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  <c r="AD109" s="227" t="s">
        <v>1005</v>
      </c>
      <c r="AE109" s="227"/>
      <c r="AF109" s="226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6"/>
      <c r="AT109" s="227"/>
      <c r="AU109" s="227"/>
      <c r="AV109" s="227"/>
      <c r="AW109" s="227"/>
      <c r="AX109" s="227"/>
      <c r="AY109" s="227"/>
    </row>
    <row r="110" spans="1:51" x14ac:dyDescent="0.3">
      <c r="A110" s="223"/>
      <c r="B110" s="224" t="s">
        <v>462</v>
      </c>
      <c r="C110" s="224">
        <v>16</v>
      </c>
      <c r="D110" s="224">
        <v>6</v>
      </c>
      <c r="E110" s="225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7"/>
      <c r="S110" s="226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  <c r="AD110" s="227"/>
      <c r="AE110" s="227"/>
      <c r="AF110" s="226"/>
      <c r="AG110" s="227" t="s">
        <v>377</v>
      </c>
      <c r="AH110" s="227" t="s">
        <v>377</v>
      </c>
      <c r="AI110" s="227" t="s">
        <v>377</v>
      </c>
      <c r="AJ110" s="227" t="s">
        <v>377</v>
      </c>
      <c r="AK110" s="227" t="s">
        <v>377</v>
      </c>
      <c r="AL110" s="227" t="s">
        <v>377</v>
      </c>
      <c r="AM110" s="227" t="s">
        <v>377</v>
      </c>
      <c r="AN110" s="227" t="s">
        <v>377</v>
      </c>
      <c r="AO110" s="227" t="s">
        <v>377</v>
      </c>
      <c r="AP110" s="227" t="s">
        <v>377</v>
      </c>
      <c r="AQ110" s="227" t="s">
        <v>377</v>
      </c>
      <c r="AR110" s="227" t="s">
        <v>377</v>
      </c>
      <c r="AS110" s="226"/>
      <c r="AT110" s="227"/>
      <c r="AU110" s="227"/>
      <c r="AV110" s="227"/>
      <c r="AW110" s="227"/>
      <c r="AX110" s="227"/>
      <c r="AY110" s="227"/>
    </row>
    <row r="111" spans="1:51" x14ac:dyDescent="0.3">
      <c r="A111" s="223"/>
      <c r="B111" s="224" t="s">
        <v>435</v>
      </c>
      <c r="C111" s="224">
        <v>16</v>
      </c>
      <c r="D111" s="224">
        <v>4</v>
      </c>
      <c r="E111" s="225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7"/>
      <c r="S111" s="226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  <c r="AD111" s="227"/>
      <c r="AE111" s="227"/>
      <c r="AF111" s="226"/>
      <c r="AG111" s="227" t="s">
        <v>387</v>
      </c>
      <c r="AH111" s="227" t="s">
        <v>387</v>
      </c>
      <c r="AI111" s="227" t="s">
        <v>387</v>
      </c>
      <c r="AJ111" s="227" t="s">
        <v>387</v>
      </c>
      <c r="AK111" s="227" t="s">
        <v>387</v>
      </c>
      <c r="AL111" s="227" t="s">
        <v>387</v>
      </c>
      <c r="AM111" s="227" t="s">
        <v>387</v>
      </c>
      <c r="AN111" s="227" t="s">
        <v>387</v>
      </c>
      <c r="AO111" s="227" t="s">
        <v>387</v>
      </c>
      <c r="AP111" s="227" t="s">
        <v>387</v>
      </c>
      <c r="AQ111" s="227"/>
      <c r="AR111" s="227"/>
      <c r="AS111" s="226"/>
      <c r="AT111" s="227"/>
      <c r="AU111" s="227"/>
      <c r="AV111" s="227"/>
      <c r="AW111" s="227"/>
      <c r="AX111" s="227"/>
      <c r="AY111" s="227"/>
    </row>
    <row r="112" spans="1:51" x14ac:dyDescent="0.3">
      <c r="A112" s="223"/>
      <c r="B112" s="224" t="s">
        <v>1006</v>
      </c>
      <c r="C112" s="224">
        <v>15</v>
      </c>
      <c r="D112" s="224">
        <v>12</v>
      </c>
      <c r="E112" s="225"/>
      <c r="F112" s="223" t="s">
        <v>1007</v>
      </c>
      <c r="G112" s="223" t="s">
        <v>1007</v>
      </c>
      <c r="H112" s="223" t="s">
        <v>1007</v>
      </c>
      <c r="I112" s="223" t="s">
        <v>1007</v>
      </c>
      <c r="J112" s="223" t="s">
        <v>1007</v>
      </c>
      <c r="K112" s="223" t="s">
        <v>1007</v>
      </c>
      <c r="L112" s="223" t="s">
        <v>1008</v>
      </c>
      <c r="M112" s="223" t="s">
        <v>1008</v>
      </c>
      <c r="N112" s="223" t="s">
        <v>1008</v>
      </c>
      <c r="O112" s="223" t="s">
        <v>1008</v>
      </c>
      <c r="P112" s="223" t="s">
        <v>1008</v>
      </c>
      <c r="Q112" s="223" t="s">
        <v>1008</v>
      </c>
      <c r="R112" s="223" t="s">
        <v>963</v>
      </c>
      <c r="S112" s="226"/>
      <c r="T112" s="227" t="s">
        <v>1009</v>
      </c>
      <c r="U112" s="227" t="s">
        <v>1009</v>
      </c>
      <c r="V112" s="227" t="s">
        <v>1009</v>
      </c>
      <c r="W112" s="227" t="s">
        <v>1009</v>
      </c>
      <c r="X112" s="227" t="s">
        <v>1009</v>
      </c>
      <c r="Y112" s="227" t="s">
        <v>1009</v>
      </c>
      <c r="Z112" s="227" t="s">
        <v>1010</v>
      </c>
      <c r="AA112" s="227" t="s">
        <v>1010</v>
      </c>
      <c r="AB112" s="227" t="s">
        <v>1010</v>
      </c>
      <c r="AC112" s="227" t="s">
        <v>1010</v>
      </c>
      <c r="AD112" s="227" t="s">
        <v>1010</v>
      </c>
      <c r="AE112" s="227" t="s">
        <v>1010</v>
      </c>
      <c r="AF112" s="226"/>
      <c r="AG112" s="227" t="s">
        <v>1010</v>
      </c>
      <c r="AH112" s="227" t="s">
        <v>1010</v>
      </c>
      <c r="AI112" s="227" t="s">
        <v>1010</v>
      </c>
      <c r="AJ112" s="227" t="s">
        <v>1010</v>
      </c>
      <c r="AK112" s="227" t="s">
        <v>1010</v>
      </c>
      <c r="AL112" s="227" t="s">
        <v>1010</v>
      </c>
      <c r="AM112" s="227"/>
      <c r="AN112" s="227"/>
      <c r="AO112" s="227"/>
      <c r="AP112" s="227"/>
      <c r="AQ112" s="227"/>
      <c r="AR112" s="227"/>
      <c r="AS112" s="226"/>
      <c r="AT112" s="227"/>
      <c r="AU112" s="227"/>
      <c r="AV112" s="227"/>
      <c r="AW112" s="227"/>
      <c r="AX112" s="227"/>
      <c r="AY112" s="227"/>
    </row>
    <row r="113" spans="1:51" x14ac:dyDescent="0.3">
      <c r="A113" s="223"/>
      <c r="B113" s="224" t="s">
        <v>1011</v>
      </c>
      <c r="C113" s="224">
        <v>13</v>
      </c>
      <c r="D113" s="224">
        <v>12</v>
      </c>
      <c r="E113" s="225"/>
      <c r="F113" s="223" t="s">
        <v>1012</v>
      </c>
      <c r="G113" s="223" t="s">
        <v>1012</v>
      </c>
      <c r="H113" s="223" t="s">
        <v>1012</v>
      </c>
      <c r="I113" s="223" t="s">
        <v>1012</v>
      </c>
      <c r="J113" s="223" t="s">
        <v>1012</v>
      </c>
      <c r="K113" s="223" t="s">
        <v>1012</v>
      </c>
      <c r="L113" s="223"/>
      <c r="M113" s="223"/>
      <c r="N113" s="223"/>
      <c r="O113" s="227"/>
      <c r="P113" s="227"/>
      <c r="Q113" s="227"/>
      <c r="R113" s="227"/>
      <c r="S113" s="226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  <c r="AD113" s="227"/>
      <c r="AE113" s="227"/>
      <c r="AF113" s="226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6"/>
      <c r="AT113" s="227"/>
      <c r="AU113" s="227"/>
      <c r="AV113" s="227"/>
      <c r="AW113" s="227"/>
      <c r="AX113" s="227"/>
      <c r="AY113" s="227"/>
    </row>
    <row r="114" spans="1:51" x14ac:dyDescent="0.3">
      <c r="A114" s="253"/>
      <c r="B114" s="224" t="s">
        <v>1013</v>
      </c>
      <c r="C114" s="224"/>
      <c r="D114" s="224"/>
      <c r="E114" s="225"/>
      <c r="F114" s="223" t="s">
        <v>1014</v>
      </c>
      <c r="G114" s="223" t="s">
        <v>1015</v>
      </c>
      <c r="H114" s="223" t="s">
        <v>1015</v>
      </c>
      <c r="I114" s="223" t="s">
        <v>1016</v>
      </c>
      <c r="J114" s="223" t="s">
        <v>1016</v>
      </c>
      <c r="K114" s="223" t="s">
        <v>1017</v>
      </c>
      <c r="L114" s="223" t="s">
        <v>1017</v>
      </c>
      <c r="M114" s="223" t="s">
        <v>1018</v>
      </c>
      <c r="N114" s="223" t="s">
        <v>1018</v>
      </c>
      <c r="O114" s="227" t="s">
        <v>1019</v>
      </c>
      <c r="P114" s="227" t="s">
        <v>1020</v>
      </c>
      <c r="Q114" s="227" t="s">
        <v>1020</v>
      </c>
      <c r="R114" s="227" t="s">
        <v>1021</v>
      </c>
      <c r="S114" s="226"/>
      <c r="T114" s="227" t="s">
        <v>1020</v>
      </c>
      <c r="U114" s="227" t="s">
        <v>1020</v>
      </c>
      <c r="V114" s="227" t="s">
        <v>1022</v>
      </c>
      <c r="W114" s="227" t="s">
        <v>1022</v>
      </c>
      <c r="X114" s="227"/>
      <c r="Y114" s="227"/>
      <c r="Z114" s="227"/>
      <c r="AA114" s="227"/>
      <c r="AB114" s="227"/>
      <c r="AC114" s="227"/>
      <c r="AD114" s="227"/>
      <c r="AE114" s="227"/>
      <c r="AF114" s="226"/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6"/>
      <c r="AT114" s="227"/>
      <c r="AU114" s="227"/>
      <c r="AV114" s="227"/>
      <c r="AW114" s="227"/>
      <c r="AX114" s="227"/>
      <c r="AY114" s="227"/>
    </row>
    <row r="115" spans="1:51" x14ac:dyDescent="0.3">
      <c r="A115" s="223"/>
      <c r="B115" s="224" t="s">
        <v>48</v>
      </c>
      <c r="C115" s="224">
        <v>15</v>
      </c>
      <c r="D115" s="224">
        <v>9</v>
      </c>
      <c r="E115" s="225"/>
      <c r="F115" s="223" t="s">
        <v>1023</v>
      </c>
      <c r="G115" s="223" t="s">
        <v>1023</v>
      </c>
      <c r="H115" s="223" t="s">
        <v>1023</v>
      </c>
      <c r="I115" s="223" t="s">
        <v>1024</v>
      </c>
      <c r="J115" s="223" t="s">
        <v>1025</v>
      </c>
      <c r="K115" s="223" t="s">
        <v>1026</v>
      </c>
      <c r="L115" s="223" t="s">
        <v>1027</v>
      </c>
      <c r="M115" s="223" t="s">
        <v>1028</v>
      </c>
      <c r="N115" s="223" t="s">
        <v>1029</v>
      </c>
      <c r="O115" s="227" t="s">
        <v>1030</v>
      </c>
      <c r="P115" s="227" t="s">
        <v>1031</v>
      </c>
      <c r="Q115" s="227" t="s">
        <v>1032</v>
      </c>
      <c r="R115" s="227" t="s">
        <v>840</v>
      </c>
      <c r="S115" s="226"/>
      <c r="T115" s="227" t="s">
        <v>1033</v>
      </c>
      <c r="U115" s="227" t="s">
        <v>1034</v>
      </c>
      <c r="V115" s="227" t="s">
        <v>1035</v>
      </c>
      <c r="W115" s="227" t="s">
        <v>1036</v>
      </c>
      <c r="X115" s="227" t="s">
        <v>1037</v>
      </c>
      <c r="Y115" s="227" t="s">
        <v>1038</v>
      </c>
      <c r="Z115" s="227" t="s">
        <v>1039</v>
      </c>
      <c r="AA115" s="227" t="s">
        <v>1040</v>
      </c>
      <c r="AB115" s="227" t="s">
        <v>1041</v>
      </c>
      <c r="AC115" s="227" t="s">
        <v>1042</v>
      </c>
      <c r="AD115" s="227" t="s">
        <v>1043</v>
      </c>
      <c r="AE115" s="227" t="s">
        <v>1044</v>
      </c>
      <c r="AF115" s="226"/>
      <c r="AG115" s="227" t="s">
        <v>1045</v>
      </c>
      <c r="AH115" s="227" t="s">
        <v>479</v>
      </c>
      <c r="AI115" s="55" t="s">
        <v>2264</v>
      </c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6"/>
      <c r="AT115" s="227"/>
      <c r="AU115" s="227"/>
      <c r="AV115" s="227"/>
      <c r="AW115" s="227"/>
      <c r="AX115" s="227"/>
      <c r="AY115" s="227"/>
    </row>
    <row r="116" spans="1:51" x14ac:dyDescent="0.3">
      <c r="A116" s="253"/>
      <c r="B116" s="224" t="s">
        <v>1046</v>
      </c>
      <c r="C116" s="224"/>
      <c r="D116" s="224"/>
      <c r="E116" s="225"/>
      <c r="F116" s="223" t="s">
        <v>1047</v>
      </c>
      <c r="G116" s="223" t="s">
        <v>1047</v>
      </c>
      <c r="H116" s="223" t="s">
        <v>1047</v>
      </c>
      <c r="I116" s="223" t="s">
        <v>1047</v>
      </c>
      <c r="J116" s="223" t="s">
        <v>1047</v>
      </c>
      <c r="K116" s="223" t="s">
        <v>1047</v>
      </c>
      <c r="L116" s="223" t="s">
        <v>1047</v>
      </c>
      <c r="M116" s="223" t="s">
        <v>1047</v>
      </c>
      <c r="N116" s="223" t="s">
        <v>1047</v>
      </c>
      <c r="O116" s="223" t="s">
        <v>1047</v>
      </c>
      <c r="P116" s="223" t="s">
        <v>1047</v>
      </c>
      <c r="Q116" s="223" t="s">
        <v>1047</v>
      </c>
      <c r="R116" s="227"/>
      <c r="S116" s="226"/>
      <c r="T116" s="227" t="s">
        <v>1048</v>
      </c>
      <c r="U116" s="227" t="s">
        <v>1048</v>
      </c>
      <c r="V116" s="227" t="s">
        <v>1048</v>
      </c>
      <c r="W116" s="227" t="s">
        <v>1048</v>
      </c>
      <c r="X116" s="227" t="s">
        <v>1048</v>
      </c>
      <c r="Y116" s="227" t="s">
        <v>1048</v>
      </c>
      <c r="Z116" s="227"/>
      <c r="AA116" s="227"/>
      <c r="AB116" s="227"/>
      <c r="AC116" s="227"/>
      <c r="AD116" s="227"/>
      <c r="AE116" s="227"/>
      <c r="AF116" s="226"/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6"/>
      <c r="AT116" s="227"/>
      <c r="AU116" s="227"/>
      <c r="AV116" s="227"/>
      <c r="AW116" s="227"/>
      <c r="AX116" s="227"/>
      <c r="AY116" s="227"/>
    </row>
    <row r="117" spans="1:51" x14ac:dyDescent="0.3">
      <c r="A117" s="253"/>
      <c r="B117" s="224" t="s">
        <v>1049</v>
      </c>
      <c r="C117" s="224"/>
      <c r="D117" s="224"/>
      <c r="E117" s="225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7"/>
      <c r="S117" s="226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  <c r="AD117" s="227"/>
      <c r="AE117" s="227"/>
      <c r="AF117" s="226"/>
      <c r="AG117" s="227"/>
      <c r="AH117" s="227"/>
      <c r="AI117" s="227"/>
      <c r="AJ117" s="227"/>
      <c r="AK117" s="227"/>
      <c r="AL117" s="227"/>
      <c r="AM117" s="227"/>
      <c r="AN117" s="227"/>
      <c r="AO117" s="227"/>
      <c r="AP117" s="227"/>
      <c r="AQ117" s="227"/>
      <c r="AR117" s="227"/>
      <c r="AS117" s="226"/>
      <c r="AT117" s="227"/>
      <c r="AU117" s="227"/>
      <c r="AV117" s="227"/>
      <c r="AW117" s="227"/>
      <c r="AX117" s="227"/>
      <c r="AY117" s="227"/>
    </row>
    <row r="118" spans="1:51" x14ac:dyDescent="0.3">
      <c r="A118" s="223"/>
      <c r="B118" s="224" t="s">
        <v>1050</v>
      </c>
      <c r="C118" s="224">
        <v>15</v>
      </c>
      <c r="D118" s="224">
        <v>10</v>
      </c>
      <c r="E118" s="225"/>
      <c r="F118" s="223" t="s">
        <v>1051</v>
      </c>
      <c r="G118" s="223" t="s">
        <v>1051</v>
      </c>
      <c r="H118" s="223" t="s">
        <v>1051</v>
      </c>
      <c r="I118" s="223" t="s">
        <v>1051</v>
      </c>
      <c r="J118" s="223" t="s">
        <v>1052</v>
      </c>
      <c r="K118" s="223" t="s">
        <v>1052</v>
      </c>
      <c r="L118" s="223" t="s">
        <v>1052</v>
      </c>
      <c r="M118" s="223" t="s">
        <v>1052</v>
      </c>
      <c r="N118" s="223" t="s">
        <v>1052</v>
      </c>
      <c r="O118" s="223" t="s">
        <v>1052</v>
      </c>
      <c r="P118" s="223" t="s">
        <v>1052</v>
      </c>
      <c r="Q118" s="223" t="s">
        <v>1052</v>
      </c>
      <c r="R118" s="227" t="s">
        <v>1053</v>
      </c>
      <c r="S118" s="226"/>
      <c r="T118" s="223" t="s">
        <v>1052</v>
      </c>
      <c r="U118" s="223" t="s">
        <v>1052</v>
      </c>
      <c r="V118" s="223" t="s">
        <v>1052</v>
      </c>
      <c r="W118" s="223" t="s">
        <v>1052</v>
      </c>
      <c r="X118" s="227" t="s">
        <v>1054</v>
      </c>
      <c r="Y118" s="227" t="s">
        <v>1054</v>
      </c>
      <c r="Z118" s="227" t="s">
        <v>1054</v>
      </c>
      <c r="AA118" s="227" t="s">
        <v>1054</v>
      </c>
      <c r="AB118" s="227" t="s">
        <v>1054</v>
      </c>
      <c r="AC118" s="227" t="s">
        <v>1054</v>
      </c>
      <c r="AD118" s="227" t="s">
        <v>1054</v>
      </c>
      <c r="AE118" s="227" t="s">
        <v>1054</v>
      </c>
      <c r="AF118" s="226"/>
      <c r="AG118" s="227" t="s">
        <v>1054</v>
      </c>
      <c r="AH118" s="227" t="s">
        <v>1054</v>
      </c>
      <c r="AI118" s="227" t="s">
        <v>1054</v>
      </c>
      <c r="AJ118" s="227" t="s">
        <v>1054</v>
      </c>
      <c r="AK118" s="227"/>
      <c r="AL118" s="227"/>
      <c r="AM118" s="227"/>
      <c r="AN118" s="227"/>
      <c r="AO118" s="227"/>
      <c r="AP118" s="227"/>
      <c r="AQ118" s="227"/>
      <c r="AR118" s="227"/>
      <c r="AS118" s="226"/>
      <c r="AT118" s="227"/>
      <c r="AU118" s="227"/>
      <c r="AV118" s="227"/>
      <c r="AW118" s="227"/>
      <c r="AX118" s="227"/>
      <c r="AY118" s="227"/>
    </row>
    <row r="119" spans="1:51" x14ac:dyDescent="0.3">
      <c r="A119" s="223"/>
      <c r="B119" s="224" t="s">
        <v>105</v>
      </c>
      <c r="C119" s="224">
        <v>15</v>
      </c>
      <c r="D119" s="224">
        <v>4</v>
      </c>
      <c r="E119" s="225"/>
      <c r="F119" s="223" t="s">
        <v>1055</v>
      </c>
      <c r="G119" s="223" t="s">
        <v>1055</v>
      </c>
      <c r="H119" s="223" t="s">
        <v>1055</v>
      </c>
      <c r="I119" s="223" t="s">
        <v>1055</v>
      </c>
      <c r="J119" s="223" t="s">
        <v>1055</v>
      </c>
      <c r="K119" s="223" t="s">
        <v>1055</v>
      </c>
      <c r="L119" s="223" t="s">
        <v>1055</v>
      </c>
      <c r="M119" s="223" t="s">
        <v>1055</v>
      </c>
      <c r="N119" s="223" t="s">
        <v>1055</v>
      </c>
      <c r="O119" s="223" t="s">
        <v>1055</v>
      </c>
      <c r="P119" s="223" t="s">
        <v>1055</v>
      </c>
      <c r="Q119" s="223" t="s">
        <v>1055</v>
      </c>
      <c r="R119" s="227"/>
      <c r="S119" s="226"/>
      <c r="T119" s="227" t="s">
        <v>1056</v>
      </c>
      <c r="U119" s="227" t="s">
        <v>1056</v>
      </c>
      <c r="V119" s="227" t="s">
        <v>1056</v>
      </c>
      <c r="W119" s="227" t="s">
        <v>1056</v>
      </c>
      <c r="X119" s="227" t="s">
        <v>1056</v>
      </c>
      <c r="Y119" s="227" t="s">
        <v>1056</v>
      </c>
      <c r="Z119" s="227" t="s">
        <v>1056</v>
      </c>
      <c r="AA119" s="227" t="s">
        <v>1056</v>
      </c>
      <c r="AB119" s="227" t="s">
        <v>1056</v>
      </c>
      <c r="AC119" s="227" t="s">
        <v>1056</v>
      </c>
      <c r="AD119" s="227"/>
      <c r="AE119" s="227"/>
      <c r="AF119" s="226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6"/>
      <c r="AT119" s="227"/>
      <c r="AU119" s="227"/>
      <c r="AV119" s="227"/>
      <c r="AW119" s="227"/>
      <c r="AX119" s="227"/>
      <c r="AY119" s="227"/>
    </row>
    <row r="120" spans="1:51" x14ac:dyDescent="0.3">
      <c r="A120" s="253"/>
      <c r="B120" s="224" t="s">
        <v>1057</v>
      </c>
      <c r="C120" s="224"/>
      <c r="D120" s="224"/>
      <c r="E120" s="225"/>
      <c r="F120" s="223" t="s">
        <v>1058</v>
      </c>
      <c r="G120" s="223" t="s">
        <v>1058</v>
      </c>
      <c r="H120" s="223" t="s">
        <v>1058</v>
      </c>
      <c r="I120" s="223" t="s">
        <v>1059</v>
      </c>
      <c r="J120" s="223" t="s">
        <v>1059</v>
      </c>
      <c r="K120" s="223" t="s">
        <v>1059</v>
      </c>
      <c r="L120" s="223" t="s">
        <v>1059</v>
      </c>
      <c r="M120" s="223" t="s">
        <v>1059</v>
      </c>
      <c r="N120" s="223"/>
      <c r="O120" s="227"/>
      <c r="P120" s="227"/>
      <c r="Q120" s="227"/>
      <c r="R120" s="227"/>
      <c r="S120" s="226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  <c r="AD120" s="227"/>
      <c r="AE120" s="227"/>
      <c r="AF120" s="226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6"/>
      <c r="AT120" s="227"/>
      <c r="AU120" s="227"/>
      <c r="AV120" s="227"/>
      <c r="AW120" s="227"/>
      <c r="AX120" s="227"/>
      <c r="AY120" s="227"/>
    </row>
    <row r="121" spans="1:51" x14ac:dyDescent="0.3">
      <c r="A121" s="223"/>
      <c r="B121" s="224" t="s">
        <v>1060</v>
      </c>
      <c r="C121" s="224">
        <v>15</v>
      </c>
      <c r="D121" s="224">
        <v>5</v>
      </c>
      <c r="E121" s="225"/>
      <c r="F121" s="223" t="s">
        <v>1061</v>
      </c>
      <c r="G121" s="223" t="s">
        <v>1061</v>
      </c>
      <c r="H121" s="223" t="s">
        <v>1062</v>
      </c>
      <c r="I121" s="223" t="s">
        <v>1062</v>
      </c>
      <c r="J121" s="223" t="s">
        <v>1063</v>
      </c>
      <c r="K121" s="223" t="s">
        <v>1063</v>
      </c>
      <c r="L121" s="223" t="s">
        <v>1064</v>
      </c>
      <c r="M121" s="223" t="s">
        <v>1064</v>
      </c>
      <c r="N121" s="223" t="s">
        <v>1065</v>
      </c>
      <c r="O121" s="223" t="s">
        <v>1065</v>
      </c>
      <c r="P121" s="227" t="s">
        <v>1066</v>
      </c>
      <c r="Q121" s="227" t="s">
        <v>1066</v>
      </c>
      <c r="R121" s="227"/>
      <c r="S121" s="226"/>
      <c r="T121" s="227" t="s">
        <v>1067</v>
      </c>
      <c r="U121" s="227" t="s">
        <v>1067</v>
      </c>
      <c r="V121" s="227" t="s">
        <v>1068</v>
      </c>
      <c r="W121" s="227" t="s">
        <v>1068</v>
      </c>
      <c r="X121" s="227" t="s">
        <v>1069</v>
      </c>
      <c r="Y121" s="227" t="s">
        <v>1069</v>
      </c>
      <c r="Z121" s="227" t="s">
        <v>1069</v>
      </c>
      <c r="AA121" s="227" t="s">
        <v>1069</v>
      </c>
      <c r="AB121" s="227" t="s">
        <v>1069</v>
      </c>
      <c r="AC121" s="227" t="s">
        <v>1070</v>
      </c>
      <c r="AD121" s="227" t="s">
        <v>1070</v>
      </c>
      <c r="AE121" s="227"/>
      <c r="AF121" s="226"/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6"/>
      <c r="AT121" s="227"/>
      <c r="AU121" s="227"/>
      <c r="AV121" s="227"/>
      <c r="AW121" s="227"/>
      <c r="AX121" s="227"/>
      <c r="AY121" s="227"/>
    </row>
    <row r="122" spans="1:51" x14ac:dyDescent="0.3">
      <c r="A122" s="223"/>
      <c r="B122" s="224" t="s">
        <v>111</v>
      </c>
      <c r="C122" s="224">
        <v>15</v>
      </c>
      <c r="D122" s="224">
        <v>9</v>
      </c>
      <c r="E122" s="225"/>
      <c r="F122" s="223"/>
      <c r="G122" s="223"/>
      <c r="H122" s="223" t="s">
        <v>1071</v>
      </c>
      <c r="I122" s="223" t="s">
        <v>1071</v>
      </c>
      <c r="J122" s="223" t="s">
        <v>1071</v>
      </c>
      <c r="K122" s="223" t="s">
        <v>1071</v>
      </c>
      <c r="L122" s="223" t="s">
        <v>1071</v>
      </c>
      <c r="M122" s="223" t="s">
        <v>1071</v>
      </c>
      <c r="N122" s="223" t="s">
        <v>1071</v>
      </c>
      <c r="O122" s="223" t="s">
        <v>1071</v>
      </c>
      <c r="P122" s="223" t="s">
        <v>1071</v>
      </c>
      <c r="Q122" s="223" t="s">
        <v>1071</v>
      </c>
      <c r="R122" s="223" t="s">
        <v>1072</v>
      </c>
      <c r="S122" s="226"/>
      <c r="T122" s="227" t="s">
        <v>1073</v>
      </c>
      <c r="U122" s="227" t="s">
        <v>1071</v>
      </c>
      <c r="V122" s="227" t="s">
        <v>1074</v>
      </c>
      <c r="W122" s="227" t="s">
        <v>1074</v>
      </c>
      <c r="X122" s="227" t="s">
        <v>1074</v>
      </c>
      <c r="Y122" s="227" t="s">
        <v>1075</v>
      </c>
      <c r="Z122" s="227" t="s">
        <v>1076</v>
      </c>
      <c r="AA122" s="227" t="s">
        <v>1077</v>
      </c>
      <c r="AB122" s="227" t="s">
        <v>1078</v>
      </c>
      <c r="AC122" s="227" t="s">
        <v>1079</v>
      </c>
      <c r="AD122" s="227" t="s">
        <v>1080</v>
      </c>
      <c r="AE122" s="227" t="s">
        <v>1081</v>
      </c>
      <c r="AF122" s="226"/>
      <c r="AG122" s="227" t="s">
        <v>2358</v>
      </c>
      <c r="AH122" s="227" t="s">
        <v>498</v>
      </c>
      <c r="AI122" s="55" t="s">
        <v>2324</v>
      </c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6"/>
      <c r="AT122" s="227"/>
      <c r="AU122" s="227"/>
      <c r="AV122" s="227"/>
      <c r="AW122" s="227"/>
      <c r="AX122" s="227"/>
      <c r="AY122" s="227"/>
    </row>
    <row r="123" spans="1:51" x14ac:dyDescent="0.3">
      <c r="A123" s="223"/>
      <c r="B123" s="224" t="s">
        <v>58</v>
      </c>
      <c r="C123" s="224">
        <v>15</v>
      </c>
      <c r="D123" s="224">
        <v>7</v>
      </c>
      <c r="E123" s="225"/>
      <c r="F123" s="223"/>
      <c r="G123" s="223"/>
      <c r="H123" s="223"/>
      <c r="I123" s="223"/>
      <c r="J123" s="223"/>
      <c r="K123" s="223"/>
      <c r="L123" s="223" t="s">
        <v>1082</v>
      </c>
      <c r="M123" s="223" t="s">
        <v>1083</v>
      </c>
      <c r="N123" s="223" t="s">
        <v>1084</v>
      </c>
      <c r="O123" s="223" t="s">
        <v>1085</v>
      </c>
      <c r="P123" s="223" t="s">
        <v>1086</v>
      </c>
      <c r="Q123" s="223" t="s">
        <v>1087</v>
      </c>
      <c r="R123" s="223"/>
      <c r="S123" s="226"/>
      <c r="T123" s="227" t="s">
        <v>1088</v>
      </c>
      <c r="U123" s="227" t="s">
        <v>1089</v>
      </c>
      <c r="V123" s="227" t="s">
        <v>1090</v>
      </c>
      <c r="W123" s="227" t="s">
        <v>1091</v>
      </c>
      <c r="X123" s="227" t="s">
        <v>1092</v>
      </c>
      <c r="Y123" s="227" t="s">
        <v>1093</v>
      </c>
      <c r="Z123" s="227" t="s">
        <v>1094</v>
      </c>
      <c r="AA123" s="227" t="s">
        <v>1095</v>
      </c>
      <c r="AB123" s="227" t="s">
        <v>1096</v>
      </c>
      <c r="AC123" s="227" t="s">
        <v>1097</v>
      </c>
      <c r="AD123" s="227" t="s">
        <v>1098</v>
      </c>
      <c r="AE123" s="227" t="s">
        <v>505</v>
      </c>
      <c r="AF123" s="226"/>
      <c r="AG123" s="55" t="s">
        <v>2332</v>
      </c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6"/>
      <c r="AT123" s="227"/>
      <c r="AU123" s="227"/>
      <c r="AV123" s="227"/>
      <c r="AW123" s="227"/>
      <c r="AX123" s="227"/>
      <c r="AY123" s="227"/>
    </row>
    <row r="124" spans="1:51" x14ac:dyDescent="0.3">
      <c r="A124" s="253"/>
      <c r="B124" s="224" t="s">
        <v>1099</v>
      </c>
      <c r="C124" s="224"/>
      <c r="D124" s="224"/>
      <c r="E124" s="225" t="s">
        <v>603</v>
      </c>
      <c r="F124" s="223"/>
      <c r="G124" s="223"/>
      <c r="H124" s="223"/>
      <c r="I124" s="223"/>
      <c r="J124" s="223"/>
      <c r="K124" s="223"/>
      <c r="L124" s="223"/>
      <c r="M124" s="223"/>
      <c r="N124" s="223" t="s">
        <v>1100</v>
      </c>
      <c r="O124" s="223" t="s">
        <v>1100</v>
      </c>
      <c r="P124" s="223"/>
      <c r="Q124" s="223"/>
      <c r="R124" s="223"/>
      <c r="S124" s="226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  <c r="AD124" s="227"/>
      <c r="AE124" s="227"/>
      <c r="AF124" s="226"/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6"/>
      <c r="AT124" s="227"/>
      <c r="AU124" s="227"/>
      <c r="AV124" s="227"/>
      <c r="AW124" s="227"/>
      <c r="AX124" s="227"/>
      <c r="AY124" s="227"/>
    </row>
    <row r="125" spans="1:51" x14ac:dyDescent="0.3">
      <c r="A125" s="253"/>
      <c r="B125" s="224" t="s">
        <v>1101</v>
      </c>
      <c r="C125" s="224"/>
      <c r="D125" s="224"/>
      <c r="E125" s="225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 t="s">
        <v>1102</v>
      </c>
      <c r="Q125" s="223" t="s">
        <v>1102</v>
      </c>
      <c r="R125" s="223" t="s">
        <v>607</v>
      </c>
      <c r="S125" s="226"/>
      <c r="T125" s="223" t="s">
        <v>1102</v>
      </c>
      <c r="U125" s="223" t="s">
        <v>1102</v>
      </c>
      <c r="V125" s="223" t="s">
        <v>1102</v>
      </c>
      <c r="W125" s="223" t="s">
        <v>1102</v>
      </c>
      <c r="X125" s="223" t="s">
        <v>1102</v>
      </c>
      <c r="Y125" s="223" t="s">
        <v>1102</v>
      </c>
      <c r="Z125" s="227"/>
      <c r="AA125" s="227"/>
      <c r="AB125" s="227"/>
      <c r="AC125" s="227"/>
      <c r="AD125" s="227"/>
      <c r="AE125" s="227"/>
      <c r="AF125" s="226"/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6"/>
      <c r="AT125" s="227"/>
      <c r="AU125" s="227"/>
      <c r="AV125" s="227"/>
      <c r="AW125" s="227"/>
      <c r="AX125" s="227"/>
      <c r="AY125" s="227"/>
    </row>
    <row r="126" spans="1:51" x14ac:dyDescent="0.3">
      <c r="A126" s="253"/>
      <c r="B126" s="224" t="s">
        <v>1103</v>
      </c>
      <c r="C126" s="224"/>
      <c r="D126" s="224"/>
      <c r="E126" s="225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6"/>
      <c r="T126" s="223"/>
      <c r="U126" s="223"/>
      <c r="V126" s="223"/>
      <c r="W126" s="223"/>
      <c r="X126" s="223"/>
      <c r="Y126" s="223"/>
      <c r="Z126" s="227"/>
      <c r="AA126" s="227"/>
      <c r="AB126" s="227"/>
      <c r="AC126" s="227"/>
      <c r="AD126" s="227"/>
      <c r="AE126" s="227"/>
      <c r="AF126" s="226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6"/>
      <c r="AT126" s="227"/>
      <c r="AU126" s="227"/>
      <c r="AV126" s="227"/>
      <c r="AW126" s="227"/>
      <c r="AX126" s="227"/>
      <c r="AY126" s="227"/>
    </row>
    <row r="127" spans="1:51" x14ac:dyDescent="0.3">
      <c r="A127" s="223"/>
      <c r="B127" s="224" t="s">
        <v>1104</v>
      </c>
      <c r="C127" s="224">
        <v>15</v>
      </c>
      <c r="D127" s="224">
        <v>5</v>
      </c>
      <c r="E127" s="225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6"/>
      <c r="T127" s="223"/>
      <c r="U127" s="223"/>
      <c r="V127" s="223"/>
      <c r="W127" s="223"/>
      <c r="X127" s="223"/>
      <c r="Y127" s="223"/>
      <c r="Z127" s="227"/>
      <c r="AA127" s="227"/>
      <c r="AB127" s="227"/>
      <c r="AC127" s="227"/>
      <c r="AD127" s="227" t="s">
        <v>1105</v>
      </c>
      <c r="AE127" s="227"/>
      <c r="AF127" s="226"/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6"/>
      <c r="AT127" s="227"/>
      <c r="AU127" s="227"/>
      <c r="AV127" s="227"/>
      <c r="AW127" s="227"/>
      <c r="AX127" s="227"/>
      <c r="AY127" s="227"/>
    </row>
    <row r="128" spans="1:51" s="207" customFormat="1" x14ac:dyDescent="0.3">
      <c r="A128" s="20"/>
      <c r="B128" s="224" t="s">
        <v>2283</v>
      </c>
      <c r="C128" s="224">
        <v>15</v>
      </c>
      <c r="D128" s="224">
        <v>8</v>
      </c>
      <c r="E128" s="225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8"/>
      <c r="T128" s="247"/>
      <c r="U128" s="247"/>
      <c r="V128" s="247"/>
      <c r="W128" s="247"/>
      <c r="X128" s="247"/>
      <c r="Y128" s="247"/>
      <c r="Z128" s="248"/>
      <c r="AA128" s="248"/>
      <c r="AB128" s="248"/>
      <c r="AC128" s="248"/>
      <c r="AD128" s="248"/>
      <c r="AE128" s="248"/>
      <c r="AF128" s="248"/>
      <c r="AG128" s="248"/>
      <c r="AH128" s="227" t="s">
        <v>2287</v>
      </c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6"/>
      <c r="AT128" s="227"/>
      <c r="AU128" s="227"/>
      <c r="AV128" s="227"/>
      <c r="AW128" s="227"/>
      <c r="AX128" s="227"/>
      <c r="AY128" s="227"/>
    </row>
    <row r="129" spans="1:51" x14ac:dyDescent="0.3">
      <c r="A129" s="223"/>
      <c r="B129" s="224" t="s">
        <v>1106</v>
      </c>
      <c r="C129" s="224">
        <v>15</v>
      </c>
      <c r="D129" s="224">
        <v>1</v>
      </c>
      <c r="E129" s="225"/>
      <c r="F129" s="223" t="s">
        <v>1107</v>
      </c>
      <c r="G129" s="223" t="s">
        <v>1108</v>
      </c>
      <c r="H129" s="223" t="s">
        <v>1108</v>
      </c>
      <c r="I129" s="223" t="s">
        <v>1108</v>
      </c>
      <c r="J129" s="223" t="s">
        <v>1109</v>
      </c>
      <c r="K129" s="223" t="s">
        <v>1109</v>
      </c>
      <c r="L129" s="223" t="s">
        <v>1109</v>
      </c>
      <c r="M129" s="223" t="s">
        <v>2359</v>
      </c>
      <c r="N129" s="223" t="s">
        <v>2359</v>
      </c>
      <c r="O129" s="223" t="s">
        <v>2359</v>
      </c>
      <c r="P129" s="223" t="s">
        <v>2359</v>
      </c>
      <c r="Q129" s="223" t="s">
        <v>2359</v>
      </c>
      <c r="R129" s="223" t="s">
        <v>2359</v>
      </c>
      <c r="S129" s="226"/>
      <c r="T129" s="223" t="s">
        <v>2359</v>
      </c>
      <c r="U129" s="223" t="s">
        <v>2359</v>
      </c>
      <c r="V129" s="223" t="s">
        <v>2359</v>
      </c>
      <c r="W129" s="223" t="s">
        <v>2359</v>
      </c>
      <c r="X129" s="223" t="s">
        <v>2359</v>
      </c>
      <c r="Y129" s="223" t="s">
        <v>2359</v>
      </c>
      <c r="Z129" s="223" t="s">
        <v>2359</v>
      </c>
      <c r="AA129" s="227"/>
      <c r="AB129" s="227"/>
      <c r="AC129" s="227"/>
      <c r="AD129" s="227"/>
      <c r="AE129" s="227"/>
      <c r="AF129" s="226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6"/>
      <c r="AT129" s="227"/>
      <c r="AU129" s="227"/>
      <c r="AV129" s="227"/>
      <c r="AW129" s="227"/>
      <c r="AX129" s="227"/>
      <c r="AY129" s="227"/>
    </row>
    <row r="130" spans="1:51" x14ac:dyDescent="0.3">
      <c r="A130" s="253"/>
      <c r="B130" s="224" t="s">
        <v>1110</v>
      </c>
      <c r="C130" s="224"/>
      <c r="D130" s="224"/>
      <c r="E130" s="225"/>
      <c r="F130" s="223" t="s">
        <v>1111</v>
      </c>
      <c r="G130" s="223"/>
      <c r="H130" s="223"/>
      <c r="I130" s="223"/>
      <c r="J130" s="223"/>
      <c r="K130" s="223"/>
      <c r="L130" s="223"/>
      <c r="M130" s="223"/>
      <c r="N130" s="223"/>
      <c r="O130" s="227"/>
      <c r="P130" s="227"/>
      <c r="Q130" s="227"/>
      <c r="R130" s="227"/>
      <c r="S130" s="226"/>
      <c r="T130" s="227"/>
      <c r="U130" s="227"/>
      <c r="V130" s="227" t="s">
        <v>1112</v>
      </c>
      <c r="W130" s="227" t="s">
        <v>1112</v>
      </c>
      <c r="X130" s="227" t="s">
        <v>1113</v>
      </c>
      <c r="Y130" s="227" t="s">
        <v>1113</v>
      </c>
      <c r="Z130" s="227"/>
      <c r="AA130" s="227"/>
      <c r="AB130" s="227"/>
      <c r="AC130" s="227"/>
      <c r="AD130" s="227"/>
      <c r="AE130" s="227"/>
      <c r="AF130" s="226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6"/>
      <c r="AT130" s="227"/>
      <c r="AU130" s="227"/>
      <c r="AV130" s="227"/>
      <c r="AW130" s="227"/>
      <c r="AX130" s="227"/>
      <c r="AY130" s="227"/>
    </row>
    <row r="131" spans="1:51" x14ac:dyDescent="0.3">
      <c r="A131" s="223"/>
      <c r="B131" s="224" t="s">
        <v>1114</v>
      </c>
      <c r="C131" s="224">
        <v>15</v>
      </c>
      <c r="D131" s="224">
        <v>12</v>
      </c>
      <c r="E131" s="225"/>
      <c r="F131" s="227" t="s">
        <v>1115</v>
      </c>
      <c r="G131" s="227" t="s">
        <v>1115</v>
      </c>
      <c r="H131" s="227" t="s">
        <v>1115</v>
      </c>
      <c r="I131" s="227" t="s">
        <v>1115</v>
      </c>
      <c r="J131" s="227" t="s">
        <v>1115</v>
      </c>
      <c r="K131" s="227" t="s">
        <v>1115</v>
      </c>
      <c r="L131" s="227"/>
      <c r="M131" s="227"/>
      <c r="N131" s="227"/>
      <c r="O131" s="227"/>
      <c r="P131" s="227"/>
      <c r="Q131" s="227"/>
      <c r="R131" s="227"/>
      <c r="S131" s="226"/>
      <c r="T131" s="227"/>
      <c r="U131" s="227"/>
      <c r="V131" s="227"/>
      <c r="W131" s="227"/>
      <c r="X131" s="227"/>
      <c r="Y131" s="227"/>
      <c r="Z131" s="227" t="s">
        <v>1116</v>
      </c>
      <c r="AA131" s="227" t="s">
        <v>1116</v>
      </c>
      <c r="AB131" s="227" t="s">
        <v>1116</v>
      </c>
      <c r="AC131" s="227" t="s">
        <v>1116</v>
      </c>
      <c r="AD131" s="227" t="s">
        <v>1116</v>
      </c>
      <c r="AE131" s="227" t="s">
        <v>1116</v>
      </c>
      <c r="AF131" s="226"/>
      <c r="AG131" s="227" t="s">
        <v>1116</v>
      </c>
      <c r="AH131" s="227" t="s">
        <v>1116</v>
      </c>
      <c r="AI131" s="227" t="s">
        <v>1116</v>
      </c>
      <c r="AJ131" s="227" t="s">
        <v>1116</v>
      </c>
      <c r="AK131" s="227" t="s">
        <v>1116</v>
      </c>
      <c r="AL131" s="227" t="s">
        <v>1116</v>
      </c>
      <c r="AM131" s="227"/>
      <c r="AN131" s="227"/>
      <c r="AO131" s="227"/>
      <c r="AP131" s="227"/>
      <c r="AQ131" s="227"/>
      <c r="AR131" s="227"/>
      <c r="AS131" s="226"/>
      <c r="AT131" s="227"/>
      <c r="AU131" s="227"/>
      <c r="AV131" s="227"/>
      <c r="AW131" s="227"/>
      <c r="AX131" s="227"/>
      <c r="AY131" s="227"/>
    </row>
    <row r="132" spans="1:51" x14ac:dyDescent="0.3">
      <c r="A132" s="223"/>
      <c r="B132" s="224" t="s">
        <v>1117</v>
      </c>
      <c r="C132" s="224">
        <v>15</v>
      </c>
      <c r="D132" s="224">
        <v>4</v>
      </c>
      <c r="E132" s="225" t="s">
        <v>603</v>
      </c>
      <c r="F132" s="223" t="s">
        <v>1118</v>
      </c>
      <c r="G132" s="223" t="s">
        <v>1118</v>
      </c>
      <c r="H132" s="223" t="s">
        <v>1118</v>
      </c>
      <c r="I132" s="223" t="s">
        <v>1118</v>
      </c>
      <c r="J132" s="223" t="s">
        <v>1118</v>
      </c>
      <c r="K132" s="223" t="s">
        <v>1118</v>
      </c>
      <c r="L132" s="223" t="s">
        <v>1118</v>
      </c>
      <c r="M132" s="223" t="s">
        <v>1118</v>
      </c>
      <c r="N132" s="223" t="s">
        <v>1118</v>
      </c>
      <c r="O132" s="223" t="s">
        <v>1118</v>
      </c>
      <c r="P132" s="223" t="s">
        <v>1119</v>
      </c>
      <c r="Q132" s="223" t="s">
        <v>1119</v>
      </c>
      <c r="R132" s="223" t="s">
        <v>1119</v>
      </c>
      <c r="S132" s="226"/>
      <c r="T132" s="223" t="s">
        <v>1119</v>
      </c>
      <c r="U132" s="223" t="s">
        <v>1119</v>
      </c>
      <c r="V132" s="223" t="s">
        <v>1119</v>
      </c>
      <c r="W132" s="223" t="s">
        <v>1119</v>
      </c>
      <c r="X132" s="223" t="s">
        <v>1119</v>
      </c>
      <c r="Y132" s="223" t="s">
        <v>1119</v>
      </c>
      <c r="Z132" s="223" t="s">
        <v>1119</v>
      </c>
      <c r="AA132" s="223" t="s">
        <v>1119</v>
      </c>
      <c r="AB132" s="223" t="s">
        <v>1119</v>
      </c>
      <c r="AC132" s="223" t="s">
        <v>1119</v>
      </c>
      <c r="AD132" s="227"/>
      <c r="AE132" s="227"/>
      <c r="AF132" s="226"/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6"/>
      <c r="AT132" s="227"/>
      <c r="AU132" s="227"/>
      <c r="AV132" s="227"/>
      <c r="AW132" s="227"/>
      <c r="AX132" s="227"/>
      <c r="AY132" s="227"/>
    </row>
    <row r="133" spans="1:51" x14ac:dyDescent="0.3">
      <c r="A133" s="253"/>
      <c r="B133" s="224" t="s">
        <v>1120</v>
      </c>
      <c r="C133" s="224"/>
      <c r="D133" s="224"/>
      <c r="E133" s="225"/>
      <c r="F133" s="223" t="s">
        <v>1121</v>
      </c>
      <c r="G133" s="223" t="s">
        <v>1121</v>
      </c>
      <c r="H133" s="223" t="s">
        <v>1121</v>
      </c>
      <c r="I133" s="223" t="s">
        <v>1121</v>
      </c>
      <c r="J133" s="223" t="s">
        <v>1121</v>
      </c>
      <c r="K133" s="223" t="s">
        <v>1121</v>
      </c>
      <c r="L133" s="223" t="s">
        <v>1121</v>
      </c>
      <c r="M133" s="223" t="s">
        <v>1121</v>
      </c>
      <c r="N133" s="223" t="s">
        <v>1121</v>
      </c>
      <c r="O133" s="223"/>
      <c r="P133" s="223"/>
      <c r="Q133" s="223"/>
      <c r="R133" s="223"/>
      <c r="S133" s="226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  <c r="AD133" s="227"/>
      <c r="AE133" s="227"/>
      <c r="AF133" s="226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6"/>
      <c r="AT133" s="227"/>
      <c r="AU133" s="227"/>
      <c r="AV133" s="227"/>
      <c r="AW133" s="227"/>
      <c r="AX133" s="227"/>
      <c r="AY133" s="227"/>
    </row>
    <row r="134" spans="1:51" x14ac:dyDescent="0.3">
      <c r="A134" s="227"/>
      <c r="B134" s="224" t="s">
        <v>1123</v>
      </c>
      <c r="C134" s="224">
        <v>15</v>
      </c>
      <c r="D134" s="224">
        <v>8</v>
      </c>
      <c r="E134" s="225"/>
      <c r="F134" s="223" t="s">
        <v>1124</v>
      </c>
      <c r="G134" s="223" t="s">
        <v>1125</v>
      </c>
      <c r="H134" s="223" t="s">
        <v>1125</v>
      </c>
      <c r="I134" s="223" t="s">
        <v>1125</v>
      </c>
      <c r="J134" s="223" t="s">
        <v>1125</v>
      </c>
      <c r="K134" s="223" t="s">
        <v>1125</v>
      </c>
      <c r="L134" s="223" t="s">
        <v>1126</v>
      </c>
      <c r="M134" s="223" t="s">
        <v>1126</v>
      </c>
      <c r="N134" s="223" t="s">
        <v>1126</v>
      </c>
      <c r="O134" s="223" t="s">
        <v>1126</v>
      </c>
      <c r="P134" s="223" t="s">
        <v>1126</v>
      </c>
      <c r="Q134" s="223" t="s">
        <v>1127</v>
      </c>
      <c r="R134" s="223"/>
      <c r="S134" s="226"/>
      <c r="T134" s="227" t="s">
        <v>1127</v>
      </c>
      <c r="U134" s="227" t="s">
        <v>1127</v>
      </c>
      <c r="V134" s="227" t="s">
        <v>1127</v>
      </c>
      <c r="W134" s="227" t="s">
        <v>1127</v>
      </c>
      <c r="X134" s="227" t="s">
        <v>1128</v>
      </c>
      <c r="Y134" s="227" t="s">
        <v>1128</v>
      </c>
      <c r="Z134" s="227" t="s">
        <v>1128</v>
      </c>
      <c r="AA134" s="227" t="s">
        <v>1128</v>
      </c>
      <c r="AB134" s="227" t="s">
        <v>1128</v>
      </c>
      <c r="AC134" s="54" t="s">
        <v>2250</v>
      </c>
      <c r="AD134" s="54" t="s">
        <v>2250</v>
      </c>
      <c r="AE134" s="54" t="s">
        <v>2250</v>
      </c>
      <c r="AF134" s="226"/>
      <c r="AG134" s="54" t="s">
        <v>2250</v>
      </c>
      <c r="AH134" s="54" t="s">
        <v>2250</v>
      </c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6"/>
      <c r="AT134" s="227"/>
      <c r="AU134" s="227"/>
      <c r="AV134" s="227"/>
      <c r="AW134" s="227"/>
      <c r="AX134" s="227"/>
      <c r="AY134" s="227"/>
    </row>
    <row r="135" spans="1:51" x14ac:dyDescent="0.3">
      <c r="A135" s="223"/>
      <c r="B135" s="224" t="s">
        <v>1129</v>
      </c>
      <c r="C135" s="224">
        <v>15</v>
      </c>
      <c r="D135" s="224">
        <v>12</v>
      </c>
      <c r="E135" s="225"/>
      <c r="F135" s="223" t="s">
        <v>1130</v>
      </c>
      <c r="G135" s="223" t="s">
        <v>1130</v>
      </c>
      <c r="H135" s="223" t="s">
        <v>1130</v>
      </c>
      <c r="I135" s="223" t="s">
        <v>1130</v>
      </c>
      <c r="J135" s="223" t="s">
        <v>1130</v>
      </c>
      <c r="K135" s="223" t="s">
        <v>1130</v>
      </c>
      <c r="L135" s="223" t="s">
        <v>1131</v>
      </c>
      <c r="M135" s="223" t="s">
        <v>1131</v>
      </c>
      <c r="N135" s="223" t="s">
        <v>1131</v>
      </c>
      <c r="O135" s="223" t="s">
        <v>1131</v>
      </c>
      <c r="P135" s="223" t="s">
        <v>1131</v>
      </c>
      <c r="Q135" s="223" t="s">
        <v>1131</v>
      </c>
      <c r="R135" s="223" t="s">
        <v>607</v>
      </c>
      <c r="S135" s="226"/>
      <c r="T135" s="227" t="s">
        <v>1131</v>
      </c>
      <c r="U135" s="227" t="s">
        <v>1131</v>
      </c>
      <c r="V135" s="227" t="s">
        <v>1131</v>
      </c>
      <c r="W135" s="227" t="s">
        <v>1131</v>
      </c>
      <c r="X135" s="227" t="s">
        <v>1131</v>
      </c>
      <c r="Y135" s="227" t="s">
        <v>1131</v>
      </c>
      <c r="Z135" s="227" t="s">
        <v>1132</v>
      </c>
      <c r="AA135" s="227" t="s">
        <v>1132</v>
      </c>
      <c r="AB135" s="227" t="s">
        <v>1132</v>
      </c>
      <c r="AC135" s="227" t="s">
        <v>1132</v>
      </c>
      <c r="AD135" s="227" t="s">
        <v>1132</v>
      </c>
      <c r="AE135" s="227" t="s">
        <v>1132</v>
      </c>
      <c r="AF135" s="226"/>
      <c r="AG135" s="227" t="s">
        <v>1132</v>
      </c>
      <c r="AH135" s="227" t="s">
        <v>1132</v>
      </c>
      <c r="AI135" s="227" t="s">
        <v>1132</v>
      </c>
      <c r="AJ135" s="227" t="s">
        <v>1132</v>
      </c>
      <c r="AK135" s="227" t="s">
        <v>1132</v>
      </c>
      <c r="AL135" s="227" t="s">
        <v>1132</v>
      </c>
      <c r="AM135" s="227"/>
      <c r="AN135" s="227"/>
      <c r="AO135" s="227"/>
      <c r="AP135" s="227"/>
      <c r="AQ135" s="227"/>
      <c r="AR135" s="227"/>
      <c r="AS135" s="226"/>
      <c r="AT135" s="227"/>
      <c r="AU135" s="227"/>
      <c r="AV135" s="227"/>
      <c r="AW135" s="227"/>
      <c r="AX135" s="227"/>
      <c r="AY135" s="227"/>
    </row>
    <row r="136" spans="1:51" x14ac:dyDescent="0.3">
      <c r="A136" s="253"/>
      <c r="B136" s="224" t="s">
        <v>1133</v>
      </c>
      <c r="C136" s="224"/>
      <c r="D136" s="224"/>
      <c r="E136" s="225" t="s">
        <v>603</v>
      </c>
      <c r="F136" s="223"/>
      <c r="G136" s="223"/>
      <c r="H136" s="223" t="s">
        <v>1134</v>
      </c>
      <c r="I136" s="223" t="s">
        <v>1134</v>
      </c>
      <c r="J136" s="223" t="s">
        <v>1134</v>
      </c>
      <c r="K136" s="223" t="s">
        <v>1134</v>
      </c>
      <c r="L136" s="223" t="s">
        <v>1134</v>
      </c>
      <c r="M136" s="223" t="s">
        <v>1134</v>
      </c>
      <c r="N136" s="223" t="s">
        <v>1134</v>
      </c>
      <c r="O136" s="223" t="s">
        <v>1134</v>
      </c>
      <c r="P136" s="223" t="s">
        <v>1134</v>
      </c>
      <c r="Q136" s="223" t="s">
        <v>1134</v>
      </c>
      <c r="R136" s="223" t="s">
        <v>1072</v>
      </c>
      <c r="S136" s="226"/>
      <c r="T136" s="227" t="s">
        <v>1134</v>
      </c>
      <c r="U136" s="227" t="s">
        <v>1135</v>
      </c>
      <c r="V136" s="227"/>
      <c r="W136" s="227"/>
      <c r="X136" s="227"/>
      <c r="Y136" s="227"/>
      <c r="Z136" s="227"/>
      <c r="AA136" s="227"/>
      <c r="AB136" s="227"/>
      <c r="AC136" s="227"/>
      <c r="AD136" s="227"/>
      <c r="AE136" s="227"/>
      <c r="AF136" s="226"/>
      <c r="AG136" s="227"/>
      <c r="AH136" s="227"/>
      <c r="AI136" s="227"/>
      <c r="AJ136" s="227"/>
      <c r="AK136" s="227"/>
      <c r="AL136" s="227"/>
      <c r="AM136" s="227"/>
      <c r="AN136" s="227"/>
      <c r="AO136" s="227"/>
      <c r="AP136" s="227"/>
      <c r="AQ136" s="227"/>
      <c r="AR136" s="227"/>
      <c r="AS136" s="226"/>
      <c r="AT136" s="227"/>
      <c r="AU136" s="227"/>
      <c r="AV136" s="227"/>
      <c r="AW136" s="227"/>
      <c r="AX136" s="227"/>
      <c r="AY136" s="227"/>
    </row>
    <row r="137" spans="1:51" x14ac:dyDescent="0.3">
      <c r="A137" s="223"/>
      <c r="B137" s="224" t="s">
        <v>1137</v>
      </c>
      <c r="C137" s="224">
        <v>15</v>
      </c>
      <c r="D137" s="224">
        <v>12</v>
      </c>
      <c r="E137" s="225"/>
      <c r="F137" s="223" t="s">
        <v>1138</v>
      </c>
      <c r="G137" s="223" t="s">
        <v>1139</v>
      </c>
      <c r="H137" s="223" t="s">
        <v>1140</v>
      </c>
      <c r="I137" s="223" t="s">
        <v>1140</v>
      </c>
      <c r="J137" s="223" t="s">
        <v>1140</v>
      </c>
      <c r="K137" s="223" t="s">
        <v>1140</v>
      </c>
      <c r="L137" s="223" t="s">
        <v>1140</v>
      </c>
      <c r="M137" s="223" t="s">
        <v>1141</v>
      </c>
      <c r="N137" s="223" t="s">
        <v>1141</v>
      </c>
      <c r="O137" s="223" t="s">
        <v>1141</v>
      </c>
      <c r="P137" s="223" t="s">
        <v>1141</v>
      </c>
      <c r="Q137" s="223" t="s">
        <v>1141</v>
      </c>
      <c r="R137" s="223" t="s">
        <v>1072</v>
      </c>
      <c r="S137" s="226"/>
      <c r="T137" s="223" t="s">
        <v>1141</v>
      </c>
      <c r="U137" s="223" t="s">
        <v>1141</v>
      </c>
      <c r="V137" s="227" t="s">
        <v>1142</v>
      </c>
      <c r="W137" s="227" t="s">
        <v>1142</v>
      </c>
      <c r="X137" s="227" t="s">
        <v>1142</v>
      </c>
      <c r="Y137" s="227" t="s">
        <v>1142</v>
      </c>
      <c r="Z137" s="227" t="s">
        <v>1142</v>
      </c>
      <c r="AA137" s="227" t="s">
        <v>1142</v>
      </c>
      <c r="AB137" s="227" t="s">
        <v>2378</v>
      </c>
      <c r="AC137" s="227" t="s">
        <v>2378</v>
      </c>
      <c r="AD137" s="227" t="s">
        <v>2378</v>
      </c>
      <c r="AE137" s="227" t="s">
        <v>2378</v>
      </c>
      <c r="AF137" s="226"/>
      <c r="AG137" s="227" t="s">
        <v>2378</v>
      </c>
      <c r="AH137" s="227" t="s">
        <v>2378</v>
      </c>
      <c r="AI137" s="227" t="s">
        <v>2378</v>
      </c>
      <c r="AJ137" s="227" t="s">
        <v>2378</v>
      </c>
      <c r="AK137" s="227" t="s">
        <v>2378</v>
      </c>
      <c r="AL137" s="227" t="s">
        <v>2378</v>
      </c>
      <c r="AM137" s="227"/>
      <c r="AN137" s="227"/>
      <c r="AO137" s="227"/>
      <c r="AP137" s="227"/>
      <c r="AQ137" s="227"/>
      <c r="AR137" s="227"/>
      <c r="AS137" s="226"/>
      <c r="AT137" s="227"/>
      <c r="AU137" s="227"/>
      <c r="AV137" s="227"/>
      <c r="AW137" s="227"/>
      <c r="AX137" s="227"/>
      <c r="AY137" s="227"/>
    </row>
    <row r="138" spans="1:51" x14ac:dyDescent="0.3">
      <c r="A138" s="223"/>
      <c r="B138" s="224" t="s">
        <v>1143</v>
      </c>
      <c r="C138" s="224">
        <v>16</v>
      </c>
      <c r="D138" s="224">
        <v>6</v>
      </c>
      <c r="E138" s="225"/>
      <c r="F138" s="223" t="s">
        <v>1144</v>
      </c>
      <c r="G138" s="223" t="s">
        <v>1144</v>
      </c>
      <c r="H138" s="223" t="s">
        <v>1144</v>
      </c>
      <c r="I138" s="223" t="s">
        <v>1144</v>
      </c>
      <c r="J138" s="223" t="s">
        <v>1144</v>
      </c>
      <c r="K138" s="223" t="s">
        <v>1144</v>
      </c>
      <c r="L138" s="223" t="s">
        <v>1144</v>
      </c>
      <c r="M138" s="223" t="s">
        <v>1144</v>
      </c>
      <c r="N138" s="223" t="s">
        <v>1144</v>
      </c>
      <c r="O138" s="223" t="s">
        <v>1144</v>
      </c>
      <c r="P138" s="223" t="s">
        <v>1144</v>
      </c>
      <c r="Q138" s="223" t="s">
        <v>1144</v>
      </c>
      <c r="R138" s="223"/>
      <c r="S138" s="226"/>
      <c r="T138" s="227" t="s">
        <v>1145</v>
      </c>
      <c r="U138" s="227" t="s">
        <v>1145</v>
      </c>
      <c r="V138" s="227" t="s">
        <v>1145</v>
      </c>
      <c r="W138" s="227" t="s">
        <v>1145</v>
      </c>
      <c r="X138" s="227" t="s">
        <v>1145</v>
      </c>
      <c r="Y138" s="227" t="s">
        <v>1145</v>
      </c>
      <c r="Z138" s="227" t="s">
        <v>1145</v>
      </c>
      <c r="AA138" s="227" t="s">
        <v>1145</v>
      </c>
      <c r="AB138" s="227" t="s">
        <v>1145</v>
      </c>
      <c r="AC138" s="227" t="s">
        <v>1145</v>
      </c>
      <c r="AD138" s="227" t="s">
        <v>1145</v>
      </c>
      <c r="AE138" s="227" t="s">
        <v>1145</v>
      </c>
      <c r="AF138" s="226"/>
      <c r="AG138" s="227" t="s">
        <v>1145</v>
      </c>
      <c r="AH138" s="227" t="s">
        <v>1145</v>
      </c>
      <c r="AI138" s="227" t="s">
        <v>1145</v>
      </c>
      <c r="AJ138" s="227" t="s">
        <v>1145</v>
      </c>
      <c r="AK138" s="227" t="s">
        <v>1145</v>
      </c>
      <c r="AL138" s="227" t="s">
        <v>1145</v>
      </c>
      <c r="AM138" s="227" t="s">
        <v>1145</v>
      </c>
      <c r="AN138" s="227" t="s">
        <v>1145</v>
      </c>
      <c r="AO138" s="227" t="s">
        <v>1145</v>
      </c>
      <c r="AP138" s="227" t="s">
        <v>1145</v>
      </c>
      <c r="AQ138" s="227" t="s">
        <v>1145</v>
      </c>
      <c r="AR138" s="227" t="s">
        <v>1145</v>
      </c>
      <c r="AS138" s="226"/>
      <c r="AT138" s="227"/>
      <c r="AU138" s="227"/>
      <c r="AV138" s="227"/>
      <c r="AW138" s="227"/>
      <c r="AX138" s="227"/>
      <c r="AY138" s="227"/>
    </row>
    <row r="139" spans="1:51" x14ac:dyDescent="0.3">
      <c r="A139" s="223"/>
      <c r="B139" s="224" t="s">
        <v>1146</v>
      </c>
      <c r="C139" s="224">
        <v>15</v>
      </c>
      <c r="D139" s="224">
        <v>7</v>
      </c>
      <c r="E139" s="225"/>
      <c r="F139" s="223" t="s">
        <v>1147</v>
      </c>
      <c r="G139" s="223" t="s">
        <v>1148</v>
      </c>
      <c r="H139" s="223" t="s">
        <v>1148</v>
      </c>
      <c r="I139" s="223" t="s">
        <v>1148</v>
      </c>
      <c r="J139" s="223" t="s">
        <v>1148</v>
      </c>
      <c r="K139" s="223" t="s">
        <v>1148</v>
      </c>
      <c r="L139" s="223" t="s">
        <v>1148</v>
      </c>
      <c r="M139" s="223" t="s">
        <v>1148</v>
      </c>
      <c r="N139" s="223" t="s">
        <v>1148</v>
      </c>
      <c r="O139" s="223" t="s">
        <v>1148</v>
      </c>
      <c r="P139" s="223" t="s">
        <v>1148</v>
      </c>
      <c r="Q139" s="223" t="s">
        <v>1148</v>
      </c>
      <c r="R139" s="223" t="s">
        <v>840</v>
      </c>
      <c r="S139" s="226"/>
      <c r="T139" s="227" t="s">
        <v>1148</v>
      </c>
      <c r="U139" s="227" t="s">
        <v>1149</v>
      </c>
      <c r="V139" s="227" t="s">
        <v>1149</v>
      </c>
      <c r="W139" s="227" t="s">
        <v>1149</v>
      </c>
      <c r="X139" s="227" t="s">
        <v>1149</v>
      </c>
      <c r="Y139" s="227" t="s">
        <v>1149</v>
      </c>
      <c r="Z139" s="227" t="s">
        <v>1149</v>
      </c>
      <c r="AA139" s="227" t="s">
        <v>1149</v>
      </c>
      <c r="AB139" s="227" t="s">
        <v>1149</v>
      </c>
      <c r="AC139" s="227" t="s">
        <v>1149</v>
      </c>
      <c r="AD139" s="227" t="s">
        <v>1149</v>
      </c>
      <c r="AE139" s="227" t="s">
        <v>1149</v>
      </c>
      <c r="AF139" s="226"/>
      <c r="AG139" s="227" t="s">
        <v>1149</v>
      </c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6"/>
      <c r="AT139" s="227"/>
      <c r="AU139" s="227"/>
      <c r="AV139" s="227"/>
      <c r="AW139" s="227"/>
      <c r="AX139" s="227"/>
      <c r="AY139" s="227"/>
    </row>
    <row r="140" spans="1:51" x14ac:dyDescent="0.3">
      <c r="A140" s="223"/>
      <c r="B140" s="224" t="s">
        <v>1150</v>
      </c>
      <c r="C140" s="224">
        <v>15</v>
      </c>
      <c r="D140" s="224">
        <v>1</v>
      </c>
      <c r="E140" s="225"/>
      <c r="F140" s="223" t="s">
        <v>1151</v>
      </c>
      <c r="G140" s="223" t="s">
        <v>1151</v>
      </c>
      <c r="H140" s="223" t="s">
        <v>1151</v>
      </c>
      <c r="I140" s="223" t="s">
        <v>1151</v>
      </c>
      <c r="J140" s="223" t="s">
        <v>1151</v>
      </c>
      <c r="K140" s="223" t="s">
        <v>1151</v>
      </c>
      <c r="L140" s="223" t="s">
        <v>1151</v>
      </c>
      <c r="M140" s="223" t="s">
        <v>1152</v>
      </c>
      <c r="N140" s="223" t="s">
        <v>1152</v>
      </c>
      <c r="O140" s="223" t="s">
        <v>1152</v>
      </c>
      <c r="P140" s="223" t="s">
        <v>1152</v>
      </c>
      <c r="Q140" s="223" t="s">
        <v>1152</v>
      </c>
      <c r="R140" s="223" t="s">
        <v>1153</v>
      </c>
      <c r="S140" s="230"/>
      <c r="T140" s="223" t="s">
        <v>1152</v>
      </c>
      <c r="U140" s="223" t="s">
        <v>1152</v>
      </c>
      <c r="V140" s="223" t="s">
        <v>1152</v>
      </c>
      <c r="W140" s="223" t="s">
        <v>1152</v>
      </c>
      <c r="X140" s="223" t="s">
        <v>1152</v>
      </c>
      <c r="Y140" s="223" t="s">
        <v>1152</v>
      </c>
      <c r="Z140" s="223" t="s">
        <v>1152</v>
      </c>
      <c r="AA140" s="227"/>
      <c r="AB140" s="227"/>
      <c r="AC140" s="227"/>
      <c r="AD140" s="227"/>
      <c r="AE140" s="227"/>
      <c r="AF140" s="226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6"/>
      <c r="AT140" s="227"/>
      <c r="AU140" s="227"/>
      <c r="AV140" s="227"/>
      <c r="AW140" s="227"/>
      <c r="AX140" s="227"/>
      <c r="AY140" s="227"/>
    </row>
    <row r="141" spans="1:51" x14ac:dyDescent="0.3">
      <c r="A141" s="253"/>
      <c r="B141" s="224" t="s">
        <v>1154</v>
      </c>
      <c r="C141" s="224"/>
      <c r="D141" s="224"/>
      <c r="E141" s="225" t="s">
        <v>603</v>
      </c>
      <c r="F141" s="223" t="s">
        <v>1155</v>
      </c>
      <c r="G141" s="223" t="s">
        <v>1155</v>
      </c>
      <c r="H141" s="223" t="s">
        <v>1155</v>
      </c>
      <c r="I141" s="223" t="s">
        <v>1155</v>
      </c>
      <c r="J141" s="223" t="s">
        <v>1155</v>
      </c>
      <c r="K141" s="223" t="s">
        <v>1155</v>
      </c>
      <c r="L141" s="223" t="s">
        <v>1155</v>
      </c>
      <c r="M141" s="223" t="s">
        <v>1155</v>
      </c>
      <c r="N141" s="223" t="s">
        <v>1155</v>
      </c>
      <c r="O141" s="223" t="s">
        <v>1155</v>
      </c>
      <c r="P141" s="223" t="s">
        <v>1155</v>
      </c>
      <c r="Q141" s="223" t="s">
        <v>1156</v>
      </c>
      <c r="R141" s="223"/>
      <c r="S141" s="226"/>
      <c r="T141" s="223" t="s">
        <v>1156</v>
      </c>
      <c r="U141" s="223" t="s">
        <v>1156</v>
      </c>
      <c r="V141" s="223" t="s">
        <v>1156</v>
      </c>
      <c r="W141" s="223" t="s">
        <v>1156</v>
      </c>
      <c r="X141" s="223" t="s">
        <v>1156</v>
      </c>
      <c r="Y141" s="227"/>
      <c r="Z141" s="227"/>
      <c r="AA141" s="227"/>
      <c r="AB141" s="227"/>
      <c r="AC141" s="227"/>
      <c r="AD141" s="227"/>
      <c r="AE141" s="227"/>
      <c r="AF141" s="226"/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6"/>
      <c r="AT141" s="227"/>
      <c r="AU141" s="227"/>
      <c r="AV141" s="227"/>
      <c r="AW141" s="227"/>
      <c r="AX141" s="227"/>
      <c r="AY141" s="227"/>
    </row>
    <row r="142" spans="1:51" x14ac:dyDescent="0.3">
      <c r="A142" s="223"/>
      <c r="B142" s="224" t="s">
        <v>464</v>
      </c>
      <c r="C142" s="224">
        <v>16</v>
      </c>
      <c r="D142" s="224">
        <v>3</v>
      </c>
      <c r="E142" s="225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 t="s">
        <v>1157</v>
      </c>
      <c r="P142" s="223" t="s">
        <v>1157</v>
      </c>
      <c r="Q142" s="223" t="s">
        <v>1157</v>
      </c>
      <c r="R142" s="223" t="s">
        <v>638</v>
      </c>
      <c r="S142" s="226"/>
      <c r="T142" s="223" t="s">
        <v>1157</v>
      </c>
      <c r="U142" s="223" t="s">
        <v>1157</v>
      </c>
      <c r="V142" s="223" t="s">
        <v>1157</v>
      </c>
      <c r="W142" s="223" t="s">
        <v>1157</v>
      </c>
      <c r="X142" s="223" t="s">
        <v>1157</v>
      </c>
      <c r="Y142" s="223" t="s">
        <v>1157</v>
      </c>
      <c r="Z142" s="223" t="s">
        <v>1157</v>
      </c>
      <c r="AA142" s="223" t="s">
        <v>1157</v>
      </c>
      <c r="AB142" s="223" t="s">
        <v>1157</v>
      </c>
      <c r="AC142" s="227" t="s">
        <v>467</v>
      </c>
      <c r="AD142" s="227" t="s">
        <v>467</v>
      </c>
      <c r="AE142" s="227" t="s">
        <v>467</v>
      </c>
      <c r="AF142" s="226"/>
      <c r="AG142" s="227" t="s">
        <v>467</v>
      </c>
      <c r="AH142" s="227" t="s">
        <v>467</v>
      </c>
      <c r="AI142" s="227" t="s">
        <v>467</v>
      </c>
      <c r="AJ142" s="227" t="s">
        <v>467</v>
      </c>
      <c r="AK142" s="227" t="s">
        <v>467</v>
      </c>
      <c r="AL142" s="227" t="s">
        <v>467</v>
      </c>
      <c r="AM142" s="227" t="s">
        <v>467</v>
      </c>
      <c r="AN142" s="227" t="s">
        <v>467</v>
      </c>
      <c r="AO142" s="227" t="s">
        <v>467</v>
      </c>
      <c r="AP142" s="227"/>
      <c r="AQ142" s="227"/>
      <c r="AR142" s="227"/>
      <c r="AS142" s="226"/>
      <c r="AT142" s="227"/>
      <c r="AU142" s="227"/>
      <c r="AV142" s="227"/>
      <c r="AW142" s="227"/>
      <c r="AX142" s="227"/>
      <c r="AY142" s="227"/>
    </row>
    <row r="143" spans="1:51" x14ac:dyDescent="0.3">
      <c r="A143" s="253"/>
      <c r="B143" s="224" t="s">
        <v>1158</v>
      </c>
      <c r="C143" s="224"/>
      <c r="D143" s="224"/>
      <c r="E143" s="225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 t="s">
        <v>1159</v>
      </c>
      <c r="R143" s="223" t="s">
        <v>840</v>
      </c>
      <c r="S143" s="226"/>
      <c r="T143" s="223" t="s">
        <v>1159</v>
      </c>
      <c r="U143" s="223"/>
      <c r="V143" s="223"/>
      <c r="W143" s="223"/>
      <c r="X143" s="223"/>
      <c r="Y143" s="223"/>
      <c r="Z143" s="223"/>
      <c r="AA143" s="223"/>
      <c r="AB143" s="223"/>
      <c r="AC143" s="227"/>
      <c r="AD143" s="227"/>
      <c r="AE143" s="227"/>
      <c r="AF143" s="226"/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6"/>
      <c r="AT143" s="227"/>
      <c r="AU143" s="227"/>
      <c r="AV143" s="227"/>
      <c r="AW143" s="227"/>
      <c r="AX143" s="227"/>
      <c r="AY143" s="227"/>
    </row>
    <row r="144" spans="1:51" x14ac:dyDescent="0.3">
      <c r="A144" s="223"/>
      <c r="B144" s="224" t="s">
        <v>1160</v>
      </c>
      <c r="C144" s="224">
        <v>16</v>
      </c>
      <c r="D144" s="224">
        <v>1</v>
      </c>
      <c r="E144" s="225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 t="s">
        <v>1161</v>
      </c>
      <c r="R144" s="223" t="s">
        <v>1072</v>
      </c>
      <c r="S144" s="226"/>
      <c r="T144" s="223" t="s">
        <v>1161</v>
      </c>
      <c r="U144" s="223" t="s">
        <v>1161</v>
      </c>
      <c r="V144" s="223" t="s">
        <v>1162</v>
      </c>
      <c r="W144" s="223" t="s">
        <v>1162</v>
      </c>
      <c r="X144" s="223" t="s">
        <v>1162</v>
      </c>
      <c r="Y144" s="223" t="s">
        <v>1162</v>
      </c>
      <c r="Z144" s="223" t="s">
        <v>1162</v>
      </c>
      <c r="AA144" s="223" t="s">
        <v>1163</v>
      </c>
      <c r="AB144" s="223" t="s">
        <v>1163</v>
      </c>
      <c r="AC144" s="223" t="s">
        <v>1163</v>
      </c>
      <c r="AD144" s="223" t="s">
        <v>1163</v>
      </c>
      <c r="AE144" s="223" t="s">
        <v>1163</v>
      </c>
      <c r="AF144" s="226"/>
      <c r="AG144" s="223" t="s">
        <v>1163</v>
      </c>
      <c r="AH144" s="223" t="s">
        <v>1163</v>
      </c>
      <c r="AI144" s="223" t="s">
        <v>1163</v>
      </c>
      <c r="AJ144" s="223" t="s">
        <v>1163</v>
      </c>
      <c r="AK144" s="223" t="s">
        <v>1163</v>
      </c>
      <c r="AL144" s="223" t="s">
        <v>1163</v>
      </c>
      <c r="AM144" s="223" t="s">
        <v>1163</v>
      </c>
      <c r="AN144" s="227"/>
      <c r="AO144" s="227"/>
      <c r="AP144" s="227"/>
      <c r="AQ144" s="227"/>
      <c r="AR144" s="227"/>
      <c r="AS144" s="226"/>
      <c r="AT144" s="223"/>
      <c r="AU144" s="227"/>
      <c r="AV144" s="227"/>
      <c r="AW144" s="227"/>
      <c r="AX144" s="227"/>
      <c r="AY144" s="227"/>
    </row>
    <row r="145" spans="1:51" x14ac:dyDescent="0.3">
      <c r="A145" s="227"/>
      <c r="B145" s="224" t="s">
        <v>1164</v>
      </c>
      <c r="C145" s="224">
        <v>15</v>
      </c>
      <c r="D145" s="224">
        <v>4</v>
      </c>
      <c r="E145" s="225" t="s">
        <v>603</v>
      </c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6"/>
      <c r="T145" s="223"/>
      <c r="U145" s="223"/>
      <c r="V145" s="223" t="s">
        <v>1165</v>
      </c>
      <c r="W145" s="223" t="s">
        <v>1166</v>
      </c>
      <c r="X145" s="223" t="s">
        <v>1166</v>
      </c>
      <c r="Y145" s="223" t="s">
        <v>1166</v>
      </c>
      <c r="Z145" s="223" t="s">
        <v>1166</v>
      </c>
      <c r="AA145" s="223" t="s">
        <v>1166</v>
      </c>
      <c r="AB145" s="223" t="s">
        <v>1166</v>
      </c>
      <c r="AC145" s="223" t="s">
        <v>1166</v>
      </c>
      <c r="AD145" s="227"/>
      <c r="AE145" s="227"/>
      <c r="AF145" s="226"/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6"/>
      <c r="AT145" s="227"/>
      <c r="AU145" s="227"/>
      <c r="AV145" s="227"/>
      <c r="AW145" s="227"/>
      <c r="AX145" s="227"/>
      <c r="AY145" s="227"/>
    </row>
    <row r="146" spans="1:51" x14ac:dyDescent="0.3">
      <c r="A146" s="227"/>
      <c r="B146" s="224" t="s">
        <v>1167</v>
      </c>
      <c r="C146" s="224">
        <v>15</v>
      </c>
      <c r="D146" s="224">
        <v>6</v>
      </c>
      <c r="E146" s="225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6"/>
      <c r="T146" s="223" t="s">
        <v>1168</v>
      </c>
      <c r="U146" s="223" t="s">
        <v>1168</v>
      </c>
      <c r="V146" s="223" t="s">
        <v>1168</v>
      </c>
      <c r="W146" s="223" t="s">
        <v>1168</v>
      </c>
      <c r="X146" s="223" t="s">
        <v>1168</v>
      </c>
      <c r="Y146" s="223" t="s">
        <v>1168</v>
      </c>
      <c r="Z146" s="223" t="s">
        <v>1168</v>
      </c>
      <c r="AA146" s="223" t="s">
        <v>1168</v>
      </c>
      <c r="AB146" s="223" t="s">
        <v>1168</v>
      </c>
      <c r="AC146" s="223" t="s">
        <v>1168</v>
      </c>
      <c r="AD146" s="223" t="s">
        <v>1168</v>
      </c>
      <c r="AE146" s="223" t="s">
        <v>1168</v>
      </c>
      <c r="AF146" s="226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6"/>
      <c r="AT146" s="227"/>
      <c r="AU146" s="227"/>
      <c r="AV146" s="227"/>
      <c r="AW146" s="227"/>
      <c r="AX146" s="227"/>
      <c r="AY146" s="227"/>
    </row>
    <row r="147" spans="1:51" x14ac:dyDescent="0.3">
      <c r="A147" s="227"/>
      <c r="B147" s="224" t="s">
        <v>1169</v>
      </c>
      <c r="C147" s="224">
        <v>15</v>
      </c>
      <c r="D147" s="224">
        <v>5</v>
      </c>
      <c r="E147" s="225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6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 t="s">
        <v>1170</v>
      </c>
      <c r="AE147" s="223"/>
      <c r="AF147" s="226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6"/>
      <c r="AT147" s="227"/>
      <c r="AU147" s="227"/>
      <c r="AV147" s="227"/>
      <c r="AW147" s="227"/>
      <c r="AX147" s="227"/>
      <c r="AY147" s="227"/>
    </row>
    <row r="148" spans="1:51" x14ac:dyDescent="0.3">
      <c r="A148" s="223"/>
      <c r="B148" s="224" t="s">
        <v>1171</v>
      </c>
      <c r="C148" s="224">
        <v>15</v>
      </c>
      <c r="D148" s="224">
        <v>6</v>
      </c>
      <c r="E148" s="225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6"/>
      <c r="T148" s="227" t="s">
        <v>1172</v>
      </c>
      <c r="U148" s="227" t="s">
        <v>1172</v>
      </c>
      <c r="V148" s="227" t="s">
        <v>1172</v>
      </c>
      <c r="W148" s="227" t="s">
        <v>1172</v>
      </c>
      <c r="X148" s="227" t="s">
        <v>1172</v>
      </c>
      <c r="Y148" s="227" t="s">
        <v>1172</v>
      </c>
      <c r="Z148" s="227" t="s">
        <v>1173</v>
      </c>
      <c r="AA148" s="227" t="s">
        <v>1173</v>
      </c>
      <c r="AB148" s="227" t="s">
        <v>1173</v>
      </c>
      <c r="AC148" s="227" t="s">
        <v>1173</v>
      </c>
      <c r="AD148" s="227" t="s">
        <v>1173</v>
      </c>
      <c r="AE148" s="227" t="s">
        <v>1173</v>
      </c>
      <c r="AF148" s="226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6"/>
      <c r="AT148" s="227"/>
      <c r="AU148" s="227"/>
      <c r="AV148" s="227"/>
      <c r="AW148" s="227"/>
      <c r="AX148" s="227"/>
      <c r="AY148" s="227"/>
    </row>
    <row r="149" spans="1:51" x14ac:dyDescent="0.3">
      <c r="A149" s="223"/>
      <c r="B149" s="224" t="s">
        <v>52</v>
      </c>
      <c r="C149" s="224">
        <v>15</v>
      </c>
      <c r="D149" s="224">
        <v>8</v>
      </c>
      <c r="E149" s="225" t="s">
        <v>603</v>
      </c>
      <c r="F149" s="223" t="s">
        <v>1174</v>
      </c>
      <c r="G149" s="223" t="s">
        <v>1175</v>
      </c>
      <c r="H149" s="223" t="s">
        <v>1176</v>
      </c>
      <c r="I149" s="223" t="s">
        <v>1177</v>
      </c>
      <c r="J149" s="223" t="s">
        <v>1178</v>
      </c>
      <c r="K149" s="223" t="s">
        <v>1179</v>
      </c>
      <c r="L149" s="223" t="s">
        <v>1180</v>
      </c>
      <c r="M149" s="223" t="s">
        <v>1181</v>
      </c>
      <c r="N149" s="223" t="s">
        <v>1182</v>
      </c>
      <c r="O149" s="223" t="s">
        <v>1183</v>
      </c>
      <c r="P149" s="223" t="s">
        <v>1184</v>
      </c>
      <c r="Q149" s="223" t="s">
        <v>1185</v>
      </c>
      <c r="R149" s="223"/>
      <c r="S149" s="226"/>
      <c r="T149" s="227" t="s">
        <v>1186</v>
      </c>
      <c r="U149" s="227" t="s">
        <v>1187</v>
      </c>
      <c r="V149" s="227" t="s">
        <v>1188</v>
      </c>
      <c r="W149" s="227" t="s">
        <v>1189</v>
      </c>
      <c r="X149" s="227" t="s">
        <v>1190</v>
      </c>
      <c r="Y149" s="227" t="s">
        <v>1191</v>
      </c>
      <c r="Z149" s="227" t="s">
        <v>1192</v>
      </c>
      <c r="AA149" s="227" t="s">
        <v>1193</v>
      </c>
      <c r="AB149" s="227" t="s">
        <v>1194</v>
      </c>
      <c r="AC149" s="227" t="s">
        <v>1195</v>
      </c>
      <c r="AD149" s="227" t="s">
        <v>1196</v>
      </c>
      <c r="AE149" s="227" t="s">
        <v>1197</v>
      </c>
      <c r="AF149" s="226"/>
      <c r="AG149" s="227" t="s">
        <v>487</v>
      </c>
      <c r="AH149" s="55" t="s">
        <v>2313</v>
      </c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6"/>
      <c r="AT149" s="227"/>
      <c r="AU149" s="227"/>
      <c r="AV149" s="227"/>
      <c r="AW149" s="227"/>
      <c r="AX149" s="227"/>
      <c r="AY149" s="227"/>
    </row>
    <row r="150" spans="1:51" x14ac:dyDescent="0.3">
      <c r="A150" s="223"/>
      <c r="B150" s="224" t="s">
        <v>421</v>
      </c>
      <c r="C150" s="224">
        <v>15</v>
      </c>
      <c r="D150" s="224">
        <v>6</v>
      </c>
      <c r="E150" s="225"/>
      <c r="F150" s="223" t="s">
        <v>1198</v>
      </c>
      <c r="G150" s="223" t="s">
        <v>1198</v>
      </c>
      <c r="H150" s="223" t="s">
        <v>1198</v>
      </c>
      <c r="I150" s="223" t="s">
        <v>1198</v>
      </c>
      <c r="J150" s="223" t="s">
        <v>1198</v>
      </c>
      <c r="K150" s="223" t="s">
        <v>1198</v>
      </c>
      <c r="L150" s="223" t="s">
        <v>1198</v>
      </c>
      <c r="M150" s="223" t="s">
        <v>1198</v>
      </c>
      <c r="N150" s="223" t="s">
        <v>1198</v>
      </c>
      <c r="O150" s="223" t="s">
        <v>1198</v>
      </c>
      <c r="P150" s="223" t="s">
        <v>1198</v>
      </c>
      <c r="Q150" s="223" t="s">
        <v>1198</v>
      </c>
      <c r="R150" s="223"/>
      <c r="S150" s="226"/>
      <c r="T150" s="227" t="s">
        <v>416</v>
      </c>
      <c r="U150" s="227" t="s">
        <v>416</v>
      </c>
      <c r="V150" s="227" t="s">
        <v>416</v>
      </c>
      <c r="W150" s="227" t="s">
        <v>416</v>
      </c>
      <c r="X150" s="227" t="s">
        <v>416</v>
      </c>
      <c r="Y150" s="227" t="s">
        <v>416</v>
      </c>
      <c r="Z150" s="227" t="s">
        <v>416</v>
      </c>
      <c r="AA150" s="227" t="s">
        <v>416</v>
      </c>
      <c r="AB150" s="227" t="s">
        <v>416</v>
      </c>
      <c r="AC150" s="227" t="s">
        <v>416</v>
      </c>
      <c r="AD150" s="227" t="s">
        <v>416</v>
      </c>
      <c r="AE150" s="227" t="s">
        <v>416</v>
      </c>
      <c r="AF150" s="226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6"/>
      <c r="AT150" s="227"/>
      <c r="AU150" s="227"/>
      <c r="AV150" s="227"/>
      <c r="AW150" s="227"/>
      <c r="AX150" s="227"/>
      <c r="AY150" s="227"/>
    </row>
    <row r="151" spans="1:51" x14ac:dyDescent="0.3">
      <c r="A151" s="223"/>
      <c r="B151" s="224" t="s">
        <v>1199</v>
      </c>
      <c r="C151" s="224">
        <v>15</v>
      </c>
      <c r="D151" s="224">
        <v>8</v>
      </c>
      <c r="E151" s="225"/>
      <c r="F151" s="223" t="s">
        <v>1200</v>
      </c>
      <c r="G151" s="223" t="s">
        <v>1200</v>
      </c>
      <c r="H151" s="223" t="s">
        <v>1201</v>
      </c>
      <c r="I151" s="223" t="s">
        <v>1201</v>
      </c>
      <c r="J151" s="223" t="s">
        <v>1201</v>
      </c>
      <c r="K151" s="223" t="s">
        <v>1201</v>
      </c>
      <c r="L151" s="223" t="s">
        <v>1201</v>
      </c>
      <c r="M151" s="223" t="s">
        <v>1201</v>
      </c>
      <c r="N151" s="223" t="s">
        <v>1201</v>
      </c>
      <c r="O151" s="223" t="s">
        <v>1201</v>
      </c>
      <c r="P151" s="223" t="s">
        <v>1201</v>
      </c>
      <c r="Q151" s="223" t="s">
        <v>1201</v>
      </c>
      <c r="R151" s="223" t="s">
        <v>1072</v>
      </c>
      <c r="S151" s="226"/>
      <c r="T151" s="227" t="s">
        <v>1201</v>
      </c>
      <c r="U151" s="227" t="s">
        <v>1201</v>
      </c>
      <c r="V151" s="227" t="s">
        <v>1202</v>
      </c>
      <c r="W151" s="227" t="s">
        <v>1202</v>
      </c>
      <c r="X151" s="227" t="s">
        <v>1202</v>
      </c>
      <c r="Y151" s="227" t="s">
        <v>1202</v>
      </c>
      <c r="Z151" s="227" t="s">
        <v>1202</v>
      </c>
      <c r="AA151" s="227" t="s">
        <v>1202</v>
      </c>
      <c r="AB151" s="227" t="s">
        <v>1202</v>
      </c>
      <c r="AC151" s="227" t="s">
        <v>1202</v>
      </c>
      <c r="AD151" s="227" t="s">
        <v>1202</v>
      </c>
      <c r="AE151" s="227" t="s">
        <v>1202</v>
      </c>
      <c r="AF151" s="226"/>
      <c r="AG151" s="227" t="s">
        <v>1202</v>
      </c>
      <c r="AH151" s="227" t="s">
        <v>1202</v>
      </c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6"/>
      <c r="AT151" s="227"/>
      <c r="AU151" s="227"/>
      <c r="AV151" s="227"/>
      <c r="AW151" s="227"/>
      <c r="AX151" s="227"/>
      <c r="AY151" s="227"/>
    </row>
    <row r="152" spans="1:51" x14ac:dyDescent="0.3">
      <c r="A152" s="223" t="s">
        <v>1203</v>
      </c>
      <c r="B152" s="224" t="s">
        <v>1204</v>
      </c>
      <c r="C152" s="224">
        <v>15</v>
      </c>
      <c r="D152" s="224">
        <v>8</v>
      </c>
      <c r="E152" s="225" t="s">
        <v>603</v>
      </c>
      <c r="F152" s="223" t="s">
        <v>1205</v>
      </c>
      <c r="G152" s="223" t="s">
        <v>1205</v>
      </c>
      <c r="H152" s="223" t="s">
        <v>1205</v>
      </c>
      <c r="I152" s="223" t="s">
        <v>1205</v>
      </c>
      <c r="J152" s="223" t="s">
        <v>1205</v>
      </c>
      <c r="K152" s="223" t="s">
        <v>1205</v>
      </c>
      <c r="L152" s="223" t="s">
        <v>1205</v>
      </c>
      <c r="M152" s="223" t="s">
        <v>1205</v>
      </c>
      <c r="N152" s="223" t="s">
        <v>1205</v>
      </c>
      <c r="O152" s="223" t="s">
        <v>1205</v>
      </c>
      <c r="P152" s="223" t="s">
        <v>1205</v>
      </c>
      <c r="Q152" s="223" t="s">
        <v>1205</v>
      </c>
      <c r="R152" s="223"/>
      <c r="S152" s="226"/>
      <c r="T152" s="227" t="s">
        <v>1206</v>
      </c>
      <c r="U152" s="227" t="s">
        <v>1206</v>
      </c>
      <c r="V152" s="227" t="s">
        <v>1207</v>
      </c>
      <c r="W152" s="227" t="s">
        <v>1207</v>
      </c>
      <c r="X152" s="227" t="s">
        <v>1207</v>
      </c>
      <c r="Y152" s="227" t="s">
        <v>1207</v>
      </c>
      <c r="Z152" s="227" t="s">
        <v>1207</v>
      </c>
      <c r="AA152" s="227" t="s">
        <v>1207</v>
      </c>
      <c r="AB152" s="227" t="s">
        <v>1207</v>
      </c>
      <c r="AC152" s="227" t="s">
        <v>1207</v>
      </c>
      <c r="AD152" s="227" t="s">
        <v>1207</v>
      </c>
      <c r="AE152" s="227" t="s">
        <v>1207</v>
      </c>
      <c r="AF152" s="226"/>
      <c r="AG152" s="227" t="s">
        <v>1207</v>
      </c>
      <c r="AH152" s="227" t="s">
        <v>1207</v>
      </c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6"/>
      <c r="AT152" s="227"/>
      <c r="AU152" s="227"/>
      <c r="AV152" s="227"/>
      <c r="AW152" s="227"/>
      <c r="AX152" s="227"/>
      <c r="AY152" s="227"/>
    </row>
    <row r="153" spans="1:51" x14ac:dyDescent="0.3">
      <c r="A153" s="253"/>
      <c r="B153" s="224" t="s">
        <v>1208</v>
      </c>
      <c r="C153" s="224"/>
      <c r="D153" s="224"/>
      <c r="E153" s="225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6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  <c r="AD153" s="227"/>
      <c r="AE153" s="227"/>
      <c r="AF153" s="226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6"/>
      <c r="AT153" s="227"/>
      <c r="AU153" s="227"/>
      <c r="AV153" s="227"/>
      <c r="AW153" s="227"/>
      <c r="AX153" s="227"/>
      <c r="AY153" s="227"/>
    </row>
    <row r="154" spans="1:51" x14ac:dyDescent="0.3">
      <c r="A154" s="223"/>
      <c r="B154" s="224" t="s">
        <v>116</v>
      </c>
      <c r="C154" s="224">
        <v>15</v>
      </c>
      <c r="D154" s="224">
        <v>8</v>
      </c>
      <c r="E154" s="225"/>
      <c r="F154" s="223" t="s">
        <v>1209</v>
      </c>
      <c r="G154" s="223" t="s">
        <v>1210</v>
      </c>
      <c r="H154" s="223" t="s">
        <v>1210</v>
      </c>
      <c r="I154" s="223" t="s">
        <v>1210</v>
      </c>
      <c r="J154" s="223" t="s">
        <v>1210</v>
      </c>
      <c r="K154" s="223" t="s">
        <v>1210</v>
      </c>
      <c r="L154" s="223" t="s">
        <v>1210</v>
      </c>
      <c r="M154" s="223" t="s">
        <v>1210</v>
      </c>
      <c r="N154" s="223" t="s">
        <v>1210</v>
      </c>
      <c r="O154" s="223" t="s">
        <v>1210</v>
      </c>
      <c r="P154" s="223" t="s">
        <v>1210</v>
      </c>
      <c r="Q154" s="223" t="s">
        <v>1210</v>
      </c>
      <c r="R154" s="223" t="s">
        <v>1211</v>
      </c>
      <c r="S154" s="226"/>
      <c r="T154" s="223" t="s">
        <v>1210</v>
      </c>
      <c r="U154" s="227" t="s">
        <v>1212</v>
      </c>
      <c r="V154" s="227" t="s">
        <v>1212</v>
      </c>
      <c r="W154" s="227" t="s">
        <v>1212</v>
      </c>
      <c r="X154" s="227" t="s">
        <v>1212</v>
      </c>
      <c r="Y154" s="227" t="s">
        <v>1213</v>
      </c>
      <c r="Z154" s="227" t="s">
        <v>1213</v>
      </c>
      <c r="AA154" s="227" t="s">
        <v>1213</v>
      </c>
      <c r="AB154" s="227" t="s">
        <v>1213</v>
      </c>
      <c r="AC154" s="227" t="s">
        <v>1214</v>
      </c>
      <c r="AD154" s="227" t="s">
        <v>1214</v>
      </c>
      <c r="AE154" s="227" t="s">
        <v>1214</v>
      </c>
      <c r="AF154" s="226"/>
      <c r="AG154" s="227" t="s">
        <v>468</v>
      </c>
      <c r="AH154" s="55" t="s">
        <v>2267</v>
      </c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6"/>
      <c r="AT154" s="227"/>
      <c r="AU154" s="227"/>
      <c r="AV154" s="227"/>
      <c r="AW154" s="227"/>
      <c r="AX154" s="227"/>
      <c r="AY154" s="227"/>
    </row>
    <row r="155" spans="1:51" x14ac:dyDescent="0.3">
      <c r="A155" s="223"/>
      <c r="B155" s="224" t="s">
        <v>1216</v>
      </c>
      <c r="C155" s="224">
        <v>15</v>
      </c>
      <c r="D155" s="224">
        <v>5</v>
      </c>
      <c r="E155" s="225"/>
      <c r="F155" s="223" t="s">
        <v>1217</v>
      </c>
      <c r="G155" s="223" t="s">
        <v>1217</v>
      </c>
      <c r="H155" s="223" t="s">
        <v>1217</v>
      </c>
      <c r="I155" s="223" t="s">
        <v>1218</v>
      </c>
      <c r="J155" s="223" t="s">
        <v>1218</v>
      </c>
      <c r="K155" s="223" t="s">
        <v>1218</v>
      </c>
      <c r="L155" s="223" t="s">
        <v>1218</v>
      </c>
      <c r="M155" s="223" t="s">
        <v>1218</v>
      </c>
      <c r="N155" s="223" t="s">
        <v>1219</v>
      </c>
      <c r="O155" s="223" t="s">
        <v>1219</v>
      </c>
      <c r="P155" s="223" t="s">
        <v>1219</v>
      </c>
      <c r="Q155" s="223" t="s">
        <v>1219</v>
      </c>
      <c r="R155" s="223"/>
      <c r="S155" s="226"/>
      <c r="T155" s="223" t="s">
        <v>1219</v>
      </c>
      <c r="U155" s="227" t="s">
        <v>1220</v>
      </c>
      <c r="V155" s="227" t="s">
        <v>1220</v>
      </c>
      <c r="W155" s="227" t="s">
        <v>1220</v>
      </c>
      <c r="X155" s="227" t="s">
        <v>1220</v>
      </c>
      <c r="Y155" s="227" t="s">
        <v>1220</v>
      </c>
      <c r="Z155" s="227" t="s">
        <v>1221</v>
      </c>
      <c r="AA155" s="227" t="s">
        <v>1221</v>
      </c>
      <c r="AB155" s="227" t="s">
        <v>1221</v>
      </c>
      <c r="AC155" s="227" t="s">
        <v>1221</v>
      </c>
      <c r="AD155" s="227" t="s">
        <v>1221</v>
      </c>
      <c r="AE155" s="227"/>
      <c r="AF155" s="226"/>
      <c r="AG155" s="227"/>
      <c r="AH155" s="227"/>
      <c r="AI155" s="227"/>
      <c r="AJ155" s="227"/>
      <c r="AK155" s="227"/>
      <c r="AL155" s="227"/>
      <c r="AM155" s="227"/>
      <c r="AN155" s="227"/>
      <c r="AO155" s="227"/>
      <c r="AP155" s="227"/>
      <c r="AQ155" s="227"/>
      <c r="AR155" s="227"/>
      <c r="AS155" s="226"/>
      <c r="AT155" s="227"/>
      <c r="AU155" s="227"/>
      <c r="AV155" s="227"/>
      <c r="AW155" s="227"/>
      <c r="AX155" s="227"/>
      <c r="AY155" s="227"/>
    </row>
    <row r="156" spans="1:51" x14ac:dyDescent="0.3">
      <c r="A156" s="253"/>
      <c r="B156" s="224" t="s">
        <v>1222</v>
      </c>
      <c r="C156" s="224"/>
      <c r="D156" s="224"/>
      <c r="E156" s="225"/>
      <c r="F156" s="223" t="s">
        <v>1223</v>
      </c>
      <c r="G156" s="223" t="s">
        <v>1223</v>
      </c>
      <c r="H156" s="223" t="s">
        <v>1223</v>
      </c>
      <c r="I156" s="223" t="s">
        <v>1223</v>
      </c>
      <c r="J156" s="223" t="s">
        <v>1223</v>
      </c>
      <c r="K156" s="223" t="s">
        <v>1223</v>
      </c>
      <c r="L156" s="223" t="s">
        <v>1223</v>
      </c>
      <c r="M156" s="223" t="s">
        <v>1224</v>
      </c>
      <c r="N156" s="223" t="s">
        <v>1224</v>
      </c>
      <c r="O156" s="223" t="s">
        <v>1224</v>
      </c>
      <c r="P156" s="223" t="s">
        <v>1225</v>
      </c>
      <c r="Q156" s="223" t="s">
        <v>1225</v>
      </c>
      <c r="R156" s="223"/>
      <c r="S156" s="226"/>
      <c r="T156" s="223" t="s">
        <v>1225</v>
      </c>
      <c r="U156" s="223" t="s">
        <v>1225</v>
      </c>
      <c r="V156" s="223" t="s">
        <v>1225</v>
      </c>
      <c r="W156" s="227"/>
      <c r="X156" s="227"/>
      <c r="Y156" s="227"/>
      <c r="Z156" s="227"/>
      <c r="AA156" s="227"/>
      <c r="AB156" s="227"/>
      <c r="AC156" s="227"/>
      <c r="AD156" s="227"/>
      <c r="AE156" s="227"/>
      <c r="AF156" s="226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6"/>
      <c r="AT156" s="227"/>
      <c r="AU156" s="227"/>
      <c r="AV156" s="227"/>
      <c r="AW156" s="227"/>
      <c r="AX156" s="227"/>
      <c r="AY156" s="227"/>
    </row>
    <row r="157" spans="1:51" x14ac:dyDescent="0.3">
      <c r="A157" s="253"/>
      <c r="B157" s="224" t="s">
        <v>1226</v>
      </c>
      <c r="C157" s="224"/>
      <c r="D157" s="224"/>
      <c r="E157" s="225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6"/>
      <c r="T157" s="227"/>
      <c r="U157" s="227"/>
      <c r="V157" s="227"/>
      <c r="W157" s="227"/>
      <c r="X157" s="227"/>
      <c r="Y157" s="227"/>
      <c r="Z157" s="227"/>
      <c r="AA157" s="227"/>
      <c r="AB157" s="227"/>
      <c r="AC157" s="227"/>
      <c r="AD157" s="227"/>
      <c r="AE157" s="227"/>
      <c r="AF157" s="226"/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6"/>
      <c r="AT157" s="227"/>
      <c r="AU157" s="227"/>
      <c r="AV157" s="227"/>
      <c r="AW157" s="227"/>
      <c r="AX157" s="227"/>
      <c r="AY157" s="227"/>
    </row>
    <row r="158" spans="1:51" x14ac:dyDescent="0.3">
      <c r="A158" s="223"/>
      <c r="B158" s="224" t="s">
        <v>1227</v>
      </c>
      <c r="C158" s="224">
        <v>15</v>
      </c>
      <c r="D158" s="224">
        <v>12</v>
      </c>
      <c r="E158" s="225"/>
      <c r="F158" s="223" t="s">
        <v>1228</v>
      </c>
      <c r="G158" s="223" t="s">
        <v>1228</v>
      </c>
      <c r="H158" s="223" t="s">
        <v>1228</v>
      </c>
      <c r="I158" s="223" t="s">
        <v>1228</v>
      </c>
      <c r="J158" s="223" t="s">
        <v>1228</v>
      </c>
      <c r="K158" s="223" t="s">
        <v>1228</v>
      </c>
      <c r="L158" s="223" t="s">
        <v>1229</v>
      </c>
      <c r="M158" s="223" t="s">
        <v>1229</v>
      </c>
      <c r="N158" s="223" t="s">
        <v>1229</v>
      </c>
      <c r="O158" s="223" t="s">
        <v>1229</v>
      </c>
      <c r="P158" s="223" t="s">
        <v>1229</v>
      </c>
      <c r="Q158" s="223" t="s">
        <v>1229</v>
      </c>
      <c r="R158" s="223" t="s">
        <v>607</v>
      </c>
      <c r="S158" s="226"/>
      <c r="T158" s="227" t="s">
        <v>1229</v>
      </c>
      <c r="U158" s="227" t="s">
        <v>1229</v>
      </c>
      <c r="V158" s="227" t="s">
        <v>1229</v>
      </c>
      <c r="W158" s="227" t="s">
        <v>1229</v>
      </c>
      <c r="X158" s="227" t="s">
        <v>1229</v>
      </c>
      <c r="Y158" s="227" t="s">
        <v>1229</v>
      </c>
      <c r="Z158" s="227" t="s">
        <v>1230</v>
      </c>
      <c r="AA158" s="227" t="s">
        <v>1230</v>
      </c>
      <c r="AB158" s="227" t="s">
        <v>1230</v>
      </c>
      <c r="AC158" s="227" t="s">
        <v>1230</v>
      </c>
      <c r="AD158" s="227" t="s">
        <v>1230</v>
      </c>
      <c r="AE158" s="227" t="s">
        <v>1230</v>
      </c>
      <c r="AF158" s="226"/>
      <c r="AG158" s="227" t="s">
        <v>1230</v>
      </c>
      <c r="AH158" s="227" t="s">
        <v>1230</v>
      </c>
      <c r="AI158" s="227" t="s">
        <v>1230</v>
      </c>
      <c r="AJ158" s="227" t="s">
        <v>1230</v>
      </c>
      <c r="AK158" s="227" t="s">
        <v>1230</v>
      </c>
      <c r="AL158" s="227" t="s">
        <v>1230</v>
      </c>
      <c r="AM158" s="227"/>
      <c r="AN158" s="227"/>
      <c r="AO158" s="227"/>
      <c r="AP158" s="227"/>
      <c r="AQ158" s="227"/>
      <c r="AR158" s="227"/>
      <c r="AS158" s="226"/>
      <c r="AT158" s="227"/>
      <c r="AU158" s="227"/>
      <c r="AV158" s="227"/>
      <c r="AW158" s="227"/>
      <c r="AX158" s="227"/>
      <c r="AY158" s="227"/>
    </row>
    <row r="159" spans="1:51" x14ac:dyDescent="0.3">
      <c r="A159" s="253"/>
      <c r="B159" s="224" t="s">
        <v>1231</v>
      </c>
      <c r="C159" s="224"/>
      <c r="D159" s="224"/>
      <c r="E159" s="225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6"/>
      <c r="T159" s="227"/>
      <c r="U159" s="227"/>
      <c r="V159" s="227"/>
      <c r="W159" s="227"/>
      <c r="X159" s="227"/>
      <c r="Y159" s="227"/>
      <c r="Z159" s="227"/>
      <c r="AA159" s="227"/>
      <c r="AB159" s="227"/>
      <c r="AC159" s="227"/>
      <c r="AD159" s="227"/>
      <c r="AE159" s="227"/>
      <c r="AF159" s="226"/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6"/>
      <c r="AT159" s="227"/>
      <c r="AU159" s="227"/>
      <c r="AV159" s="227"/>
      <c r="AW159" s="227"/>
      <c r="AX159" s="227"/>
      <c r="AY159" s="227"/>
    </row>
    <row r="160" spans="1:51" x14ac:dyDescent="0.3">
      <c r="A160" s="223"/>
      <c r="B160" s="224" t="s">
        <v>62</v>
      </c>
      <c r="C160" s="224">
        <v>15</v>
      </c>
      <c r="D160" s="224">
        <v>7</v>
      </c>
      <c r="E160" s="225"/>
      <c r="F160" s="234" t="s">
        <v>1232</v>
      </c>
      <c r="G160" s="234" t="s">
        <v>1232</v>
      </c>
      <c r="H160" s="234" t="s">
        <v>1232</v>
      </c>
      <c r="I160" s="234" t="s">
        <v>1232</v>
      </c>
      <c r="J160" s="234" t="s">
        <v>1232</v>
      </c>
      <c r="K160" s="234" t="s">
        <v>1232</v>
      </c>
      <c r="L160" s="234" t="s">
        <v>1232</v>
      </c>
      <c r="M160" s="234" t="s">
        <v>1232</v>
      </c>
      <c r="N160" s="234" t="s">
        <v>1232</v>
      </c>
      <c r="O160" s="234" t="s">
        <v>1232</v>
      </c>
      <c r="P160" s="234" t="s">
        <v>1232</v>
      </c>
      <c r="Q160" s="234" t="s">
        <v>1232</v>
      </c>
      <c r="R160" s="223"/>
      <c r="S160" s="226"/>
      <c r="T160" s="234" t="s">
        <v>1232</v>
      </c>
      <c r="U160" s="234" t="s">
        <v>1232</v>
      </c>
      <c r="V160" s="227" t="s">
        <v>1233</v>
      </c>
      <c r="W160" s="227" t="s">
        <v>1233</v>
      </c>
      <c r="X160" s="227" t="s">
        <v>1233</v>
      </c>
      <c r="Y160" s="227" t="s">
        <v>1234</v>
      </c>
      <c r="Z160" s="227" t="s">
        <v>1235</v>
      </c>
      <c r="AA160" s="227" t="s">
        <v>1236</v>
      </c>
      <c r="AB160" s="227" t="s">
        <v>1237</v>
      </c>
      <c r="AC160" s="227" t="s">
        <v>1238</v>
      </c>
      <c r="AD160" s="227" t="s">
        <v>1239</v>
      </c>
      <c r="AE160" s="227" t="s">
        <v>469</v>
      </c>
      <c r="AF160" s="226"/>
      <c r="AG160" s="55" t="s">
        <v>2268</v>
      </c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6"/>
      <c r="AT160" s="227"/>
      <c r="AU160" s="227"/>
      <c r="AV160" s="227"/>
      <c r="AW160" s="227"/>
      <c r="AX160" s="227"/>
      <c r="AY160" s="227"/>
    </row>
    <row r="161" spans="1:51" x14ac:dyDescent="0.3">
      <c r="A161" s="223"/>
      <c r="B161" s="224" t="s">
        <v>1240</v>
      </c>
      <c r="C161" s="224">
        <v>15</v>
      </c>
      <c r="D161" s="224">
        <v>6</v>
      </c>
      <c r="E161" s="225" t="s">
        <v>603</v>
      </c>
      <c r="F161" s="223" t="s">
        <v>1241</v>
      </c>
      <c r="G161" s="223" t="s">
        <v>1241</v>
      </c>
      <c r="H161" s="223" t="s">
        <v>1241</v>
      </c>
      <c r="I161" s="223" t="s">
        <v>1241</v>
      </c>
      <c r="J161" s="223" t="s">
        <v>1241</v>
      </c>
      <c r="K161" s="223" t="s">
        <v>1242</v>
      </c>
      <c r="L161" s="223" t="s">
        <v>1242</v>
      </c>
      <c r="M161" s="223" t="s">
        <v>1242</v>
      </c>
      <c r="N161" s="223" t="s">
        <v>1242</v>
      </c>
      <c r="O161" s="223" t="s">
        <v>1242</v>
      </c>
      <c r="P161" s="223" t="s">
        <v>1243</v>
      </c>
      <c r="Q161" s="223" t="s">
        <v>1243</v>
      </c>
      <c r="R161" s="223"/>
      <c r="S161" s="226"/>
      <c r="T161" s="227" t="s">
        <v>1244</v>
      </c>
      <c r="U161" s="227" t="s">
        <v>1244</v>
      </c>
      <c r="V161" s="227" t="s">
        <v>1244</v>
      </c>
      <c r="W161" s="227" t="s">
        <v>1244</v>
      </c>
      <c r="X161" s="227" t="s">
        <v>1244</v>
      </c>
      <c r="Y161" s="227" t="s">
        <v>1244</v>
      </c>
      <c r="Z161" s="227" t="s">
        <v>1245</v>
      </c>
      <c r="AA161" s="227" t="s">
        <v>1245</v>
      </c>
      <c r="AB161" s="227" t="s">
        <v>1245</v>
      </c>
      <c r="AC161" s="227" t="s">
        <v>1245</v>
      </c>
      <c r="AD161" s="227" t="s">
        <v>1245</v>
      </c>
      <c r="AE161" s="227" t="s">
        <v>1245</v>
      </c>
      <c r="AF161" s="226"/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6"/>
      <c r="AT161" s="227"/>
      <c r="AU161" s="227"/>
      <c r="AV161" s="227"/>
      <c r="AW161" s="227"/>
      <c r="AX161" s="227"/>
      <c r="AY161" s="227"/>
    </row>
    <row r="162" spans="1:51" x14ac:dyDescent="0.3">
      <c r="A162" s="223"/>
      <c r="B162" s="224" t="s">
        <v>1246</v>
      </c>
      <c r="C162" s="224">
        <v>15</v>
      </c>
      <c r="D162" s="224">
        <v>6</v>
      </c>
      <c r="E162" s="225"/>
      <c r="F162" s="223" t="s">
        <v>1247</v>
      </c>
      <c r="G162" s="223" t="s">
        <v>1248</v>
      </c>
      <c r="H162" s="223" t="s">
        <v>1248</v>
      </c>
      <c r="I162" s="223" t="s">
        <v>1248</v>
      </c>
      <c r="J162" s="223" t="s">
        <v>1248</v>
      </c>
      <c r="K162" s="223" t="s">
        <v>1248</v>
      </c>
      <c r="L162" s="223" t="s">
        <v>1248</v>
      </c>
      <c r="P162" s="223"/>
      <c r="Q162" s="223"/>
      <c r="R162" s="223"/>
      <c r="S162" s="226"/>
      <c r="T162" s="227"/>
      <c r="U162" s="227"/>
      <c r="V162" s="227" t="s">
        <v>1249</v>
      </c>
      <c r="W162" s="227" t="s">
        <v>1249</v>
      </c>
      <c r="X162" s="227" t="s">
        <v>1249</v>
      </c>
      <c r="Y162" s="227" t="s">
        <v>1250</v>
      </c>
      <c r="Z162" s="227" t="s">
        <v>1250</v>
      </c>
      <c r="AA162" s="227" t="s">
        <v>1250</v>
      </c>
      <c r="AB162" s="227" t="s">
        <v>1250</v>
      </c>
      <c r="AC162" s="227" t="s">
        <v>1250</v>
      </c>
      <c r="AD162" s="227" t="s">
        <v>1250</v>
      </c>
      <c r="AE162" s="223" t="s">
        <v>2288</v>
      </c>
      <c r="AF162" s="226"/>
      <c r="AG162" s="223" t="s">
        <v>2288</v>
      </c>
      <c r="AH162" s="223" t="s">
        <v>2288</v>
      </c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6"/>
      <c r="AT162" s="227"/>
      <c r="AU162" s="227"/>
      <c r="AV162" s="227"/>
      <c r="AW162" s="227"/>
      <c r="AX162" s="227"/>
      <c r="AY162" s="227"/>
    </row>
    <row r="163" spans="1:51" x14ac:dyDescent="0.3">
      <c r="A163" s="223"/>
      <c r="B163" s="224" t="s">
        <v>114</v>
      </c>
      <c r="C163" s="224">
        <v>15</v>
      </c>
      <c r="D163" s="224">
        <v>12</v>
      </c>
      <c r="E163" s="225" t="s">
        <v>603</v>
      </c>
      <c r="F163" s="223" t="s">
        <v>1251</v>
      </c>
      <c r="G163" s="223" t="s">
        <v>1251</v>
      </c>
      <c r="H163" s="223" t="s">
        <v>1251</v>
      </c>
      <c r="I163" s="223" t="s">
        <v>1252</v>
      </c>
      <c r="J163" s="223" t="s">
        <v>1252</v>
      </c>
      <c r="K163" s="223" t="s">
        <v>1252</v>
      </c>
      <c r="L163" s="223" t="s">
        <v>1252</v>
      </c>
      <c r="M163" s="223" t="s">
        <v>1252</v>
      </c>
      <c r="N163" s="223" t="s">
        <v>1252</v>
      </c>
      <c r="O163" s="223" t="s">
        <v>1253</v>
      </c>
      <c r="P163" s="223" t="s">
        <v>1253</v>
      </c>
      <c r="Q163" s="223" t="s">
        <v>1253</v>
      </c>
      <c r="R163" s="223"/>
      <c r="S163" s="226"/>
      <c r="T163" s="223" t="s">
        <v>1253</v>
      </c>
      <c r="U163" s="223" t="s">
        <v>1253</v>
      </c>
      <c r="V163" s="223" t="s">
        <v>1253</v>
      </c>
      <c r="W163" s="227" t="s">
        <v>1254</v>
      </c>
      <c r="X163" s="227" t="s">
        <v>1254</v>
      </c>
      <c r="Y163" s="227" t="s">
        <v>1254</v>
      </c>
      <c r="Z163" s="227" t="s">
        <v>1254</v>
      </c>
      <c r="AA163" s="227" t="s">
        <v>1254</v>
      </c>
      <c r="AB163" s="227" t="s">
        <v>1254</v>
      </c>
      <c r="AC163" s="227" t="s">
        <v>1254</v>
      </c>
      <c r="AD163" s="227" t="s">
        <v>1254</v>
      </c>
      <c r="AE163" s="227" t="s">
        <v>1254</v>
      </c>
      <c r="AF163" s="226"/>
      <c r="AG163" s="227" t="s">
        <v>373</v>
      </c>
      <c r="AH163" s="227" t="s">
        <v>373</v>
      </c>
      <c r="AI163" s="227" t="s">
        <v>373</v>
      </c>
      <c r="AJ163" s="227" t="s">
        <v>373</v>
      </c>
      <c r="AK163" s="227" t="s">
        <v>373</v>
      </c>
      <c r="AL163" s="227" t="s">
        <v>373</v>
      </c>
      <c r="AM163" s="227"/>
      <c r="AN163" s="227"/>
      <c r="AO163" s="227"/>
      <c r="AP163" s="227"/>
      <c r="AQ163" s="227"/>
      <c r="AR163" s="227"/>
      <c r="AS163" s="226"/>
      <c r="AT163" s="227"/>
      <c r="AU163" s="227"/>
      <c r="AV163" s="227"/>
      <c r="AW163" s="227"/>
      <c r="AX163" s="227"/>
      <c r="AY163" s="227"/>
    </row>
    <row r="164" spans="1:51" x14ac:dyDescent="0.3">
      <c r="A164" s="223"/>
      <c r="B164" s="224" t="s">
        <v>1255</v>
      </c>
      <c r="C164" s="224">
        <v>15</v>
      </c>
      <c r="D164" s="224">
        <v>12</v>
      </c>
      <c r="E164" s="225"/>
      <c r="F164" s="223" t="s">
        <v>1256</v>
      </c>
      <c r="G164" s="223" t="s">
        <v>1256</v>
      </c>
      <c r="H164" s="223" t="s">
        <v>1256</v>
      </c>
      <c r="I164" s="223" t="s">
        <v>1256</v>
      </c>
      <c r="J164" s="223" t="s">
        <v>1256</v>
      </c>
      <c r="K164" s="223" t="s">
        <v>1256</v>
      </c>
      <c r="L164" s="223" t="s">
        <v>1257</v>
      </c>
      <c r="M164" s="223" t="s">
        <v>1257</v>
      </c>
      <c r="N164" s="223" t="s">
        <v>1257</v>
      </c>
      <c r="O164" s="223" t="s">
        <v>1257</v>
      </c>
      <c r="P164" s="223" t="s">
        <v>1257</v>
      </c>
      <c r="Q164" s="223" t="s">
        <v>1257</v>
      </c>
      <c r="R164" s="223" t="s">
        <v>607</v>
      </c>
      <c r="S164" s="226"/>
      <c r="T164" s="227" t="s">
        <v>1257</v>
      </c>
      <c r="U164" s="227" t="s">
        <v>1257</v>
      </c>
      <c r="V164" s="227" t="s">
        <v>1257</v>
      </c>
      <c r="W164" s="227" t="s">
        <v>1257</v>
      </c>
      <c r="X164" s="227" t="s">
        <v>1257</v>
      </c>
      <c r="Y164" s="227" t="s">
        <v>1257</v>
      </c>
      <c r="Z164" s="227" t="s">
        <v>1258</v>
      </c>
      <c r="AA164" s="227" t="s">
        <v>1258</v>
      </c>
      <c r="AB164" s="227" t="s">
        <v>1258</v>
      </c>
      <c r="AC164" s="227" t="s">
        <v>1258</v>
      </c>
      <c r="AD164" s="227" t="s">
        <v>1258</v>
      </c>
      <c r="AE164" s="227" t="s">
        <v>1258</v>
      </c>
      <c r="AF164" s="226"/>
      <c r="AG164" s="227" t="s">
        <v>1258</v>
      </c>
      <c r="AH164" s="227" t="s">
        <v>1258</v>
      </c>
      <c r="AI164" s="227" t="s">
        <v>1258</v>
      </c>
      <c r="AJ164" s="227" t="s">
        <v>1258</v>
      </c>
      <c r="AK164" s="227" t="s">
        <v>1258</v>
      </c>
      <c r="AL164" s="227" t="s">
        <v>1258</v>
      </c>
      <c r="AM164" s="227"/>
      <c r="AN164" s="227"/>
      <c r="AO164" s="227"/>
      <c r="AP164" s="227"/>
      <c r="AQ164" s="227"/>
      <c r="AR164" s="227"/>
      <c r="AS164" s="226"/>
      <c r="AT164" s="227"/>
      <c r="AU164" s="227"/>
      <c r="AV164" s="227"/>
      <c r="AW164" s="227"/>
      <c r="AX164" s="227"/>
      <c r="AY164" s="227"/>
    </row>
    <row r="165" spans="1:51" x14ac:dyDescent="0.3">
      <c r="A165" s="223"/>
      <c r="B165" s="224" t="s">
        <v>1259</v>
      </c>
      <c r="C165" s="224">
        <v>15</v>
      </c>
      <c r="D165" s="224">
        <v>3</v>
      </c>
      <c r="E165" s="225" t="s">
        <v>603</v>
      </c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 t="s">
        <v>1260</v>
      </c>
      <c r="R165" s="223" t="s">
        <v>1261</v>
      </c>
      <c r="S165" s="226"/>
      <c r="T165" s="223" t="s">
        <v>1260</v>
      </c>
      <c r="U165" s="223" t="s">
        <v>1260</v>
      </c>
      <c r="V165" s="223" t="s">
        <v>1260</v>
      </c>
      <c r="W165" s="223" t="s">
        <v>1260</v>
      </c>
      <c r="X165" s="227" t="s">
        <v>1262</v>
      </c>
      <c r="Y165" s="227" t="s">
        <v>1262</v>
      </c>
      <c r="Z165" s="227" t="s">
        <v>1262</v>
      </c>
      <c r="AA165" s="227" t="s">
        <v>1262</v>
      </c>
      <c r="AB165" s="227" t="s">
        <v>1262</v>
      </c>
      <c r="AC165" s="227"/>
      <c r="AD165" s="227"/>
      <c r="AE165" s="227"/>
      <c r="AF165" s="226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6"/>
      <c r="AT165" s="227"/>
      <c r="AU165" s="227"/>
      <c r="AV165" s="227"/>
      <c r="AW165" s="227"/>
      <c r="AX165" s="227"/>
      <c r="AY165" s="227"/>
    </row>
    <row r="166" spans="1:51" x14ac:dyDescent="0.3">
      <c r="A166" s="253"/>
      <c r="B166" s="224" t="s">
        <v>1263</v>
      </c>
      <c r="C166" s="224"/>
      <c r="D166" s="224"/>
      <c r="E166" s="225"/>
      <c r="F166" s="223" t="s">
        <v>1264</v>
      </c>
      <c r="G166" s="223" t="s">
        <v>1265</v>
      </c>
      <c r="H166" s="223" t="s">
        <v>1265</v>
      </c>
      <c r="I166" s="223" t="s">
        <v>1265</v>
      </c>
      <c r="J166" s="223" t="s">
        <v>1266</v>
      </c>
      <c r="K166" s="223" t="s">
        <v>1266</v>
      </c>
      <c r="L166" s="223" t="s">
        <v>1266</v>
      </c>
      <c r="M166" s="223" t="s">
        <v>1267</v>
      </c>
      <c r="N166" s="223" t="s">
        <v>1267</v>
      </c>
      <c r="O166" s="223" t="s">
        <v>1267</v>
      </c>
      <c r="P166" s="223" t="s">
        <v>1267</v>
      </c>
      <c r="Q166" s="223" t="s">
        <v>1267</v>
      </c>
      <c r="R166" s="223"/>
      <c r="S166" s="226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  <c r="AD166" s="227"/>
      <c r="AE166" s="227"/>
      <c r="AF166" s="226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6"/>
      <c r="AT166" s="227"/>
      <c r="AU166" s="227"/>
      <c r="AV166" s="227"/>
      <c r="AW166" s="227"/>
      <c r="AX166" s="227"/>
      <c r="AY166" s="227"/>
    </row>
    <row r="167" spans="1:51" x14ac:dyDescent="0.3">
      <c r="A167" s="253"/>
      <c r="B167" s="224" t="s">
        <v>1268</v>
      </c>
      <c r="C167" s="224"/>
      <c r="D167" s="224"/>
      <c r="E167" s="225"/>
      <c r="F167" s="233" t="s">
        <v>1269</v>
      </c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6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  <c r="AD167" s="227"/>
      <c r="AE167" s="227"/>
      <c r="AF167" s="226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6"/>
      <c r="AT167" s="227"/>
      <c r="AU167" s="227"/>
      <c r="AV167" s="227"/>
      <c r="AW167" s="227"/>
      <c r="AX167" s="227"/>
      <c r="AY167" s="227"/>
    </row>
    <row r="168" spans="1:51" x14ac:dyDescent="0.3">
      <c r="A168" s="253"/>
      <c r="B168" s="224" t="s">
        <v>1270</v>
      </c>
      <c r="C168" s="224"/>
      <c r="D168" s="224"/>
      <c r="E168" s="225"/>
      <c r="F168" s="227" t="s">
        <v>1271</v>
      </c>
      <c r="G168" s="227" t="s">
        <v>1271</v>
      </c>
      <c r="H168" s="227" t="s">
        <v>1271</v>
      </c>
      <c r="I168" s="227" t="s">
        <v>1271</v>
      </c>
      <c r="J168" s="227" t="s">
        <v>1271</v>
      </c>
      <c r="K168" s="227" t="s">
        <v>1271</v>
      </c>
      <c r="L168" s="227" t="s">
        <v>1271</v>
      </c>
      <c r="M168" s="227" t="s">
        <v>1271</v>
      </c>
      <c r="N168" s="227" t="s">
        <v>1271</v>
      </c>
      <c r="O168" s="227" t="s">
        <v>1271</v>
      </c>
      <c r="P168" s="227" t="s">
        <v>1271</v>
      </c>
      <c r="Q168" s="227" t="s">
        <v>1271</v>
      </c>
      <c r="R168" s="227"/>
      <c r="S168" s="226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  <c r="AD168" s="227"/>
      <c r="AE168" s="227"/>
      <c r="AF168" s="226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6"/>
      <c r="AT168" s="227"/>
      <c r="AU168" s="227"/>
      <c r="AV168" s="227"/>
      <c r="AW168" s="227"/>
      <c r="AX168" s="227"/>
      <c r="AY168" s="227"/>
    </row>
    <row r="169" spans="1:51" x14ac:dyDescent="0.3">
      <c r="A169" s="223"/>
      <c r="B169" s="224" t="s">
        <v>40</v>
      </c>
      <c r="C169" s="224">
        <v>15</v>
      </c>
      <c r="D169" s="224">
        <v>8</v>
      </c>
      <c r="E169" s="225" t="s">
        <v>603</v>
      </c>
      <c r="F169" s="227" t="s">
        <v>1272</v>
      </c>
      <c r="G169" s="227" t="s">
        <v>1272</v>
      </c>
      <c r="H169" s="227" t="s">
        <v>1272</v>
      </c>
      <c r="I169" s="227" t="s">
        <v>1273</v>
      </c>
      <c r="J169" s="227" t="s">
        <v>1273</v>
      </c>
      <c r="K169" s="227" t="s">
        <v>1273</v>
      </c>
      <c r="L169" s="227" t="s">
        <v>1274</v>
      </c>
      <c r="M169" s="227" t="s">
        <v>1274</v>
      </c>
      <c r="N169" s="227" t="s">
        <v>1274</v>
      </c>
      <c r="O169" s="227" t="s">
        <v>1275</v>
      </c>
      <c r="P169" s="227" t="s">
        <v>1276</v>
      </c>
      <c r="Q169" s="227" t="s">
        <v>1277</v>
      </c>
      <c r="R169" s="227"/>
      <c r="S169" s="226"/>
      <c r="T169" s="227" t="s">
        <v>1278</v>
      </c>
      <c r="U169" s="227" t="s">
        <v>1279</v>
      </c>
      <c r="V169" s="227" t="s">
        <v>1280</v>
      </c>
      <c r="W169" s="227" t="s">
        <v>1281</v>
      </c>
      <c r="X169" s="227" t="s">
        <v>1282</v>
      </c>
      <c r="Y169" s="227" t="s">
        <v>1283</v>
      </c>
      <c r="Z169" s="227" t="s">
        <v>1283</v>
      </c>
      <c r="AA169" s="227" t="s">
        <v>1283</v>
      </c>
      <c r="AB169" s="227" t="s">
        <v>1284</v>
      </c>
      <c r="AC169" s="227" t="s">
        <v>1285</v>
      </c>
      <c r="AD169" s="227" t="s">
        <v>1286</v>
      </c>
      <c r="AE169" s="227" t="s">
        <v>1287</v>
      </c>
      <c r="AF169" s="226"/>
      <c r="AG169" s="227" t="s">
        <v>367</v>
      </c>
      <c r="AH169" s="227" t="s">
        <v>523</v>
      </c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6"/>
      <c r="AT169" s="227"/>
      <c r="AU169" s="227"/>
      <c r="AV169" s="227"/>
      <c r="AW169" s="227"/>
      <c r="AX169" s="227"/>
      <c r="AY169" s="227"/>
    </row>
    <row r="170" spans="1:51" x14ac:dyDescent="0.3">
      <c r="A170" s="253"/>
      <c r="B170" s="224" t="s">
        <v>1288</v>
      </c>
      <c r="C170" s="224"/>
      <c r="D170" s="224"/>
      <c r="E170" s="225"/>
      <c r="F170" s="227"/>
      <c r="G170" s="227"/>
      <c r="H170" s="227" t="s">
        <v>2360</v>
      </c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6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  <c r="AD170" s="227"/>
      <c r="AE170" s="227"/>
      <c r="AF170" s="226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6"/>
      <c r="AT170" s="227"/>
      <c r="AU170" s="227"/>
      <c r="AV170" s="227"/>
      <c r="AW170" s="227"/>
      <c r="AX170" s="227"/>
      <c r="AY170" s="227"/>
    </row>
    <row r="171" spans="1:51" x14ac:dyDescent="0.3">
      <c r="A171" s="223"/>
      <c r="B171" s="224" t="s">
        <v>565</v>
      </c>
      <c r="C171" s="224">
        <v>15</v>
      </c>
      <c r="D171" s="224">
        <v>11</v>
      </c>
      <c r="E171" s="225" t="s">
        <v>603</v>
      </c>
      <c r="F171" s="227"/>
      <c r="G171" s="227"/>
      <c r="H171" s="227" t="s">
        <v>1289</v>
      </c>
      <c r="I171" s="227" t="s">
        <v>1289</v>
      </c>
      <c r="J171" s="227" t="s">
        <v>1289</v>
      </c>
      <c r="K171" s="227" t="s">
        <v>1290</v>
      </c>
      <c r="L171" s="227" t="s">
        <v>1290</v>
      </c>
      <c r="M171" s="227" t="s">
        <v>1290</v>
      </c>
      <c r="N171" s="227" t="s">
        <v>1291</v>
      </c>
      <c r="O171" s="227" t="s">
        <v>1291</v>
      </c>
      <c r="P171" s="227" t="s">
        <v>1291</v>
      </c>
      <c r="Q171" s="227" t="s">
        <v>1292</v>
      </c>
      <c r="R171" s="227" t="s">
        <v>1072</v>
      </c>
      <c r="S171" s="226"/>
      <c r="T171" s="227" t="s">
        <v>1292</v>
      </c>
      <c r="U171" s="227" t="s">
        <v>1292</v>
      </c>
      <c r="V171" s="227" t="s">
        <v>1293</v>
      </c>
      <c r="W171" s="227" t="s">
        <v>1293</v>
      </c>
      <c r="X171" s="227" t="s">
        <v>1293</v>
      </c>
      <c r="Y171" s="227" t="s">
        <v>1294</v>
      </c>
      <c r="Z171" s="227" t="s">
        <v>1294</v>
      </c>
      <c r="AA171" s="227" t="s">
        <v>1294</v>
      </c>
      <c r="AB171" s="227" t="s">
        <v>1295</v>
      </c>
      <c r="AC171" s="227" t="s">
        <v>1295</v>
      </c>
      <c r="AD171" s="227" t="s">
        <v>1295</v>
      </c>
      <c r="AE171" s="227" t="s">
        <v>1296</v>
      </c>
      <c r="AF171" s="226"/>
      <c r="AG171" s="227" t="s">
        <v>1296</v>
      </c>
      <c r="AH171" s="227" t="s">
        <v>1296</v>
      </c>
      <c r="AI171" s="55" t="s">
        <v>2269</v>
      </c>
      <c r="AJ171" s="55" t="s">
        <v>2269</v>
      </c>
      <c r="AK171" s="55" t="s">
        <v>2269</v>
      </c>
      <c r="AL171" s="227"/>
      <c r="AM171" s="227"/>
      <c r="AN171" s="227"/>
      <c r="AO171" s="227"/>
      <c r="AP171" s="227"/>
      <c r="AQ171" s="227"/>
      <c r="AR171" s="227"/>
      <c r="AS171" s="226"/>
      <c r="AT171" s="227"/>
      <c r="AU171" s="227"/>
      <c r="AV171" s="227"/>
      <c r="AW171" s="227"/>
      <c r="AX171" s="227"/>
      <c r="AY171" s="227"/>
    </row>
    <row r="172" spans="1:51" x14ac:dyDescent="0.3">
      <c r="A172" s="223"/>
      <c r="B172" s="224" t="s">
        <v>1298</v>
      </c>
      <c r="C172" s="224">
        <v>15</v>
      </c>
      <c r="D172" s="224">
        <v>12</v>
      </c>
      <c r="E172" s="225"/>
      <c r="F172" s="223" t="s">
        <v>1299</v>
      </c>
      <c r="G172" s="223" t="s">
        <v>1299</v>
      </c>
      <c r="H172" s="223" t="s">
        <v>1299</v>
      </c>
      <c r="I172" s="223" t="s">
        <v>1299</v>
      </c>
      <c r="J172" s="223" t="s">
        <v>1299</v>
      </c>
      <c r="K172" s="223" t="s">
        <v>1299</v>
      </c>
      <c r="L172" s="223" t="s">
        <v>1300</v>
      </c>
      <c r="M172" s="223" t="s">
        <v>1300</v>
      </c>
      <c r="N172" s="223" t="s">
        <v>1300</v>
      </c>
      <c r="O172" s="223" t="s">
        <v>1300</v>
      </c>
      <c r="P172" s="223" t="s">
        <v>1300</v>
      </c>
      <c r="Q172" s="227" t="s">
        <v>1300</v>
      </c>
      <c r="R172" s="227" t="s">
        <v>607</v>
      </c>
      <c r="S172" s="226"/>
      <c r="T172" s="227" t="s">
        <v>1300</v>
      </c>
      <c r="U172" s="227" t="s">
        <v>1300</v>
      </c>
      <c r="V172" s="227" t="s">
        <v>1300</v>
      </c>
      <c r="W172" s="227" t="s">
        <v>1300</v>
      </c>
      <c r="X172" s="227" t="s">
        <v>1300</v>
      </c>
      <c r="Y172" s="227" t="s">
        <v>1300</v>
      </c>
      <c r="Z172" s="227" t="s">
        <v>1301</v>
      </c>
      <c r="AA172" s="227" t="s">
        <v>1301</v>
      </c>
      <c r="AB172" s="227" t="s">
        <v>1301</v>
      </c>
      <c r="AC172" s="227" t="s">
        <v>1301</v>
      </c>
      <c r="AD172" s="227" t="s">
        <v>1301</v>
      </c>
      <c r="AE172" s="227" t="s">
        <v>1301</v>
      </c>
      <c r="AF172" s="226"/>
      <c r="AG172" s="227" t="s">
        <v>1301</v>
      </c>
      <c r="AH172" s="227" t="s">
        <v>1301</v>
      </c>
      <c r="AI172" s="227" t="s">
        <v>1301</v>
      </c>
      <c r="AJ172" s="227" t="s">
        <v>1301</v>
      </c>
      <c r="AK172" s="227" t="s">
        <v>1301</v>
      </c>
      <c r="AL172" s="227" t="s">
        <v>1301</v>
      </c>
      <c r="AM172" s="227"/>
      <c r="AN172" s="227"/>
      <c r="AO172" s="227"/>
      <c r="AP172" s="227"/>
      <c r="AQ172" s="227"/>
      <c r="AR172" s="227"/>
      <c r="AS172" s="226"/>
      <c r="AT172" s="227"/>
      <c r="AU172" s="227"/>
      <c r="AV172" s="227"/>
      <c r="AW172" s="227"/>
      <c r="AX172" s="227"/>
      <c r="AY172" s="227"/>
    </row>
    <row r="173" spans="1:51" x14ac:dyDescent="0.3">
      <c r="A173" s="223"/>
      <c r="B173" s="224" t="s">
        <v>1302</v>
      </c>
      <c r="C173" s="224">
        <v>16</v>
      </c>
      <c r="D173" s="224">
        <v>1</v>
      </c>
      <c r="E173" s="225" t="s">
        <v>603</v>
      </c>
      <c r="F173" s="223" t="s">
        <v>1303</v>
      </c>
      <c r="G173" s="223" t="s">
        <v>1303</v>
      </c>
      <c r="H173" s="223" t="s">
        <v>1303</v>
      </c>
      <c r="I173" s="223" t="s">
        <v>1303</v>
      </c>
      <c r="J173" s="223" t="s">
        <v>1303</v>
      </c>
      <c r="K173" s="223" t="s">
        <v>1303</v>
      </c>
      <c r="L173" s="223" t="s">
        <v>1303</v>
      </c>
      <c r="M173" s="227" t="s">
        <v>1304</v>
      </c>
      <c r="N173" s="227" t="s">
        <v>1304</v>
      </c>
      <c r="O173" s="227" t="s">
        <v>1304</v>
      </c>
      <c r="P173" s="227" t="s">
        <v>1304</v>
      </c>
      <c r="Q173" s="227" t="s">
        <v>1304</v>
      </c>
      <c r="R173" s="227"/>
      <c r="S173" s="226"/>
      <c r="T173" s="227" t="s">
        <v>1304</v>
      </c>
      <c r="U173" s="227" t="s">
        <v>1304</v>
      </c>
      <c r="V173" s="227" t="s">
        <v>1304</v>
      </c>
      <c r="W173" s="227" t="s">
        <v>1304</v>
      </c>
      <c r="X173" s="227" t="s">
        <v>1304</v>
      </c>
      <c r="Y173" s="227" t="s">
        <v>1304</v>
      </c>
      <c r="Z173" s="227" t="s">
        <v>1304</v>
      </c>
      <c r="AA173" s="227" t="s">
        <v>1305</v>
      </c>
      <c r="AB173" s="227" t="s">
        <v>1305</v>
      </c>
      <c r="AC173" s="227" t="s">
        <v>1305</v>
      </c>
      <c r="AD173" s="227" t="s">
        <v>1305</v>
      </c>
      <c r="AE173" s="227" t="s">
        <v>1305</v>
      </c>
      <c r="AF173" s="226"/>
      <c r="AG173" s="227" t="s">
        <v>1305</v>
      </c>
      <c r="AH173" s="227" t="s">
        <v>1305</v>
      </c>
      <c r="AI173" s="227" t="s">
        <v>1305</v>
      </c>
      <c r="AJ173" s="227" t="s">
        <v>1305</v>
      </c>
      <c r="AK173" s="227" t="s">
        <v>1305</v>
      </c>
      <c r="AL173" s="227" t="s">
        <v>1305</v>
      </c>
      <c r="AM173" s="227" t="s">
        <v>1305</v>
      </c>
      <c r="AN173" s="227"/>
      <c r="AO173" s="227"/>
      <c r="AP173" s="227"/>
      <c r="AQ173" s="227"/>
      <c r="AR173" s="227"/>
      <c r="AS173" s="226"/>
      <c r="AT173" s="227"/>
      <c r="AU173" s="227"/>
      <c r="AV173" s="227"/>
      <c r="AW173" s="227"/>
      <c r="AX173" s="227"/>
      <c r="AY173" s="227"/>
    </row>
    <row r="174" spans="1:51" x14ac:dyDescent="0.3">
      <c r="A174" s="223"/>
      <c r="B174" s="224" t="s">
        <v>1306</v>
      </c>
      <c r="C174" s="224">
        <v>15</v>
      </c>
      <c r="D174" s="224">
        <v>9</v>
      </c>
      <c r="E174" s="225"/>
      <c r="F174" s="223" t="s">
        <v>1307</v>
      </c>
      <c r="G174" s="223" t="s">
        <v>1307</v>
      </c>
      <c r="H174" s="223" t="s">
        <v>1307</v>
      </c>
      <c r="I174" s="223" t="s">
        <v>1307</v>
      </c>
      <c r="J174" s="223" t="s">
        <v>1307</v>
      </c>
      <c r="K174" s="223" t="s">
        <v>1308</v>
      </c>
      <c r="L174" s="223" t="s">
        <v>1308</v>
      </c>
      <c r="M174" s="223" t="s">
        <v>1308</v>
      </c>
      <c r="N174" s="223" t="s">
        <v>1308</v>
      </c>
      <c r="O174" s="223" t="s">
        <v>1308</v>
      </c>
      <c r="P174" s="223" t="s">
        <v>1308</v>
      </c>
      <c r="Q174" s="223" t="s">
        <v>1308</v>
      </c>
      <c r="R174" s="227" t="s">
        <v>1309</v>
      </c>
      <c r="S174" s="226"/>
      <c r="T174" s="227" t="s">
        <v>1308</v>
      </c>
      <c r="U174" s="227" t="s">
        <v>1308</v>
      </c>
      <c r="V174" s="227" t="s">
        <v>1308</v>
      </c>
      <c r="W174" s="227" t="s">
        <v>1310</v>
      </c>
      <c r="X174" s="227" t="s">
        <v>1310</v>
      </c>
      <c r="Y174" s="227" t="s">
        <v>1310</v>
      </c>
      <c r="Z174" s="227" t="s">
        <v>1310</v>
      </c>
      <c r="AA174" s="227" t="s">
        <v>1310</v>
      </c>
      <c r="AB174" s="227" t="s">
        <v>1310</v>
      </c>
      <c r="AC174" s="227" t="s">
        <v>1311</v>
      </c>
      <c r="AD174" s="227" t="s">
        <v>1311</v>
      </c>
      <c r="AE174" s="227" t="s">
        <v>1311</v>
      </c>
      <c r="AF174" s="226"/>
      <c r="AG174" s="227" t="s">
        <v>1311</v>
      </c>
      <c r="AH174" s="227" t="s">
        <v>1311</v>
      </c>
      <c r="AI174" s="227" t="s">
        <v>1311</v>
      </c>
      <c r="AJ174" s="227"/>
      <c r="AK174" s="227"/>
      <c r="AL174" s="227"/>
      <c r="AM174" s="227"/>
      <c r="AN174" s="227"/>
      <c r="AO174" s="227"/>
      <c r="AP174" s="227"/>
      <c r="AQ174" s="227"/>
      <c r="AR174" s="227"/>
      <c r="AS174" s="226"/>
      <c r="AT174" s="227"/>
      <c r="AU174" s="227"/>
      <c r="AV174" s="227"/>
      <c r="AW174" s="227"/>
      <c r="AX174" s="227"/>
      <c r="AY174" s="227"/>
    </row>
    <row r="175" spans="1:51" x14ac:dyDescent="0.3">
      <c r="A175" s="223"/>
      <c r="B175" s="224" t="s">
        <v>1312</v>
      </c>
      <c r="C175" s="224">
        <v>15</v>
      </c>
      <c r="D175" s="224">
        <v>2</v>
      </c>
      <c r="E175" s="225" t="s">
        <v>603</v>
      </c>
      <c r="F175" s="223" t="s">
        <v>1313</v>
      </c>
      <c r="G175" s="223" t="s">
        <v>1313</v>
      </c>
      <c r="H175" s="223" t="s">
        <v>1313</v>
      </c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6"/>
      <c r="T175" s="227"/>
      <c r="U175" s="227"/>
      <c r="V175" s="227" t="s">
        <v>1314</v>
      </c>
      <c r="W175" s="227" t="s">
        <v>1314</v>
      </c>
      <c r="X175" s="227" t="s">
        <v>1314</v>
      </c>
      <c r="Y175" s="227" t="s">
        <v>1314</v>
      </c>
      <c r="Z175" s="227" t="s">
        <v>1314</v>
      </c>
      <c r="AA175" s="227" t="s">
        <v>1314</v>
      </c>
      <c r="AB175" s="227"/>
      <c r="AC175" s="227"/>
      <c r="AD175" s="227"/>
      <c r="AE175" s="227"/>
      <c r="AF175" s="226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6"/>
      <c r="AT175" s="227"/>
      <c r="AU175" s="227"/>
      <c r="AV175" s="227"/>
      <c r="AW175" s="227"/>
      <c r="AX175" s="227"/>
      <c r="AY175" s="227"/>
    </row>
    <row r="176" spans="1:51" x14ac:dyDescent="0.3">
      <c r="A176" s="223"/>
      <c r="B176" s="224" t="s">
        <v>571</v>
      </c>
      <c r="C176" s="224">
        <v>16</v>
      </c>
      <c r="D176" s="224">
        <v>6</v>
      </c>
      <c r="E176" s="225"/>
      <c r="F176" s="223" t="s">
        <v>1315</v>
      </c>
      <c r="G176" s="223" t="s">
        <v>1315</v>
      </c>
      <c r="H176" s="223" t="s">
        <v>1315</v>
      </c>
      <c r="I176" s="223" t="s">
        <v>1315</v>
      </c>
      <c r="J176" s="223" t="s">
        <v>1315</v>
      </c>
      <c r="K176" s="223" t="s">
        <v>1315</v>
      </c>
      <c r="L176" s="223" t="s">
        <v>1315</v>
      </c>
      <c r="M176" s="223" t="s">
        <v>1315</v>
      </c>
      <c r="N176" s="223" t="s">
        <v>1315</v>
      </c>
      <c r="O176" s="223" t="s">
        <v>1315</v>
      </c>
      <c r="P176" s="223" t="s">
        <v>1315</v>
      </c>
      <c r="Q176" s="223" t="s">
        <v>1315</v>
      </c>
      <c r="R176" s="223" t="s">
        <v>767</v>
      </c>
      <c r="S176" s="226"/>
      <c r="T176" s="227" t="s">
        <v>1316</v>
      </c>
      <c r="U176" s="227" t="s">
        <v>1316</v>
      </c>
      <c r="V176" s="227" t="s">
        <v>1316</v>
      </c>
      <c r="W176" s="227" t="s">
        <v>1316</v>
      </c>
      <c r="X176" s="227" t="s">
        <v>1316</v>
      </c>
      <c r="Y176" s="227" t="s">
        <v>1316</v>
      </c>
      <c r="Z176" s="227" t="s">
        <v>1316</v>
      </c>
      <c r="AA176" s="227" t="s">
        <v>1316</v>
      </c>
      <c r="AB176" s="227" t="s">
        <v>1316</v>
      </c>
      <c r="AC176" s="227" t="s">
        <v>1316</v>
      </c>
      <c r="AD176" s="227" t="s">
        <v>1316</v>
      </c>
      <c r="AE176" s="227" t="s">
        <v>1316</v>
      </c>
      <c r="AF176" s="226"/>
      <c r="AG176" s="55" t="s">
        <v>2270</v>
      </c>
      <c r="AH176" s="55" t="s">
        <v>2270</v>
      </c>
      <c r="AI176" s="55" t="s">
        <v>2270</v>
      </c>
      <c r="AJ176" s="55" t="s">
        <v>2270</v>
      </c>
      <c r="AK176" s="55" t="s">
        <v>2270</v>
      </c>
      <c r="AL176" s="55" t="s">
        <v>2270</v>
      </c>
      <c r="AM176" s="55" t="s">
        <v>2270</v>
      </c>
      <c r="AN176" s="55" t="s">
        <v>2270</v>
      </c>
      <c r="AO176" s="55" t="s">
        <v>2270</v>
      </c>
      <c r="AP176" s="55" t="s">
        <v>2270</v>
      </c>
      <c r="AQ176" s="55" t="s">
        <v>2270</v>
      </c>
      <c r="AR176" s="55" t="s">
        <v>2270</v>
      </c>
      <c r="AS176" s="226"/>
      <c r="AT176" s="227"/>
      <c r="AU176" s="227"/>
      <c r="AV176" s="227"/>
      <c r="AW176" s="227"/>
      <c r="AX176" s="227"/>
      <c r="AY176" s="227"/>
    </row>
    <row r="177" spans="1:51" x14ac:dyDescent="0.3">
      <c r="A177" s="253"/>
      <c r="B177" s="224" t="s">
        <v>1317</v>
      </c>
      <c r="C177" s="224"/>
      <c r="D177" s="224"/>
      <c r="E177" s="225"/>
      <c r="F177" s="223"/>
      <c r="G177" s="223"/>
      <c r="H177" s="223"/>
      <c r="I177" s="223"/>
      <c r="J177" s="223"/>
      <c r="K177" s="223"/>
      <c r="L177" s="223" t="s">
        <v>1318</v>
      </c>
      <c r="M177" s="223" t="s">
        <v>1318</v>
      </c>
      <c r="N177" s="223"/>
      <c r="O177" s="223"/>
      <c r="P177" s="223"/>
      <c r="Q177" s="223"/>
      <c r="R177" s="223"/>
      <c r="S177" s="226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  <c r="AD177" s="227"/>
      <c r="AE177" s="227"/>
      <c r="AF177" s="226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6"/>
      <c r="AT177" s="227"/>
      <c r="AU177" s="227"/>
      <c r="AV177" s="227"/>
      <c r="AW177" s="227"/>
      <c r="AX177" s="227"/>
      <c r="AY177" s="227"/>
    </row>
    <row r="178" spans="1:51" x14ac:dyDescent="0.3">
      <c r="A178" s="253"/>
      <c r="B178" s="224" t="s">
        <v>1319</v>
      </c>
      <c r="C178" s="224"/>
      <c r="D178" s="224"/>
      <c r="E178" s="225"/>
      <c r="F178" s="223" t="s">
        <v>1320</v>
      </c>
      <c r="G178" s="223" t="s">
        <v>1320</v>
      </c>
      <c r="H178" s="223" t="s">
        <v>1320</v>
      </c>
      <c r="I178" s="223" t="s">
        <v>1320</v>
      </c>
      <c r="J178" s="223" t="s">
        <v>1320</v>
      </c>
      <c r="K178" s="223" t="s">
        <v>1320</v>
      </c>
      <c r="L178" s="223" t="s">
        <v>1320</v>
      </c>
      <c r="M178" s="223" t="s">
        <v>1320</v>
      </c>
      <c r="N178" s="223" t="s">
        <v>1320</v>
      </c>
      <c r="O178" s="223" t="s">
        <v>1320</v>
      </c>
      <c r="P178" s="223" t="s">
        <v>1320</v>
      </c>
      <c r="Q178" s="223" t="s">
        <v>1320</v>
      </c>
      <c r="R178" s="223"/>
      <c r="S178" s="226"/>
      <c r="T178" s="223" t="s">
        <v>1320</v>
      </c>
      <c r="U178" s="223" t="s">
        <v>1320</v>
      </c>
      <c r="V178" s="223" t="s">
        <v>1320</v>
      </c>
      <c r="W178" s="227"/>
      <c r="X178" s="227"/>
      <c r="Y178" s="227"/>
      <c r="Z178" s="227"/>
      <c r="AA178" s="227"/>
      <c r="AB178" s="227"/>
      <c r="AC178" s="227"/>
      <c r="AD178" s="227"/>
      <c r="AE178" s="227"/>
      <c r="AF178" s="226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6"/>
      <c r="AT178" s="227"/>
      <c r="AU178" s="227"/>
      <c r="AV178" s="227"/>
      <c r="AW178" s="227"/>
      <c r="AX178" s="227"/>
      <c r="AY178" s="227"/>
    </row>
    <row r="179" spans="1:51" x14ac:dyDescent="0.3">
      <c r="A179" s="253"/>
      <c r="B179" s="224" t="s">
        <v>1321</v>
      </c>
      <c r="C179" s="224"/>
      <c r="D179" s="224"/>
      <c r="E179" s="225"/>
      <c r="F179" s="223" t="s">
        <v>1322</v>
      </c>
      <c r="G179" s="223" t="s">
        <v>1322</v>
      </c>
      <c r="H179" s="223" t="s">
        <v>1322</v>
      </c>
      <c r="I179" s="223" t="s">
        <v>1322</v>
      </c>
      <c r="J179" s="223" t="s">
        <v>1322</v>
      </c>
      <c r="K179" s="223" t="s">
        <v>1322</v>
      </c>
      <c r="L179" s="223" t="s">
        <v>1322</v>
      </c>
      <c r="M179" s="223" t="s">
        <v>1322</v>
      </c>
      <c r="N179" s="223" t="s">
        <v>1322</v>
      </c>
      <c r="O179" s="223" t="s">
        <v>1322</v>
      </c>
      <c r="P179" s="223" t="s">
        <v>1322</v>
      </c>
      <c r="Q179" s="223" t="s">
        <v>1322</v>
      </c>
      <c r="R179" s="223"/>
      <c r="S179" s="226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  <c r="AD179" s="227"/>
      <c r="AE179" s="227"/>
      <c r="AF179" s="226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6"/>
      <c r="AT179" s="227"/>
      <c r="AU179" s="227"/>
      <c r="AV179" s="227"/>
      <c r="AW179" s="227"/>
      <c r="AX179" s="227"/>
      <c r="AY179" s="227"/>
    </row>
    <row r="180" spans="1:51" x14ac:dyDescent="0.3">
      <c r="A180" s="223"/>
      <c r="B180" s="224" t="s">
        <v>1323</v>
      </c>
      <c r="C180" s="224">
        <v>15</v>
      </c>
      <c r="D180" s="224">
        <v>6</v>
      </c>
      <c r="E180" s="225" t="s">
        <v>603</v>
      </c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6"/>
      <c r="T180" s="227"/>
      <c r="U180" s="227" t="s">
        <v>1324</v>
      </c>
      <c r="V180" s="227" t="s">
        <v>1325</v>
      </c>
      <c r="W180" s="227" t="s">
        <v>1325</v>
      </c>
      <c r="X180" s="227" t="s">
        <v>1325</v>
      </c>
      <c r="Y180" s="227" t="s">
        <v>1325</v>
      </c>
      <c r="Z180" s="227" t="s">
        <v>1325</v>
      </c>
      <c r="AA180" s="227" t="s">
        <v>1325</v>
      </c>
      <c r="AB180" s="227" t="s">
        <v>1325</v>
      </c>
      <c r="AC180" s="227" t="s">
        <v>1325</v>
      </c>
      <c r="AD180" s="227" t="s">
        <v>1325</v>
      </c>
      <c r="AE180" s="227" t="s">
        <v>1325</v>
      </c>
      <c r="AF180" s="226"/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6"/>
      <c r="AT180" s="227"/>
      <c r="AU180" s="227"/>
      <c r="AV180" s="227"/>
      <c r="AW180" s="227"/>
      <c r="AX180" s="227"/>
      <c r="AY180" s="227"/>
    </row>
    <row r="181" spans="1:51" x14ac:dyDescent="0.3">
      <c r="A181" s="223"/>
      <c r="B181" s="224" t="s">
        <v>1326</v>
      </c>
      <c r="C181" s="224">
        <v>15</v>
      </c>
      <c r="D181" s="224">
        <v>6</v>
      </c>
      <c r="E181" s="225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6"/>
      <c r="T181" s="227" t="s">
        <v>1327</v>
      </c>
      <c r="U181" s="227" t="s">
        <v>1327</v>
      </c>
      <c r="V181" s="227" t="s">
        <v>1327</v>
      </c>
      <c r="W181" s="227" t="s">
        <v>1327</v>
      </c>
      <c r="X181" s="227" t="s">
        <v>1327</v>
      </c>
      <c r="Y181" s="227" t="s">
        <v>1327</v>
      </c>
      <c r="Z181" s="227" t="s">
        <v>1327</v>
      </c>
      <c r="AA181" s="227" t="s">
        <v>1327</v>
      </c>
      <c r="AB181" s="227" t="s">
        <v>1327</v>
      </c>
      <c r="AC181" s="227" t="s">
        <v>1327</v>
      </c>
      <c r="AD181" s="227" t="s">
        <v>1327</v>
      </c>
      <c r="AE181" s="227" t="s">
        <v>1327</v>
      </c>
      <c r="AF181" s="226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6"/>
      <c r="AT181" s="227"/>
      <c r="AU181" s="227"/>
      <c r="AV181" s="227"/>
      <c r="AW181" s="227"/>
      <c r="AX181" s="227"/>
      <c r="AY181" s="227"/>
    </row>
    <row r="182" spans="1:51" x14ac:dyDescent="0.3">
      <c r="A182" s="223"/>
      <c r="B182" s="224" t="s">
        <v>480</v>
      </c>
      <c r="C182" s="224">
        <v>15</v>
      </c>
      <c r="D182" s="224">
        <v>8</v>
      </c>
      <c r="E182" s="225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6"/>
      <c r="T182" s="227"/>
      <c r="U182" s="227"/>
      <c r="V182" s="227"/>
      <c r="W182" s="227"/>
      <c r="X182" s="227"/>
      <c r="Y182" s="227"/>
      <c r="Z182" s="227"/>
      <c r="AA182" s="227"/>
      <c r="AB182" s="227" t="s">
        <v>1328</v>
      </c>
      <c r="AC182" s="227" t="s">
        <v>1329</v>
      </c>
      <c r="AD182" s="227" t="s">
        <v>1330</v>
      </c>
      <c r="AE182" s="227" t="s">
        <v>1331</v>
      </c>
      <c r="AF182" s="226"/>
      <c r="AG182" s="227" t="s">
        <v>481</v>
      </c>
      <c r="AH182" s="55" t="s">
        <v>2271</v>
      </c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6"/>
      <c r="AT182" s="227"/>
      <c r="AU182" s="227"/>
      <c r="AV182" s="227"/>
      <c r="AW182" s="227"/>
      <c r="AX182" s="227"/>
      <c r="AY182" s="227"/>
    </row>
    <row r="183" spans="1:51" s="207" customFormat="1" x14ac:dyDescent="0.3">
      <c r="A183" s="253"/>
      <c r="B183" s="224" t="s">
        <v>2427</v>
      </c>
      <c r="C183" s="224"/>
      <c r="D183" s="224"/>
      <c r="E183" s="225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6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  <c r="AD183" s="227"/>
      <c r="AE183" s="227"/>
      <c r="AF183" s="226"/>
      <c r="AG183" s="227"/>
      <c r="AH183" s="53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6"/>
      <c r="AT183" s="227"/>
      <c r="AU183" s="227"/>
      <c r="AV183" s="227"/>
      <c r="AW183" s="227"/>
      <c r="AX183" s="227"/>
      <c r="AY183" s="227"/>
    </row>
    <row r="184" spans="1:51" x14ac:dyDescent="0.3">
      <c r="A184" s="253"/>
      <c r="B184" s="224" t="s">
        <v>459</v>
      </c>
      <c r="C184" s="224"/>
      <c r="D184" s="224"/>
      <c r="E184" s="225"/>
      <c r="F184" s="223" t="s">
        <v>1333</v>
      </c>
      <c r="G184" s="223" t="s">
        <v>1333</v>
      </c>
      <c r="H184" s="223" t="s">
        <v>1333</v>
      </c>
      <c r="I184" s="223" t="s">
        <v>1333</v>
      </c>
      <c r="J184" s="223" t="s">
        <v>1333</v>
      </c>
      <c r="K184" s="223" t="s">
        <v>1333</v>
      </c>
      <c r="L184" s="223" t="s">
        <v>1333</v>
      </c>
      <c r="M184" s="223" t="s">
        <v>1333</v>
      </c>
      <c r="N184" s="223"/>
      <c r="O184" s="223"/>
      <c r="P184" s="223"/>
      <c r="Q184" s="223"/>
      <c r="R184" s="223"/>
      <c r="S184" s="226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  <c r="AD184" s="227"/>
      <c r="AE184" s="227"/>
      <c r="AF184" s="226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6"/>
      <c r="AT184" s="227"/>
      <c r="AU184" s="227"/>
      <c r="AV184" s="227"/>
      <c r="AW184" s="227"/>
      <c r="AX184" s="227"/>
      <c r="AY184" s="227"/>
    </row>
    <row r="185" spans="1:51" x14ac:dyDescent="0.3">
      <c r="A185" s="223"/>
      <c r="B185" s="224" t="s">
        <v>1334</v>
      </c>
      <c r="C185" s="224">
        <v>15</v>
      </c>
      <c r="D185" s="224">
        <v>6</v>
      </c>
      <c r="E185" s="225"/>
      <c r="F185" s="223" t="s">
        <v>1335</v>
      </c>
      <c r="G185" s="223" t="s">
        <v>1335</v>
      </c>
      <c r="H185" s="223" t="s">
        <v>1335</v>
      </c>
      <c r="I185" s="223" t="s">
        <v>1335</v>
      </c>
      <c r="J185" s="223" t="s">
        <v>1335</v>
      </c>
      <c r="K185" s="223" t="s">
        <v>1335</v>
      </c>
      <c r="L185" s="223" t="s">
        <v>1335</v>
      </c>
      <c r="M185" s="223" t="s">
        <v>1335</v>
      </c>
      <c r="N185" s="223" t="s">
        <v>1335</v>
      </c>
      <c r="O185" s="223" t="s">
        <v>1335</v>
      </c>
      <c r="P185" s="223" t="s">
        <v>1335</v>
      </c>
      <c r="Q185" s="223" t="s">
        <v>1335</v>
      </c>
      <c r="R185" s="223" t="s">
        <v>1336</v>
      </c>
      <c r="S185" s="226"/>
      <c r="T185" s="227" t="s">
        <v>1337</v>
      </c>
      <c r="U185" s="227" t="s">
        <v>1337</v>
      </c>
      <c r="V185" s="227" t="s">
        <v>1337</v>
      </c>
      <c r="W185" s="227" t="s">
        <v>1337</v>
      </c>
      <c r="X185" s="227" t="s">
        <v>1337</v>
      </c>
      <c r="Y185" s="227" t="s">
        <v>1337</v>
      </c>
      <c r="Z185" s="227" t="s">
        <v>1337</v>
      </c>
      <c r="AA185" s="227" t="s">
        <v>1337</v>
      </c>
      <c r="AB185" s="227" t="s">
        <v>1337</v>
      </c>
      <c r="AC185" s="227" t="s">
        <v>1337</v>
      </c>
      <c r="AD185" s="227" t="s">
        <v>1337</v>
      </c>
      <c r="AE185" s="227" t="s">
        <v>1337</v>
      </c>
      <c r="AF185" s="226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6"/>
      <c r="AT185" s="227"/>
      <c r="AU185" s="227"/>
      <c r="AV185" s="227"/>
      <c r="AW185" s="227"/>
      <c r="AX185" s="227"/>
      <c r="AY185" s="227"/>
    </row>
    <row r="186" spans="1:51" x14ac:dyDescent="0.3">
      <c r="A186" s="223"/>
      <c r="B186" s="224" t="s">
        <v>107</v>
      </c>
      <c r="C186" s="224">
        <v>15</v>
      </c>
      <c r="D186" s="224">
        <v>8</v>
      </c>
      <c r="E186" s="225" t="s">
        <v>603</v>
      </c>
      <c r="F186" s="223" t="s">
        <v>1338</v>
      </c>
      <c r="G186" s="223" t="s">
        <v>1339</v>
      </c>
      <c r="H186" s="223" t="s">
        <v>1339</v>
      </c>
      <c r="I186" s="223" t="s">
        <v>1339</v>
      </c>
      <c r="J186" s="223" t="s">
        <v>1339</v>
      </c>
      <c r="K186" s="223" t="s">
        <v>1339</v>
      </c>
      <c r="L186" s="223" t="s">
        <v>1339</v>
      </c>
      <c r="M186" s="223" t="s">
        <v>1339</v>
      </c>
      <c r="N186" s="223" t="s">
        <v>1339</v>
      </c>
      <c r="O186" s="223" t="s">
        <v>1339</v>
      </c>
      <c r="P186" s="223" t="s">
        <v>1339</v>
      </c>
      <c r="Q186" s="223" t="s">
        <v>1340</v>
      </c>
      <c r="R186" s="223"/>
      <c r="S186" s="226"/>
      <c r="T186" s="227" t="s">
        <v>1340</v>
      </c>
      <c r="U186" s="227" t="s">
        <v>1340</v>
      </c>
      <c r="V186" s="227" t="s">
        <v>1340</v>
      </c>
      <c r="W186" s="227" t="s">
        <v>1340</v>
      </c>
      <c r="X186" s="227" t="s">
        <v>1340</v>
      </c>
      <c r="Y186" s="227" t="s">
        <v>1341</v>
      </c>
      <c r="Z186" s="227" t="s">
        <v>1342</v>
      </c>
      <c r="AA186" s="227" t="s">
        <v>1343</v>
      </c>
      <c r="AB186" s="227" t="s">
        <v>1344</v>
      </c>
      <c r="AC186" s="227" t="s">
        <v>1345</v>
      </c>
      <c r="AD186" s="227" t="s">
        <v>1346</v>
      </c>
      <c r="AE186" s="227" t="s">
        <v>1347</v>
      </c>
      <c r="AF186" s="226"/>
      <c r="AG186" s="227" t="s">
        <v>488</v>
      </c>
      <c r="AH186" s="55" t="s">
        <v>2314</v>
      </c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6"/>
      <c r="AT186" s="227"/>
      <c r="AU186" s="227"/>
      <c r="AV186" s="227"/>
      <c r="AW186" s="227"/>
      <c r="AX186" s="227"/>
      <c r="AY186" s="227"/>
    </row>
    <row r="187" spans="1:51" x14ac:dyDescent="0.3">
      <c r="A187" s="223"/>
      <c r="B187" s="224" t="s">
        <v>1348</v>
      </c>
      <c r="C187" s="224">
        <v>15</v>
      </c>
      <c r="D187" s="224">
        <v>5</v>
      </c>
      <c r="E187" s="225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 t="s">
        <v>1349</v>
      </c>
      <c r="Q187" s="223" t="s">
        <v>1349</v>
      </c>
      <c r="R187" s="223" t="s">
        <v>1350</v>
      </c>
      <c r="S187" s="226"/>
      <c r="T187" s="223" t="s">
        <v>1349</v>
      </c>
      <c r="U187" s="223" t="s">
        <v>1349</v>
      </c>
      <c r="V187" s="223" t="s">
        <v>1349</v>
      </c>
      <c r="W187" s="223" t="s">
        <v>1349</v>
      </c>
      <c r="X187" s="223" t="s">
        <v>1349</v>
      </c>
      <c r="Y187" s="223" t="s">
        <v>1349</v>
      </c>
      <c r="Z187" s="223" t="s">
        <v>1349</v>
      </c>
      <c r="AA187" s="223" t="s">
        <v>1349</v>
      </c>
      <c r="AB187" s="223" t="s">
        <v>1349</v>
      </c>
      <c r="AC187" s="223" t="s">
        <v>1349</v>
      </c>
      <c r="AD187" s="227" t="s">
        <v>2272</v>
      </c>
      <c r="AE187" s="227"/>
      <c r="AF187" s="226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6"/>
      <c r="AT187" s="227"/>
      <c r="AU187" s="227"/>
      <c r="AV187" s="227"/>
      <c r="AW187" s="227"/>
      <c r="AX187" s="227"/>
      <c r="AY187" s="227"/>
    </row>
    <row r="188" spans="1:51" x14ac:dyDescent="0.3">
      <c r="A188" s="223"/>
      <c r="B188" s="224" t="s">
        <v>44</v>
      </c>
      <c r="C188" s="224">
        <v>15</v>
      </c>
      <c r="D188" s="224">
        <v>6</v>
      </c>
      <c r="E188" s="225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 t="s">
        <v>1351</v>
      </c>
      <c r="R188" s="223"/>
      <c r="S188" s="226"/>
      <c r="T188" s="227" t="s">
        <v>1352</v>
      </c>
      <c r="U188" s="227" t="s">
        <v>1353</v>
      </c>
      <c r="V188" s="227" t="s">
        <v>1354</v>
      </c>
      <c r="W188" s="227" t="s">
        <v>1355</v>
      </c>
      <c r="X188" s="227" t="s">
        <v>1356</v>
      </c>
      <c r="Y188" s="227" t="s">
        <v>1357</v>
      </c>
      <c r="Z188" s="227" t="s">
        <v>1358</v>
      </c>
      <c r="AA188" s="227" t="s">
        <v>1359</v>
      </c>
      <c r="AB188" s="227" t="s">
        <v>1360</v>
      </c>
      <c r="AC188" s="227" t="s">
        <v>1361</v>
      </c>
      <c r="AD188" s="227" t="s">
        <v>1362</v>
      </c>
      <c r="AE188" s="227" t="s">
        <v>374</v>
      </c>
      <c r="AF188" s="226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6"/>
      <c r="AT188" s="227"/>
      <c r="AU188" s="227"/>
      <c r="AV188" s="227"/>
      <c r="AW188" s="227"/>
      <c r="AX188" s="227"/>
      <c r="AY188" s="227"/>
    </row>
    <row r="189" spans="1:51" x14ac:dyDescent="0.3">
      <c r="A189" s="223"/>
      <c r="B189" s="231" t="s">
        <v>1363</v>
      </c>
      <c r="C189" s="224">
        <v>15</v>
      </c>
      <c r="D189" s="231">
        <v>12</v>
      </c>
      <c r="E189" s="222" t="s">
        <v>603</v>
      </c>
      <c r="F189" s="225" t="s">
        <v>1364</v>
      </c>
      <c r="G189" s="225" t="s">
        <v>1364</v>
      </c>
      <c r="H189" s="225" t="s">
        <v>1364</v>
      </c>
      <c r="I189" s="225" t="s">
        <v>1364</v>
      </c>
      <c r="J189" s="225" t="s">
        <v>1364</v>
      </c>
      <c r="K189" s="225" t="s">
        <v>1364</v>
      </c>
      <c r="L189" s="225" t="s">
        <v>1365</v>
      </c>
      <c r="M189" s="225" t="s">
        <v>1365</v>
      </c>
      <c r="N189" s="225" t="s">
        <v>1365</v>
      </c>
      <c r="O189" s="225" t="s">
        <v>1366</v>
      </c>
      <c r="P189" s="225" t="s">
        <v>1366</v>
      </c>
      <c r="Q189" s="225" t="s">
        <v>1366</v>
      </c>
      <c r="R189" s="223"/>
      <c r="S189" s="226"/>
      <c r="T189" s="227" t="s">
        <v>1367</v>
      </c>
      <c r="U189" s="227" t="s">
        <v>1367</v>
      </c>
      <c r="V189" s="227" t="s">
        <v>1367</v>
      </c>
      <c r="W189" s="227" t="s">
        <v>1367</v>
      </c>
      <c r="X189" s="227" t="s">
        <v>1367</v>
      </c>
      <c r="Y189" s="227" t="s">
        <v>1367</v>
      </c>
      <c r="Z189" s="227" t="s">
        <v>1368</v>
      </c>
      <c r="AA189" s="227" t="s">
        <v>1368</v>
      </c>
      <c r="AB189" s="227" t="s">
        <v>1368</v>
      </c>
      <c r="AC189" s="227" t="s">
        <v>1368</v>
      </c>
      <c r="AD189" s="227" t="s">
        <v>1368</v>
      </c>
      <c r="AE189" s="227" t="s">
        <v>1368</v>
      </c>
      <c r="AF189" s="226"/>
      <c r="AG189" s="227" t="s">
        <v>1368</v>
      </c>
      <c r="AH189" s="227" t="s">
        <v>1368</v>
      </c>
      <c r="AI189" s="227" t="s">
        <v>1368</v>
      </c>
      <c r="AJ189" s="227" t="s">
        <v>1368</v>
      </c>
      <c r="AK189" s="227" t="s">
        <v>1368</v>
      </c>
      <c r="AL189" s="227" t="s">
        <v>1368</v>
      </c>
      <c r="AM189" s="227"/>
      <c r="AN189" s="227"/>
      <c r="AO189" s="227"/>
      <c r="AP189" s="227"/>
      <c r="AQ189" s="227"/>
      <c r="AR189" s="227"/>
      <c r="AS189" s="226"/>
      <c r="AT189" s="227"/>
      <c r="AU189" s="227"/>
      <c r="AV189" s="227"/>
      <c r="AW189" s="227"/>
      <c r="AX189" s="227"/>
      <c r="AY189" s="227"/>
    </row>
    <row r="190" spans="1:51" x14ac:dyDescent="0.3">
      <c r="A190" s="253"/>
      <c r="B190" s="231" t="s">
        <v>1369</v>
      </c>
      <c r="C190" s="231"/>
      <c r="D190" s="231"/>
      <c r="E190" s="222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23"/>
      <c r="S190" s="226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  <c r="AD190" s="227"/>
      <c r="AE190" s="227"/>
      <c r="AF190" s="226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6"/>
      <c r="AT190" s="227"/>
      <c r="AU190" s="227"/>
      <c r="AV190" s="227"/>
      <c r="AW190" s="227"/>
      <c r="AX190" s="227"/>
      <c r="AY190" s="227"/>
    </row>
    <row r="191" spans="1:51" x14ac:dyDescent="0.3">
      <c r="A191" s="253"/>
      <c r="B191" s="224" t="s">
        <v>1370</v>
      </c>
      <c r="C191" s="224"/>
      <c r="D191" s="224"/>
      <c r="E191" s="225"/>
      <c r="F191" s="223" t="s">
        <v>1371</v>
      </c>
      <c r="G191" s="223" t="s">
        <v>1371</v>
      </c>
      <c r="H191" s="223" t="s">
        <v>1371</v>
      </c>
      <c r="I191" s="223" t="s">
        <v>1371</v>
      </c>
      <c r="J191" s="223" t="s">
        <v>1371</v>
      </c>
      <c r="K191" s="223" t="s">
        <v>1371</v>
      </c>
      <c r="L191" s="223" t="s">
        <v>1371</v>
      </c>
      <c r="M191" s="223" t="s">
        <v>1371</v>
      </c>
      <c r="N191" s="223" t="s">
        <v>1371</v>
      </c>
      <c r="O191" s="223" t="s">
        <v>1371</v>
      </c>
      <c r="P191" s="223" t="s">
        <v>1371</v>
      </c>
      <c r="Q191" s="223" t="s">
        <v>1371</v>
      </c>
      <c r="R191" s="223"/>
      <c r="S191" s="226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  <c r="AD191" s="227"/>
      <c r="AE191" s="227"/>
      <c r="AF191" s="226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6"/>
      <c r="AT191" s="227"/>
      <c r="AU191" s="227"/>
      <c r="AV191" s="227"/>
      <c r="AW191" s="227"/>
      <c r="AX191" s="227"/>
      <c r="AY191" s="227"/>
    </row>
    <row r="192" spans="1:51" x14ac:dyDescent="0.3">
      <c r="A192" s="223"/>
      <c r="B192" s="224" t="s">
        <v>1372</v>
      </c>
      <c r="C192" s="224">
        <v>15</v>
      </c>
      <c r="D192" s="224">
        <v>6</v>
      </c>
      <c r="E192" s="225"/>
      <c r="F192" s="223" t="s">
        <v>1373</v>
      </c>
      <c r="G192" s="223" t="s">
        <v>1373</v>
      </c>
      <c r="H192" s="223" t="s">
        <v>1373</v>
      </c>
      <c r="I192" s="223" t="s">
        <v>1374</v>
      </c>
      <c r="J192" s="223" t="s">
        <v>1374</v>
      </c>
      <c r="K192" s="223" t="s">
        <v>1374</v>
      </c>
      <c r="L192" s="223" t="s">
        <v>1374</v>
      </c>
      <c r="M192" s="223" t="s">
        <v>1374</v>
      </c>
      <c r="N192" s="223" t="s">
        <v>1375</v>
      </c>
      <c r="O192" s="223" t="s">
        <v>1375</v>
      </c>
      <c r="P192" s="223" t="s">
        <v>1375</v>
      </c>
      <c r="Q192" s="223" t="s">
        <v>1375</v>
      </c>
      <c r="R192" s="223" t="s">
        <v>1376</v>
      </c>
      <c r="S192" s="226"/>
      <c r="T192" s="223" t="s">
        <v>1375</v>
      </c>
      <c r="U192" s="227" t="s">
        <v>1377</v>
      </c>
      <c r="V192" s="227" t="s">
        <v>1377</v>
      </c>
      <c r="W192" s="227" t="s">
        <v>1377</v>
      </c>
      <c r="X192" s="227" t="s">
        <v>1377</v>
      </c>
      <c r="Y192" s="227" t="s">
        <v>1377</v>
      </c>
      <c r="Z192" s="227" t="s">
        <v>1377</v>
      </c>
      <c r="AA192" s="227" t="s">
        <v>1377</v>
      </c>
      <c r="AB192" s="227" t="s">
        <v>1377</v>
      </c>
      <c r="AC192" s="227" t="s">
        <v>1377</v>
      </c>
      <c r="AD192" s="227" t="s">
        <v>1377</v>
      </c>
      <c r="AE192" s="227" t="s">
        <v>1377</v>
      </c>
      <c r="AF192" s="226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6"/>
      <c r="AT192" s="227"/>
      <c r="AU192" s="227"/>
      <c r="AV192" s="227"/>
      <c r="AW192" s="227"/>
      <c r="AX192" s="227"/>
      <c r="AY192" s="227"/>
    </row>
    <row r="193" spans="1:51" x14ac:dyDescent="0.3">
      <c r="A193" s="223"/>
      <c r="B193" s="224" t="s">
        <v>1378</v>
      </c>
      <c r="C193" s="224">
        <v>15</v>
      </c>
      <c r="D193" s="224">
        <v>6</v>
      </c>
      <c r="E193" s="225"/>
      <c r="F193" s="223" t="s">
        <v>1379</v>
      </c>
      <c r="G193" s="223" t="s">
        <v>1379</v>
      </c>
      <c r="H193" s="223" t="s">
        <v>1379</v>
      </c>
      <c r="I193" s="223" t="s">
        <v>1379</v>
      </c>
      <c r="J193" s="223" t="s">
        <v>1379</v>
      </c>
      <c r="K193" s="223" t="s">
        <v>1379</v>
      </c>
      <c r="L193" s="223" t="s">
        <v>1379</v>
      </c>
      <c r="M193" s="223" t="s">
        <v>1379</v>
      </c>
      <c r="N193" s="223" t="s">
        <v>1379</v>
      </c>
      <c r="O193" s="223" t="s">
        <v>1379</v>
      </c>
      <c r="P193" s="223" t="s">
        <v>1379</v>
      </c>
      <c r="Q193" s="223" t="s">
        <v>1379</v>
      </c>
      <c r="R193" s="223" t="s">
        <v>1380</v>
      </c>
      <c r="S193" s="226"/>
      <c r="T193" s="227" t="s">
        <v>1379</v>
      </c>
      <c r="U193" s="227" t="s">
        <v>1379</v>
      </c>
      <c r="V193" s="223" t="s">
        <v>1379</v>
      </c>
      <c r="W193" s="227" t="s">
        <v>1381</v>
      </c>
      <c r="X193" s="227" t="s">
        <v>1382</v>
      </c>
      <c r="Y193" s="227" t="s">
        <v>1382</v>
      </c>
      <c r="Z193" s="227" t="s">
        <v>1383</v>
      </c>
      <c r="AA193" s="227" t="s">
        <v>1383</v>
      </c>
      <c r="AB193" s="227" t="s">
        <v>1384</v>
      </c>
      <c r="AC193" s="227" t="s">
        <v>1384</v>
      </c>
      <c r="AD193" s="227" t="s">
        <v>1385</v>
      </c>
      <c r="AE193" s="227" t="s">
        <v>1385</v>
      </c>
      <c r="AF193" s="226"/>
      <c r="AG193" s="227"/>
      <c r="AH193" s="227"/>
      <c r="AI193" s="227"/>
      <c r="AJ193" s="227"/>
      <c r="AK193" s="227"/>
      <c r="AL193" s="227"/>
      <c r="AM193" s="227"/>
      <c r="AN193" s="227"/>
      <c r="AO193" s="227"/>
      <c r="AP193" s="227"/>
      <c r="AQ193" s="227"/>
      <c r="AR193" s="227"/>
      <c r="AS193" s="226"/>
      <c r="AT193" s="227"/>
      <c r="AU193" s="227"/>
      <c r="AV193" s="227"/>
      <c r="AW193" s="227"/>
      <c r="AX193" s="227"/>
      <c r="AY193" s="227"/>
    </row>
    <row r="194" spans="1:51" x14ac:dyDescent="0.3">
      <c r="A194" s="253"/>
      <c r="B194" s="224" t="s">
        <v>1386</v>
      </c>
      <c r="C194" s="224"/>
      <c r="D194" s="224"/>
      <c r="E194" s="225"/>
      <c r="F194" s="223"/>
      <c r="G194" s="223"/>
      <c r="H194" s="223"/>
      <c r="I194" s="223" t="s">
        <v>1387</v>
      </c>
      <c r="J194" s="223" t="s">
        <v>1387</v>
      </c>
      <c r="K194" s="223" t="s">
        <v>1387</v>
      </c>
      <c r="L194" s="223" t="s">
        <v>1387</v>
      </c>
      <c r="M194" s="223" t="s">
        <v>1387</v>
      </c>
      <c r="N194" s="223" t="s">
        <v>1387</v>
      </c>
      <c r="O194" s="223"/>
      <c r="P194" s="223"/>
      <c r="Q194" s="223"/>
      <c r="R194" s="223"/>
      <c r="S194" s="226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  <c r="AD194" s="227"/>
      <c r="AE194" s="227"/>
      <c r="AF194" s="226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6"/>
      <c r="AT194" s="227"/>
      <c r="AU194" s="227"/>
      <c r="AV194" s="227"/>
      <c r="AW194" s="227"/>
      <c r="AX194" s="227"/>
      <c r="AY194" s="227"/>
    </row>
    <row r="195" spans="1:51" x14ac:dyDescent="0.3">
      <c r="A195" s="223"/>
      <c r="B195" s="224" t="s">
        <v>1388</v>
      </c>
      <c r="C195" s="224">
        <v>16</v>
      </c>
      <c r="D195" s="224">
        <v>4</v>
      </c>
      <c r="E195" s="225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30"/>
      <c r="T195" s="223"/>
      <c r="U195" s="223"/>
      <c r="V195" s="223"/>
      <c r="W195" s="223"/>
      <c r="X195" s="223"/>
      <c r="Y195" s="223"/>
      <c r="Z195" s="223"/>
      <c r="AA195" s="223"/>
      <c r="AB195" s="227"/>
      <c r="AC195" s="227"/>
      <c r="AD195" s="227"/>
      <c r="AE195" s="227" t="s">
        <v>1389</v>
      </c>
      <c r="AF195" s="226"/>
      <c r="AG195" s="227" t="s">
        <v>1389</v>
      </c>
      <c r="AH195" s="227" t="s">
        <v>1389</v>
      </c>
      <c r="AI195" s="227" t="s">
        <v>1389</v>
      </c>
      <c r="AJ195" s="227" t="s">
        <v>1389</v>
      </c>
      <c r="AK195" s="227" t="s">
        <v>1389</v>
      </c>
      <c r="AL195" s="227" t="s">
        <v>1389</v>
      </c>
      <c r="AM195" s="227" t="s">
        <v>1389</v>
      </c>
      <c r="AN195" s="227" t="s">
        <v>1389</v>
      </c>
      <c r="AO195" s="227" t="s">
        <v>1389</v>
      </c>
      <c r="AP195" s="227" t="s">
        <v>1389</v>
      </c>
      <c r="AQ195" s="227" t="s">
        <v>1389</v>
      </c>
      <c r="AR195" s="227"/>
      <c r="AS195" s="226"/>
      <c r="AT195" s="227"/>
      <c r="AU195" s="227"/>
      <c r="AV195" s="227"/>
      <c r="AW195" s="227"/>
      <c r="AX195" s="227"/>
      <c r="AY195" s="227"/>
    </row>
    <row r="196" spans="1:51" x14ac:dyDescent="0.3">
      <c r="A196" s="223"/>
      <c r="B196" s="224" t="s">
        <v>63</v>
      </c>
      <c r="C196" s="224">
        <v>15</v>
      </c>
      <c r="D196" s="224">
        <v>10</v>
      </c>
      <c r="E196" s="225"/>
      <c r="F196" s="223" t="s">
        <v>1390</v>
      </c>
      <c r="G196" s="223" t="s">
        <v>1390</v>
      </c>
      <c r="H196" s="223" t="s">
        <v>1391</v>
      </c>
      <c r="I196" s="223" t="s">
        <v>1391</v>
      </c>
      <c r="J196" s="223" t="s">
        <v>1391</v>
      </c>
      <c r="K196" s="223" t="s">
        <v>1391</v>
      </c>
      <c r="L196" s="223" t="s">
        <v>1391</v>
      </c>
      <c r="M196" s="223" t="s">
        <v>1391</v>
      </c>
      <c r="N196" s="223" t="s">
        <v>1391</v>
      </c>
      <c r="O196" s="223" t="s">
        <v>1391</v>
      </c>
      <c r="P196" s="223" t="s">
        <v>1391</v>
      </c>
      <c r="Q196" s="223" t="s">
        <v>1391</v>
      </c>
      <c r="R196" s="223" t="s">
        <v>1072</v>
      </c>
      <c r="S196" s="226"/>
      <c r="T196" s="236" t="s">
        <v>1392</v>
      </c>
      <c r="U196" s="227" t="s">
        <v>1393</v>
      </c>
      <c r="V196" s="227" t="s">
        <v>1394</v>
      </c>
      <c r="W196" s="227" t="s">
        <v>1395</v>
      </c>
      <c r="X196" s="227" t="s">
        <v>1396</v>
      </c>
      <c r="Y196" s="227" t="s">
        <v>1397</v>
      </c>
      <c r="Z196" s="227" t="s">
        <v>1398</v>
      </c>
      <c r="AA196" s="227" t="s">
        <v>1399</v>
      </c>
      <c r="AB196" s="227" t="s">
        <v>1400</v>
      </c>
      <c r="AC196" s="227" t="s">
        <v>1401</v>
      </c>
      <c r="AD196" s="227" t="s">
        <v>1402</v>
      </c>
      <c r="AE196" s="227" t="s">
        <v>1403</v>
      </c>
      <c r="AF196" s="226"/>
      <c r="AG196" s="227" t="s">
        <v>1404</v>
      </c>
      <c r="AH196" s="227" t="s">
        <v>1405</v>
      </c>
      <c r="AI196" s="227" t="s">
        <v>483</v>
      </c>
      <c r="AJ196" s="55" t="s">
        <v>2273</v>
      </c>
      <c r="AK196" s="227"/>
      <c r="AL196" s="227"/>
      <c r="AM196" s="227"/>
      <c r="AN196" s="227"/>
      <c r="AO196" s="227"/>
      <c r="AP196" s="227"/>
      <c r="AQ196" s="227"/>
      <c r="AR196" s="227"/>
      <c r="AS196" s="226"/>
      <c r="AT196" s="227"/>
      <c r="AU196" s="227"/>
      <c r="AV196" s="227"/>
      <c r="AW196" s="227"/>
      <c r="AX196" s="227"/>
      <c r="AY196" s="227"/>
    </row>
    <row r="197" spans="1:51" x14ac:dyDescent="0.3">
      <c r="A197" s="253"/>
      <c r="B197" s="224" t="s">
        <v>1406</v>
      </c>
      <c r="C197" s="224"/>
      <c r="D197" s="224"/>
      <c r="E197" s="225"/>
      <c r="F197" s="223" t="s">
        <v>1407</v>
      </c>
      <c r="G197" s="223" t="s">
        <v>1407</v>
      </c>
      <c r="H197" s="223" t="s">
        <v>1407</v>
      </c>
      <c r="I197" s="223" t="s">
        <v>1407</v>
      </c>
      <c r="J197" s="223" t="s">
        <v>1407</v>
      </c>
      <c r="K197" s="223" t="s">
        <v>1408</v>
      </c>
      <c r="L197" s="223" t="s">
        <v>1408</v>
      </c>
      <c r="M197" s="223" t="s">
        <v>1408</v>
      </c>
      <c r="N197" s="223" t="s">
        <v>1408</v>
      </c>
      <c r="O197" s="223" t="s">
        <v>1408</v>
      </c>
      <c r="P197" s="223" t="s">
        <v>1408</v>
      </c>
      <c r="Q197" s="223" t="s">
        <v>1408</v>
      </c>
      <c r="R197" s="223" t="s">
        <v>840</v>
      </c>
      <c r="S197" s="226"/>
      <c r="T197" s="227" t="s">
        <v>1408</v>
      </c>
      <c r="U197" s="227"/>
      <c r="V197" s="227"/>
      <c r="W197" s="227"/>
      <c r="X197" s="227"/>
      <c r="Y197" s="227"/>
      <c r="Z197" s="227"/>
      <c r="AA197" s="227"/>
      <c r="AB197" s="227"/>
      <c r="AC197" s="227"/>
      <c r="AD197" s="227"/>
      <c r="AE197" s="227"/>
      <c r="AF197" s="226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6"/>
      <c r="AT197" s="227"/>
      <c r="AU197" s="227"/>
      <c r="AV197" s="227"/>
      <c r="AW197" s="227"/>
      <c r="AX197" s="227"/>
      <c r="AY197" s="227"/>
    </row>
    <row r="198" spans="1:51" x14ac:dyDescent="0.3">
      <c r="A198" s="223"/>
      <c r="B198" s="224" t="s">
        <v>1409</v>
      </c>
      <c r="C198" s="224">
        <v>15</v>
      </c>
      <c r="D198" s="224">
        <v>5</v>
      </c>
      <c r="E198" s="225"/>
      <c r="F198" s="223" t="s">
        <v>1410</v>
      </c>
      <c r="G198" s="223" t="s">
        <v>1410</v>
      </c>
      <c r="H198" s="223" t="s">
        <v>1410</v>
      </c>
      <c r="I198" s="223" t="s">
        <v>1410</v>
      </c>
      <c r="J198" s="223" t="s">
        <v>1410</v>
      </c>
      <c r="K198" s="223" t="s">
        <v>1410</v>
      </c>
      <c r="L198" s="223" t="s">
        <v>1410</v>
      </c>
      <c r="M198" s="223" t="s">
        <v>1410</v>
      </c>
      <c r="N198" s="223" t="s">
        <v>1410</v>
      </c>
      <c r="O198" s="223" t="s">
        <v>1410</v>
      </c>
      <c r="P198" s="223" t="s">
        <v>1410</v>
      </c>
      <c r="Q198" s="223" t="s">
        <v>1411</v>
      </c>
      <c r="R198" s="223"/>
      <c r="S198" s="226"/>
      <c r="T198" s="223" t="s">
        <v>1411</v>
      </c>
      <c r="U198" s="223" t="s">
        <v>1411</v>
      </c>
      <c r="V198" s="223" t="s">
        <v>1411</v>
      </c>
      <c r="W198" s="223" t="s">
        <v>1411</v>
      </c>
      <c r="X198" s="223" t="s">
        <v>1411</v>
      </c>
      <c r="Y198" s="223" t="s">
        <v>1411</v>
      </c>
      <c r="Z198" s="223" t="s">
        <v>1411</v>
      </c>
      <c r="AA198" s="223" t="s">
        <v>1411</v>
      </c>
      <c r="AB198" s="223" t="s">
        <v>1411</v>
      </c>
      <c r="AC198" s="223" t="s">
        <v>1411</v>
      </c>
      <c r="AD198" s="223" t="s">
        <v>1411</v>
      </c>
      <c r="AE198" s="227"/>
      <c r="AF198" s="226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6"/>
      <c r="AT198" s="227"/>
      <c r="AU198" s="227"/>
      <c r="AV198" s="227"/>
      <c r="AW198" s="227"/>
      <c r="AX198" s="227"/>
      <c r="AY198" s="227"/>
    </row>
    <row r="199" spans="1:51" x14ac:dyDescent="0.3">
      <c r="A199" s="223"/>
      <c r="B199" s="224" t="s">
        <v>509</v>
      </c>
      <c r="C199" s="224">
        <v>16</v>
      </c>
      <c r="D199" s="224">
        <v>1</v>
      </c>
      <c r="E199" s="225"/>
      <c r="F199" s="223" t="s">
        <v>1412</v>
      </c>
      <c r="G199" s="223" t="s">
        <v>1413</v>
      </c>
      <c r="H199" s="223" t="s">
        <v>1413</v>
      </c>
      <c r="I199" s="223" t="s">
        <v>1413</v>
      </c>
      <c r="J199" s="223" t="s">
        <v>1413</v>
      </c>
      <c r="K199" s="223" t="s">
        <v>1413</v>
      </c>
      <c r="L199" s="223" t="s">
        <v>1413</v>
      </c>
      <c r="M199" s="223" t="s">
        <v>1414</v>
      </c>
      <c r="N199" s="223" t="s">
        <v>1414</v>
      </c>
      <c r="O199" s="223" t="s">
        <v>1414</v>
      </c>
      <c r="P199" s="223" t="s">
        <v>1414</v>
      </c>
      <c r="Q199" s="223" t="s">
        <v>1414</v>
      </c>
      <c r="R199" s="223" t="s">
        <v>1153</v>
      </c>
      <c r="S199" s="226"/>
      <c r="T199" s="227" t="s">
        <v>1414</v>
      </c>
      <c r="U199" s="227" t="s">
        <v>1414</v>
      </c>
      <c r="V199" s="227" t="s">
        <v>1414</v>
      </c>
      <c r="W199" s="227" t="s">
        <v>1414</v>
      </c>
      <c r="X199" s="227" t="s">
        <v>1414</v>
      </c>
      <c r="Y199" s="227" t="s">
        <v>1414</v>
      </c>
      <c r="Z199" s="227" t="s">
        <v>1414</v>
      </c>
      <c r="AA199" s="227" t="s">
        <v>1415</v>
      </c>
      <c r="AB199" s="227" t="s">
        <v>1415</v>
      </c>
      <c r="AC199" s="227" t="s">
        <v>1415</v>
      </c>
      <c r="AD199" s="227" t="s">
        <v>1415</v>
      </c>
      <c r="AE199" s="227" t="s">
        <v>1415</v>
      </c>
      <c r="AF199" s="226"/>
      <c r="AG199" s="227" t="s">
        <v>1415</v>
      </c>
      <c r="AH199" s="227" t="s">
        <v>510</v>
      </c>
      <c r="AI199" s="227" t="s">
        <v>510</v>
      </c>
      <c r="AJ199" s="227" t="s">
        <v>510</v>
      </c>
      <c r="AK199" s="227" t="s">
        <v>510</v>
      </c>
      <c r="AL199" s="227" t="s">
        <v>510</v>
      </c>
      <c r="AM199" s="227" t="s">
        <v>510</v>
      </c>
      <c r="AN199" s="227"/>
      <c r="AO199" s="227"/>
      <c r="AP199" s="227"/>
      <c r="AQ199" s="227"/>
      <c r="AR199" s="227"/>
      <c r="AS199" s="226"/>
      <c r="AT199" s="227"/>
      <c r="AU199" s="227"/>
      <c r="AV199" s="227"/>
      <c r="AW199" s="227"/>
      <c r="AX199" s="227"/>
      <c r="AY199" s="227"/>
    </row>
    <row r="200" spans="1:51" x14ac:dyDescent="0.3">
      <c r="A200" s="223"/>
      <c r="B200" s="224" t="s">
        <v>1416</v>
      </c>
      <c r="C200" s="224">
        <v>15</v>
      </c>
      <c r="D200" s="224">
        <v>12</v>
      </c>
      <c r="E200" s="225"/>
      <c r="F200" s="223"/>
      <c r="G200" s="223"/>
      <c r="H200" s="223"/>
      <c r="I200" s="223"/>
      <c r="J200" s="223"/>
      <c r="K200" s="223"/>
      <c r="L200" s="223" t="s">
        <v>1417</v>
      </c>
      <c r="M200" s="223" t="s">
        <v>1417</v>
      </c>
      <c r="N200" s="223" t="s">
        <v>1417</v>
      </c>
      <c r="O200" s="223" t="s">
        <v>1417</v>
      </c>
      <c r="P200" s="223" t="s">
        <v>1417</v>
      </c>
      <c r="Q200" s="223" t="s">
        <v>1417</v>
      </c>
      <c r="R200" s="223" t="s">
        <v>607</v>
      </c>
      <c r="S200" s="226"/>
      <c r="T200" s="227" t="s">
        <v>1417</v>
      </c>
      <c r="U200" s="227" t="s">
        <v>1417</v>
      </c>
      <c r="V200" s="227" t="s">
        <v>1417</v>
      </c>
      <c r="W200" s="227" t="s">
        <v>1417</v>
      </c>
      <c r="X200" s="227" t="s">
        <v>1417</v>
      </c>
      <c r="Y200" s="227" t="s">
        <v>1417</v>
      </c>
      <c r="Z200" s="227" t="s">
        <v>1418</v>
      </c>
      <c r="AA200" s="227" t="s">
        <v>1418</v>
      </c>
      <c r="AB200" s="227" t="s">
        <v>1418</v>
      </c>
      <c r="AC200" s="227" t="s">
        <v>1418</v>
      </c>
      <c r="AD200" s="227" t="s">
        <v>1418</v>
      </c>
      <c r="AE200" s="227" t="s">
        <v>1418</v>
      </c>
      <c r="AF200" s="226"/>
      <c r="AG200" s="227" t="s">
        <v>1418</v>
      </c>
      <c r="AH200" s="227" t="s">
        <v>1418</v>
      </c>
      <c r="AI200" s="227" t="s">
        <v>1418</v>
      </c>
      <c r="AJ200" s="227" t="s">
        <v>1418</v>
      </c>
      <c r="AK200" s="227" t="s">
        <v>1418</v>
      </c>
      <c r="AL200" s="227" t="s">
        <v>1418</v>
      </c>
      <c r="AM200" s="227"/>
      <c r="AN200" s="227"/>
      <c r="AO200" s="227"/>
      <c r="AP200" s="227"/>
      <c r="AQ200" s="227"/>
      <c r="AR200" s="227"/>
      <c r="AS200" s="226"/>
      <c r="AT200" s="227"/>
      <c r="AU200" s="227"/>
      <c r="AV200" s="227"/>
      <c r="AW200" s="227"/>
      <c r="AX200" s="227"/>
      <c r="AY200" s="227"/>
    </row>
    <row r="201" spans="1:51" x14ac:dyDescent="0.3">
      <c r="A201" s="223"/>
      <c r="B201" s="224" t="s">
        <v>1420</v>
      </c>
      <c r="C201" s="224">
        <v>16</v>
      </c>
      <c r="D201" s="224">
        <v>6</v>
      </c>
      <c r="E201" s="225"/>
      <c r="F201" s="223" t="s">
        <v>1421</v>
      </c>
      <c r="G201" s="223" t="s">
        <v>1421</v>
      </c>
      <c r="H201" s="223" t="s">
        <v>1421</v>
      </c>
      <c r="I201" s="223" t="s">
        <v>1421</v>
      </c>
      <c r="J201" s="223" t="s">
        <v>1421</v>
      </c>
      <c r="K201" s="223" t="s">
        <v>1421</v>
      </c>
      <c r="L201" s="223" t="s">
        <v>1421</v>
      </c>
      <c r="M201" s="223" t="s">
        <v>1421</v>
      </c>
      <c r="N201" s="223" t="s">
        <v>1421</v>
      </c>
      <c r="O201" s="223" t="s">
        <v>1421</v>
      </c>
      <c r="P201" s="223" t="s">
        <v>1421</v>
      </c>
      <c r="Q201" s="223" t="s">
        <v>1421</v>
      </c>
      <c r="R201" s="223"/>
      <c r="S201" s="226"/>
      <c r="T201" s="227" t="s">
        <v>1422</v>
      </c>
      <c r="U201" s="227" t="s">
        <v>1422</v>
      </c>
      <c r="V201" s="227" t="s">
        <v>1422</v>
      </c>
      <c r="W201" s="227" t="s">
        <v>1422</v>
      </c>
      <c r="X201" s="227" t="s">
        <v>1422</v>
      </c>
      <c r="Y201" s="227" t="s">
        <v>1422</v>
      </c>
      <c r="Z201" s="227" t="s">
        <v>1422</v>
      </c>
      <c r="AA201" s="227" t="s">
        <v>1422</v>
      </c>
      <c r="AB201" s="227" t="s">
        <v>1422</v>
      </c>
      <c r="AC201" s="227" t="s">
        <v>1422</v>
      </c>
      <c r="AD201" s="227" t="s">
        <v>1422</v>
      </c>
      <c r="AE201" s="227" t="s">
        <v>1422</v>
      </c>
      <c r="AF201" s="226"/>
      <c r="AG201" s="54" t="s">
        <v>2252</v>
      </c>
      <c r="AH201" s="54" t="s">
        <v>2252</v>
      </c>
      <c r="AI201" s="54" t="s">
        <v>2252</v>
      </c>
      <c r="AJ201" s="54" t="s">
        <v>2252</v>
      </c>
      <c r="AK201" s="54" t="s">
        <v>2252</v>
      </c>
      <c r="AL201" s="54" t="s">
        <v>2252</v>
      </c>
      <c r="AM201" s="54" t="s">
        <v>2252</v>
      </c>
      <c r="AN201" s="54" t="s">
        <v>2252</v>
      </c>
      <c r="AO201" s="54" t="s">
        <v>2252</v>
      </c>
      <c r="AP201" s="54" t="s">
        <v>2252</v>
      </c>
      <c r="AQ201" s="54" t="s">
        <v>2252</v>
      </c>
      <c r="AR201" s="54" t="s">
        <v>2252</v>
      </c>
      <c r="AS201" s="226"/>
      <c r="AT201" s="227"/>
      <c r="AU201" s="227"/>
      <c r="AV201" s="227"/>
      <c r="AW201" s="227"/>
      <c r="AX201" s="227"/>
      <c r="AY201" s="227"/>
    </row>
    <row r="202" spans="1:51" x14ac:dyDescent="0.3">
      <c r="A202" s="223"/>
      <c r="B202" s="224" t="s">
        <v>1423</v>
      </c>
      <c r="C202" s="224">
        <v>15</v>
      </c>
      <c r="D202" s="224">
        <v>8</v>
      </c>
      <c r="E202" s="225"/>
      <c r="F202" s="223" t="s">
        <v>1424</v>
      </c>
      <c r="G202" s="223" t="s">
        <v>1424</v>
      </c>
      <c r="H202" s="223" t="s">
        <v>1424</v>
      </c>
      <c r="I202" s="223" t="s">
        <v>1424</v>
      </c>
      <c r="J202" s="223" t="s">
        <v>1424</v>
      </c>
      <c r="K202" s="223" t="s">
        <v>1424</v>
      </c>
      <c r="L202" s="223" t="s">
        <v>1425</v>
      </c>
      <c r="M202" s="223" t="s">
        <v>1425</v>
      </c>
      <c r="N202" s="223" t="s">
        <v>1425</v>
      </c>
      <c r="O202" s="223" t="s">
        <v>1425</v>
      </c>
      <c r="P202" s="223" t="s">
        <v>1425</v>
      </c>
      <c r="Q202" s="223" t="s">
        <v>1425</v>
      </c>
      <c r="R202" s="227"/>
      <c r="S202" s="226"/>
      <c r="T202" s="227" t="s">
        <v>1426</v>
      </c>
      <c r="U202" s="227" t="s">
        <v>1426</v>
      </c>
      <c r="V202" s="227" t="s">
        <v>1427</v>
      </c>
      <c r="W202" s="227" t="s">
        <v>1427</v>
      </c>
      <c r="X202" s="227" t="s">
        <v>1427</v>
      </c>
      <c r="Y202" s="227" t="s">
        <v>1427</v>
      </c>
      <c r="Z202" s="227" t="s">
        <v>1427</v>
      </c>
      <c r="AA202" s="227" t="s">
        <v>1427</v>
      </c>
      <c r="AB202" s="227" t="s">
        <v>1427</v>
      </c>
      <c r="AC202" s="227" t="s">
        <v>1427</v>
      </c>
      <c r="AD202" s="227" t="s">
        <v>1427</v>
      </c>
      <c r="AE202" s="227" t="s">
        <v>1428</v>
      </c>
      <c r="AF202" s="226"/>
      <c r="AG202" s="227" t="s">
        <v>1428</v>
      </c>
      <c r="AH202" s="227" t="s">
        <v>1428</v>
      </c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6"/>
      <c r="AT202" s="227"/>
      <c r="AU202" s="227"/>
      <c r="AV202" s="227"/>
      <c r="AW202" s="227"/>
      <c r="AX202" s="227"/>
      <c r="AY202" s="227"/>
    </row>
    <row r="203" spans="1:51" x14ac:dyDescent="0.3">
      <c r="A203" s="253"/>
      <c r="B203" s="224" t="s">
        <v>1429</v>
      </c>
      <c r="C203" s="224"/>
      <c r="D203" s="224"/>
      <c r="E203" s="225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7"/>
      <c r="R203" s="227"/>
      <c r="S203" s="226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6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6"/>
      <c r="AT203" s="227"/>
      <c r="AU203" s="227"/>
      <c r="AV203" s="227"/>
      <c r="AW203" s="227"/>
      <c r="AX203" s="227"/>
      <c r="AY203" s="227"/>
    </row>
    <row r="204" spans="1:51" x14ac:dyDescent="0.3">
      <c r="A204" s="223"/>
      <c r="B204" s="224" t="s">
        <v>1430</v>
      </c>
      <c r="C204" s="224">
        <v>15</v>
      </c>
      <c r="D204" s="224">
        <v>6</v>
      </c>
      <c r="E204" s="225"/>
      <c r="F204" s="223" t="s">
        <v>1431</v>
      </c>
      <c r="G204" s="223" t="s">
        <v>1431</v>
      </c>
      <c r="H204" s="223" t="s">
        <v>1431</v>
      </c>
      <c r="I204" s="223" t="s">
        <v>1431</v>
      </c>
      <c r="J204" s="223" t="s">
        <v>1431</v>
      </c>
      <c r="K204" s="223" t="s">
        <v>1432</v>
      </c>
      <c r="L204" s="223" t="s">
        <v>1432</v>
      </c>
      <c r="M204" s="223" t="s">
        <v>1432</v>
      </c>
      <c r="N204" s="223" t="s">
        <v>1432</v>
      </c>
      <c r="O204" s="223" t="s">
        <v>1432</v>
      </c>
      <c r="P204" s="223" t="s">
        <v>1432</v>
      </c>
      <c r="Q204" s="223" t="s">
        <v>1432</v>
      </c>
      <c r="R204" s="227"/>
      <c r="S204" s="226"/>
      <c r="T204" s="227" t="s">
        <v>1432</v>
      </c>
      <c r="U204" s="227" t="s">
        <v>1432</v>
      </c>
      <c r="V204" s="227" t="s">
        <v>1432</v>
      </c>
      <c r="W204" s="227" t="s">
        <v>1432</v>
      </c>
      <c r="X204" s="227" t="s">
        <v>1432</v>
      </c>
      <c r="Y204" s="227" t="s">
        <v>1432</v>
      </c>
      <c r="Z204" s="227" t="s">
        <v>1432</v>
      </c>
      <c r="AA204" s="227" t="s">
        <v>1433</v>
      </c>
      <c r="AB204" s="227" t="s">
        <v>1433</v>
      </c>
      <c r="AC204" s="227" t="s">
        <v>1433</v>
      </c>
      <c r="AD204" s="227" t="s">
        <v>1433</v>
      </c>
      <c r="AE204" s="227" t="s">
        <v>1433</v>
      </c>
      <c r="AF204" s="226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6"/>
      <c r="AT204" s="227"/>
      <c r="AU204" s="227"/>
      <c r="AV204" s="227"/>
      <c r="AW204" s="227"/>
      <c r="AX204" s="227"/>
      <c r="AY204" s="227"/>
    </row>
    <row r="205" spans="1:51" x14ac:dyDescent="0.3">
      <c r="A205" s="253"/>
      <c r="B205" s="224" t="s">
        <v>1434</v>
      </c>
      <c r="C205" s="224"/>
      <c r="D205" s="224"/>
      <c r="E205" s="225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6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  <c r="AD205" s="227"/>
      <c r="AE205" s="227"/>
      <c r="AF205" s="226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6"/>
      <c r="AT205" s="227"/>
      <c r="AU205" s="227"/>
      <c r="AV205" s="227"/>
      <c r="AW205" s="227"/>
      <c r="AX205" s="227"/>
      <c r="AY205" s="227"/>
    </row>
    <row r="206" spans="1:51" x14ac:dyDescent="0.3">
      <c r="A206" s="253"/>
      <c r="B206" s="224" t="s">
        <v>1435</v>
      </c>
      <c r="C206" s="224"/>
      <c r="D206" s="224"/>
      <c r="E206" s="225" t="s">
        <v>603</v>
      </c>
      <c r="F206" s="227" t="s">
        <v>1436</v>
      </c>
      <c r="G206" s="227" t="s">
        <v>1436</v>
      </c>
      <c r="H206" s="227" t="s">
        <v>1436</v>
      </c>
      <c r="I206" s="227" t="s">
        <v>1436</v>
      </c>
      <c r="J206" s="227" t="s">
        <v>1436</v>
      </c>
      <c r="K206" s="227" t="s">
        <v>1436</v>
      </c>
      <c r="L206" s="227" t="s">
        <v>1437</v>
      </c>
      <c r="M206" s="227" t="s">
        <v>1437</v>
      </c>
      <c r="N206" s="227" t="s">
        <v>1437</v>
      </c>
      <c r="O206" s="227" t="s">
        <v>1437</v>
      </c>
      <c r="P206" s="227" t="s">
        <v>1437</v>
      </c>
      <c r="Q206" s="227" t="s">
        <v>1437</v>
      </c>
      <c r="R206" s="227" t="s">
        <v>607</v>
      </c>
      <c r="S206" s="226"/>
      <c r="T206" s="227" t="s">
        <v>1437</v>
      </c>
      <c r="U206" s="227" t="s">
        <v>1437</v>
      </c>
      <c r="V206" s="227" t="s">
        <v>1437</v>
      </c>
      <c r="W206" s="227" t="s">
        <v>1437</v>
      </c>
      <c r="X206" s="227" t="s">
        <v>1437</v>
      </c>
      <c r="Y206" s="227" t="s">
        <v>1437</v>
      </c>
      <c r="Z206" s="227"/>
      <c r="AA206" s="227"/>
      <c r="AB206" s="227"/>
      <c r="AC206" s="227"/>
      <c r="AD206" s="227"/>
      <c r="AE206" s="227"/>
      <c r="AF206" s="226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6"/>
      <c r="AT206" s="227"/>
      <c r="AU206" s="227"/>
      <c r="AV206" s="227"/>
      <c r="AW206" s="227"/>
      <c r="AX206" s="227"/>
      <c r="AY206" s="227"/>
    </row>
    <row r="207" spans="1:51" x14ac:dyDescent="0.3">
      <c r="A207" s="223"/>
      <c r="B207" s="224" t="s">
        <v>1438</v>
      </c>
      <c r="C207" s="224">
        <v>16</v>
      </c>
      <c r="D207" s="224">
        <v>3</v>
      </c>
      <c r="E207" s="225" t="s">
        <v>603</v>
      </c>
      <c r="F207" s="227" t="s">
        <v>1439</v>
      </c>
      <c r="G207" s="227" t="s">
        <v>1439</v>
      </c>
      <c r="H207" s="227" t="s">
        <v>1439</v>
      </c>
      <c r="I207" s="227" t="s">
        <v>1439</v>
      </c>
      <c r="J207" s="227" t="s">
        <v>1439</v>
      </c>
      <c r="K207" s="227" t="s">
        <v>1439</v>
      </c>
      <c r="L207" s="227" t="s">
        <v>1439</v>
      </c>
      <c r="M207" s="227" t="s">
        <v>1439</v>
      </c>
      <c r="N207" s="227" t="s">
        <v>1439</v>
      </c>
      <c r="O207" s="227" t="s">
        <v>1439</v>
      </c>
      <c r="P207" s="227" t="s">
        <v>1439</v>
      </c>
      <c r="Q207" s="227" t="s">
        <v>1440</v>
      </c>
      <c r="R207" s="227" t="s">
        <v>767</v>
      </c>
      <c r="S207" s="226"/>
      <c r="T207" s="227" t="s">
        <v>1440</v>
      </c>
      <c r="U207" s="227" t="s">
        <v>1440</v>
      </c>
      <c r="V207" s="227" t="s">
        <v>1440</v>
      </c>
      <c r="W207" s="227" t="s">
        <v>1440</v>
      </c>
      <c r="X207" s="227" t="s">
        <v>1440</v>
      </c>
      <c r="Y207" s="227" t="s">
        <v>1440</v>
      </c>
      <c r="Z207" s="227" t="s">
        <v>1440</v>
      </c>
      <c r="AA207" s="227" t="s">
        <v>1440</v>
      </c>
      <c r="AB207" s="227" t="s">
        <v>1440</v>
      </c>
      <c r="AC207" s="227" t="s">
        <v>1440</v>
      </c>
      <c r="AD207" s="227" t="s">
        <v>1440</v>
      </c>
      <c r="AE207" s="227" t="s">
        <v>1441</v>
      </c>
      <c r="AF207" s="226"/>
      <c r="AG207" s="227" t="s">
        <v>1441</v>
      </c>
      <c r="AH207" s="227" t="s">
        <v>1441</v>
      </c>
      <c r="AI207" s="227" t="s">
        <v>1441</v>
      </c>
      <c r="AJ207" s="227" t="s">
        <v>1441</v>
      </c>
      <c r="AK207" s="227" t="s">
        <v>1441</v>
      </c>
      <c r="AL207" s="227" t="s">
        <v>1441</v>
      </c>
      <c r="AM207" s="227" t="s">
        <v>1441</v>
      </c>
      <c r="AN207" s="227" t="s">
        <v>1441</v>
      </c>
      <c r="AO207" s="227" t="s">
        <v>1441</v>
      </c>
      <c r="AP207" s="227" t="s">
        <v>1441</v>
      </c>
      <c r="AQ207" s="227" t="s">
        <v>1441</v>
      </c>
      <c r="AR207" s="227"/>
      <c r="AS207" s="226"/>
      <c r="AT207" s="227"/>
      <c r="AU207" s="227"/>
      <c r="AV207" s="227"/>
      <c r="AW207" s="227"/>
      <c r="AX207" s="227"/>
      <c r="AY207" s="227"/>
    </row>
    <row r="208" spans="1:51" x14ac:dyDescent="0.3">
      <c r="A208" s="253"/>
      <c r="B208" s="224" t="s">
        <v>1442</v>
      </c>
      <c r="C208" s="224"/>
      <c r="D208" s="224"/>
      <c r="E208" s="225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6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  <c r="AD208" s="227"/>
      <c r="AE208" s="227"/>
      <c r="AF208" s="226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6"/>
      <c r="AT208" s="227"/>
      <c r="AU208" s="227"/>
      <c r="AV208" s="227"/>
      <c r="AW208" s="227"/>
      <c r="AX208" s="227"/>
      <c r="AY208" s="227"/>
    </row>
    <row r="209" spans="1:51" x14ac:dyDescent="0.3">
      <c r="A209" s="253"/>
      <c r="B209" s="224" t="s">
        <v>1443</v>
      </c>
      <c r="C209" s="224"/>
      <c r="D209" s="224"/>
      <c r="E209" s="225"/>
      <c r="F209" s="227" t="s">
        <v>1444</v>
      </c>
      <c r="G209" s="227" t="s">
        <v>1444</v>
      </c>
      <c r="H209" s="227" t="s">
        <v>1444</v>
      </c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6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  <c r="AD209" s="227"/>
      <c r="AE209" s="227"/>
      <c r="AF209" s="226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6"/>
      <c r="AT209" s="227"/>
      <c r="AU209" s="227"/>
      <c r="AV209" s="227"/>
      <c r="AW209" s="227"/>
      <c r="AX209" s="227"/>
      <c r="AY209" s="227"/>
    </row>
    <row r="210" spans="1:51" x14ac:dyDescent="0.3">
      <c r="A210" s="223"/>
      <c r="B210" s="224" t="s">
        <v>463</v>
      </c>
      <c r="C210" s="224">
        <v>15</v>
      </c>
      <c r="D210" s="224">
        <v>8</v>
      </c>
      <c r="E210" s="225" t="s">
        <v>603</v>
      </c>
      <c r="F210" s="227"/>
      <c r="G210" s="227"/>
      <c r="H210" s="227"/>
      <c r="I210" s="227" t="s">
        <v>1445</v>
      </c>
      <c r="J210" s="227" t="s">
        <v>1446</v>
      </c>
      <c r="K210" s="227" t="s">
        <v>1446</v>
      </c>
      <c r="L210" s="227" t="s">
        <v>1446</v>
      </c>
      <c r="M210" s="227" t="s">
        <v>1446</v>
      </c>
      <c r="N210" s="227" t="s">
        <v>1446</v>
      </c>
      <c r="O210" s="227" t="s">
        <v>1447</v>
      </c>
      <c r="P210" s="227" t="s">
        <v>1447</v>
      </c>
      <c r="Q210" s="227" t="s">
        <v>1447</v>
      </c>
      <c r="R210" s="227" t="s">
        <v>1447</v>
      </c>
      <c r="S210" s="226"/>
      <c r="T210" s="227" t="s">
        <v>1447</v>
      </c>
      <c r="U210" s="227" t="s">
        <v>1447</v>
      </c>
      <c r="V210" s="227" t="s">
        <v>1447</v>
      </c>
      <c r="W210" s="227" t="s">
        <v>1447</v>
      </c>
      <c r="X210" s="227" t="s">
        <v>1447</v>
      </c>
      <c r="Y210" s="227" t="s">
        <v>1447</v>
      </c>
      <c r="Z210" s="227" t="s">
        <v>1447</v>
      </c>
      <c r="AA210" s="227" t="s">
        <v>1448</v>
      </c>
      <c r="AB210" s="227" t="s">
        <v>1449</v>
      </c>
      <c r="AC210" s="227" t="s">
        <v>1449</v>
      </c>
      <c r="AD210" s="227" t="s">
        <v>1449</v>
      </c>
      <c r="AE210" s="227" t="s">
        <v>1450</v>
      </c>
      <c r="AF210" s="226"/>
      <c r="AG210" s="227" t="s">
        <v>466</v>
      </c>
      <c r="AH210" s="55" t="s">
        <v>2274</v>
      </c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6"/>
      <c r="AT210" s="227"/>
      <c r="AU210" s="227"/>
      <c r="AV210" s="227"/>
      <c r="AW210" s="227"/>
      <c r="AX210" s="227"/>
      <c r="AY210" s="227"/>
    </row>
    <row r="211" spans="1:51" x14ac:dyDescent="0.3">
      <c r="A211" s="253"/>
      <c r="B211" s="224" t="s">
        <v>1451</v>
      </c>
      <c r="C211" s="224"/>
      <c r="D211" s="224"/>
      <c r="E211" s="225" t="s">
        <v>603</v>
      </c>
      <c r="F211" s="227"/>
      <c r="G211" s="227"/>
      <c r="H211" s="227"/>
      <c r="I211" s="227"/>
      <c r="J211" s="227"/>
      <c r="K211" s="227"/>
      <c r="L211" s="227"/>
      <c r="M211" s="227"/>
      <c r="N211" s="227" t="s">
        <v>1452</v>
      </c>
      <c r="O211" s="227" t="s">
        <v>1452</v>
      </c>
      <c r="P211" s="227" t="s">
        <v>1452</v>
      </c>
      <c r="Q211" s="227" t="s">
        <v>1453</v>
      </c>
      <c r="R211" s="227" t="s">
        <v>840</v>
      </c>
      <c r="S211" s="226"/>
      <c r="T211" s="227" t="s">
        <v>1453</v>
      </c>
      <c r="U211" s="227" t="s">
        <v>1454</v>
      </c>
      <c r="V211" s="227" t="s">
        <v>1454</v>
      </c>
      <c r="W211" s="227" t="s">
        <v>1454</v>
      </c>
      <c r="X211" s="227" t="s">
        <v>1455</v>
      </c>
      <c r="Y211" s="227" t="s">
        <v>1455</v>
      </c>
      <c r="Z211" s="227"/>
      <c r="AA211" s="227"/>
      <c r="AB211" s="227"/>
      <c r="AC211" s="227"/>
      <c r="AD211" s="227"/>
      <c r="AE211" s="227"/>
      <c r="AF211" s="226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6"/>
      <c r="AT211" s="227"/>
      <c r="AU211" s="227"/>
      <c r="AV211" s="227"/>
      <c r="AW211" s="227"/>
      <c r="AX211" s="227"/>
      <c r="AY211" s="227"/>
    </row>
    <row r="212" spans="1:51" x14ac:dyDescent="0.3">
      <c r="A212" s="223"/>
      <c r="B212" s="224" t="s">
        <v>1456</v>
      </c>
      <c r="C212" s="224">
        <v>15</v>
      </c>
      <c r="D212" s="224">
        <v>1</v>
      </c>
      <c r="E212" s="225" t="s">
        <v>603</v>
      </c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6"/>
      <c r="T212" s="227"/>
      <c r="U212" s="227" t="s">
        <v>1457</v>
      </c>
      <c r="V212" s="227" t="s">
        <v>1457</v>
      </c>
      <c r="W212" s="227" t="s">
        <v>1457</v>
      </c>
      <c r="X212" s="227" t="s">
        <v>1457</v>
      </c>
      <c r="Y212" s="227" t="s">
        <v>1457</v>
      </c>
      <c r="Z212" s="227" t="s">
        <v>1457</v>
      </c>
      <c r="AA212" s="227"/>
      <c r="AB212" s="227"/>
      <c r="AC212" s="227"/>
      <c r="AD212" s="227"/>
      <c r="AE212" s="227"/>
      <c r="AF212" s="226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6"/>
      <c r="AT212" s="227"/>
      <c r="AU212" s="227"/>
      <c r="AV212" s="227"/>
      <c r="AW212" s="227"/>
      <c r="AX212" s="227"/>
      <c r="AY212" s="227"/>
    </row>
    <row r="213" spans="1:51" x14ac:dyDescent="0.3">
      <c r="A213" s="253"/>
      <c r="B213" s="224" t="s">
        <v>1458</v>
      </c>
      <c r="C213" s="224"/>
      <c r="D213" s="224"/>
      <c r="E213" s="225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6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  <c r="AD213" s="227"/>
      <c r="AE213" s="227"/>
      <c r="AF213" s="226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6"/>
      <c r="AT213" s="227"/>
      <c r="AU213" s="227"/>
      <c r="AV213" s="227"/>
      <c r="AW213" s="227"/>
      <c r="AX213" s="227"/>
      <c r="AY213" s="227"/>
    </row>
    <row r="214" spans="1:51" x14ac:dyDescent="0.3">
      <c r="A214" s="223"/>
      <c r="B214" s="224" t="s">
        <v>106</v>
      </c>
      <c r="C214" s="224">
        <v>15</v>
      </c>
      <c r="D214" s="224">
        <v>8</v>
      </c>
      <c r="E214" s="225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6"/>
      <c r="T214" s="227"/>
      <c r="U214" s="227"/>
      <c r="V214" s="227"/>
      <c r="W214" s="227" t="s">
        <v>1459</v>
      </c>
      <c r="X214" s="227" t="s">
        <v>1460</v>
      </c>
      <c r="Y214" s="227" t="s">
        <v>1461</v>
      </c>
      <c r="Z214" s="227" t="s">
        <v>1462</v>
      </c>
      <c r="AA214" s="227" t="s">
        <v>1463</v>
      </c>
      <c r="AB214" s="227" t="s">
        <v>1464</v>
      </c>
      <c r="AC214" s="227" t="s">
        <v>1465</v>
      </c>
      <c r="AD214" s="227" t="s">
        <v>1466</v>
      </c>
      <c r="AE214" s="227" t="s">
        <v>1467</v>
      </c>
      <c r="AF214" s="226"/>
      <c r="AG214" s="227" t="s">
        <v>375</v>
      </c>
      <c r="AH214" s="55" t="s">
        <v>2275</v>
      </c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6"/>
      <c r="AT214" s="227"/>
      <c r="AU214" s="227"/>
      <c r="AV214" s="227"/>
      <c r="AW214" s="227"/>
      <c r="AX214" s="227"/>
      <c r="AY214" s="227"/>
    </row>
    <row r="215" spans="1:51" x14ac:dyDescent="0.3">
      <c r="A215" s="223"/>
      <c r="B215" s="224" t="s">
        <v>1468</v>
      </c>
      <c r="C215" s="224">
        <v>15</v>
      </c>
      <c r="D215" s="224">
        <v>2</v>
      </c>
      <c r="E215" s="225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6"/>
      <c r="T215" s="227"/>
      <c r="U215" s="227"/>
      <c r="V215" s="227"/>
      <c r="W215" s="227"/>
      <c r="X215" s="227"/>
      <c r="Y215" s="227"/>
      <c r="Z215" s="227"/>
      <c r="AA215" s="227" t="s">
        <v>1469</v>
      </c>
      <c r="AB215" s="227"/>
      <c r="AC215" s="227"/>
      <c r="AD215" s="227"/>
      <c r="AE215" s="227"/>
      <c r="AF215" s="226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6"/>
      <c r="AT215" s="227"/>
      <c r="AU215" s="227"/>
      <c r="AV215" s="227"/>
      <c r="AW215" s="227"/>
      <c r="AX215" s="227"/>
      <c r="AY215" s="227"/>
    </row>
    <row r="216" spans="1:51" s="207" customFormat="1" x14ac:dyDescent="0.3">
      <c r="A216" s="253"/>
      <c r="B216" s="224" t="s">
        <v>2391</v>
      </c>
      <c r="C216" s="224"/>
      <c r="D216" s="224"/>
      <c r="E216" s="225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6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  <c r="AD216" s="227"/>
      <c r="AE216" s="227"/>
      <c r="AF216" s="226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6"/>
      <c r="AT216" s="227"/>
      <c r="AU216" s="227"/>
      <c r="AV216" s="227"/>
      <c r="AW216" s="227"/>
      <c r="AX216" s="227"/>
      <c r="AY216" s="227"/>
    </row>
    <row r="217" spans="1:51" x14ac:dyDescent="0.3">
      <c r="A217" s="223"/>
      <c r="B217" s="224" t="s">
        <v>1470</v>
      </c>
      <c r="C217" s="224">
        <v>15</v>
      </c>
      <c r="D217" s="224">
        <v>6</v>
      </c>
      <c r="E217" s="225" t="s">
        <v>603</v>
      </c>
      <c r="F217" s="223" t="s">
        <v>1471</v>
      </c>
      <c r="G217" s="223" t="s">
        <v>1471</v>
      </c>
      <c r="H217" s="223" t="s">
        <v>1471</v>
      </c>
      <c r="I217" s="223" t="s">
        <v>1471</v>
      </c>
      <c r="J217" s="223" t="s">
        <v>1471</v>
      </c>
      <c r="K217" s="223" t="s">
        <v>1471</v>
      </c>
      <c r="L217" s="223" t="s">
        <v>1471</v>
      </c>
      <c r="M217" s="223" t="s">
        <v>1471</v>
      </c>
      <c r="N217" s="223" t="s">
        <v>1471</v>
      </c>
      <c r="O217" s="223" t="s">
        <v>1471</v>
      </c>
      <c r="P217" s="223" t="s">
        <v>1471</v>
      </c>
      <c r="Q217" s="223" t="s">
        <v>1471</v>
      </c>
      <c r="R217" s="223"/>
      <c r="S217" s="226"/>
      <c r="T217" s="227" t="s">
        <v>1472</v>
      </c>
      <c r="U217" s="227" t="s">
        <v>1472</v>
      </c>
      <c r="V217" s="227" t="s">
        <v>1472</v>
      </c>
      <c r="W217" s="227" t="s">
        <v>1472</v>
      </c>
      <c r="X217" s="227" t="s">
        <v>1472</v>
      </c>
      <c r="Y217" s="227" t="s">
        <v>1472</v>
      </c>
      <c r="Z217" s="227" t="s">
        <v>1472</v>
      </c>
      <c r="AA217" s="227" t="s">
        <v>1472</v>
      </c>
      <c r="AB217" s="227" t="s">
        <v>1472</v>
      </c>
      <c r="AC217" s="227" t="s">
        <v>1472</v>
      </c>
      <c r="AD217" s="227" t="s">
        <v>1472</v>
      </c>
      <c r="AE217" s="227" t="s">
        <v>1472</v>
      </c>
      <c r="AF217" s="226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6"/>
      <c r="AT217" s="227"/>
      <c r="AU217" s="227"/>
      <c r="AV217" s="227"/>
      <c r="AW217" s="227"/>
      <c r="AX217" s="227"/>
      <c r="AY217" s="227"/>
    </row>
    <row r="218" spans="1:51" x14ac:dyDescent="0.3">
      <c r="A218" s="223"/>
      <c r="B218" s="224" t="s">
        <v>1473</v>
      </c>
      <c r="C218" s="224">
        <v>15</v>
      </c>
      <c r="D218" s="224">
        <v>1</v>
      </c>
      <c r="E218" s="225"/>
      <c r="F218" s="223" t="s">
        <v>1474</v>
      </c>
      <c r="G218" s="223" t="s">
        <v>1475</v>
      </c>
      <c r="H218" s="223" t="s">
        <v>1475</v>
      </c>
      <c r="I218" s="223" t="s">
        <v>1475</v>
      </c>
      <c r="J218" s="223" t="s">
        <v>1475</v>
      </c>
      <c r="K218" s="223" t="s">
        <v>1475</v>
      </c>
      <c r="L218" s="223" t="s">
        <v>1475</v>
      </c>
      <c r="M218" s="223" t="s">
        <v>1476</v>
      </c>
      <c r="N218" s="223" t="s">
        <v>1476</v>
      </c>
      <c r="O218" s="223" t="s">
        <v>1476</v>
      </c>
      <c r="P218" s="223" t="s">
        <v>1476</v>
      </c>
      <c r="Q218" s="223" t="s">
        <v>1476</v>
      </c>
      <c r="R218" s="223"/>
      <c r="S218" s="226"/>
      <c r="T218" s="223" t="s">
        <v>1476</v>
      </c>
      <c r="U218" s="227" t="s">
        <v>1477</v>
      </c>
      <c r="V218" s="227" t="s">
        <v>1477</v>
      </c>
      <c r="W218" s="227" t="s">
        <v>1477</v>
      </c>
      <c r="X218" s="227" t="s">
        <v>1477</v>
      </c>
      <c r="Y218" s="227" t="s">
        <v>1477</v>
      </c>
      <c r="Z218" s="227" t="s">
        <v>1477</v>
      </c>
      <c r="AA218" s="227"/>
      <c r="AB218" s="227"/>
      <c r="AC218" s="227"/>
      <c r="AD218" s="227"/>
      <c r="AE218" s="227"/>
      <c r="AF218" s="226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6"/>
      <c r="AT218" s="227"/>
      <c r="AU218" s="227"/>
      <c r="AV218" s="227"/>
      <c r="AW218" s="227"/>
      <c r="AX218" s="227"/>
      <c r="AY218" s="227"/>
    </row>
    <row r="219" spans="1:51" x14ac:dyDescent="0.3">
      <c r="A219" s="253"/>
      <c r="B219" s="224" t="s">
        <v>1478</v>
      </c>
      <c r="C219" s="224"/>
      <c r="D219" s="224"/>
      <c r="E219" s="225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6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  <c r="AD219" s="227"/>
      <c r="AE219" s="227"/>
      <c r="AF219" s="226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6"/>
      <c r="AT219" s="227"/>
      <c r="AU219" s="227"/>
      <c r="AV219" s="227"/>
      <c r="AW219" s="227"/>
      <c r="AX219" s="227"/>
      <c r="AY219" s="227"/>
    </row>
    <row r="220" spans="1:51" x14ac:dyDescent="0.3">
      <c r="A220" s="223"/>
      <c r="B220" s="224" t="s">
        <v>1479</v>
      </c>
      <c r="C220" s="224">
        <v>16</v>
      </c>
      <c r="D220" s="224">
        <v>6</v>
      </c>
      <c r="E220" s="225"/>
      <c r="F220" s="223"/>
      <c r="G220" s="223"/>
      <c r="H220" s="223"/>
      <c r="I220" s="223"/>
      <c r="J220" s="223"/>
      <c r="K220" s="223" t="s">
        <v>1480</v>
      </c>
      <c r="L220" s="223" t="s">
        <v>1481</v>
      </c>
      <c r="M220" s="223" t="s">
        <v>1481</v>
      </c>
      <c r="N220" s="223" t="s">
        <v>1482</v>
      </c>
      <c r="O220" s="223" t="s">
        <v>1482</v>
      </c>
      <c r="P220" s="223" t="s">
        <v>1483</v>
      </c>
      <c r="Q220" s="223" t="s">
        <v>1483</v>
      </c>
      <c r="R220" s="223" t="s">
        <v>1484</v>
      </c>
      <c r="S220" s="226"/>
      <c r="T220" s="227" t="s">
        <v>1483</v>
      </c>
      <c r="U220" s="227" t="s">
        <v>1485</v>
      </c>
      <c r="V220" s="227" t="s">
        <v>1485</v>
      </c>
      <c r="W220" s="227" t="s">
        <v>1485</v>
      </c>
      <c r="X220" s="227" t="s">
        <v>1485</v>
      </c>
      <c r="Y220" s="227" t="s">
        <v>1485</v>
      </c>
      <c r="Z220" s="227" t="s">
        <v>1485</v>
      </c>
      <c r="AA220" s="227" t="s">
        <v>1485</v>
      </c>
      <c r="AB220" s="227" t="s">
        <v>1485</v>
      </c>
      <c r="AC220" s="227" t="s">
        <v>1485</v>
      </c>
      <c r="AD220" s="227" t="s">
        <v>1485</v>
      </c>
      <c r="AE220" s="227" t="s">
        <v>1485</v>
      </c>
      <c r="AF220" s="226"/>
      <c r="AG220" s="227" t="s">
        <v>1486</v>
      </c>
      <c r="AH220" s="227" t="s">
        <v>1486</v>
      </c>
      <c r="AI220" s="227" t="s">
        <v>1486</v>
      </c>
      <c r="AJ220" s="227" t="s">
        <v>1486</v>
      </c>
      <c r="AK220" s="227" t="s">
        <v>1486</v>
      </c>
      <c r="AL220" s="227" t="s">
        <v>1486</v>
      </c>
      <c r="AM220" s="227" t="s">
        <v>1486</v>
      </c>
      <c r="AN220" s="227" t="s">
        <v>1486</v>
      </c>
      <c r="AO220" s="227" t="s">
        <v>1486</v>
      </c>
      <c r="AP220" s="227" t="s">
        <v>1486</v>
      </c>
      <c r="AQ220" s="227" t="s">
        <v>1486</v>
      </c>
      <c r="AR220" s="227" t="s">
        <v>1486</v>
      </c>
      <c r="AS220" s="226"/>
      <c r="AT220" s="227"/>
      <c r="AU220" s="227"/>
      <c r="AV220" s="227"/>
      <c r="AW220" s="227"/>
      <c r="AX220" s="227"/>
      <c r="AY220" s="227"/>
    </row>
    <row r="221" spans="1:51" x14ac:dyDescent="0.3">
      <c r="A221" s="223"/>
      <c r="B221" s="224" t="s">
        <v>1487</v>
      </c>
      <c r="C221" s="224">
        <v>15</v>
      </c>
      <c r="D221" s="224">
        <v>5</v>
      </c>
      <c r="E221" s="225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6"/>
      <c r="T221" s="227"/>
      <c r="U221" s="227"/>
      <c r="V221" s="227"/>
      <c r="W221" s="227"/>
      <c r="X221" s="227"/>
      <c r="Y221" s="227"/>
      <c r="Z221" s="227"/>
      <c r="AA221" s="227"/>
      <c r="AB221" s="227"/>
      <c r="AC221" s="227"/>
      <c r="AD221" s="227" t="s">
        <v>1488</v>
      </c>
      <c r="AE221" s="227"/>
      <c r="AF221" s="226"/>
      <c r="AG221" s="227"/>
      <c r="AH221" s="227"/>
      <c r="AI221" s="227"/>
      <c r="AJ221" s="227"/>
      <c r="AK221" s="227"/>
      <c r="AL221" s="227"/>
      <c r="AM221" s="227"/>
      <c r="AN221" s="227"/>
      <c r="AO221" s="227"/>
      <c r="AP221" s="227"/>
      <c r="AQ221" s="227"/>
      <c r="AR221" s="227"/>
      <c r="AS221" s="226"/>
      <c r="AT221" s="227"/>
      <c r="AU221" s="227"/>
      <c r="AV221" s="227"/>
      <c r="AW221" s="227"/>
      <c r="AX221" s="227"/>
      <c r="AY221" s="227"/>
    </row>
    <row r="222" spans="1:51" x14ac:dyDescent="0.3">
      <c r="A222" s="223"/>
      <c r="B222" s="224" t="s">
        <v>485</v>
      </c>
      <c r="C222" s="224">
        <v>15</v>
      </c>
      <c r="D222" s="224">
        <v>8</v>
      </c>
      <c r="E222" s="225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6"/>
      <c r="T222" s="227"/>
      <c r="U222" s="227"/>
      <c r="V222" s="227"/>
      <c r="W222" s="227"/>
      <c r="X222" s="227"/>
      <c r="Y222" s="227"/>
      <c r="Z222" s="227"/>
      <c r="AA222" s="227"/>
      <c r="AB222" s="227"/>
      <c r="AC222" s="227"/>
      <c r="AD222" s="227" t="s">
        <v>1489</v>
      </c>
      <c r="AE222" s="227" t="s">
        <v>1490</v>
      </c>
      <c r="AF222" s="226"/>
      <c r="AG222" s="227" t="s">
        <v>486</v>
      </c>
      <c r="AH222" s="55" t="s">
        <v>2312</v>
      </c>
      <c r="AI222" s="227"/>
      <c r="AJ222" s="227"/>
      <c r="AK222" s="227"/>
      <c r="AL222" s="227"/>
      <c r="AM222" s="227"/>
      <c r="AN222" s="227"/>
      <c r="AO222" s="227"/>
      <c r="AP222" s="227"/>
      <c r="AQ222" s="227"/>
      <c r="AR222" s="227"/>
      <c r="AS222" s="226"/>
      <c r="AT222" s="227"/>
      <c r="AU222" s="227"/>
      <c r="AV222" s="227"/>
      <c r="AW222" s="227"/>
      <c r="AX222" s="227"/>
      <c r="AY222" s="227"/>
    </row>
    <row r="223" spans="1:51" x14ac:dyDescent="0.3">
      <c r="A223" s="253"/>
      <c r="B223" s="224" t="s">
        <v>1491</v>
      </c>
      <c r="C223" s="224"/>
      <c r="D223" s="224"/>
      <c r="E223" s="225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6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  <c r="AD223" s="227"/>
      <c r="AE223" s="227"/>
      <c r="AF223" s="226"/>
      <c r="AG223" s="227"/>
      <c r="AH223" s="227"/>
      <c r="AI223" s="227"/>
      <c r="AJ223" s="227"/>
      <c r="AK223" s="227"/>
      <c r="AL223" s="227"/>
      <c r="AM223" s="227"/>
      <c r="AN223" s="227"/>
      <c r="AO223" s="227"/>
      <c r="AP223" s="227"/>
      <c r="AQ223" s="227"/>
      <c r="AR223" s="227"/>
      <c r="AS223" s="226"/>
      <c r="AT223" s="227"/>
      <c r="AU223" s="227"/>
      <c r="AV223" s="227"/>
      <c r="AW223" s="227"/>
      <c r="AX223" s="227"/>
      <c r="AY223" s="227"/>
    </row>
    <row r="224" spans="1:51" x14ac:dyDescent="0.3">
      <c r="A224" s="223"/>
      <c r="B224" s="224" t="s">
        <v>45</v>
      </c>
      <c r="C224" s="224">
        <v>15</v>
      </c>
      <c r="D224" s="224">
        <v>11</v>
      </c>
      <c r="E224" s="225"/>
      <c r="F224" s="223" t="s">
        <v>1492</v>
      </c>
      <c r="G224" s="223" t="s">
        <v>1492</v>
      </c>
      <c r="H224" s="223" t="s">
        <v>1492</v>
      </c>
      <c r="I224" s="223" t="s">
        <v>1492</v>
      </c>
      <c r="J224" s="223" t="s">
        <v>1492</v>
      </c>
      <c r="K224" s="223" t="s">
        <v>1492</v>
      </c>
      <c r="L224" s="223" t="s">
        <v>1493</v>
      </c>
      <c r="M224" s="223" t="s">
        <v>1494</v>
      </c>
      <c r="N224" s="223" t="s">
        <v>1495</v>
      </c>
      <c r="O224" s="223" t="s">
        <v>1496</v>
      </c>
      <c r="P224" s="223" t="s">
        <v>1497</v>
      </c>
      <c r="Q224" s="223" t="s">
        <v>1498</v>
      </c>
      <c r="R224" s="223" t="s">
        <v>681</v>
      </c>
      <c r="S224" s="226"/>
      <c r="T224" s="227" t="s">
        <v>1499</v>
      </c>
      <c r="U224" s="227" t="s">
        <v>1500</v>
      </c>
      <c r="V224" s="227" t="s">
        <v>1501</v>
      </c>
      <c r="W224" s="227" t="s">
        <v>1502</v>
      </c>
      <c r="X224" s="227" t="s">
        <v>1503</v>
      </c>
      <c r="Y224" s="227" t="s">
        <v>1504</v>
      </c>
      <c r="Z224" s="227" t="s">
        <v>1505</v>
      </c>
      <c r="AA224" s="227" t="s">
        <v>1506</v>
      </c>
      <c r="AB224" s="227" t="s">
        <v>1507</v>
      </c>
      <c r="AC224" s="227" t="s">
        <v>1508</v>
      </c>
      <c r="AD224" s="227" t="s">
        <v>1509</v>
      </c>
      <c r="AE224" s="227" t="s">
        <v>1510</v>
      </c>
      <c r="AF224" s="226"/>
      <c r="AG224" s="227" t="s">
        <v>1511</v>
      </c>
      <c r="AH224" s="227" t="s">
        <v>1512</v>
      </c>
      <c r="AI224" s="227" t="s">
        <v>1513</v>
      </c>
      <c r="AJ224" s="227" t="s">
        <v>380</v>
      </c>
      <c r="AK224" s="55" t="s">
        <v>2276</v>
      </c>
      <c r="AL224" s="227"/>
      <c r="AM224" s="227"/>
      <c r="AN224" s="227"/>
      <c r="AO224" s="227"/>
      <c r="AP224" s="227"/>
      <c r="AQ224" s="227"/>
      <c r="AR224" s="227"/>
      <c r="AS224" s="226"/>
      <c r="AT224" s="227"/>
      <c r="AU224" s="227"/>
      <c r="AV224" s="227"/>
      <c r="AW224" s="227"/>
      <c r="AX224" s="227"/>
      <c r="AY224" s="227"/>
    </row>
    <row r="225" spans="1:51" x14ac:dyDescent="0.3">
      <c r="A225" s="227"/>
      <c r="B225" s="224" t="s">
        <v>566</v>
      </c>
      <c r="C225" s="224">
        <v>16</v>
      </c>
      <c r="D225" s="224">
        <v>6</v>
      </c>
      <c r="E225" s="225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6"/>
      <c r="T225" s="227" t="s">
        <v>1514</v>
      </c>
      <c r="U225" s="227" t="s">
        <v>1514</v>
      </c>
      <c r="V225" s="227" t="s">
        <v>1514</v>
      </c>
      <c r="W225" s="227" t="s">
        <v>1514</v>
      </c>
      <c r="X225" s="227" t="s">
        <v>1514</v>
      </c>
      <c r="Y225" s="227" t="s">
        <v>1514</v>
      </c>
      <c r="Z225" s="227" t="s">
        <v>1514</v>
      </c>
      <c r="AA225" s="227" t="s">
        <v>1514</v>
      </c>
      <c r="AB225" s="227" t="s">
        <v>1514</v>
      </c>
      <c r="AC225" s="227" t="s">
        <v>1514</v>
      </c>
      <c r="AD225" s="227" t="s">
        <v>1514</v>
      </c>
      <c r="AE225" s="227" t="s">
        <v>1514</v>
      </c>
      <c r="AF225" s="226"/>
      <c r="AG225" s="55" t="s">
        <v>2277</v>
      </c>
      <c r="AH225" s="55" t="s">
        <v>2277</v>
      </c>
      <c r="AI225" s="55" t="s">
        <v>2277</v>
      </c>
      <c r="AJ225" s="55" t="s">
        <v>2277</v>
      </c>
      <c r="AK225" s="55" t="s">
        <v>2277</v>
      </c>
      <c r="AL225" s="55" t="s">
        <v>2277</v>
      </c>
      <c r="AM225" s="55" t="s">
        <v>2277</v>
      </c>
      <c r="AN225" s="55" t="s">
        <v>2277</v>
      </c>
      <c r="AO225" s="55" t="s">
        <v>2277</v>
      </c>
      <c r="AP225" s="55" t="s">
        <v>2277</v>
      </c>
      <c r="AQ225" s="55" t="s">
        <v>2277</v>
      </c>
      <c r="AR225" s="55" t="s">
        <v>2277</v>
      </c>
      <c r="AS225" s="226"/>
      <c r="AT225" s="227"/>
      <c r="AU225" s="227"/>
      <c r="AV225" s="227"/>
      <c r="AW225" s="227"/>
      <c r="AX225" s="227"/>
      <c r="AY225" s="227"/>
    </row>
    <row r="226" spans="1:51" x14ac:dyDescent="0.3">
      <c r="A226" s="223"/>
      <c r="B226" s="224" t="s">
        <v>1515</v>
      </c>
      <c r="C226" s="224">
        <v>15</v>
      </c>
      <c r="D226" s="224">
        <v>6</v>
      </c>
      <c r="E226" s="225"/>
      <c r="F226" s="223" t="s">
        <v>1516</v>
      </c>
      <c r="G226" s="223" t="s">
        <v>1516</v>
      </c>
      <c r="H226" s="223" t="s">
        <v>1516</v>
      </c>
      <c r="I226" s="223" t="s">
        <v>1516</v>
      </c>
      <c r="J226" s="223" t="s">
        <v>1516</v>
      </c>
      <c r="K226" s="223" t="s">
        <v>1516</v>
      </c>
      <c r="L226" s="223" t="s">
        <v>1516</v>
      </c>
      <c r="M226" s="223" t="s">
        <v>1516</v>
      </c>
      <c r="N226" s="223" t="s">
        <v>1516</v>
      </c>
      <c r="O226" s="223" t="s">
        <v>1516</v>
      </c>
      <c r="P226" s="223" t="s">
        <v>1516</v>
      </c>
      <c r="Q226" s="223" t="s">
        <v>1516</v>
      </c>
      <c r="R226" s="223"/>
      <c r="S226" s="226"/>
      <c r="T226" s="227" t="s">
        <v>1517</v>
      </c>
      <c r="U226" s="227" t="s">
        <v>1517</v>
      </c>
      <c r="V226" s="227" t="s">
        <v>1517</v>
      </c>
      <c r="W226" s="227" t="s">
        <v>1517</v>
      </c>
      <c r="X226" s="227" t="s">
        <v>1517</v>
      </c>
      <c r="Y226" s="227" t="s">
        <v>1517</v>
      </c>
      <c r="Z226" s="227" t="s">
        <v>1517</v>
      </c>
      <c r="AA226" s="227" t="s">
        <v>1517</v>
      </c>
      <c r="AB226" s="227" t="s">
        <v>1517</v>
      </c>
      <c r="AC226" s="227" t="s">
        <v>1517</v>
      </c>
      <c r="AD226" s="227" t="s">
        <v>1517</v>
      </c>
      <c r="AE226" s="227" t="s">
        <v>1517</v>
      </c>
      <c r="AF226" s="226"/>
      <c r="AG226" s="227"/>
      <c r="AH226" s="227"/>
      <c r="AI226" s="227"/>
      <c r="AJ226" s="227"/>
      <c r="AK226" s="227"/>
      <c r="AL226" s="227"/>
      <c r="AM226" s="227"/>
      <c r="AN226" s="227"/>
      <c r="AO226" s="227"/>
      <c r="AP226" s="227"/>
      <c r="AQ226" s="227"/>
      <c r="AR226" s="227"/>
      <c r="AS226" s="226"/>
      <c r="AT226" s="227"/>
      <c r="AU226" s="227"/>
      <c r="AV226" s="227"/>
      <c r="AW226" s="227"/>
      <c r="AX226" s="227"/>
      <c r="AY226" s="227"/>
    </row>
    <row r="227" spans="1:51" x14ac:dyDescent="0.3">
      <c r="A227" s="253"/>
      <c r="B227" s="224" t="s">
        <v>1518</v>
      </c>
      <c r="C227" s="224"/>
      <c r="D227" s="224"/>
      <c r="E227" s="225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6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27"/>
      <c r="AD227" s="227"/>
      <c r="AE227" s="227"/>
      <c r="AF227" s="226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6"/>
      <c r="AT227" s="227"/>
      <c r="AU227" s="227"/>
      <c r="AV227" s="227"/>
      <c r="AW227" s="227"/>
      <c r="AX227" s="227"/>
      <c r="AY227" s="227"/>
    </row>
    <row r="228" spans="1:51" x14ac:dyDescent="0.3">
      <c r="A228" s="223"/>
      <c r="B228" s="224" t="s">
        <v>1519</v>
      </c>
      <c r="C228" s="224">
        <v>15</v>
      </c>
      <c r="D228" s="224">
        <v>4</v>
      </c>
      <c r="E228" s="225"/>
      <c r="F228" s="223" t="s">
        <v>1520</v>
      </c>
      <c r="G228" s="223" t="s">
        <v>1521</v>
      </c>
      <c r="H228" s="223" t="s">
        <v>1522</v>
      </c>
      <c r="I228" s="223" t="s">
        <v>1523</v>
      </c>
      <c r="J228" s="223" t="s">
        <v>1524</v>
      </c>
      <c r="K228" s="223" t="s">
        <v>1525</v>
      </c>
      <c r="L228" s="223" t="s">
        <v>1526</v>
      </c>
      <c r="M228" s="223" t="s">
        <v>1527</v>
      </c>
      <c r="N228" s="223" t="s">
        <v>1528</v>
      </c>
      <c r="O228" s="223" t="s">
        <v>1529</v>
      </c>
      <c r="P228" s="223"/>
      <c r="Q228" s="223"/>
      <c r="R228" s="223" t="s">
        <v>1530</v>
      </c>
      <c r="S228" s="226"/>
      <c r="T228" s="227" t="s">
        <v>1531</v>
      </c>
      <c r="U228" s="227" t="s">
        <v>1532</v>
      </c>
      <c r="V228" s="227" t="s">
        <v>1533</v>
      </c>
      <c r="W228" s="227" t="s">
        <v>1534</v>
      </c>
      <c r="X228" s="227" t="s">
        <v>1535</v>
      </c>
      <c r="Y228" s="227" t="s">
        <v>1536</v>
      </c>
      <c r="Z228" s="227" t="s">
        <v>1537</v>
      </c>
      <c r="AA228" s="227" t="s">
        <v>1538</v>
      </c>
      <c r="AB228" s="227" t="s">
        <v>1539</v>
      </c>
      <c r="AC228" s="227" t="s">
        <v>1540</v>
      </c>
      <c r="AD228" s="227"/>
      <c r="AE228" s="227"/>
      <c r="AF228" s="226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6"/>
      <c r="AT228" s="227"/>
      <c r="AU228" s="227"/>
      <c r="AV228" s="227"/>
      <c r="AW228" s="227"/>
      <c r="AX228" s="227"/>
      <c r="AY228" s="227"/>
    </row>
    <row r="229" spans="1:51" x14ac:dyDescent="0.3">
      <c r="A229" s="253"/>
      <c r="B229" s="224" t="s">
        <v>1541</v>
      </c>
      <c r="C229" s="224"/>
      <c r="D229" s="224"/>
      <c r="E229" s="225"/>
      <c r="F229" s="223" t="s">
        <v>1542</v>
      </c>
      <c r="G229" s="223" t="s">
        <v>1542</v>
      </c>
      <c r="H229" s="223" t="s">
        <v>1542</v>
      </c>
      <c r="I229" s="223" t="s">
        <v>1542</v>
      </c>
      <c r="J229" s="223" t="s">
        <v>1542</v>
      </c>
      <c r="K229" s="223" t="s">
        <v>1542</v>
      </c>
      <c r="L229" s="223" t="s">
        <v>1542</v>
      </c>
      <c r="M229" s="223" t="s">
        <v>1542</v>
      </c>
      <c r="N229" s="223" t="s">
        <v>1542</v>
      </c>
      <c r="O229" s="223" t="s">
        <v>1542</v>
      </c>
      <c r="P229" s="223" t="s">
        <v>1542</v>
      </c>
      <c r="Q229" s="223" t="s">
        <v>1542</v>
      </c>
      <c r="R229" s="223" t="s">
        <v>1543</v>
      </c>
      <c r="S229" s="226"/>
      <c r="T229" s="227" t="s">
        <v>1542</v>
      </c>
      <c r="U229" s="227" t="s">
        <v>1542</v>
      </c>
      <c r="V229" s="227" t="s">
        <v>1542</v>
      </c>
      <c r="W229" s="227"/>
      <c r="X229" s="227"/>
      <c r="Y229" s="227"/>
      <c r="Z229" s="227"/>
      <c r="AA229" s="227"/>
      <c r="AB229" s="227"/>
      <c r="AC229" s="227"/>
      <c r="AD229" s="227"/>
      <c r="AE229" s="227"/>
      <c r="AF229" s="226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6"/>
      <c r="AT229" s="227"/>
      <c r="AU229" s="227"/>
      <c r="AV229" s="227"/>
      <c r="AW229" s="227"/>
      <c r="AX229" s="227"/>
      <c r="AY229" s="227"/>
    </row>
    <row r="230" spans="1:51" x14ac:dyDescent="0.3">
      <c r="A230" s="223"/>
      <c r="B230" s="224" t="s">
        <v>1544</v>
      </c>
      <c r="C230" s="224">
        <v>15</v>
      </c>
      <c r="D230" s="224">
        <v>3</v>
      </c>
      <c r="E230" s="225" t="s">
        <v>603</v>
      </c>
      <c r="F230" s="223" t="s">
        <v>1545</v>
      </c>
      <c r="G230" s="223" t="s">
        <v>1545</v>
      </c>
      <c r="H230" s="223" t="s">
        <v>1545</v>
      </c>
      <c r="I230" s="223" t="s">
        <v>1545</v>
      </c>
      <c r="J230" s="223" t="s">
        <v>1545</v>
      </c>
      <c r="K230" s="223" t="s">
        <v>1545</v>
      </c>
      <c r="L230" s="223" t="s">
        <v>1545</v>
      </c>
      <c r="M230" s="223" t="s">
        <v>1545</v>
      </c>
      <c r="N230" s="223" t="s">
        <v>1545</v>
      </c>
      <c r="O230" s="223" t="s">
        <v>1546</v>
      </c>
      <c r="P230" s="223" t="s">
        <v>1546</v>
      </c>
      <c r="Q230" s="223" t="s">
        <v>1546</v>
      </c>
      <c r="R230" s="223" t="s">
        <v>1547</v>
      </c>
      <c r="S230" s="226"/>
      <c r="T230" s="223" t="s">
        <v>1546</v>
      </c>
      <c r="U230" s="223" t="s">
        <v>1546</v>
      </c>
      <c r="V230" s="223" t="s">
        <v>1546</v>
      </c>
      <c r="W230" s="223" t="s">
        <v>1546</v>
      </c>
      <c r="X230" s="223" t="s">
        <v>1546</v>
      </c>
      <c r="Y230" s="223" t="s">
        <v>1546</v>
      </c>
      <c r="Z230" s="223" t="s">
        <v>1546</v>
      </c>
      <c r="AA230" s="227" t="s">
        <v>1546</v>
      </c>
      <c r="AB230" s="223" t="s">
        <v>1546</v>
      </c>
      <c r="AC230" s="227"/>
      <c r="AD230" s="227"/>
      <c r="AE230" s="227"/>
      <c r="AF230" s="226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6"/>
      <c r="AT230" s="227"/>
      <c r="AU230" s="227"/>
      <c r="AV230" s="227"/>
      <c r="AW230" s="227"/>
      <c r="AX230" s="227"/>
      <c r="AY230" s="227"/>
    </row>
    <row r="231" spans="1:51" x14ac:dyDescent="0.3">
      <c r="A231" s="223"/>
      <c r="B231" s="224" t="s">
        <v>1548</v>
      </c>
      <c r="C231" s="224">
        <v>15</v>
      </c>
      <c r="D231" s="224">
        <v>12</v>
      </c>
      <c r="E231" s="225"/>
      <c r="F231" s="223" t="s">
        <v>1549</v>
      </c>
      <c r="G231" s="223" t="s">
        <v>1549</v>
      </c>
      <c r="H231" s="223" t="s">
        <v>1549</v>
      </c>
      <c r="I231" s="223" t="s">
        <v>1549</v>
      </c>
      <c r="J231" s="223" t="s">
        <v>1549</v>
      </c>
      <c r="K231" s="223" t="s">
        <v>1549</v>
      </c>
      <c r="L231" s="227" t="s">
        <v>1549</v>
      </c>
      <c r="M231" s="227" t="s">
        <v>1550</v>
      </c>
      <c r="N231" s="227" t="s">
        <v>1550</v>
      </c>
      <c r="O231" s="227" t="s">
        <v>1550</v>
      </c>
      <c r="P231" s="227" t="s">
        <v>1550</v>
      </c>
      <c r="Q231" s="227" t="s">
        <v>1550</v>
      </c>
      <c r="R231" s="227" t="s">
        <v>1550</v>
      </c>
      <c r="S231" s="226"/>
      <c r="T231" s="227" t="s">
        <v>1550</v>
      </c>
      <c r="U231" s="227" t="s">
        <v>1550</v>
      </c>
      <c r="V231" s="227" t="s">
        <v>1550</v>
      </c>
      <c r="W231" s="227" t="s">
        <v>1550</v>
      </c>
      <c r="X231" s="227" t="s">
        <v>1550</v>
      </c>
      <c r="Y231" s="227" t="s">
        <v>1550</v>
      </c>
      <c r="Z231" s="227" t="s">
        <v>1550</v>
      </c>
      <c r="AA231" s="227" t="s">
        <v>1550</v>
      </c>
      <c r="AB231" s="227" t="s">
        <v>1550</v>
      </c>
      <c r="AC231" s="227" t="s">
        <v>1550</v>
      </c>
      <c r="AD231" s="227" t="s">
        <v>1550</v>
      </c>
      <c r="AE231" s="227" t="s">
        <v>1550</v>
      </c>
      <c r="AF231" s="226"/>
      <c r="AG231" s="227" t="s">
        <v>1550</v>
      </c>
      <c r="AH231" s="227" t="s">
        <v>1550</v>
      </c>
      <c r="AI231" s="227" t="s">
        <v>1550</v>
      </c>
      <c r="AJ231" s="227" t="s">
        <v>1550</v>
      </c>
      <c r="AK231" s="227" t="s">
        <v>1550</v>
      </c>
      <c r="AL231" s="227" t="s">
        <v>1550</v>
      </c>
      <c r="AM231" s="227"/>
      <c r="AN231" s="227"/>
      <c r="AO231" s="227"/>
      <c r="AP231" s="227"/>
      <c r="AQ231" s="227"/>
      <c r="AR231" s="227"/>
      <c r="AS231" s="226"/>
      <c r="AT231" s="227"/>
      <c r="AU231" s="227"/>
      <c r="AV231" s="227"/>
      <c r="AW231" s="227"/>
      <c r="AX231" s="227"/>
      <c r="AY231" s="227"/>
    </row>
    <row r="232" spans="1:51" x14ac:dyDescent="0.3">
      <c r="A232" s="223"/>
      <c r="B232" s="224" t="s">
        <v>1552</v>
      </c>
      <c r="C232" s="224">
        <v>15</v>
      </c>
      <c r="D232" s="224">
        <v>10</v>
      </c>
      <c r="E232" s="225"/>
      <c r="F232" s="223" t="s">
        <v>1553</v>
      </c>
      <c r="G232" s="223" t="s">
        <v>1553</v>
      </c>
      <c r="H232" s="223" t="s">
        <v>1553</v>
      </c>
      <c r="I232" s="223" t="s">
        <v>1553</v>
      </c>
      <c r="J232" s="223" t="s">
        <v>1553</v>
      </c>
      <c r="K232" s="225" t="s">
        <v>1554</v>
      </c>
      <c r="L232" s="225" t="s">
        <v>1554</v>
      </c>
      <c r="M232" s="225" t="s">
        <v>1554</v>
      </c>
      <c r="N232" s="225" t="s">
        <v>1554</v>
      </c>
      <c r="O232" s="225" t="s">
        <v>1554</v>
      </c>
      <c r="P232" s="225" t="s">
        <v>1555</v>
      </c>
      <c r="Q232" s="223" t="s">
        <v>1555</v>
      </c>
      <c r="R232" s="223" t="s">
        <v>1309</v>
      </c>
      <c r="S232" s="226"/>
      <c r="T232" s="227" t="s">
        <v>1555</v>
      </c>
      <c r="U232" s="227" t="s">
        <v>1555</v>
      </c>
      <c r="V232" s="227" t="s">
        <v>1555</v>
      </c>
      <c r="W232" s="227" t="s">
        <v>1556</v>
      </c>
      <c r="X232" s="227" t="s">
        <v>1556</v>
      </c>
      <c r="Y232" s="227" t="s">
        <v>1556</v>
      </c>
      <c r="Z232" s="227" t="s">
        <v>1557</v>
      </c>
      <c r="AA232" s="227" t="s">
        <v>1557</v>
      </c>
      <c r="AB232" s="227" t="s">
        <v>1557</v>
      </c>
      <c r="AC232" s="227" t="s">
        <v>1557</v>
      </c>
      <c r="AD232" s="227" t="s">
        <v>1557</v>
      </c>
      <c r="AE232" s="227" t="s">
        <v>2257</v>
      </c>
      <c r="AF232" s="226"/>
      <c r="AG232" s="227" t="s">
        <v>2257</v>
      </c>
      <c r="AH232" s="227" t="s">
        <v>2257</v>
      </c>
      <c r="AI232" s="227" t="s">
        <v>2257</v>
      </c>
      <c r="AJ232" s="227" t="s">
        <v>2257</v>
      </c>
      <c r="AK232" s="227"/>
      <c r="AL232" s="227"/>
      <c r="AM232" s="227"/>
      <c r="AN232" s="227"/>
      <c r="AO232" s="227"/>
      <c r="AP232" s="227"/>
      <c r="AQ232" s="227"/>
      <c r="AR232" s="227"/>
      <c r="AS232" s="226"/>
      <c r="AT232" s="227"/>
      <c r="AU232" s="227"/>
      <c r="AV232" s="227"/>
      <c r="AW232" s="227"/>
      <c r="AX232" s="227"/>
      <c r="AY232" s="227"/>
    </row>
    <row r="233" spans="1:51" x14ac:dyDescent="0.3">
      <c r="A233" s="223"/>
      <c r="B233" s="224" t="s">
        <v>1558</v>
      </c>
      <c r="C233" s="224">
        <v>15</v>
      </c>
      <c r="D233" s="224">
        <v>6</v>
      </c>
      <c r="E233" s="225"/>
      <c r="F233" s="223" t="s">
        <v>1559</v>
      </c>
      <c r="G233" s="223" t="s">
        <v>1559</v>
      </c>
      <c r="H233" s="223" t="s">
        <v>1559</v>
      </c>
      <c r="I233" s="223" t="s">
        <v>1559</v>
      </c>
      <c r="J233" s="223" t="s">
        <v>1559</v>
      </c>
      <c r="K233" s="223" t="s">
        <v>1559</v>
      </c>
      <c r="L233" s="223" t="s">
        <v>1560</v>
      </c>
      <c r="M233" s="223" t="s">
        <v>1560</v>
      </c>
      <c r="N233" s="223" t="s">
        <v>1560</v>
      </c>
      <c r="O233" s="223" t="s">
        <v>1560</v>
      </c>
      <c r="P233" s="223" t="s">
        <v>1560</v>
      </c>
      <c r="Q233" s="223" t="s">
        <v>1560</v>
      </c>
      <c r="R233" s="223"/>
      <c r="S233" s="226"/>
      <c r="T233" s="227" t="s">
        <v>1561</v>
      </c>
      <c r="U233" s="227" t="s">
        <v>1561</v>
      </c>
      <c r="V233" s="227" t="s">
        <v>1561</v>
      </c>
      <c r="W233" s="227" t="s">
        <v>1561</v>
      </c>
      <c r="X233" s="227" t="s">
        <v>1561</v>
      </c>
      <c r="Y233" s="227" t="s">
        <v>1561</v>
      </c>
      <c r="Z233" s="227" t="s">
        <v>1562</v>
      </c>
      <c r="AA233" s="227" t="s">
        <v>1562</v>
      </c>
      <c r="AB233" s="227" t="s">
        <v>1562</v>
      </c>
      <c r="AC233" s="227" t="s">
        <v>1562</v>
      </c>
      <c r="AD233" s="227" t="s">
        <v>1562</v>
      </c>
      <c r="AE233" s="227" t="s">
        <v>1562</v>
      </c>
      <c r="AF233" s="226"/>
      <c r="AG233" s="227"/>
      <c r="AH233" s="227"/>
      <c r="AI233" s="227"/>
      <c r="AJ233" s="227"/>
      <c r="AK233" s="227"/>
      <c r="AL233" s="227"/>
      <c r="AM233" s="227"/>
      <c r="AN233" s="227"/>
      <c r="AO233" s="227"/>
      <c r="AP233" s="227"/>
      <c r="AQ233" s="227"/>
      <c r="AR233" s="227"/>
      <c r="AS233" s="226"/>
      <c r="AT233" s="227"/>
      <c r="AU233" s="227"/>
      <c r="AV233" s="227"/>
      <c r="AW233" s="227"/>
      <c r="AX233" s="227"/>
      <c r="AY233" s="227"/>
    </row>
    <row r="234" spans="1:51" x14ac:dyDescent="0.3">
      <c r="A234" s="223"/>
      <c r="B234" s="224" t="s">
        <v>41</v>
      </c>
      <c r="C234" s="224">
        <v>15</v>
      </c>
      <c r="D234" s="224">
        <v>8</v>
      </c>
      <c r="E234" s="225"/>
      <c r="F234" s="223" t="s">
        <v>1563</v>
      </c>
      <c r="G234" s="223" t="s">
        <v>1564</v>
      </c>
      <c r="H234" s="223" t="s">
        <v>1565</v>
      </c>
      <c r="I234" s="223" t="s">
        <v>1566</v>
      </c>
      <c r="J234" s="223" t="s">
        <v>1567</v>
      </c>
      <c r="K234" s="223" t="s">
        <v>1568</v>
      </c>
      <c r="L234" s="223" t="s">
        <v>1569</v>
      </c>
      <c r="M234" s="223" t="s">
        <v>1570</v>
      </c>
      <c r="N234" s="223" t="s">
        <v>1571</v>
      </c>
      <c r="O234" s="223" t="s">
        <v>1572</v>
      </c>
      <c r="P234" s="223" t="s">
        <v>1573</v>
      </c>
      <c r="Q234" s="223" t="s">
        <v>1574</v>
      </c>
      <c r="R234" s="223"/>
      <c r="S234" s="226"/>
      <c r="T234" s="227" t="s">
        <v>1575</v>
      </c>
      <c r="U234" s="227" t="s">
        <v>1576</v>
      </c>
      <c r="V234" s="227" t="s">
        <v>1577</v>
      </c>
      <c r="W234" s="227" t="s">
        <v>1578</v>
      </c>
      <c r="X234" s="227" t="s">
        <v>1579</v>
      </c>
      <c r="Y234" s="227" t="s">
        <v>1580</v>
      </c>
      <c r="Z234" s="227" t="s">
        <v>1581</v>
      </c>
      <c r="AA234" s="227" t="s">
        <v>1582</v>
      </c>
      <c r="AB234" s="227" t="s">
        <v>1583</v>
      </c>
      <c r="AC234" s="227" t="s">
        <v>1584</v>
      </c>
      <c r="AD234" s="227" t="s">
        <v>1585</v>
      </c>
      <c r="AE234" s="227" t="s">
        <v>1586</v>
      </c>
      <c r="AF234" s="226"/>
      <c r="AG234" s="227" t="s">
        <v>364</v>
      </c>
      <c r="AH234" s="227" t="s">
        <v>518</v>
      </c>
      <c r="AI234" s="227"/>
      <c r="AJ234" s="227"/>
      <c r="AK234" s="227"/>
      <c r="AL234" s="227"/>
      <c r="AM234" s="227"/>
      <c r="AN234" s="227"/>
      <c r="AO234" s="227"/>
      <c r="AP234" s="227"/>
      <c r="AQ234" s="227"/>
      <c r="AR234" s="227"/>
      <c r="AS234" s="226"/>
      <c r="AT234" s="227"/>
      <c r="AU234" s="227"/>
      <c r="AV234" s="227"/>
      <c r="AW234" s="227"/>
      <c r="AX234" s="227"/>
      <c r="AY234" s="227"/>
    </row>
    <row r="235" spans="1:51" x14ac:dyDescent="0.3">
      <c r="A235" s="223"/>
      <c r="B235" s="224" t="s">
        <v>60</v>
      </c>
      <c r="C235" s="224">
        <v>15</v>
      </c>
      <c r="D235" s="224">
        <v>8</v>
      </c>
      <c r="E235" s="225"/>
      <c r="F235" s="237" t="s">
        <v>1587</v>
      </c>
      <c r="G235" s="223" t="s">
        <v>1588</v>
      </c>
      <c r="H235" s="223" t="s">
        <v>1588</v>
      </c>
      <c r="I235" s="223" t="s">
        <v>1588</v>
      </c>
      <c r="J235" s="223" t="s">
        <v>1588</v>
      </c>
      <c r="K235" s="223" t="s">
        <v>1588</v>
      </c>
      <c r="L235" s="223" t="s">
        <v>1588</v>
      </c>
      <c r="M235" s="223" t="s">
        <v>1588</v>
      </c>
      <c r="N235" s="223" t="s">
        <v>1588</v>
      </c>
      <c r="O235" s="223" t="s">
        <v>1588</v>
      </c>
      <c r="P235" s="223" t="s">
        <v>1588</v>
      </c>
      <c r="Q235" s="223" t="s">
        <v>1588</v>
      </c>
      <c r="R235" s="223"/>
      <c r="S235" s="226"/>
      <c r="T235" s="223" t="s">
        <v>1588</v>
      </c>
      <c r="U235" s="227" t="s">
        <v>1589</v>
      </c>
      <c r="V235" s="227" t="s">
        <v>1589</v>
      </c>
      <c r="W235" s="227" t="s">
        <v>1589</v>
      </c>
      <c r="X235" s="227" t="s">
        <v>1589</v>
      </c>
      <c r="Y235" s="227" t="s">
        <v>1590</v>
      </c>
      <c r="Z235" s="227" t="s">
        <v>1591</v>
      </c>
      <c r="AA235" s="227" t="s">
        <v>1592</v>
      </c>
      <c r="AB235" s="227" t="s">
        <v>1593</v>
      </c>
      <c r="AC235" s="227" t="s">
        <v>1594</v>
      </c>
      <c r="AD235" s="227" t="s">
        <v>1595</v>
      </c>
      <c r="AE235" s="227" t="s">
        <v>1596</v>
      </c>
      <c r="AF235" s="226"/>
      <c r="AG235" s="227" t="s">
        <v>359</v>
      </c>
      <c r="AH235" s="227" t="s">
        <v>524</v>
      </c>
      <c r="AI235" s="227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6"/>
      <c r="AT235" s="227"/>
      <c r="AU235" s="227"/>
      <c r="AV235" s="227"/>
      <c r="AW235" s="227"/>
      <c r="AX235" s="227"/>
      <c r="AY235" s="227"/>
    </row>
    <row r="236" spans="1:51" x14ac:dyDescent="0.3">
      <c r="A236" s="223"/>
      <c r="B236" s="224" t="s">
        <v>1597</v>
      </c>
      <c r="C236" s="224">
        <v>16</v>
      </c>
      <c r="D236" s="224">
        <v>6</v>
      </c>
      <c r="E236" s="225"/>
      <c r="F236" s="223" t="s">
        <v>1598</v>
      </c>
      <c r="G236" s="223" t="s">
        <v>1598</v>
      </c>
      <c r="H236" s="223" t="s">
        <v>1598</v>
      </c>
      <c r="I236" s="223" t="s">
        <v>1598</v>
      </c>
      <c r="J236" s="223" t="s">
        <v>1598</v>
      </c>
      <c r="K236" s="223" t="s">
        <v>1598</v>
      </c>
      <c r="L236" s="223" t="s">
        <v>1598</v>
      </c>
      <c r="M236" s="223" t="s">
        <v>1598</v>
      </c>
      <c r="N236" s="223" t="s">
        <v>1598</v>
      </c>
      <c r="O236" s="223" t="s">
        <v>1598</v>
      </c>
      <c r="P236" s="223" t="s">
        <v>1598</v>
      </c>
      <c r="Q236" s="223" t="s">
        <v>1598</v>
      </c>
      <c r="R236" s="223"/>
      <c r="S236" s="226"/>
      <c r="T236" s="227" t="s">
        <v>1599</v>
      </c>
      <c r="U236" s="227" t="s">
        <v>1599</v>
      </c>
      <c r="V236" s="227" t="s">
        <v>1599</v>
      </c>
      <c r="W236" s="227" t="s">
        <v>1599</v>
      </c>
      <c r="X236" s="227" t="s">
        <v>1599</v>
      </c>
      <c r="Y236" s="227" t="s">
        <v>1599</v>
      </c>
      <c r="Z236" s="227" t="s">
        <v>1599</v>
      </c>
      <c r="AA236" s="227" t="s">
        <v>1599</v>
      </c>
      <c r="AB236" s="227" t="s">
        <v>1599</v>
      </c>
      <c r="AC236" s="227" t="s">
        <v>1599</v>
      </c>
      <c r="AD236" s="227" t="s">
        <v>1599</v>
      </c>
      <c r="AE236" s="227" t="s">
        <v>1599</v>
      </c>
      <c r="AF236" s="226"/>
      <c r="AG236" s="55" t="s">
        <v>2321</v>
      </c>
      <c r="AH236" s="55" t="s">
        <v>2321</v>
      </c>
      <c r="AI236" s="55" t="s">
        <v>2321</v>
      </c>
      <c r="AJ236" s="55" t="s">
        <v>2321</v>
      </c>
      <c r="AK236" s="55" t="s">
        <v>2321</v>
      </c>
      <c r="AL236" s="55" t="s">
        <v>2321</v>
      </c>
      <c r="AM236" s="55" t="s">
        <v>2321</v>
      </c>
      <c r="AN236" s="55" t="s">
        <v>2321</v>
      </c>
      <c r="AO236" s="55" t="s">
        <v>2321</v>
      </c>
      <c r="AP236" s="55" t="s">
        <v>2321</v>
      </c>
      <c r="AQ236" s="55" t="s">
        <v>2321</v>
      </c>
      <c r="AR236" s="55" t="s">
        <v>2321</v>
      </c>
      <c r="AS236" s="226"/>
      <c r="AT236" s="227"/>
      <c r="AU236" s="227"/>
      <c r="AV236" s="227"/>
      <c r="AW236" s="227"/>
      <c r="AX236" s="227"/>
      <c r="AY236" s="227"/>
    </row>
    <row r="237" spans="1:51" x14ac:dyDescent="0.3">
      <c r="A237" s="253"/>
      <c r="B237" s="224" t="s">
        <v>1600</v>
      </c>
      <c r="C237" s="224"/>
      <c r="D237" s="224"/>
      <c r="E237" s="225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6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  <c r="AD237" s="227"/>
      <c r="AE237" s="227"/>
      <c r="AF237" s="226"/>
      <c r="AG237" s="227"/>
      <c r="AH237" s="227"/>
      <c r="AI237" s="227"/>
      <c r="AJ237" s="227"/>
      <c r="AK237" s="227"/>
      <c r="AL237" s="227"/>
      <c r="AM237" s="227"/>
      <c r="AN237" s="227"/>
      <c r="AO237" s="227"/>
      <c r="AP237" s="227"/>
      <c r="AQ237" s="227"/>
      <c r="AR237" s="227"/>
      <c r="AS237" s="226"/>
      <c r="AT237" s="227"/>
      <c r="AU237" s="227"/>
      <c r="AV237" s="227"/>
      <c r="AW237" s="227"/>
      <c r="AX237" s="227"/>
      <c r="AY237" s="227"/>
    </row>
    <row r="238" spans="1:51" x14ac:dyDescent="0.3">
      <c r="A238" s="223"/>
      <c r="B238" s="224" t="s">
        <v>55</v>
      </c>
      <c r="C238" s="224">
        <v>15</v>
      </c>
      <c r="D238" s="224">
        <v>8</v>
      </c>
      <c r="E238" s="225" t="s">
        <v>1601</v>
      </c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 t="s">
        <v>1602</v>
      </c>
      <c r="Q238" s="223" t="s">
        <v>1603</v>
      </c>
      <c r="R238" s="223"/>
      <c r="S238" s="226"/>
      <c r="T238" s="227" t="s">
        <v>1604</v>
      </c>
      <c r="U238" s="227" t="s">
        <v>1605</v>
      </c>
      <c r="V238" s="227" t="s">
        <v>1606</v>
      </c>
      <c r="W238" s="227" t="s">
        <v>1607</v>
      </c>
      <c r="X238" s="227" t="s">
        <v>1608</v>
      </c>
      <c r="Y238" s="227" t="s">
        <v>1609</v>
      </c>
      <c r="Z238" s="227" t="s">
        <v>1610</v>
      </c>
      <c r="AA238" s="227" t="s">
        <v>1611</v>
      </c>
      <c r="AB238" s="227" t="s">
        <v>1612</v>
      </c>
      <c r="AC238" s="227" t="s">
        <v>1613</v>
      </c>
      <c r="AD238" s="227" t="s">
        <v>1614</v>
      </c>
      <c r="AE238" s="227" t="s">
        <v>1615</v>
      </c>
      <c r="AF238" s="226"/>
      <c r="AG238" s="227" t="s">
        <v>496</v>
      </c>
      <c r="AH238" s="55" t="s">
        <v>2317</v>
      </c>
      <c r="AI238" s="227"/>
      <c r="AJ238" s="227"/>
      <c r="AK238" s="227"/>
      <c r="AL238" s="227"/>
      <c r="AM238" s="227"/>
      <c r="AN238" s="227"/>
      <c r="AO238" s="227"/>
      <c r="AP238" s="227"/>
      <c r="AQ238" s="227"/>
      <c r="AR238" s="227"/>
      <c r="AS238" s="226"/>
      <c r="AT238" s="227"/>
      <c r="AU238" s="227"/>
      <c r="AV238" s="227"/>
      <c r="AW238" s="227"/>
      <c r="AX238" s="227"/>
      <c r="AY238" s="227"/>
    </row>
    <row r="239" spans="1:51" x14ac:dyDescent="0.3">
      <c r="A239" s="223"/>
      <c r="B239" s="224" t="s">
        <v>1616</v>
      </c>
      <c r="C239" s="224">
        <v>16</v>
      </c>
      <c r="D239" s="224">
        <v>6</v>
      </c>
      <c r="E239" s="225"/>
      <c r="F239" s="223" t="s">
        <v>1617</v>
      </c>
      <c r="G239" s="223" t="s">
        <v>1617</v>
      </c>
      <c r="H239" s="223" t="s">
        <v>1617</v>
      </c>
      <c r="I239" s="223" t="s">
        <v>1617</v>
      </c>
      <c r="J239" s="223" t="s">
        <v>1617</v>
      </c>
      <c r="K239" s="223" t="s">
        <v>1617</v>
      </c>
      <c r="L239" s="223" t="s">
        <v>1617</v>
      </c>
      <c r="M239" s="223" t="s">
        <v>1617</v>
      </c>
      <c r="N239" s="223" t="s">
        <v>1617</v>
      </c>
      <c r="O239" s="223" t="s">
        <v>1617</v>
      </c>
      <c r="P239" s="223" t="s">
        <v>1617</v>
      </c>
      <c r="Q239" s="223" t="s">
        <v>1617</v>
      </c>
      <c r="R239" s="223"/>
      <c r="S239" s="226"/>
      <c r="T239" s="227" t="s">
        <v>1618</v>
      </c>
      <c r="U239" s="227" t="s">
        <v>1618</v>
      </c>
      <c r="V239" s="227" t="s">
        <v>1618</v>
      </c>
      <c r="W239" s="227" t="s">
        <v>1618</v>
      </c>
      <c r="X239" s="227" t="s">
        <v>1618</v>
      </c>
      <c r="Y239" s="227" t="s">
        <v>1618</v>
      </c>
      <c r="Z239" s="227" t="s">
        <v>1618</v>
      </c>
      <c r="AA239" s="227" t="s">
        <v>1618</v>
      </c>
      <c r="AB239" s="227" t="s">
        <v>1618</v>
      </c>
      <c r="AC239" s="227" t="s">
        <v>1618</v>
      </c>
      <c r="AD239" s="227" t="s">
        <v>1618</v>
      </c>
      <c r="AE239" s="227" t="s">
        <v>1618</v>
      </c>
      <c r="AF239" s="226"/>
      <c r="AG239" s="227" t="s">
        <v>1619</v>
      </c>
      <c r="AH239" s="227" t="s">
        <v>1619</v>
      </c>
      <c r="AI239" s="227" t="s">
        <v>1619</v>
      </c>
      <c r="AJ239" s="227" t="s">
        <v>1619</v>
      </c>
      <c r="AK239" s="227" t="s">
        <v>1619</v>
      </c>
      <c r="AL239" s="227" t="s">
        <v>1619</v>
      </c>
      <c r="AM239" s="227" t="s">
        <v>1619</v>
      </c>
      <c r="AN239" s="227" t="s">
        <v>1619</v>
      </c>
      <c r="AO239" s="227" t="s">
        <v>1619</v>
      </c>
      <c r="AP239" s="227" t="s">
        <v>1619</v>
      </c>
      <c r="AQ239" s="227" t="s">
        <v>1619</v>
      </c>
      <c r="AR239" s="227" t="s">
        <v>1619</v>
      </c>
      <c r="AS239" s="226"/>
      <c r="AT239" s="227"/>
      <c r="AU239" s="227"/>
      <c r="AV239" s="227"/>
      <c r="AW239" s="227"/>
      <c r="AX239" s="227"/>
      <c r="AY239" s="227"/>
    </row>
    <row r="240" spans="1:51" x14ac:dyDescent="0.3">
      <c r="A240" s="253"/>
      <c r="B240" s="224" t="s">
        <v>475</v>
      </c>
      <c r="C240" s="224"/>
      <c r="D240" s="224"/>
      <c r="E240" s="225" t="s">
        <v>603</v>
      </c>
      <c r="F240" s="223"/>
      <c r="G240" s="223"/>
      <c r="H240" s="223"/>
      <c r="I240" s="223" t="s">
        <v>1620</v>
      </c>
      <c r="J240" s="223" t="s">
        <v>1620</v>
      </c>
      <c r="K240" s="223" t="s">
        <v>1620</v>
      </c>
      <c r="L240" s="223" t="s">
        <v>1620</v>
      </c>
      <c r="M240" s="223" t="s">
        <v>1620</v>
      </c>
      <c r="N240" s="223" t="s">
        <v>1620</v>
      </c>
      <c r="O240" s="223" t="s">
        <v>1620</v>
      </c>
      <c r="P240" s="223" t="s">
        <v>1620</v>
      </c>
      <c r="Q240" s="223" t="s">
        <v>1620</v>
      </c>
      <c r="R240" s="223" t="s">
        <v>1309</v>
      </c>
      <c r="S240" s="226"/>
      <c r="T240" s="227" t="s">
        <v>1620</v>
      </c>
      <c r="U240" s="227" t="s">
        <v>1620</v>
      </c>
      <c r="V240" s="227" t="s">
        <v>1620</v>
      </c>
      <c r="W240" s="55" t="s">
        <v>2278</v>
      </c>
      <c r="X240" s="227"/>
      <c r="Y240" s="227"/>
      <c r="Z240" s="227"/>
      <c r="AA240" s="227"/>
      <c r="AB240" s="227"/>
      <c r="AC240" s="227"/>
      <c r="AD240" s="227"/>
      <c r="AE240" s="227"/>
      <c r="AF240" s="226"/>
      <c r="AG240" s="227"/>
      <c r="AH240" s="227"/>
      <c r="AI240" s="227"/>
      <c r="AJ240" s="227"/>
      <c r="AK240" s="227"/>
      <c r="AL240" s="227"/>
      <c r="AM240" s="227"/>
      <c r="AN240" s="227"/>
      <c r="AO240" s="227"/>
      <c r="AP240" s="227"/>
      <c r="AQ240" s="227"/>
      <c r="AR240" s="227"/>
      <c r="AS240" s="226"/>
      <c r="AT240" s="227"/>
      <c r="AU240" s="227"/>
      <c r="AV240" s="227"/>
      <c r="AW240" s="227"/>
      <c r="AX240" s="227"/>
      <c r="AY240" s="227"/>
    </row>
    <row r="241" spans="1:51" x14ac:dyDescent="0.3">
      <c r="A241" s="253"/>
      <c r="B241" s="224" t="s">
        <v>1621</v>
      </c>
      <c r="C241" s="224"/>
      <c r="D241" s="224"/>
      <c r="E241" s="225"/>
      <c r="F241" s="223" t="s">
        <v>1622</v>
      </c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6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  <c r="AD241" s="227"/>
      <c r="AE241" s="227"/>
      <c r="AF241" s="226"/>
      <c r="AG241" s="227"/>
      <c r="AH241" s="227"/>
      <c r="AI241" s="227"/>
      <c r="AJ241" s="227"/>
      <c r="AK241" s="227"/>
      <c r="AL241" s="227"/>
      <c r="AM241" s="227"/>
      <c r="AN241" s="227"/>
      <c r="AO241" s="227"/>
      <c r="AP241" s="227"/>
      <c r="AQ241" s="227"/>
      <c r="AR241" s="227"/>
      <c r="AS241" s="226"/>
      <c r="AT241" s="227"/>
      <c r="AU241" s="227"/>
      <c r="AV241" s="227"/>
      <c r="AW241" s="227"/>
      <c r="AX241" s="227"/>
      <c r="AY241" s="227"/>
    </row>
    <row r="242" spans="1:51" x14ac:dyDescent="0.3">
      <c r="A242" s="253"/>
      <c r="B242" s="224" t="s">
        <v>1623</v>
      </c>
      <c r="C242" s="224"/>
      <c r="D242" s="224"/>
      <c r="E242" s="225" t="s">
        <v>603</v>
      </c>
      <c r="F242" s="223"/>
      <c r="G242" s="223"/>
      <c r="H242" s="223"/>
      <c r="I242" s="223"/>
      <c r="J242" s="223"/>
      <c r="K242" s="223"/>
      <c r="L242" s="223"/>
      <c r="M242" s="223"/>
      <c r="N242" s="223" t="s">
        <v>1624</v>
      </c>
      <c r="O242" s="223" t="s">
        <v>1625</v>
      </c>
      <c r="P242" s="223" t="s">
        <v>1626</v>
      </c>
      <c r="Q242" s="223" t="s">
        <v>1627</v>
      </c>
      <c r="R242" s="223"/>
      <c r="S242" s="226"/>
      <c r="T242" s="227" t="s">
        <v>1628</v>
      </c>
      <c r="U242" s="227" t="s">
        <v>1629</v>
      </c>
      <c r="V242" s="227" t="s">
        <v>1630</v>
      </c>
      <c r="W242" s="227" t="s">
        <v>1631</v>
      </c>
      <c r="X242" s="227" t="s">
        <v>1631</v>
      </c>
      <c r="Y242" s="227"/>
      <c r="Z242" s="227"/>
      <c r="AA242" s="227"/>
      <c r="AB242" s="227"/>
      <c r="AC242" s="227"/>
      <c r="AD242" s="227"/>
      <c r="AE242" s="227"/>
      <c r="AF242" s="226"/>
      <c r="AG242" s="227"/>
      <c r="AH242" s="227"/>
      <c r="AI242" s="227"/>
      <c r="AJ242" s="227"/>
      <c r="AK242" s="227"/>
      <c r="AL242" s="227"/>
      <c r="AM242" s="227"/>
      <c r="AN242" s="227"/>
      <c r="AO242" s="227"/>
      <c r="AP242" s="227"/>
      <c r="AQ242" s="227"/>
      <c r="AR242" s="227"/>
      <c r="AS242" s="226"/>
      <c r="AT242" s="227"/>
      <c r="AU242" s="227"/>
      <c r="AV242" s="227"/>
      <c r="AW242" s="227"/>
      <c r="AX242" s="227"/>
      <c r="AY242" s="227"/>
    </row>
    <row r="243" spans="1:51" x14ac:dyDescent="0.3">
      <c r="A243" s="227"/>
      <c r="B243" s="224" t="s">
        <v>1632</v>
      </c>
      <c r="C243" s="224">
        <v>15</v>
      </c>
      <c r="D243" s="224">
        <v>7</v>
      </c>
      <c r="E243" s="225" t="s">
        <v>603</v>
      </c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6"/>
      <c r="T243" s="227"/>
      <c r="U243" s="227"/>
      <c r="V243" s="227" t="s">
        <v>1633</v>
      </c>
      <c r="W243" s="227" t="s">
        <v>1634</v>
      </c>
      <c r="X243" s="227" t="s">
        <v>1634</v>
      </c>
      <c r="Y243" s="227" t="s">
        <v>1634</v>
      </c>
      <c r="Z243" s="227" t="s">
        <v>1634</v>
      </c>
      <c r="AA243" s="227" t="s">
        <v>1634</v>
      </c>
      <c r="AB243" s="227" t="s">
        <v>2326</v>
      </c>
      <c r="AC243" s="227" t="s">
        <v>2326</v>
      </c>
      <c r="AD243" s="227" t="s">
        <v>2326</v>
      </c>
      <c r="AE243" s="227" t="s">
        <v>2326</v>
      </c>
      <c r="AF243" s="226"/>
      <c r="AG243" s="227" t="s">
        <v>2326</v>
      </c>
      <c r="AH243" s="227"/>
      <c r="AI243" s="227"/>
      <c r="AJ243" s="227"/>
      <c r="AK243" s="227"/>
      <c r="AL243" s="227"/>
      <c r="AM243" s="227"/>
      <c r="AN243" s="227"/>
      <c r="AO243" s="227"/>
      <c r="AP243" s="227"/>
      <c r="AQ243" s="227"/>
      <c r="AR243" s="227"/>
      <c r="AS243" s="226"/>
      <c r="AT243" s="227"/>
      <c r="AU243" s="227"/>
      <c r="AV243" s="227"/>
      <c r="AW243" s="227"/>
      <c r="AX243" s="227"/>
      <c r="AY243" s="227"/>
    </row>
    <row r="244" spans="1:51" x14ac:dyDescent="0.3">
      <c r="A244" s="227"/>
      <c r="B244" s="224" t="s">
        <v>1635</v>
      </c>
      <c r="C244" s="224">
        <v>15</v>
      </c>
      <c r="D244" s="224">
        <v>8</v>
      </c>
      <c r="E244" s="225" t="s">
        <v>603</v>
      </c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6"/>
      <c r="T244" s="227"/>
      <c r="U244" s="227"/>
      <c r="V244" s="227" t="s">
        <v>1636</v>
      </c>
      <c r="W244" s="227" t="s">
        <v>1636</v>
      </c>
      <c r="X244" s="227" t="s">
        <v>1636</v>
      </c>
      <c r="Y244" s="227" t="s">
        <v>1637</v>
      </c>
      <c r="Z244" s="227" t="s">
        <v>1637</v>
      </c>
      <c r="AA244" s="227" t="s">
        <v>1637</v>
      </c>
      <c r="AB244" s="227" t="s">
        <v>1638</v>
      </c>
      <c r="AC244" s="227" t="s">
        <v>1638</v>
      </c>
      <c r="AD244" s="227" t="s">
        <v>1638</v>
      </c>
      <c r="AE244" s="227" t="s">
        <v>1638</v>
      </c>
      <c r="AF244" s="226"/>
      <c r="AG244" s="227" t="s">
        <v>1638</v>
      </c>
      <c r="AH244" s="227" t="s">
        <v>1638</v>
      </c>
      <c r="AI244" s="227"/>
      <c r="AJ244" s="227"/>
      <c r="AK244" s="227"/>
      <c r="AL244" s="227"/>
      <c r="AM244" s="227"/>
      <c r="AN244" s="227"/>
      <c r="AO244" s="227"/>
      <c r="AP244" s="227"/>
      <c r="AQ244" s="227"/>
      <c r="AR244" s="227"/>
      <c r="AS244" s="226"/>
      <c r="AT244" s="227"/>
      <c r="AU244" s="227"/>
      <c r="AV244" s="227"/>
      <c r="AW244" s="227"/>
      <c r="AX244" s="227"/>
      <c r="AY244" s="227"/>
    </row>
    <row r="245" spans="1:51" x14ac:dyDescent="0.3">
      <c r="A245" s="255"/>
      <c r="B245" s="224" t="s">
        <v>1639</v>
      </c>
      <c r="C245" s="224"/>
      <c r="D245" s="224"/>
      <c r="E245" s="225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6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  <c r="AD245" s="227"/>
      <c r="AE245" s="227"/>
      <c r="AF245" s="226"/>
      <c r="AG245" s="227"/>
      <c r="AH245" s="227"/>
      <c r="AI245" s="227"/>
      <c r="AJ245" s="227"/>
      <c r="AK245" s="227"/>
      <c r="AL245" s="227"/>
      <c r="AM245" s="227"/>
      <c r="AN245" s="227"/>
      <c r="AO245" s="227"/>
      <c r="AP245" s="227"/>
      <c r="AQ245" s="227"/>
      <c r="AR245" s="227"/>
      <c r="AS245" s="226"/>
      <c r="AT245" s="227"/>
      <c r="AU245" s="227"/>
      <c r="AV245" s="227"/>
      <c r="AW245" s="227"/>
      <c r="AX245" s="227"/>
      <c r="AY245" s="227"/>
    </row>
    <row r="246" spans="1:51" x14ac:dyDescent="0.3">
      <c r="A246" s="228"/>
      <c r="B246" s="229" t="s">
        <v>1640</v>
      </c>
      <c r="C246" s="229">
        <v>15</v>
      </c>
      <c r="D246" s="229">
        <v>6</v>
      </c>
      <c r="E246" s="23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6"/>
      <c r="T246" s="228"/>
      <c r="U246" s="228"/>
      <c r="V246" s="228"/>
      <c r="W246" s="228"/>
      <c r="X246" s="228"/>
      <c r="Y246" s="228"/>
      <c r="Z246" s="228" t="s">
        <v>1641</v>
      </c>
      <c r="AA246" s="228" t="s">
        <v>1642</v>
      </c>
      <c r="AB246" s="228" t="s">
        <v>1642</v>
      </c>
      <c r="AC246" s="228" t="s">
        <v>1642</v>
      </c>
      <c r="AD246" s="228" t="s">
        <v>1642</v>
      </c>
      <c r="AE246" s="228" t="s">
        <v>1642</v>
      </c>
      <c r="AF246" s="226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6"/>
      <c r="AT246" s="228"/>
      <c r="AU246" s="228"/>
      <c r="AV246" s="228"/>
      <c r="AW246" s="228"/>
      <c r="AX246" s="228"/>
      <c r="AY246" s="228"/>
    </row>
    <row r="247" spans="1:51" x14ac:dyDescent="0.3">
      <c r="A247" s="228"/>
      <c r="B247" s="229" t="s">
        <v>484</v>
      </c>
      <c r="C247" s="229">
        <v>15</v>
      </c>
      <c r="D247" s="229">
        <v>8</v>
      </c>
      <c r="E247" s="23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6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 t="s">
        <v>1643</v>
      </c>
      <c r="AE247" s="228" t="s">
        <v>1644</v>
      </c>
      <c r="AF247" s="226"/>
      <c r="AG247" s="228" t="s">
        <v>531</v>
      </c>
      <c r="AH247" s="55" t="s">
        <v>2279</v>
      </c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6"/>
      <c r="AT247" s="228"/>
      <c r="AU247" s="228"/>
      <c r="AV247" s="228"/>
      <c r="AW247" s="228"/>
      <c r="AX247" s="228"/>
      <c r="AY247" s="228"/>
    </row>
    <row r="248" spans="1:51" x14ac:dyDescent="0.3">
      <c r="A248" s="228"/>
      <c r="B248" s="229" t="s">
        <v>477</v>
      </c>
      <c r="C248" s="229">
        <v>15</v>
      </c>
      <c r="D248" s="229">
        <v>7</v>
      </c>
      <c r="E248" s="23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6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 t="s">
        <v>1645</v>
      </c>
      <c r="AE248" s="228" t="s">
        <v>478</v>
      </c>
      <c r="AF248" s="226"/>
      <c r="AG248" s="55" t="s">
        <v>2280</v>
      </c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6"/>
      <c r="AT248" s="228"/>
      <c r="AU248" s="228"/>
      <c r="AV248" s="228"/>
      <c r="AW248" s="228"/>
      <c r="AX248" s="228"/>
      <c r="AY248" s="228"/>
    </row>
    <row r="249" spans="1:51" x14ac:dyDescent="0.3">
      <c r="A249" s="228"/>
      <c r="B249" s="229" t="s">
        <v>1646</v>
      </c>
      <c r="C249" s="229">
        <v>15</v>
      </c>
      <c r="D249" s="229">
        <v>3</v>
      </c>
      <c r="E249" s="23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6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 t="s">
        <v>1647</v>
      </c>
      <c r="AE249" s="228"/>
      <c r="AF249" s="226"/>
      <c r="AG249" s="228"/>
      <c r="AH249" s="228"/>
      <c r="AI249" s="228"/>
      <c r="AJ249" s="228"/>
      <c r="AK249" s="228"/>
      <c r="AL249" s="228"/>
      <c r="AM249" s="228"/>
      <c r="AN249" s="228"/>
      <c r="AO249" s="228"/>
      <c r="AP249" s="228"/>
      <c r="AQ249" s="228"/>
      <c r="AR249" s="228"/>
      <c r="AS249" s="226"/>
      <c r="AT249" s="228"/>
      <c r="AU249" s="228"/>
      <c r="AV249" s="228"/>
      <c r="AW249" s="228"/>
      <c r="AX249" s="228"/>
      <c r="AY249" s="228"/>
    </row>
    <row r="250" spans="1:51" x14ac:dyDescent="0.3">
      <c r="A250" s="223"/>
      <c r="B250" s="224" t="s">
        <v>56</v>
      </c>
      <c r="C250" s="229">
        <v>15</v>
      </c>
      <c r="D250" s="224">
        <v>8</v>
      </c>
      <c r="E250" s="225"/>
      <c r="F250" s="223" t="s">
        <v>1648</v>
      </c>
      <c r="G250" s="223" t="s">
        <v>1649</v>
      </c>
      <c r="H250" s="223" t="s">
        <v>1650</v>
      </c>
      <c r="I250" s="223" t="s">
        <v>1651</v>
      </c>
      <c r="J250" s="223" t="s">
        <v>1652</v>
      </c>
      <c r="K250" s="223" t="s">
        <v>1653</v>
      </c>
      <c r="L250" s="223" t="s">
        <v>1654</v>
      </c>
      <c r="M250" s="223" t="s">
        <v>1655</v>
      </c>
      <c r="N250" s="223" t="s">
        <v>1656</v>
      </c>
      <c r="O250" s="223" t="s">
        <v>1657</v>
      </c>
      <c r="P250" s="223" t="s">
        <v>1658</v>
      </c>
      <c r="Q250" s="223" t="s">
        <v>1659</v>
      </c>
      <c r="R250" s="223"/>
      <c r="S250" s="226"/>
      <c r="T250" s="227" t="s">
        <v>1660</v>
      </c>
      <c r="U250" s="227" t="s">
        <v>1661</v>
      </c>
      <c r="V250" s="227" t="s">
        <v>1662</v>
      </c>
      <c r="W250" s="227" t="s">
        <v>1663</v>
      </c>
      <c r="X250" s="227" t="s">
        <v>1664</v>
      </c>
      <c r="Y250" s="227" t="s">
        <v>1665</v>
      </c>
      <c r="Z250" s="227" t="s">
        <v>1666</v>
      </c>
      <c r="AA250" s="227" t="s">
        <v>1667</v>
      </c>
      <c r="AB250" s="227" t="s">
        <v>1668</v>
      </c>
      <c r="AC250" s="227" t="s">
        <v>1669</v>
      </c>
      <c r="AD250" s="227" t="s">
        <v>1670</v>
      </c>
      <c r="AE250" s="227" t="s">
        <v>1671</v>
      </c>
      <c r="AF250" s="226"/>
      <c r="AG250" s="227" t="s">
        <v>503</v>
      </c>
      <c r="AH250" s="55" t="s">
        <v>2328</v>
      </c>
      <c r="AI250" s="227"/>
      <c r="AJ250" s="227"/>
      <c r="AK250" s="227"/>
      <c r="AL250" s="227"/>
      <c r="AM250" s="227"/>
      <c r="AN250" s="227"/>
      <c r="AO250" s="227"/>
      <c r="AP250" s="227"/>
      <c r="AQ250" s="227"/>
      <c r="AR250" s="227"/>
      <c r="AS250" s="226"/>
      <c r="AT250" s="227"/>
      <c r="AU250" s="227"/>
      <c r="AV250" s="227"/>
      <c r="AW250" s="227"/>
      <c r="AX250" s="227"/>
      <c r="AY250" s="227"/>
    </row>
    <row r="251" spans="1:51" x14ac:dyDescent="0.3">
      <c r="A251" s="223"/>
      <c r="B251" s="224" t="s">
        <v>1672</v>
      </c>
      <c r="C251" s="229">
        <v>15</v>
      </c>
      <c r="D251" s="224">
        <v>6</v>
      </c>
      <c r="E251" s="225"/>
      <c r="F251" s="223" t="s">
        <v>1673</v>
      </c>
      <c r="G251" s="223" t="s">
        <v>1673</v>
      </c>
      <c r="H251" s="223" t="s">
        <v>1673</v>
      </c>
      <c r="I251" s="223" t="s">
        <v>1673</v>
      </c>
      <c r="J251" s="223" t="s">
        <v>1673</v>
      </c>
      <c r="K251" s="223" t="s">
        <v>1673</v>
      </c>
      <c r="L251" s="223" t="s">
        <v>1673</v>
      </c>
      <c r="M251" s="223" t="s">
        <v>1673</v>
      </c>
      <c r="N251" s="223" t="s">
        <v>1673</v>
      </c>
      <c r="O251" s="223" t="s">
        <v>1673</v>
      </c>
      <c r="P251" s="223" t="s">
        <v>1673</v>
      </c>
      <c r="Q251" s="223" t="s">
        <v>1673</v>
      </c>
      <c r="R251" s="223"/>
      <c r="S251" s="226"/>
      <c r="T251" s="227" t="s">
        <v>1674</v>
      </c>
      <c r="U251" s="227" t="s">
        <v>1674</v>
      </c>
      <c r="V251" s="227" t="s">
        <v>1674</v>
      </c>
      <c r="W251" s="227" t="s">
        <v>1674</v>
      </c>
      <c r="X251" s="227" t="s">
        <v>1674</v>
      </c>
      <c r="Y251" s="227" t="s">
        <v>1674</v>
      </c>
      <c r="Z251" s="227" t="s">
        <v>1674</v>
      </c>
      <c r="AA251" s="227" t="s">
        <v>1674</v>
      </c>
      <c r="AB251" s="227" t="s">
        <v>1674</v>
      </c>
      <c r="AC251" s="227" t="s">
        <v>1674</v>
      </c>
      <c r="AD251" s="227" t="s">
        <v>1674</v>
      </c>
      <c r="AE251" s="227" t="s">
        <v>1674</v>
      </c>
      <c r="AF251" s="226"/>
      <c r="AG251" s="227"/>
      <c r="AH251" s="227"/>
      <c r="AI251" s="227"/>
      <c r="AJ251" s="227"/>
      <c r="AK251" s="227"/>
      <c r="AL251" s="227"/>
      <c r="AM251" s="227"/>
      <c r="AN251" s="227"/>
      <c r="AO251" s="227"/>
      <c r="AP251" s="227"/>
      <c r="AQ251" s="227"/>
      <c r="AR251" s="227"/>
      <c r="AS251" s="226"/>
      <c r="AT251" s="227"/>
      <c r="AU251" s="227"/>
      <c r="AV251" s="227"/>
      <c r="AW251" s="227"/>
      <c r="AX251" s="227"/>
      <c r="AY251" s="227"/>
    </row>
    <row r="252" spans="1:51" x14ac:dyDescent="0.3">
      <c r="A252" s="223"/>
      <c r="B252" s="224" t="s">
        <v>1675</v>
      </c>
      <c r="C252" s="229">
        <v>16</v>
      </c>
      <c r="D252" s="224">
        <v>4</v>
      </c>
      <c r="E252" s="225"/>
      <c r="F252" s="237" t="s">
        <v>1676</v>
      </c>
      <c r="G252" s="237" t="s">
        <v>1676</v>
      </c>
      <c r="H252" s="237" t="s">
        <v>1676</v>
      </c>
      <c r="I252" s="237" t="s">
        <v>1676</v>
      </c>
      <c r="J252" s="237" t="s">
        <v>1676</v>
      </c>
      <c r="K252" s="237" t="s">
        <v>1676</v>
      </c>
      <c r="L252" s="237" t="s">
        <v>1676</v>
      </c>
      <c r="M252" s="223" t="s">
        <v>1677</v>
      </c>
      <c r="N252" s="223" t="s">
        <v>1677</v>
      </c>
      <c r="O252" s="223" t="s">
        <v>1677</v>
      </c>
      <c r="P252" s="223" t="s">
        <v>1677</v>
      </c>
      <c r="Q252" s="223" t="s">
        <v>1677</v>
      </c>
      <c r="R252" s="223"/>
      <c r="S252" s="226"/>
      <c r="T252" s="223" t="s">
        <v>1677</v>
      </c>
      <c r="U252" s="223" t="s">
        <v>1677</v>
      </c>
      <c r="V252" s="223" t="s">
        <v>1677</v>
      </c>
      <c r="W252" s="223" t="s">
        <v>1677</v>
      </c>
      <c r="X252" s="223" t="s">
        <v>1677</v>
      </c>
      <c r="Y252" s="223" t="s">
        <v>1677</v>
      </c>
      <c r="Z252" s="223" t="s">
        <v>1677</v>
      </c>
      <c r="AA252" s="227" t="s">
        <v>1678</v>
      </c>
      <c r="AB252" s="227" t="s">
        <v>1678</v>
      </c>
      <c r="AC252" s="227" t="s">
        <v>1678</v>
      </c>
      <c r="AD252" s="227" t="s">
        <v>1678</v>
      </c>
      <c r="AE252" s="227" t="s">
        <v>1678</v>
      </c>
      <c r="AF252" s="226"/>
      <c r="AG252" s="227" t="s">
        <v>1678</v>
      </c>
      <c r="AH252" s="227" t="s">
        <v>1678</v>
      </c>
      <c r="AI252" s="227" t="s">
        <v>1678</v>
      </c>
      <c r="AJ252" s="227" t="s">
        <v>1678</v>
      </c>
      <c r="AK252" s="227" t="s">
        <v>1678</v>
      </c>
      <c r="AL252" s="227" t="s">
        <v>1678</v>
      </c>
      <c r="AM252" s="227" t="s">
        <v>1678</v>
      </c>
      <c r="AN252" s="227" t="s">
        <v>1678</v>
      </c>
      <c r="AO252" s="227" t="s">
        <v>1678</v>
      </c>
      <c r="AP252" s="227" t="s">
        <v>1678</v>
      </c>
      <c r="AQ252" s="227"/>
      <c r="AR252" s="227"/>
      <c r="AS252" s="226"/>
      <c r="AT252" s="227"/>
      <c r="AU252" s="227"/>
      <c r="AV252" s="227"/>
      <c r="AW252" s="227"/>
      <c r="AX252" s="227"/>
      <c r="AY252" s="227"/>
    </row>
    <row r="253" spans="1:51" x14ac:dyDescent="0.3">
      <c r="A253" s="223"/>
      <c r="B253" s="224" t="s">
        <v>1679</v>
      </c>
      <c r="C253" s="229">
        <v>15</v>
      </c>
      <c r="D253" s="224">
        <v>3</v>
      </c>
      <c r="E253" s="225" t="s">
        <v>603</v>
      </c>
      <c r="F253" s="223" t="s">
        <v>1680</v>
      </c>
      <c r="G253" s="223" t="s">
        <v>1681</v>
      </c>
      <c r="H253" s="223" t="s">
        <v>1682</v>
      </c>
      <c r="I253" s="223" t="s">
        <v>1683</v>
      </c>
      <c r="J253" s="223" t="s">
        <v>1684</v>
      </c>
      <c r="K253" s="223" t="s">
        <v>1685</v>
      </c>
      <c r="L253" s="227" t="s">
        <v>1686</v>
      </c>
      <c r="M253" s="223" t="s">
        <v>1687</v>
      </c>
      <c r="N253" s="223" t="s">
        <v>1688</v>
      </c>
      <c r="O253" s="223" t="s">
        <v>1689</v>
      </c>
      <c r="P253" s="223" t="s">
        <v>1690</v>
      </c>
      <c r="Q253" s="223" t="s">
        <v>1691</v>
      </c>
      <c r="R253" s="223"/>
      <c r="S253" s="226"/>
      <c r="T253" s="227" t="s">
        <v>1692</v>
      </c>
      <c r="U253" s="227" t="s">
        <v>1692</v>
      </c>
      <c r="V253" s="227" t="s">
        <v>1692</v>
      </c>
      <c r="W253" s="227" t="s">
        <v>1692</v>
      </c>
      <c r="X253" s="227" t="s">
        <v>1693</v>
      </c>
      <c r="Y253" s="227" t="s">
        <v>1694</v>
      </c>
      <c r="Z253" s="227" t="s">
        <v>1695</v>
      </c>
      <c r="AA253" s="227" t="s">
        <v>1696</v>
      </c>
      <c r="AB253" s="227" t="s">
        <v>1697</v>
      </c>
      <c r="AC253" s="227"/>
      <c r="AD253" s="227"/>
      <c r="AE253" s="227"/>
      <c r="AF253" s="226"/>
      <c r="AG253" s="227"/>
      <c r="AH253" s="227"/>
      <c r="AI253" s="227"/>
      <c r="AJ253" s="227"/>
      <c r="AK253" s="227"/>
      <c r="AL253" s="227"/>
      <c r="AM253" s="227"/>
      <c r="AN253" s="227"/>
      <c r="AO253" s="227"/>
      <c r="AP253" s="227"/>
      <c r="AQ253" s="227"/>
      <c r="AR253" s="227"/>
      <c r="AS253" s="226"/>
      <c r="AT253" s="227"/>
      <c r="AU253" s="227"/>
      <c r="AV253" s="227"/>
      <c r="AW253" s="227"/>
      <c r="AX253" s="227"/>
      <c r="AY253" s="227"/>
    </row>
    <row r="254" spans="1:51" x14ac:dyDescent="0.3">
      <c r="A254" s="253"/>
      <c r="B254" s="224" t="s">
        <v>1698</v>
      </c>
      <c r="C254" s="224"/>
      <c r="D254" s="224"/>
      <c r="E254" s="225"/>
      <c r="F254" s="237" t="s">
        <v>1699</v>
      </c>
      <c r="G254" s="237" t="s">
        <v>1699</v>
      </c>
      <c r="H254" s="237" t="s">
        <v>1699</v>
      </c>
      <c r="I254" s="237" t="s">
        <v>1699</v>
      </c>
      <c r="J254" s="237" t="s">
        <v>1699</v>
      </c>
      <c r="K254" s="237" t="s">
        <v>1699</v>
      </c>
      <c r="L254" s="237" t="s">
        <v>1699</v>
      </c>
      <c r="M254" s="237" t="s">
        <v>1699</v>
      </c>
      <c r="N254" s="237" t="s">
        <v>1699</v>
      </c>
      <c r="O254" s="223"/>
      <c r="P254" s="223"/>
      <c r="Q254" s="223"/>
      <c r="R254" s="223"/>
      <c r="S254" s="226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  <c r="AD254" s="227"/>
      <c r="AE254" s="227"/>
      <c r="AF254" s="226"/>
      <c r="AG254" s="227"/>
      <c r="AH254" s="227"/>
      <c r="AI254" s="227"/>
      <c r="AJ254" s="227"/>
      <c r="AK254" s="227"/>
      <c r="AL254" s="227"/>
      <c r="AM254" s="227"/>
      <c r="AN254" s="227"/>
      <c r="AO254" s="227"/>
      <c r="AP254" s="227"/>
      <c r="AQ254" s="227"/>
      <c r="AR254" s="227"/>
      <c r="AS254" s="226"/>
      <c r="AT254" s="227"/>
      <c r="AU254" s="227"/>
      <c r="AV254" s="227"/>
      <c r="AW254" s="227"/>
      <c r="AX254" s="227"/>
      <c r="AY254" s="227"/>
    </row>
    <row r="255" spans="1:51" x14ac:dyDescent="0.3">
      <c r="A255" s="223"/>
      <c r="B255" s="224" t="s">
        <v>1700</v>
      </c>
      <c r="C255" s="224">
        <v>15</v>
      </c>
      <c r="D255" s="224">
        <v>6</v>
      </c>
      <c r="E255" s="225"/>
      <c r="F255" s="223" t="s">
        <v>1701</v>
      </c>
      <c r="G255" s="223" t="s">
        <v>1702</v>
      </c>
      <c r="H255" s="223" t="s">
        <v>1702</v>
      </c>
      <c r="I255" s="223" t="s">
        <v>1702</v>
      </c>
      <c r="J255" s="223" t="s">
        <v>1702</v>
      </c>
      <c r="K255" s="223" t="s">
        <v>1702</v>
      </c>
      <c r="L255" s="223" t="s">
        <v>1702</v>
      </c>
      <c r="M255" s="223" t="s">
        <v>1702</v>
      </c>
      <c r="N255" s="223" t="s">
        <v>1702</v>
      </c>
      <c r="O255" s="223" t="s">
        <v>1702</v>
      </c>
      <c r="P255" s="223" t="s">
        <v>1702</v>
      </c>
      <c r="Q255" s="223" t="s">
        <v>1702</v>
      </c>
      <c r="R255" s="223"/>
      <c r="S255" s="226"/>
      <c r="T255" s="227" t="s">
        <v>1703</v>
      </c>
      <c r="U255" s="227" t="s">
        <v>1703</v>
      </c>
      <c r="V255" s="227" t="s">
        <v>1703</v>
      </c>
      <c r="W255" s="227" t="s">
        <v>1703</v>
      </c>
      <c r="X255" s="227" t="s">
        <v>1703</v>
      </c>
      <c r="Y255" s="227" t="s">
        <v>1703</v>
      </c>
      <c r="Z255" s="227" t="s">
        <v>1703</v>
      </c>
      <c r="AA255" s="227" t="s">
        <v>1703</v>
      </c>
      <c r="AB255" s="227" t="s">
        <v>1703</v>
      </c>
      <c r="AC255" s="227" t="s">
        <v>1703</v>
      </c>
      <c r="AD255" s="227" t="s">
        <v>1703</v>
      </c>
      <c r="AE255" s="227" t="s">
        <v>1703</v>
      </c>
      <c r="AF255" s="226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6"/>
      <c r="AT255" s="227"/>
      <c r="AU255" s="227"/>
      <c r="AV255" s="227"/>
      <c r="AW255" s="227"/>
      <c r="AX255" s="227"/>
      <c r="AY255" s="227"/>
    </row>
    <row r="256" spans="1:51" x14ac:dyDescent="0.3">
      <c r="A256" s="223"/>
      <c r="B256" s="224" t="s">
        <v>1704</v>
      </c>
      <c r="C256" s="224">
        <v>15</v>
      </c>
      <c r="D256" s="224">
        <v>6</v>
      </c>
      <c r="E256" s="225"/>
      <c r="F256" s="223" t="s">
        <v>1705</v>
      </c>
      <c r="G256" s="223" t="s">
        <v>1705</v>
      </c>
      <c r="H256" s="223" t="s">
        <v>1705</v>
      </c>
      <c r="I256" s="223" t="s">
        <v>1705</v>
      </c>
      <c r="J256" s="223" t="s">
        <v>1705</v>
      </c>
      <c r="K256" s="223" t="s">
        <v>1705</v>
      </c>
      <c r="L256" s="223" t="s">
        <v>1705</v>
      </c>
      <c r="M256" s="223" t="s">
        <v>1705</v>
      </c>
      <c r="N256" s="223" t="s">
        <v>1705</v>
      </c>
      <c r="O256" s="223" t="s">
        <v>1705</v>
      </c>
      <c r="P256" s="223" t="s">
        <v>1705</v>
      </c>
      <c r="Q256" s="223" t="s">
        <v>1705</v>
      </c>
      <c r="R256" s="223"/>
      <c r="S256" s="226"/>
      <c r="T256" s="227" t="s">
        <v>1706</v>
      </c>
      <c r="U256" s="227" t="s">
        <v>1706</v>
      </c>
      <c r="V256" s="227" t="s">
        <v>1706</v>
      </c>
      <c r="W256" s="227" t="s">
        <v>1706</v>
      </c>
      <c r="X256" s="227" t="s">
        <v>1706</v>
      </c>
      <c r="Y256" s="227" t="s">
        <v>1706</v>
      </c>
      <c r="Z256" s="227" t="s">
        <v>1706</v>
      </c>
      <c r="AA256" s="227" t="s">
        <v>1706</v>
      </c>
      <c r="AB256" s="227" t="s">
        <v>1706</v>
      </c>
      <c r="AC256" s="227" t="s">
        <v>1706</v>
      </c>
      <c r="AD256" s="227" t="s">
        <v>1706</v>
      </c>
      <c r="AE256" s="227" t="s">
        <v>1706</v>
      </c>
      <c r="AF256" s="226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6"/>
      <c r="AT256" s="227"/>
      <c r="AU256" s="227"/>
      <c r="AV256" s="227"/>
      <c r="AW256" s="227"/>
      <c r="AX256" s="227"/>
      <c r="AY256" s="227"/>
    </row>
    <row r="257" spans="1:51" x14ac:dyDescent="0.3">
      <c r="A257" s="223"/>
      <c r="B257" s="224" t="s">
        <v>1707</v>
      </c>
      <c r="C257" s="224">
        <v>15</v>
      </c>
      <c r="D257" s="224">
        <v>6</v>
      </c>
      <c r="E257" s="225"/>
      <c r="F257" s="223" t="s">
        <v>1708</v>
      </c>
      <c r="G257" s="223" t="s">
        <v>1708</v>
      </c>
      <c r="H257" s="223" t="s">
        <v>1708</v>
      </c>
      <c r="I257" s="223" t="s">
        <v>1708</v>
      </c>
      <c r="J257" s="223" t="s">
        <v>1708</v>
      </c>
      <c r="K257" s="223" t="s">
        <v>1708</v>
      </c>
      <c r="L257" s="223" t="s">
        <v>1708</v>
      </c>
      <c r="M257" s="223" t="s">
        <v>1708</v>
      </c>
      <c r="N257" s="223" t="s">
        <v>1708</v>
      </c>
      <c r="O257" s="223" t="s">
        <v>1708</v>
      </c>
      <c r="P257" s="223" t="s">
        <v>1708</v>
      </c>
      <c r="Q257" s="223" t="s">
        <v>1708</v>
      </c>
      <c r="R257" s="223" t="s">
        <v>767</v>
      </c>
      <c r="S257" s="226"/>
      <c r="T257" s="227" t="s">
        <v>1708</v>
      </c>
      <c r="U257" s="227" t="s">
        <v>1708</v>
      </c>
      <c r="V257" s="227" t="s">
        <v>1708</v>
      </c>
      <c r="W257" s="227" t="s">
        <v>1708</v>
      </c>
      <c r="X257" s="227" t="s">
        <v>1708</v>
      </c>
      <c r="Y257" s="227" t="s">
        <v>1708</v>
      </c>
      <c r="Z257" s="227" t="s">
        <v>1708</v>
      </c>
      <c r="AA257" s="227" t="s">
        <v>1708</v>
      </c>
      <c r="AB257" s="227" t="s">
        <v>1708</v>
      </c>
      <c r="AC257" s="227" t="s">
        <v>1708</v>
      </c>
      <c r="AD257" s="227" t="s">
        <v>1708</v>
      </c>
      <c r="AE257" s="227" t="s">
        <v>1708</v>
      </c>
      <c r="AF257" s="226"/>
      <c r="AG257" s="227"/>
      <c r="AH257" s="227"/>
      <c r="AI257" s="227"/>
      <c r="AJ257" s="227"/>
      <c r="AK257" s="227"/>
      <c r="AL257" s="227"/>
      <c r="AM257" s="227"/>
      <c r="AN257" s="227"/>
      <c r="AO257" s="227"/>
      <c r="AP257" s="227"/>
      <c r="AQ257" s="227"/>
      <c r="AR257" s="227"/>
      <c r="AS257" s="226"/>
      <c r="AT257" s="227"/>
      <c r="AU257" s="227"/>
      <c r="AV257" s="227"/>
      <c r="AW257" s="227"/>
      <c r="AX257" s="227"/>
      <c r="AY257" s="227"/>
    </row>
    <row r="258" spans="1:51" x14ac:dyDescent="0.3">
      <c r="A258" s="223"/>
      <c r="B258" s="224" t="s">
        <v>1709</v>
      </c>
      <c r="C258" s="224">
        <v>15</v>
      </c>
      <c r="D258" s="224">
        <v>12</v>
      </c>
      <c r="E258" s="225"/>
      <c r="F258" s="223" t="s">
        <v>1710</v>
      </c>
      <c r="G258" s="223" t="s">
        <v>1710</v>
      </c>
      <c r="H258" s="223" t="s">
        <v>1710</v>
      </c>
      <c r="I258" s="223" t="s">
        <v>1710</v>
      </c>
      <c r="J258" s="223" t="s">
        <v>1710</v>
      </c>
      <c r="K258" s="223" t="s">
        <v>1710</v>
      </c>
      <c r="L258" s="223" t="s">
        <v>1710</v>
      </c>
      <c r="M258" s="223" t="s">
        <v>1710</v>
      </c>
      <c r="N258" s="223" t="s">
        <v>1710</v>
      </c>
      <c r="O258" s="223" t="s">
        <v>1710</v>
      </c>
      <c r="P258" s="223" t="s">
        <v>1710</v>
      </c>
      <c r="Q258" s="223" t="s">
        <v>1710</v>
      </c>
      <c r="R258" s="223" t="s">
        <v>1711</v>
      </c>
      <c r="S258" s="226"/>
      <c r="T258" s="227" t="s">
        <v>1710</v>
      </c>
      <c r="U258" s="227" t="s">
        <v>1710</v>
      </c>
      <c r="V258" s="227" t="s">
        <v>1710</v>
      </c>
      <c r="W258" s="227" t="s">
        <v>1710</v>
      </c>
      <c r="X258" s="227" t="s">
        <v>1710</v>
      </c>
      <c r="Y258" s="227" t="s">
        <v>1710</v>
      </c>
      <c r="Z258" s="227" t="s">
        <v>1710</v>
      </c>
      <c r="AA258" s="227" t="s">
        <v>1710</v>
      </c>
      <c r="AB258" s="227" t="s">
        <v>1710</v>
      </c>
      <c r="AC258" s="227" t="s">
        <v>1710</v>
      </c>
      <c r="AD258" s="227" t="s">
        <v>1710</v>
      </c>
      <c r="AE258" s="227" t="s">
        <v>1710</v>
      </c>
      <c r="AF258" s="226"/>
      <c r="AG258" s="227" t="s">
        <v>1712</v>
      </c>
      <c r="AH258" s="227" t="s">
        <v>1712</v>
      </c>
      <c r="AI258" s="227" t="s">
        <v>1712</v>
      </c>
      <c r="AJ258" s="227" t="s">
        <v>1712</v>
      </c>
      <c r="AK258" s="227" t="s">
        <v>1712</v>
      </c>
      <c r="AL258" s="227" t="s">
        <v>1712</v>
      </c>
      <c r="AM258" s="227"/>
      <c r="AN258" s="227"/>
      <c r="AO258" s="227"/>
      <c r="AP258" s="227"/>
      <c r="AQ258" s="227"/>
      <c r="AR258" s="227"/>
      <c r="AS258" s="226"/>
      <c r="AT258" s="227"/>
      <c r="AU258" s="227"/>
      <c r="AV258" s="227"/>
      <c r="AW258" s="227"/>
      <c r="AX258" s="227"/>
      <c r="AY258" s="227"/>
    </row>
    <row r="259" spans="1:51" x14ac:dyDescent="0.3">
      <c r="A259" s="223"/>
      <c r="B259" s="224" t="s">
        <v>1713</v>
      </c>
      <c r="C259" s="224">
        <v>15</v>
      </c>
      <c r="D259" s="224">
        <v>6</v>
      </c>
      <c r="E259" s="225"/>
      <c r="F259" s="223" t="s">
        <v>1714</v>
      </c>
      <c r="G259" s="227" t="s">
        <v>1715</v>
      </c>
      <c r="H259" s="227" t="s">
        <v>1715</v>
      </c>
      <c r="I259" s="227" t="s">
        <v>1715</v>
      </c>
      <c r="J259" s="227" t="s">
        <v>1715</v>
      </c>
      <c r="K259" s="227" t="s">
        <v>1715</v>
      </c>
      <c r="L259" s="227" t="s">
        <v>1715</v>
      </c>
      <c r="M259" s="227" t="s">
        <v>1715</v>
      </c>
      <c r="N259" s="227" t="s">
        <v>1715</v>
      </c>
      <c r="O259" s="227" t="s">
        <v>1715</v>
      </c>
      <c r="P259" s="227" t="s">
        <v>1715</v>
      </c>
      <c r="Q259" s="227" t="s">
        <v>1715</v>
      </c>
      <c r="R259" s="227" t="s">
        <v>1484</v>
      </c>
      <c r="S259" s="226"/>
      <c r="T259" s="227" t="s">
        <v>1715</v>
      </c>
      <c r="U259" s="227" t="s">
        <v>1716</v>
      </c>
      <c r="V259" s="227" t="s">
        <v>1716</v>
      </c>
      <c r="W259" s="227" t="s">
        <v>1716</v>
      </c>
      <c r="X259" s="227" t="s">
        <v>1716</v>
      </c>
      <c r="Y259" s="227" t="s">
        <v>1716</v>
      </c>
      <c r="Z259" s="227" t="s">
        <v>1716</v>
      </c>
      <c r="AA259" s="227" t="s">
        <v>1716</v>
      </c>
      <c r="AB259" s="227" t="s">
        <v>1716</v>
      </c>
      <c r="AC259" s="227" t="s">
        <v>1716</v>
      </c>
      <c r="AD259" s="227" t="s">
        <v>1716</v>
      </c>
      <c r="AE259" s="227" t="s">
        <v>1716</v>
      </c>
      <c r="AF259" s="226"/>
      <c r="AG259" s="227"/>
      <c r="AH259" s="227"/>
      <c r="AI259" s="227"/>
      <c r="AJ259" s="227"/>
      <c r="AK259" s="227"/>
      <c r="AL259" s="227"/>
      <c r="AM259" s="227"/>
      <c r="AN259" s="227"/>
      <c r="AO259" s="227"/>
      <c r="AP259" s="227"/>
      <c r="AQ259" s="227"/>
      <c r="AR259" s="227"/>
      <c r="AS259" s="226"/>
      <c r="AT259" s="227"/>
      <c r="AU259" s="227"/>
      <c r="AV259" s="227"/>
      <c r="AW259" s="227"/>
      <c r="AX259" s="227"/>
      <c r="AY259" s="227"/>
    </row>
    <row r="260" spans="1:51" x14ac:dyDescent="0.3">
      <c r="A260" s="223"/>
      <c r="B260" s="224" t="s">
        <v>567</v>
      </c>
      <c r="C260" s="224">
        <v>15</v>
      </c>
      <c r="D260" s="224">
        <v>12</v>
      </c>
      <c r="E260" s="225"/>
      <c r="F260" s="227" t="s">
        <v>1717</v>
      </c>
      <c r="G260" s="227" t="s">
        <v>1717</v>
      </c>
      <c r="H260" s="227" t="s">
        <v>1717</v>
      </c>
      <c r="I260" s="227" t="s">
        <v>1717</v>
      </c>
      <c r="J260" s="227" t="s">
        <v>1717</v>
      </c>
      <c r="K260" s="227" t="s">
        <v>1717</v>
      </c>
      <c r="L260" s="227" t="s">
        <v>1718</v>
      </c>
      <c r="M260" s="227" t="s">
        <v>1718</v>
      </c>
      <c r="N260" s="227" t="s">
        <v>1718</v>
      </c>
      <c r="O260" s="227" t="s">
        <v>1718</v>
      </c>
      <c r="P260" s="227" t="s">
        <v>1718</v>
      </c>
      <c r="Q260" s="227" t="s">
        <v>1718</v>
      </c>
      <c r="R260" s="227"/>
      <c r="S260" s="226"/>
      <c r="T260" s="227" t="s">
        <v>1719</v>
      </c>
      <c r="U260" s="227" t="s">
        <v>1719</v>
      </c>
      <c r="V260" s="227" t="s">
        <v>1719</v>
      </c>
      <c r="W260" s="227" t="s">
        <v>1719</v>
      </c>
      <c r="X260" s="227" t="s">
        <v>1719</v>
      </c>
      <c r="Y260" s="227" t="s">
        <v>1719</v>
      </c>
      <c r="Z260" s="227" t="s">
        <v>1720</v>
      </c>
      <c r="AA260" s="227" t="s">
        <v>1720</v>
      </c>
      <c r="AB260" s="227" t="s">
        <v>1720</v>
      </c>
      <c r="AC260" s="227" t="s">
        <v>1720</v>
      </c>
      <c r="AD260" s="227" t="s">
        <v>1720</v>
      </c>
      <c r="AE260" s="227" t="s">
        <v>1720</v>
      </c>
      <c r="AF260" s="226"/>
      <c r="AG260" s="55" t="s">
        <v>2281</v>
      </c>
      <c r="AH260" s="55" t="s">
        <v>2281</v>
      </c>
      <c r="AI260" s="55" t="s">
        <v>2281</v>
      </c>
      <c r="AJ260" s="55" t="s">
        <v>2281</v>
      </c>
      <c r="AK260" s="55" t="s">
        <v>2281</v>
      </c>
      <c r="AL260" s="55" t="s">
        <v>2281</v>
      </c>
      <c r="AM260" s="227"/>
      <c r="AN260" s="227"/>
      <c r="AO260" s="227"/>
      <c r="AP260" s="227"/>
      <c r="AQ260" s="227"/>
      <c r="AR260" s="227"/>
      <c r="AS260" s="226"/>
      <c r="AT260" s="227"/>
      <c r="AU260" s="227"/>
      <c r="AV260" s="227"/>
      <c r="AW260" s="227"/>
      <c r="AX260" s="227"/>
      <c r="AY260" s="227"/>
    </row>
    <row r="261" spans="1:51" x14ac:dyDescent="0.3">
      <c r="A261" s="223"/>
      <c r="B261" s="224" t="s">
        <v>1721</v>
      </c>
      <c r="C261" s="224">
        <v>15</v>
      </c>
      <c r="D261" s="224">
        <v>8</v>
      </c>
      <c r="E261" s="225"/>
      <c r="F261" s="223" t="s">
        <v>1722</v>
      </c>
      <c r="G261" s="227" t="s">
        <v>1723</v>
      </c>
      <c r="H261" s="227" t="s">
        <v>1723</v>
      </c>
      <c r="I261" s="227" t="s">
        <v>1723</v>
      </c>
      <c r="J261" s="227" t="s">
        <v>1723</v>
      </c>
      <c r="K261" s="227" t="s">
        <v>1723</v>
      </c>
      <c r="L261" s="227" t="s">
        <v>1724</v>
      </c>
      <c r="M261" s="227" t="s">
        <v>1724</v>
      </c>
      <c r="N261" s="227" t="s">
        <v>1724</v>
      </c>
      <c r="O261" s="227" t="s">
        <v>1724</v>
      </c>
      <c r="P261" s="227" t="s">
        <v>1724</v>
      </c>
      <c r="Q261" s="227" t="s">
        <v>1724</v>
      </c>
      <c r="R261" s="227"/>
      <c r="S261" s="226"/>
      <c r="T261" s="227" t="s">
        <v>1725</v>
      </c>
      <c r="U261" s="227" t="s">
        <v>1725</v>
      </c>
      <c r="V261" s="227" t="s">
        <v>1725</v>
      </c>
      <c r="W261" s="227" t="s">
        <v>1725</v>
      </c>
      <c r="X261" s="227" t="s">
        <v>1725</v>
      </c>
      <c r="Y261" s="227" t="s">
        <v>1725</v>
      </c>
      <c r="Z261" s="227" t="s">
        <v>1726</v>
      </c>
      <c r="AA261" s="227" t="s">
        <v>1726</v>
      </c>
      <c r="AB261" s="227" t="s">
        <v>1726</v>
      </c>
      <c r="AC261" s="227" t="s">
        <v>1726</v>
      </c>
      <c r="AD261" s="227" t="s">
        <v>1726</v>
      </c>
      <c r="AE261" s="227" t="s">
        <v>1726</v>
      </c>
      <c r="AF261" s="226"/>
      <c r="AG261" s="227" t="s">
        <v>1726</v>
      </c>
      <c r="AH261" s="227" t="s">
        <v>1726</v>
      </c>
      <c r="AI261" s="227"/>
      <c r="AJ261" s="227"/>
      <c r="AK261" s="227"/>
      <c r="AL261" s="227"/>
      <c r="AM261" s="227"/>
      <c r="AN261" s="227"/>
      <c r="AO261" s="227"/>
      <c r="AP261" s="227"/>
      <c r="AQ261" s="227"/>
      <c r="AR261" s="227"/>
      <c r="AS261" s="226"/>
      <c r="AT261" s="227"/>
      <c r="AU261" s="227"/>
      <c r="AV261" s="227"/>
      <c r="AW261" s="227"/>
      <c r="AX261" s="227"/>
      <c r="AY261" s="227"/>
    </row>
    <row r="262" spans="1:51" x14ac:dyDescent="0.3">
      <c r="A262" s="223"/>
      <c r="B262" s="224" t="s">
        <v>1727</v>
      </c>
      <c r="C262" s="224">
        <v>15</v>
      </c>
      <c r="D262" s="224">
        <v>6</v>
      </c>
      <c r="E262" s="225" t="s">
        <v>603</v>
      </c>
      <c r="F262" s="227" t="s">
        <v>1728</v>
      </c>
      <c r="G262" s="227" t="s">
        <v>1728</v>
      </c>
      <c r="H262" s="227" t="s">
        <v>1728</v>
      </c>
      <c r="I262" s="227" t="s">
        <v>1728</v>
      </c>
      <c r="J262" s="227" t="s">
        <v>1728</v>
      </c>
      <c r="K262" s="227" t="s">
        <v>1728</v>
      </c>
      <c r="L262" s="227" t="s">
        <v>1728</v>
      </c>
      <c r="M262" s="227" t="s">
        <v>1728</v>
      </c>
      <c r="N262" s="227" t="s">
        <v>1728</v>
      </c>
      <c r="O262" s="227" t="s">
        <v>1728</v>
      </c>
      <c r="P262" s="227" t="s">
        <v>1728</v>
      </c>
      <c r="Q262" s="227" t="s">
        <v>1728</v>
      </c>
      <c r="R262" s="227"/>
      <c r="S262" s="226"/>
      <c r="T262" s="227" t="s">
        <v>1729</v>
      </c>
      <c r="U262" s="227" t="s">
        <v>1729</v>
      </c>
      <c r="V262" s="227" t="s">
        <v>1729</v>
      </c>
      <c r="W262" s="227" t="s">
        <v>1729</v>
      </c>
      <c r="X262" s="227" t="s">
        <v>1729</v>
      </c>
      <c r="Y262" s="227" t="s">
        <v>1729</v>
      </c>
      <c r="Z262" s="227" t="s">
        <v>1729</v>
      </c>
      <c r="AA262" s="227" t="s">
        <v>1729</v>
      </c>
      <c r="AB262" s="227" t="s">
        <v>1729</v>
      </c>
      <c r="AC262" s="227" t="s">
        <v>1729</v>
      </c>
      <c r="AD262" s="227" t="s">
        <v>1729</v>
      </c>
      <c r="AE262" s="227" t="s">
        <v>1729</v>
      </c>
      <c r="AF262" s="226"/>
      <c r="AG262" s="227"/>
      <c r="AH262" s="227"/>
      <c r="AI262" s="227"/>
      <c r="AJ262" s="227"/>
      <c r="AK262" s="227"/>
      <c r="AL262" s="227"/>
      <c r="AM262" s="227"/>
      <c r="AN262" s="227"/>
      <c r="AO262" s="227"/>
      <c r="AP262" s="227"/>
      <c r="AQ262" s="227"/>
      <c r="AR262" s="227"/>
      <c r="AS262" s="226"/>
      <c r="AT262" s="227"/>
      <c r="AU262" s="227"/>
      <c r="AV262" s="227"/>
      <c r="AW262" s="227"/>
      <c r="AX262" s="227"/>
      <c r="AY262" s="227"/>
    </row>
    <row r="263" spans="1:51" x14ac:dyDescent="0.3">
      <c r="A263" s="253"/>
      <c r="B263" s="224" t="s">
        <v>103</v>
      </c>
      <c r="C263" s="224"/>
      <c r="D263" s="224"/>
      <c r="E263" s="225"/>
      <c r="F263" s="227" t="s">
        <v>1730</v>
      </c>
      <c r="G263" s="227" t="s">
        <v>1731</v>
      </c>
      <c r="H263" s="227" t="s">
        <v>1732</v>
      </c>
      <c r="I263" s="227" t="s">
        <v>1733</v>
      </c>
      <c r="J263" s="227" t="s">
        <v>1734</v>
      </c>
      <c r="K263" s="227"/>
      <c r="L263" s="227"/>
      <c r="M263" s="227"/>
      <c r="N263" s="227"/>
      <c r="O263" s="227"/>
      <c r="P263" s="227"/>
      <c r="Q263" s="227"/>
      <c r="R263" s="227"/>
      <c r="S263" s="226"/>
      <c r="T263" s="227" t="s">
        <v>1735</v>
      </c>
      <c r="U263" s="227" t="s">
        <v>1736</v>
      </c>
      <c r="V263" s="227" t="s">
        <v>1737</v>
      </c>
      <c r="W263" s="227" t="s">
        <v>1738</v>
      </c>
      <c r="X263" s="227" t="s">
        <v>1739</v>
      </c>
      <c r="Y263" s="227"/>
      <c r="Z263" s="227"/>
      <c r="AA263" s="227"/>
      <c r="AB263" s="227"/>
      <c r="AC263" s="227"/>
      <c r="AD263" s="227"/>
      <c r="AE263" s="227"/>
      <c r="AF263" s="226"/>
      <c r="AG263" s="227"/>
      <c r="AH263" s="227"/>
      <c r="AI263" s="227"/>
      <c r="AJ263" s="227"/>
      <c r="AK263" s="227"/>
      <c r="AL263" s="227"/>
      <c r="AM263" s="227"/>
      <c r="AN263" s="227"/>
      <c r="AO263" s="227"/>
      <c r="AP263" s="227"/>
      <c r="AQ263" s="227"/>
      <c r="AR263" s="227"/>
      <c r="AS263" s="226"/>
      <c r="AT263" s="227"/>
      <c r="AU263" s="227"/>
      <c r="AV263" s="227"/>
      <c r="AW263" s="227"/>
      <c r="AX263" s="227"/>
      <c r="AY263" s="227"/>
    </row>
    <row r="264" spans="1:51" x14ac:dyDescent="0.3">
      <c r="A264" s="223"/>
      <c r="B264" s="224" t="s">
        <v>53</v>
      </c>
      <c r="C264" s="224">
        <v>15</v>
      </c>
      <c r="D264" s="224">
        <v>9</v>
      </c>
      <c r="E264" s="225"/>
      <c r="F264" s="223" t="s">
        <v>1740</v>
      </c>
      <c r="G264" s="223" t="s">
        <v>1741</v>
      </c>
      <c r="H264" s="223" t="s">
        <v>1742</v>
      </c>
      <c r="I264" s="223" t="s">
        <v>1743</v>
      </c>
      <c r="J264" s="223" t="s">
        <v>1744</v>
      </c>
      <c r="K264" s="223" t="s">
        <v>1745</v>
      </c>
      <c r="L264" s="227" t="s">
        <v>1746</v>
      </c>
      <c r="M264" s="227" t="s">
        <v>1747</v>
      </c>
      <c r="N264" s="227" t="s">
        <v>1748</v>
      </c>
      <c r="O264" s="227" t="s">
        <v>1749</v>
      </c>
      <c r="P264" s="227" t="s">
        <v>1750</v>
      </c>
      <c r="Q264" s="227" t="s">
        <v>1751</v>
      </c>
      <c r="R264" s="223" t="s">
        <v>1752</v>
      </c>
      <c r="S264" s="230"/>
      <c r="T264" s="223" t="s">
        <v>1753</v>
      </c>
      <c r="U264" s="223" t="s">
        <v>1754</v>
      </c>
      <c r="V264" s="223" t="s">
        <v>1755</v>
      </c>
      <c r="W264" s="223" t="s">
        <v>1756</v>
      </c>
      <c r="X264" s="223" t="s">
        <v>1757</v>
      </c>
      <c r="Y264" s="227" t="s">
        <v>1758</v>
      </c>
      <c r="Z264" s="227" t="s">
        <v>1759</v>
      </c>
      <c r="AA264" s="227" t="s">
        <v>1760</v>
      </c>
      <c r="AB264" s="227" t="s">
        <v>1761</v>
      </c>
      <c r="AC264" s="227" t="s">
        <v>1762</v>
      </c>
      <c r="AD264" s="227" t="s">
        <v>1763</v>
      </c>
      <c r="AE264" s="227" t="s">
        <v>1764</v>
      </c>
      <c r="AF264" s="226"/>
      <c r="AG264" s="227" t="s">
        <v>492</v>
      </c>
      <c r="AH264" s="55" t="s">
        <v>2319</v>
      </c>
      <c r="AI264" s="55" t="s">
        <v>2319</v>
      </c>
      <c r="AJ264" s="227"/>
      <c r="AK264" s="227"/>
      <c r="AL264" s="227"/>
      <c r="AM264" s="227"/>
      <c r="AN264" s="227"/>
      <c r="AO264" s="227"/>
      <c r="AP264" s="227"/>
      <c r="AQ264" s="227"/>
      <c r="AR264" s="227"/>
      <c r="AS264" s="226"/>
      <c r="AT264" s="227"/>
      <c r="AU264" s="227"/>
      <c r="AV264" s="227"/>
      <c r="AW264" s="227"/>
      <c r="AX264" s="227"/>
      <c r="AY264" s="227"/>
    </row>
    <row r="265" spans="1:51" x14ac:dyDescent="0.3">
      <c r="A265" s="223"/>
      <c r="B265" s="224" t="s">
        <v>1765</v>
      </c>
      <c r="C265" s="224">
        <v>15</v>
      </c>
      <c r="D265" s="224">
        <v>6</v>
      </c>
      <c r="E265" s="225"/>
      <c r="F265" s="223" t="s">
        <v>1766</v>
      </c>
      <c r="G265" s="223" t="s">
        <v>1766</v>
      </c>
      <c r="H265" s="223" t="s">
        <v>1766</v>
      </c>
      <c r="I265" s="223" t="s">
        <v>1766</v>
      </c>
      <c r="J265" s="223" t="s">
        <v>1766</v>
      </c>
      <c r="K265" s="223" t="s">
        <v>1766</v>
      </c>
      <c r="L265" s="223" t="s">
        <v>1766</v>
      </c>
      <c r="M265" s="223" t="s">
        <v>1766</v>
      </c>
      <c r="N265" s="223" t="s">
        <v>1766</v>
      </c>
      <c r="O265" s="223" t="s">
        <v>1766</v>
      </c>
      <c r="P265" s="223" t="s">
        <v>1766</v>
      </c>
      <c r="Q265" s="223" t="s">
        <v>1766</v>
      </c>
      <c r="R265" s="223"/>
      <c r="S265" s="226"/>
      <c r="T265" s="227" t="s">
        <v>1767</v>
      </c>
      <c r="U265" s="227" t="s">
        <v>1767</v>
      </c>
      <c r="V265" s="227" t="s">
        <v>1767</v>
      </c>
      <c r="W265" s="227" t="s">
        <v>1767</v>
      </c>
      <c r="X265" s="227" t="s">
        <v>1767</v>
      </c>
      <c r="Y265" s="227" t="s">
        <v>1767</v>
      </c>
      <c r="Z265" s="227" t="s">
        <v>1767</v>
      </c>
      <c r="AA265" s="227" t="s">
        <v>1767</v>
      </c>
      <c r="AB265" s="227" t="s">
        <v>1767</v>
      </c>
      <c r="AC265" s="227" t="s">
        <v>1767</v>
      </c>
      <c r="AD265" s="227" t="s">
        <v>1767</v>
      </c>
      <c r="AE265" s="227" t="s">
        <v>1767</v>
      </c>
      <c r="AF265" s="226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  <c r="AS265" s="226"/>
      <c r="AT265" s="227"/>
      <c r="AU265" s="227"/>
      <c r="AV265" s="227"/>
      <c r="AW265" s="227"/>
      <c r="AX265" s="227"/>
      <c r="AY265" s="227"/>
    </row>
    <row r="266" spans="1:51" x14ac:dyDescent="0.3">
      <c r="A266" s="253"/>
      <c r="B266" s="224" t="s">
        <v>1768</v>
      </c>
      <c r="C266" s="224"/>
      <c r="D266" s="224"/>
      <c r="E266" s="225"/>
      <c r="F266" s="223"/>
      <c r="G266" s="223"/>
      <c r="H266" s="223" t="s">
        <v>1769</v>
      </c>
      <c r="I266" s="223" t="s">
        <v>1769</v>
      </c>
      <c r="J266" s="223" t="s">
        <v>1769</v>
      </c>
      <c r="K266" s="223" t="s">
        <v>1769</v>
      </c>
      <c r="L266" s="223" t="s">
        <v>1769</v>
      </c>
      <c r="M266" s="223" t="s">
        <v>1770</v>
      </c>
      <c r="N266" s="223" t="s">
        <v>1770</v>
      </c>
      <c r="O266" s="223" t="s">
        <v>1770</v>
      </c>
      <c r="P266" s="223" t="s">
        <v>1770</v>
      </c>
      <c r="Q266" s="223" t="s">
        <v>1770</v>
      </c>
      <c r="R266" s="223" t="s">
        <v>2284</v>
      </c>
      <c r="S266" s="226"/>
      <c r="T266" s="223" t="s">
        <v>2284</v>
      </c>
      <c r="U266" s="223" t="s">
        <v>2284</v>
      </c>
      <c r="V266" s="223" t="s">
        <v>2284</v>
      </c>
      <c r="W266" s="223" t="s">
        <v>2284</v>
      </c>
      <c r="X266" s="227"/>
      <c r="Y266" s="227"/>
      <c r="Z266" s="227"/>
      <c r="AA266" s="227"/>
      <c r="AB266" s="227"/>
      <c r="AC266" s="227"/>
      <c r="AD266" s="227"/>
      <c r="AE266" s="227"/>
      <c r="AF266" s="226"/>
      <c r="AG266" s="227"/>
      <c r="AH266" s="227"/>
      <c r="AI266" s="227"/>
      <c r="AJ266" s="227"/>
      <c r="AK266" s="227"/>
      <c r="AL266" s="227"/>
      <c r="AM266" s="227"/>
      <c r="AN266" s="227"/>
      <c r="AO266" s="227"/>
      <c r="AP266" s="227"/>
      <c r="AQ266" s="227"/>
      <c r="AR266" s="227"/>
      <c r="AS266" s="226"/>
      <c r="AT266" s="227"/>
      <c r="AU266" s="227"/>
      <c r="AV266" s="227"/>
      <c r="AW266" s="227"/>
      <c r="AX266" s="227"/>
      <c r="AY266" s="227"/>
    </row>
    <row r="267" spans="1:51" x14ac:dyDescent="0.3">
      <c r="A267" s="253"/>
      <c r="B267" s="224" t="s">
        <v>1771</v>
      </c>
      <c r="C267" s="224"/>
      <c r="D267" s="224"/>
      <c r="E267" s="225"/>
      <c r="F267" s="223" t="s">
        <v>1772</v>
      </c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6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  <c r="AD267" s="227"/>
      <c r="AE267" s="227"/>
      <c r="AF267" s="226"/>
      <c r="AG267" s="227"/>
      <c r="AH267" s="227"/>
      <c r="AI267" s="227"/>
      <c r="AJ267" s="227"/>
      <c r="AK267" s="227"/>
      <c r="AL267" s="227"/>
      <c r="AM267" s="227"/>
      <c r="AN267" s="227"/>
      <c r="AO267" s="227"/>
      <c r="AP267" s="227"/>
      <c r="AQ267" s="227"/>
      <c r="AR267" s="227"/>
      <c r="AS267" s="226"/>
      <c r="AT267" s="227"/>
      <c r="AU267" s="227"/>
      <c r="AV267" s="227"/>
      <c r="AW267" s="227"/>
      <c r="AX267" s="227"/>
      <c r="AY267" s="227"/>
    </row>
    <row r="268" spans="1:51" x14ac:dyDescent="0.3">
      <c r="A268" s="223"/>
      <c r="B268" s="224" t="s">
        <v>1773</v>
      </c>
      <c r="C268" s="224">
        <v>15</v>
      </c>
      <c r="D268" s="224">
        <v>2</v>
      </c>
      <c r="E268" s="225" t="s">
        <v>603</v>
      </c>
      <c r="F268" s="227"/>
      <c r="G268" s="223"/>
      <c r="H268" s="223"/>
      <c r="I268" s="223"/>
      <c r="J268" s="223"/>
      <c r="K268" s="223"/>
      <c r="L268" s="227" t="s">
        <v>1774</v>
      </c>
      <c r="M268" s="227" t="s">
        <v>1774</v>
      </c>
      <c r="N268" s="227" t="s">
        <v>1774</v>
      </c>
      <c r="O268" s="227" t="s">
        <v>1774</v>
      </c>
      <c r="P268" s="223" t="s">
        <v>1775</v>
      </c>
      <c r="Q268" s="223" t="s">
        <v>1775</v>
      </c>
      <c r="R268" s="223"/>
      <c r="S268" s="226"/>
      <c r="T268" s="227" t="s">
        <v>1776</v>
      </c>
      <c r="U268" s="227" t="s">
        <v>1776</v>
      </c>
      <c r="V268" s="227" t="s">
        <v>1776</v>
      </c>
      <c r="W268" s="227" t="s">
        <v>1777</v>
      </c>
      <c r="X268" s="227" t="s">
        <v>1777</v>
      </c>
      <c r="Y268" s="227" t="s">
        <v>1777</v>
      </c>
      <c r="Z268" s="227" t="s">
        <v>1777</v>
      </c>
      <c r="AA268" s="227" t="s">
        <v>1777</v>
      </c>
      <c r="AB268" s="227"/>
      <c r="AC268" s="227"/>
      <c r="AD268" s="227"/>
      <c r="AE268" s="227"/>
      <c r="AF268" s="226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  <c r="AS268" s="226"/>
      <c r="AT268" s="227"/>
      <c r="AU268" s="227"/>
      <c r="AV268" s="227"/>
      <c r="AW268" s="227"/>
      <c r="AX268" s="227"/>
      <c r="AY268" s="227"/>
    </row>
    <row r="269" spans="1:51" x14ac:dyDescent="0.3">
      <c r="A269" s="223"/>
      <c r="B269" s="224" t="s">
        <v>61</v>
      </c>
      <c r="C269" s="224">
        <v>15</v>
      </c>
      <c r="D269" s="224">
        <v>9</v>
      </c>
      <c r="E269" s="225"/>
      <c r="F269" s="227"/>
      <c r="G269" s="223"/>
      <c r="H269" s="223"/>
      <c r="I269" s="223"/>
      <c r="J269" s="223"/>
      <c r="K269" s="223"/>
      <c r="L269" s="227"/>
      <c r="M269" s="227"/>
      <c r="N269" s="227"/>
      <c r="O269" s="227"/>
      <c r="P269" s="223"/>
      <c r="Q269" s="223"/>
      <c r="R269" s="223"/>
      <c r="S269" s="226"/>
      <c r="T269" s="227"/>
      <c r="U269" s="227" t="s">
        <v>1778</v>
      </c>
      <c r="V269" s="227" t="s">
        <v>1779</v>
      </c>
      <c r="W269" s="227" t="s">
        <v>1533</v>
      </c>
      <c r="X269" s="227" t="s">
        <v>1780</v>
      </c>
      <c r="Y269" s="227" t="s">
        <v>1781</v>
      </c>
      <c r="Z269" s="227" t="s">
        <v>1782</v>
      </c>
      <c r="AA269" s="227" t="s">
        <v>1783</v>
      </c>
      <c r="AB269" s="227" t="s">
        <v>1784</v>
      </c>
      <c r="AC269" s="227" t="s">
        <v>1785</v>
      </c>
      <c r="AD269" s="227" t="s">
        <v>1786</v>
      </c>
      <c r="AE269" s="227" t="s">
        <v>1787</v>
      </c>
      <c r="AF269" s="226"/>
      <c r="AG269" s="227" t="s">
        <v>360</v>
      </c>
      <c r="AH269" s="227" t="s">
        <v>513</v>
      </c>
      <c r="AI269" s="55" t="s">
        <v>2333</v>
      </c>
      <c r="AJ269" s="227"/>
      <c r="AK269" s="227"/>
      <c r="AL269" s="227"/>
      <c r="AM269" s="227"/>
      <c r="AN269" s="227"/>
      <c r="AO269" s="227"/>
      <c r="AP269" s="227"/>
      <c r="AQ269" s="227"/>
      <c r="AR269" s="227"/>
      <c r="AS269" s="226"/>
      <c r="AT269" s="227"/>
      <c r="AU269" s="227"/>
      <c r="AV269" s="227"/>
      <c r="AW269" s="227"/>
      <c r="AX269" s="227"/>
      <c r="AY269" s="227"/>
    </row>
    <row r="270" spans="1:51" x14ac:dyDescent="0.3">
      <c r="A270" s="253"/>
      <c r="B270" s="224" t="s">
        <v>1788</v>
      </c>
      <c r="C270" s="224"/>
      <c r="D270" s="224"/>
      <c r="E270" s="225"/>
      <c r="F270" s="227"/>
      <c r="G270" s="223"/>
      <c r="H270" s="223"/>
      <c r="I270" s="223"/>
      <c r="J270" s="223"/>
      <c r="K270" s="223"/>
      <c r="L270" s="227"/>
      <c r="M270" s="227"/>
      <c r="N270" s="227"/>
      <c r="O270" s="227"/>
      <c r="P270" s="223"/>
      <c r="Q270" s="223"/>
      <c r="R270" s="223"/>
      <c r="S270" s="226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  <c r="AD270" s="227"/>
      <c r="AE270" s="227"/>
      <c r="AF270" s="226"/>
      <c r="AG270" s="227"/>
      <c r="AH270" s="227"/>
      <c r="AI270" s="227"/>
      <c r="AJ270" s="227"/>
      <c r="AK270" s="227"/>
      <c r="AL270" s="227"/>
      <c r="AM270" s="227"/>
      <c r="AN270" s="227"/>
      <c r="AO270" s="227"/>
      <c r="AP270" s="227"/>
      <c r="AQ270" s="227"/>
      <c r="AR270" s="227"/>
      <c r="AS270" s="226"/>
      <c r="AT270" s="227"/>
      <c r="AU270" s="227"/>
      <c r="AV270" s="227"/>
      <c r="AW270" s="227"/>
      <c r="AX270" s="227"/>
      <c r="AY270" s="227"/>
    </row>
    <row r="271" spans="1:51" x14ac:dyDescent="0.3">
      <c r="A271" s="195"/>
      <c r="B271" s="224" t="s">
        <v>1789</v>
      </c>
      <c r="C271" s="224">
        <v>15</v>
      </c>
      <c r="D271" s="224">
        <v>9</v>
      </c>
      <c r="E271" s="225"/>
      <c r="F271" s="227"/>
      <c r="G271" s="223"/>
      <c r="H271" s="223"/>
      <c r="I271" s="223"/>
      <c r="J271" s="223"/>
      <c r="K271" s="223"/>
      <c r="L271" s="227"/>
      <c r="M271" s="227"/>
      <c r="N271" s="227"/>
      <c r="O271" s="227"/>
      <c r="P271" s="223"/>
      <c r="Q271" s="223"/>
      <c r="R271" s="223"/>
      <c r="S271" s="226"/>
      <c r="T271" s="227"/>
      <c r="U271" s="227"/>
      <c r="V271" s="227"/>
      <c r="W271" s="227" t="s">
        <v>1790</v>
      </c>
      <c r="X271" s="227" t="s">
        <v>1790</v>
      </c>
      <c r="Y271" s="227" t="s">
        <v>1790</v>
      </c>
      <c r="Z271" s="227" t="s">
        <v>1790</v>
      </c>
      <c r="AA271" s="227" t="s">
        <v>1790</v>
      </c>
      <c r="AB271" s="227" t="s">
        <v>1790</v>
      </c>
      <c r="AC271" s="227" t="s">
        <v>1790</v>
      </c>
      <c r="AD271" s="227" t="s">
        <v>1790</v>
      </c>
      <c r="AE271" s="227" t="s">
        <v>1790</v>
      </c>
      <c r="AF271" s="226"/>
      <c r="AG271" s="227" t="s">
        <v>1790</v>
      </c>
      <c r="AH271" s="227" t="s">
        <v>1790</v>
      </c>
      <c r="AI271" s="227" t="s">
        <v>1790</v>
      </c>
      <c r="AJ271" s="227"/>
      <c r="AK271" s="227"/>
      <c r="AL271" s="227"/>
      <c r="AM271" s="227"/>
      <c r="AN271" s="227"/>
      <c r="AO271" s="227"/>
      <c r="AP271" s="227"/>
      <c r="AQ271" s="227"/>
      <c r="AR271" s="227"/>
      <c r="AS271" s="226"/>
      <c r="AT271" s="227"/>
      <c r="AU271" s="227"/>
      <c r="AV271" s="227"/>
      <c r="AW271" s="227"/>
      <c r="AX271" s="227"/>
      <c r="AY271" s="227"/>
    </row>
    <row r="272" spans="1:51" x14ac:dyDescent="0.3">
      <c r="A272" s="195"/>
      <c r="B272" s="224" t="s">
        <v>493</v>
      </c>
      <c r="C272" s="224">
        <v>15</v>
      </c>
      <c r="D272" s="224">
        <v>7</v>
      </c>
      <c r="E272" s="225"/>
      <c r="F272" s="227"/>
      <c r="G272" s="223"/>
      <c r="H272" s="223"/>
      <c r="I272" s="223"/>
      <c r="J272" s="223"/>
      <c r="K272" s="223"/>
      <c r="L272" s="227"/>
      <c r="M272" s="227"/>
      <c r="N272" s="227"/>
      <c r="O272" s="227"/>
      <c r="P272" s="223"/>
      <c r="Q272" s="223"/>
      <c r="R272" s="223"/>
      <c r="S272" s="226"/>
      <c r="T272" s="227"/>
      <c r="U272" s="227"/>
      <c r="V272" s="227"/>
      <c r="W272" s="227"/>
      <c r="X272" s="227"/>
      <c r="Y272" s="227"/>
      <c r="Z272" s="227"/>
      <c r="AA272" s="227"/>
      <c r="AB272" s="227"/>
      <c r="AC272" s="227"/>
      <c r="AD272" s="227"/>
      <c r="AE272" s="45" t="s">
        <v>1791</v>
      </c>
      <c r="AF272" s="226"/>
      <c r="AG272" s="227" t="s">
        <v>494</v>
      </c>
      <c r="AH272" s="227"/>
      <c r="AI272" s="227"/>
      <c r="AJ272" s="227"/>
      <c r="AK272" s="227"/>
      <c r="AL272" s="227"/>
      <c r="AM272" s="227"/>
      <c r="AN272" s="227"/>
      <c r="AO272" s="227"/>
      <c r="AP272" s="227"/>
      <c r="AQ272" s="227"/>
      <c r="AR272" s="227"/>
      <c r="AS272" s="226"/>
      <c r="AT272" s="227"/>
      <c r="AU272" s="227"/>
      <c r="AV272" s="227"/>
      <c r="AW272" s="227"/>
      <c r="AX272" s="227"/>
      <c r="AY272" s="227"/>
    </row>
    <row r="273" spans="1:51" x14ac:dyDescent="0.3">
      <c r="A273" s="195"/>
      <c r="B273" s="224" t="s">
        <v>438</v>
      </c>
      <c r="C273" s="224">
        <v>15</v>
      </c>
      <c r="D273" s="224">
        <v>7</v>
      </c>
      <c r="E273" s="225"/>
      <c r="F273" s="227"/>
      <c r="G273" s="223"/>
      <c r="H273" s="223"/>
      <c r="I273" s="223"/>
      <c r="J273" s="223"/>
      <c r="K273" s="223"/>
      <c r="L273" s="227"/>
      <c r="M273" s="227"/>
      <c r="N273" s="227"/>
      <c r="O273" s="227"/>
      <c r="P273" s="223"/>
      <c r="Q273" s="223"/>
      <c r="R273" s="223"/>
      <c r="S273" s="226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  <c r="AD273" s="227"/>
      <c r="AE273" s="239" t="s">
        <v>337</v>
      </c>
      <c r="AF273" s="226"/>
      <c r="AG273" s="239" t="s">
        <v>337</v>
      </c>
      <c r="AH273" s="227"/>
      <c r="AI273" s="227"/>
      <c r="AJ273" s="227"/>
      <c r="AK273" s="227"/>
      <c r="AL273" s="227"/>
      <c r="AM273" s="227"/>
      <c r="AN273" s="227"/>
      <c r="AO273" s="227"/>
      <c r="AP273" s="227"/>
      <c r="AQ273" s="227"/>
      <c r="AR273" s="227"/>
      <c r="AS273" s="226"/>
      <c r="AT273" s="227"/>
      <c r="AU273" s="227"/>
      <c r="AV273" s="227"/>
      <c r="AW273" s="227"/>
      <c r="AX273" s="227"/>
      <c r="AY273" s="227"/>
    </row>
    <row r="274" spans="1:51" x14ac:dyDescent="0.3">
      <c r="A274" s="223"/>
      <c r="B274" s="224" t="s">
        <v>514</v>
      </c>
      <c r="C274" s="224">
        <v>16</v>
      </c>
      <c r="D274" s="224">
        <v>5</v>
      </c>
      <c r="E274" s="225" t="s">
        <v>603</v>
      </c>
      <c r="F274" s="223" t="s">
        <v>1792</v>
      </c>
      <c r="G274" s="223" t="s">
        <v>1792</v>
      </c>
      <c r="H274" s="223" t="s">
        <v>1792</v>
      </c>
      <c r="I274" s="223" t="s">
        <v>1792</v>
      </c>
      <c r="J274" s="223" t="s">
        <v>1792</v>
      </c>
      <c r="K274" s="223" t="s">
        <v>1792</v>
      </c>
      <c r="L274" s="223" t="s">
        <v>1792</v>
      </c>
      <c r="M274" s="223" t="s">
        <v>1792</v>
      </c>
      <c r="N274" s="223" t="s">
        <v>1792</v>
      </c>
      <c r="O274" s="223" t="s">
        <v>1792</v>
      </c>
      <c r="P274" s="223" t="s">
        <v>1792</v>
      </c>
      <c r="Q274" s="223" t="s">
        <v>1792</v>
      </c>
      <c r="R274" s="227"/>
      <c r="S274" s="226"/>
      <c r="T274" s="227" t="s">
        <v>1793</v>
      </c>
      <c r="U274" s="227" t="s">
        <v>1794</v>
      </c>
      <c r="V274" s="227" t="s">
        <v>1795</v>
      </c>
      <c r="W274" s="227" t="s">
        <v>1796</v>
      </c>
      <c r="X274" s="227" t="s">
        <v>1797</v>
      </c>
      <c r="Y274" s="227" t="s">
        <v>1798</v>
      </c>
      <c r="Z274" s="227" t="s">
        <v>1799</v>
      </c>
      <c r="AA274" s="227" t="s">
        <v>1800</v>
      </c>
      <c r="AB274" s="227" t="s">
        <v>1801</v>
      </c>
      <c r="AC274" s="227" t="s">
        <v>1802</v>
      </c>
      <c r="AD274" s="227" t="s">
        <v>1803</v>
      </c>
      <c r="AE274" s="227" t="s">
        <v>515</v>
      </c>
      <c r="AF274" s="226"/>
      <c r="AG274" s="227" t="s">
        <v>515</v>
      </c>
      <c r="AH274" s="227" t="s">
        <v>515</v>
      </c>
      <c r="AI274" s="227" t="s">
        <v>515</v>
      </c>
      <c r="AJ274" s="227" t="s">
        <v>515</v>
      </c>
      <c r="AK274" s="227" t="s">
        <v>515</v>
      </c>
      <c r="AL274" s="227" t="s">
        <v>515</v>
      </c>
      <c r="AM274" s="227" t="s">
        <v>515</v>
      </c>
      <c r="AN274" s="227" t="s">
        <v>515</v>
      </c>
      <c r="AO274" s="227" t="s">
        <v>515</v>
      </c>
      <c r="AP274" s="227" t="s">
        <v>515</v>
      </c>
      <c r="AQ274" s="227" t="s">
        <v>515</v>
      </c>
      <c r="AR274" s="227"/>
      <c r="AS274" s="226"/>
      <c r="AT274" s="227"/>
      <c r="AU274" s="227"/>
      <c r="AV274" s="227"/>
      <c r="AW274" s="227"/>
      <c r="AX274" s="227"/>
      <c r="AY274" s="227"/>
    </row>
    <row r="275" spans="1:51" x14ac:dyDescent="0.3">
      <c r="A275" s="223"/>
      <c r="B275" s="224" t="s">
        <v>1804</v>
      </c>
      <c r="C275" s="224">
        <v>15</v>
      </c>
      <c r="D275" s="224">
        <v>6</v>
      </c>
      <c r="E275" s="225"/>
      <c r="F275" s="223" t="s">
        <v>1805</v>
      </c>
      <c r="G275" s="223" t="s">
        <v>1805</v>
      </c>
      <c r="H275" s="223" t="s">
        <v>1806</v>
      </c>
      <c r="I275" s="223" t="s">
        <v>1807</v>
      </c>
      <c r="J275" s="223" t="s">
        <v>1807</v>
      </c>
      <c r="K275" s="223" t="s">
        <v>1807</v>
      </c>
      <c r="L275" s="223" t="s">
        <v>1807</v>
      </c>
      <c r="M275" s="223" t="s">
        <v>1807</v>
      </c>
      <c r="N275" s="223" t="s">
        <v>1808</v>
      </c>
      <c r="O275" s="223" t="s">
        <v>1808</v>
      </c>
      <c r="P275" s="223" t="s">
        <v>1808</v>
      </c>
      <c r="Q275" s="223" t="s">
        <v>1808</v>
      </c>
      <c r="R275" s="223"/>
      <c r="S275" s="226"/>
      <c r="T275" s="227" t="s">
        <v>1809</v>
      </c>
      <c r="U275" s="227" t="s">
        <v>1809</v>
      </c>
      <c r="V275" s="227" t="s">
        <v>1809</v>
      </c>
      <c r="W275" s="227" t="s">
        <v>1809</v>
      </c>
      <c r="X275" s="227" t="s">
        <v>1809</v>
      </c>
      <c r="Y275" s="227" t="s">
        <v>1809</v>
      </c>
      <c r="Z275" s="227" t="s">
        <v>1809</v>
      </c>
      <c r="AA275" s="227" t="s">
        <v>1809</v>
      </c>
      <c r="AB275" s="227" t="s">
        <v>1809</v>
      </c>
      <c r="AC275" s="227" t="s">
        <v>1809</v>
      </c>
      <c r="AD275" s="227" t="s">
        <v>1809</v>
      </c>
      <c r="AE275" s="227" t="s">
        <v>1809</v>
      </c>
      <c r="AF275" s="226"/>
      <c r="AG275" s="227"/>
      <c r="AH275" s="227"/>
      <c r="AI275" s="227"/>
      <c r="AJ275" s="227"/>
      <c r="AK275" s="227"/>
      <c r="AL275" s="227"/>
      <c r="AM275" s="227"/>
      <c r="AN275" s="227"/>
      <c r="AO275" s="227"/>
      <c r="AP275" s="227"/>
      <c r="AQ275" s="227"/>
      <c r="AR275" s="227"/>
      <c r="AS275" s="226"/>
      <c r="AT275" s="227"/>
      <c r="AU275" s="227"/>
      <c r="AV275" s="227"/>
      <c r="AW275" s="227"/>
      <c r="AX275" s="227"/>
      <c r="AY275" s="227"/>
    </row>
    <row r="276" spans="1:51" x14ac:dyDescent="0.3">
      <c r="A276" s="223"/>
      <c r="B276" s="224" t="s">
        <v>101</v>
      </c>
      <c r="C276" s="224">
        <v>15</v>
      </c>
      <c r="D276" s="224">
        <v>12</v>
      </c>
      <c r="E276" s="225"/>
      <c r="F276" s="223" t="s">
        <v>1810</v>
      </c>
      <c r="G276" s="223" t="s">
        <v>1810</v>
      </c>
      <c r="H276" s="223" t="s">
        <v>1810</v>
      </c>
      <c r="I276" s="223" t="s">
        <v>1810</v>
      </c>
      <c r="J276" s="223" t="s">
        <v>1810</v>
      </c>
      <c r="K276" s="223" t="s">
        <v>1810</v>
      </c>
      <c r="L276" s="223" t="s">
        <v>1811</v>
      </c>
      <c r="M276" s="223" t="s">
        <v>1811</v>
      </c>
      <c r="N276" s="223" t="s">
        <v>1811</v>
      </c>
      <c r="O276" s="223" t="s">
        <v>1811</v>
      </c>
      <c r="P276" s="223" t="s">
        <v>1811</v>
      </c>
      <c r="Q276" s="223" t="s">
        <v>1811</v>
      </c>
      <c r="R276" s="223" t="s">
        <v>607</v>
      </c>
      <c r="S276" s="226"/>
      <c r="T276" s="227" t="s">
        <v>1811</v>
      </c>
      <c r="U276" s="227" t="s">
        <v>1811</v>
      </c>
      <c r="V276" s="227" t="s">
        <v>1811</v>
      </c>
      <c r="W276" s="227" t="s">
        <v>1811</v>
      </c>
      <c r="X276" s="227" t="s">
        <v>1811</v>
      </c>
      <c r="Y276" s="227" t="s">
        <v>1811</v>
      </c>
      <c r="Z276" s="227" t="s">
        <v>378</v>
      </c>
      <c r="AA276" s="227" t="s">
        <v>378</v>
      </c>
      <c r="AB276" s="227" t="s">
        <v>378</v>
      </c>
      <c r="AC276" s="227" t="s">
        <v>378</v>
      </c>
      <c r="AD276" s="227" t="s">
        <v>378</v>
      </c>
      <c r="AE276" s="227" t="s">
        <v>378</v>
      </c>
      <c r="AF276" s="226"/>
      <c r="AG276" s="227" t="s">
        <v>378</v>
      </c>
      <c r="AH276" s="227" t="s">
        <v>378</v>
      </c>
      <c r="AI276" s="227" t="s">
        <v>378</v>
      </c>
      <c r="AJ276" s="227" t="s">
        <v>378</v>
      </c>
      <c r="AK276" s="227" t="s">
        <v>378</v>
      </c>
      <c r="AL276" s="227" t="s">
        <v>378</v>
      </c>
      <c r="AM276" s="227"/>
      <c r="AN276" s="227"/>
      <c r="AO276" s="227"/>
      <c r="AP276" s="227"/>
      <c r="AQ276" s="227"/>
      <c r="AR276" s="227"/>
      <c r="AS276" s="226"/>
      <c r="AT276" s="227"/>
      <c r="AU276" s="227"/>
      <c r="AV276" s="227"/>
      <c r="AW276" s="227"/>
      <c r="AX276" s="227"/>
      <c r="AY276" s="227"/>
    </row>
    <row r="277" spans="1:51" x14ac:dyDescent="0.3">
      <c r="A277" s="223"/>
      <c r="B277" s="224" t="s">
        <v>100</v>
      </c>
      <c r="C277" s="224">
        <v>16</v>
      </c>
      <c r="D277" s="224">
        <v>2</v>
      </c>
      <c r="E277" s="225"/>
      <c r="F277" s="223"/>
      <c r="G277" s="223"/>
      <c r="H277" s="223"/>
      <c r="I277" s="223"/>
      <c r="J277" s="223"/>
      <c r="K277" s="223"/>
      <c r="L277" s="223"/>
      <c r="M277" s="223"/>
      <c r="N277" s="223" t="s">
        <v>1812</v>
      </c>
      <c r="O277" s="223" t="s">
        <v>1812</v>
      </c>
      <c r="P277" s="223" t="s">
        <v>1812</v>
      </c>
      <c r="Q277" s="223" t="s">
        <v>1812</v>
      </c>
      <c r="R277" s="223" t="s">
        <v>1021</v>
      </c>
      <c r="S277" s="226"/>
      <c r="T277" s="227" t="s">
        <v>1812</v>
      </c>
      <c r="U277" s="227" t="s">
        <v>1812</v>
      </c>
      <c r="V277" s="227" t="s">
        <v>1813</v>
      </c>
      <c r="W277" s="227" t="s">
        <v>1813</v>
      </c>
      <c r="X277" s="227" t="s">
        <v>1813</v>
      </c>
      <c r="Y277" s="227" t="s">
        <v>1813</v>
      </c>
      <c r="Z277" s="227" t="s">
        <v>1813</v>
      </c>
      <c r="AA277" s="227" t="s">
        <v>1813</v>
      </c>
      <c r="AB277" s="227" t="s">
        <v>1814</v>
      </c>
      <c r="AC277" s="227" t="s">
        <v>1814</v>
      </c>
      <c r="AD277" s="227" t="s">
        <v>1814</v>
      </c>
      <c r="AE277" s="227" t="s">
        <v>1814</v>
      </c>
      <c r="AF277" s="226"/>
      <c r="AG277" s="227" t="s">
        <v>1814</v>
      </c>
      <c r="AH277" s="227" t="s">
        <v>1814</v>
      </c>
      <c r="AI277" s="227" t="s">
        <v>502</v>
      </c>
      <c r="AJ277" s="227" t="s">
        <v>502</v>
      </c>
      <c r="AK277" s="227" t="s">
        <v>502</v>
      </c>
      <c r="AL277" s="227" t="s">
        <v>502</v>
      </c>
      <c r="AM277" s="227" t="s">
        <v>502</v>
      </c>
      <c r="AN277" s="227" t="s">
        <v>502</v>
      </c>
      <c r="AO277" s="227"/>
      <c r="AP277" s="227"/>
      <c r="AQ277" s="227"/>
      <c r="AR277" s="227"/>
      <c r="AS277" s="226"/>
      <c r="AT277" s="227"/>
      <c r="AU277" s="227"/>
      <c r="AV277" s="227"/>
      <c r="AW277" s="227"/>
      <c r="AX277" s="227"/>
      <c r="AY277" s="227"/>
    </row>
    <row r="278" spans="1:51" x14ac:dyDescent="0.3">
      <c r="A278" s="223"/>
      <c r="B278" s="224" t="s">
        <v>1815</v>
      </c>
      <c r="C278" s="224">
        <v>15</v>
      </c>
      <c r="D278" s="224">
        <v>7</v>
      </c>
      <c r="E278" s="225"/>
      <c r="F278" s="223" t="s">
        <v>1816</v>
      </c>
      <c r="G278" s="223" t="s">
        <v>1817</v>
      </c>
      <c r="H278" s="223" t="s">
        <v>1817</v>
      </c>
      <c r="I278" s="223" t="s">
        <v>1817</v>
      </c>
      <c r="J278" s="223" t="s">
        <v>1817</v>
      </c>
      <c r="K278" s="223" t="s">
        <v>1817</v>
      </c>
      <c r="L278" s="223" t="s">
        <v>1817</v>
      </c>
      <c r="M278" s="223" t="s">
        <v>1817</v>
      </c>
      <c r="N278" s="223" t="s">
        <v>1817</v>
      </c>
      <c r="O278" s="223" t="s">
        <v>1817</v>
      </c>
      <c r="P278" s="223" t="s">
        <v>1817</v>
      </c>
      <c r="Q278" s="223" t="s">
        <v>1817</v>
      </c>
      <c r="R278" s="223" t="s">
        <v>1818</v>
      </c>
      <c r="S278" s="226"/>
      <c r="T278" s="227" t="s">
        <v>1817</v>
      </c>
      <c r="U278" s="227" t="s">
        <v>1819</v>
      </c>
      <c r="V278" s="227" t="s">
        <v>1819</v>
      </c>
      <c r="W278" s="227" t="s">
        <v>1819</v>
      </c>
      <c r="X278" s="227" t="s">
        <v>1819</v>
      </c>
      <c r="Y278" s="227" t="s">
        <v>1819</v>
      </c>
      <c r="Z278" s="227" t="s">
        <v>1819</v>
      </c>
      <c r="AA278" s="227" t="s">
        <v>1819</v>
      </c>
      <c r="AB278" s="227" t="s">
        <v>1819</v>
      </c>
      <c r="AC278" s="227" t="s">
        <v>1819</v>
      </c>
      <c r="AD278" s="227" t="s">
        <v>1819</v>
      </c>
      <c r="AE278" s="227" t="s">
        <v>1819</v>
      </c>
      <c r="AF278" s="226"/>
      <c r="AG278" s="227" t="s">
        <v>1819</v>
      </c>
      <c r="AH278" s="227"/>
      <c r="AI278" s="227"/>
      <c r="AJ278" s="227"/>
      <c r="AK278" s="227"/>
      <c r="AL278" s="227"/>
      <c r="AM278" s="227"/>
      <c r="AN278" s="227"/>
      <c r="AO278" s="227"/>
      <c r="AP278" s="227"/>
      <c r="AQ278" s="227"/>
      <c r="AR278" s="227"/>
      <c r="AS278" s="226"/>
      <c r="AT278" s="227"/>
      <c r="AU278" s="227"/>
      <c r="AV278" s="227"/>
      <c r="AW278" s="227"/>
      <c r="AX278" s="227"/>
      <c r="AY278" s="227"/>
    </row>
    <row r="279" spans="1:51" x14ac:dyDescent="0.3">
      <c r="A279" s="223"/>
      <c r="B279" s="224" t="s">
        <v>458</v>
      </c>
      <c r="C279" s="224">
        <v>15</v>
      </c>
      <c r="D279" s="224">
        <v>8</v>
      </c>
      <c r="E279" s="225" t="s">
        <v>603</v>
      </c>
      <c r="F279" s="223" t="s">
        <v>1820</v>
      </c>
      <c r="G279" s="223" t="s">
        <v>1820</v>
      </c>
      <c r="H279" s="223" t="s">
        <v>1820</v>
      </c>
      <c r="I279" s="223" t="s">
        <v>1820</v>
      </c>
      <c r="J279" s="223" t="s">
        <v>1820</v>
      </c>
      <c r="K279" s="223" t="s">
        <v>1820</v>
      </c>
      <c r="L279" s="223" t="s">
        <v>1821</v>
      </c>
      <c r="M279" s="223" t="s">
        <v>1821</v>
      </c>
      <c r="N279" s="223" t="s">
        <v>1821</v>
      </c>
      <c r="O279" s="223" t="s">
        <v>1821</v>
      </c>
      <c r="P279" s="223" t="s">
        <v>1821</v>
      </c>
      <c r="Q279" s="223" t="s">
        <v>1821</v>
      </c>
      <c r="R279" s="223" t="s">
        <v>607</v>
      </c>
      <c r="S279" s="226"/>
      <c r="T279" s="227" t="s">
        <v>1821</v>
      </c>
      <c r="U279" s="223" t="s">
        <v>1821</v>
      </c>
      <c r="V279" s="223" t="s">
        <v>1821</v>
      </c>
      <c r="W279" s="227" t="s">
        <v>1821</v>
      </c>
      <c r="X279" s="227" t="s">
        <v>1821</v>
      </c>
      <c r="Y279" s="223" t="s">
        <v>1821</v>
      </c>
      <c r="Z279" s="227" t="s">
        <v>1822</v>
      </c>
      <c r="AA279" s="227" t="s">
        <v>1822</v>
      </c>
      <c r="AB279" s="227" t="s">
        <v>1822</v>
      </c>
      <c r="AC279" s="227" t="s">
        <v>1822</v>
      </c>
      <c r="AD279" s="227" t="s">
        <v>1822</v>
      </c>
      <c r="AE279" s="227" t="s">
        <v>1822</v>
      </c>
      <c r="AF279" s="226"/>
      <c r="AG279" s="227" t="s">
        <v>369</v>
      </c>
      <c r="AH279" s="227" t="s">
        <v>522</v>
      </c>
      <c r="AI279" s="227"/>
      <c r="AJ279" s="227"/>
      <c r="AK279" s="227"/>
      <c r="AL279" s="227"/>
      <c r="AM279" s="227"/>
      <c r="AN279" s="227"/>
      <c r="AO279" s="227"/>
      <c r="AP279" s="227"/>
      <c r="AQ279" s="227"/>
      <c r="AR279" s="227"/>
      <c r="AS279" s="226"/>
      <c r="AT279" s="227"/>
      <c r="AU279" s="227"/>
      <c r="AV279" s="227"/>
      <c r="AW279" s="227"/>
      <c r="AX279" s="227"/>
      <c r="AY279" s="227"/>
    </row>
    <row r="280" spans="1:51" x14ac:dyDescent="0.3">
      <c r="A280" s="223"/>
      <c r="B280" s="224" t="s">
        <v>1823</v>
      </c>
      <c r="C280" s="224">
        <v>15</v>
      </c>
      <c r="D280" s="224">
        <v>5</v>
      </c>
      <c r="E280" s="225" t="s">
        <v>603</v>
      </c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6"/>
      <c r="T280" s="227"/>
      <c r="U280" s="227"/>
      <c r="V280" s="227"/>
      <c r="W280" s="227"/>
      <c r="X280" s="227"/>
      <c r="Y280" s="227"/>
      <c r="Z280" s="227" t="s">
        <v>1824</v>
      </c>
      <c r="AA280" s="227" t="s">
        <v>1824</v>
      </c>
      <c r="AB280" s="227" t="s">
        <v>1824</v>
      </c>
      <c r="AC280" s="227" t="s">
        <v>1824</v>
      </c>
      <c r="AD280" s="227" t="s">
        <v>1824</v>
      </c>
      <c r="AE280" s="227"/>
      <c r="AF280" s="226"/>
      <c r="AG280" s="227"/>
      <c r="AH280" s="227"/>
      <c r="AI280" s="227"/>
      <c r="AJ280" s="227"/>
      <c r="AK280" s="227"/>
      <c r="AL280" s="227"/>
      <c r="AM280" s="227"/>
      <c r="AN280" s="227"/>
      <c r="AO280" s="227"/>
      <c r="AP280" s="227"/>
      <c r="AQ280" s="227"/>
      <c r="AR280" s="227"/>
      <c r="AS280" s="226"/>
      <c r="AT280" s="227"/>
      <c r="AU280" s="227"/>
      <c r="AV280" s="227"/>
      <c r="AW280" s="227"/>
      <c r="AX280" s="227"/>
      <c r="AY280" s="227"/>
    </row>
    <row r="281" spans="1:51" x14ac:dyDescent="0.3">
      <c r="A281" s="223"/>
      <c r="B281" s="224" t="s">
        <v>43</v>
      </c>
      <c r="C281" s="224">
        <v>15</v>
      </c>
      <c r="D281" s="224">
        <v>6</v>
      </c>
      <c r="E281" s="225" t="s">
        <v>603</v>
      </c>
      <c r="F281" s="223"/>
      <c r="G281" s="223"/>
      <c r="H281" s="223"/>
      <c r="I281" s="223"/>
      <c r="J281" s="223"/>
      <c r="K281" s="223"/>
      <c r="L281" s="223" t="s">
        <v>1825</v>
      </c>
      <c r="M281" s="223" t="s">
        <v>1826</v>
      </c>
      <c r="N281" s="223" t="s">
        <v>1827</v>
      </c>
      <c r="O281" s="223" t="s">
        <v>1828</v>
      </c>
      <c r="P281" s="223" t="s">
        <v>1829</v>
      </c>
      <c r="Q281" s="223" t="s">
        <v>1830</v>
      </c>
      <c r="R281" s="223"/>
      <c r="S281" s="226"/>
      <c r="T281" s="227" t="s">
        <v>1831</v>
      </c>
      <c r="U281" s="227" t="s">
        <v>1832</v>
      </c>
      <c r="V281" s="227" t="s">
        <v>1833</v>
      </c>
      <c r="W281" s="227" t="s">
        <v>1834</v>
      </c>
      <c r="X281" s="227" t="s">
        <v>1835</v>
      </c>
      <c r="Y281" s="227" t="s">
        <v>1836</v>
      </c>
      <c r="Z281" s="227" t="s">
        <v>1837</v>
      </c>
      <c r="AA281" s="227" t="s">
        <v>1838</v>
      </c>
      <c r="AB281" s="227" t="s">
        <v>1839</v>
      </c>
      <c r="AC281" s="227" t="s">
        <v>1840</v>
      </c>
      <c r="AD281" s="227" t="s">
        <v>370</v>
      </c>
      <c r="AE281" s="227" t="s">
        <v>519</v>
      </c>
      <c r="AF281" s="226"/>
      <c r="AG281" s="227"/>
      <c r="AH281" s="227"/>
      <c r="AI281" s="227"/>
      <c r="AJ281" s="227"/>
      <c r="AK281" s="227"/>
      <c r="AL281" s="227"/>
      <c r="AM281" s="227"/>
      <c r="AN281" s="227"/>
      <c r="AO281" s="227"/>
      <c r="AP281" s="227"/>
      <c r="AQ281" s="227"/>
      <c r="AR281" s="227"/>
      <c r="AS281" s="226"/>
      <c r="AT281" s="227"/>
      <c r="AU281" s="227"/>
      <c r="AV281" s="227"/>
      <c r="AW281" s="227"/>
      <c r="AX281" s="227"/>
      <c r="AY281" s="227"/>
    </row>
    <row r="282" spans="1:51" x14ac:dyDescent="0.3">
      <c r="A282" s="253"/>
      <c r="B282" s="224" t="s">
        <v>1841</v>
      </c>
      <c r="C282" s="224"/>
      <c r="D282" s="224"/>
      <c r="E282" s="225"/>
      <c r="F282" s="223" t="s">
        <v>1842</v>
      </c>
      <c r="G282" s="223" t="s">
        <v>1842</v>
      </c>
      <c r="H282" s="223" t="s">
        <v>1842</v>
      </c>
      <c r="I282" s="223" t="s">
        <v>1842</v>
      </c>
      <c r="J282" s="223" t="s">
        <v>1842</v>
      </c>
      <c r="K282" s="223" t="s">
        <v>1842</v>
      </c>
      <c r="L282" s="223" t="s">
        <v>1843</v>
      </c>
      <c r="M282" s="223" t="s">
        <v>1843</v>
      </c>
      <c r="N282" s="223" t="s">
        <v>1843</v>
      </c>
      <c r="O282" s="223" t="s">
        <v>1843</v>
      </c>
      <c r="P282" s="223" t="s">
        <v>1843</v>
      </c>
      <c r="Q282" s="223" t="s">
        <v>1843</v>
      </c>
      <c r="R282" s="223"/>
      <c r="S282" s="226"/>
      <c r="T282" s="227" t="s">
        <v>1844</v>
      </c>
      <c r="U282" s="227" t="s">
        <v>1844</v>
      </c>
      <c r="V282" s="227" t="s">
        <v>1844</v>
      </c>
      <c r="W282" s="227" t="s">
        <v>1844</v>
      </c>
      <c r="X282" s="227" t="s">
        <v>1844</v>
      </c>
      <c r="Y282" s="227" t="s">
        <v>1844</v>
      </c>
      <c r="Z282" s="227"/>
      <c r="AA282" s="227"/>
      <c r="AB282" s="227"/>
      <c r="AC282" s="227"/>
      <c r="AD282" s="227"/>
      <c r="AE282" s="227"/>
      <c r="AF282" s="226"/>
      <c r="AG282" s="227"/>
      <c r="AH282" s="227"/>
      <c r="AI282" s="227"/>
      <c r="AJ282" s="227"/>
      <c r="AK282" s="227"/>
      <c r="AL282" s="227"/>
      <c r="AM282" s="227"/>
      <c r="AN282" s="227"/>
      <c r="AO282" s="227"/>
      <c r="AP282" s="227"/>
      <c r="AQ282" s="227"/>
      <c r="AR282" s="227"/>
      <c r="AS282" s="226"/>
      <c r="AT282" s="227"/>
      <c r="AU282" s="227"/>
      <c r="AV282" s="227"/>
      <c r="AW282" s="227"/>
      <c r="AX282" s="227"/>
      <c r="AY282" s="227"/>
    </row>
    <row r="283" spans="1:51" x14ac:dyDescent="0.3">
      <c r="A283" s="223"/>
      <c r="B283" s="224" t="s">
        <v>49</v>
      </c>
      <c r="C283" s="224">
        <v>15</v>
      </c>
      <c r="D283" s="224">
        <v>8</v>
      </c>
      <c r="E283" s="225"/>
      <c r="F283" s="223" t="s">
        <v>1845</v>
      </c>
      <c r="G283" s="223" t="s">
        <v>1846</v>
      </c>
      <c r="H283" s="223" t="s">
        <v>1847</v>
      </c>
      <c r="I283" s="223" t="s">
        <v>1848</v>
      </c>
      <c r="J283" s="223" t="s">
        <v>1849</v>
      </c>
      <c r="K283" s="223" t="s">
        <v>1850</v>
      </c>
      <c r="L283" s="223" t="s">
        <v>1851</v>
      </c>
      <c r="M283" s="223" t="s">
        <v>1852</v>
      </c>
      <c r="N283" s="223" t="s">
        <v>1853</v>
      </c>
      <c r="O283" s="223" t="s">
        <v>1854</v>
      </c>
      <c r="P283" s="223" t="s">
        <v>1855</v>
      </c>
      <c r="Q283" s="223" t="s">
        <v>1856</v>
      </c>
      <c r="R283" s="223"/>
      <c r="S283" s="226"/>
      <c r="T283" s="227" t="s">
        <v>1857</v>
      </c>
      <c r="U283" s="227" t="s">
        <v>1395</v>
      </c>
      <c r="V283" s="227" t="s">
        <v>1858</v>
      </c>
      <c r="W283" s="227" t="s">
        <v>1859</v>
      </c>
      <c r="X283" s="227" t="s">
        <v>1860</v>
      </c>
      <c r="Y283" s="227" t="s">
        <v>1861</v>
      </c>
      <c r="Z283" s="227" t="s">
        <v>1862</v>
      </c>
      <c r="AA283" s="227" t="s">
        <v>1863</v>
      </c>
      <c r="AB283" s="227" t="s">
        <v>1864</v>
      </c>
      <c r="AC283" s="227" t="s">
        <v>1865</v>
      </c>
      <c r="AD283" s="227" t="s">
        <v>1866</v>
      </c>
      <c r="AE283" s="227" t="s">
        <v>1867</v>
      </c>
      <c r="AF283" s="226"/>
      <c r="AG283" s="227" t="s">
        <v>368</v>
      </c>
      <c r="AH283" s="227" t="s">
        <v>525</v>
      </c>
      <c r="AI283" s="227"/>
      <c r="AJ283" s="227"/>
      <c r="AK283" s="227"/>
      <c r="AL283" s="227"/>
      <c r="AM283" s="227"/>
      <c r="AN283" s="227"/>
      <c r="AO283" s="227"/>
      <c r="AP283" s="227"/>
      <c r="AQ283" s="227"/>
      <c r="AR283" s="227"/>
      <c r="AS283" s="226"/>
      <c r="AT283" s="227"/>
      <c r="AU283" s="227"/>
      <c r="AV283" s="227"/>
      <c r="AW283" s="227"/>
      <c r="AX283" s="227"/>
      <c r="AY283" s="227"/>
    </row>
    <row r="284" spans="1:51" x14ac:dyDescent="0.3">
      <c r="A284" s="223"/>
      <c r="B284" s="224" t="s">
        <v>1868</v>
      </c>
      <c r="C284" s="224">
        <v>15</v>
      </c>
      <c r="D284" s="224">
        <v>6</v>
      </c>
      <c r="E284" s="225"/>
      <c r="F284" s="223" t="s">
        <v>1869</v>
      </c>
      <c r="G284" s="223" t="s">
        <v>1870</v>
      </c>
      <c r="H284" s="227" t="s">
        <v>1870</v>
      </c>
      <c r="I284" s="227" t="s">
        <v>1871</v>
      </c>
      <c r="J284" s="227" t="s">
        <v>1872</v>
      </c>
      <c r="K284" s="227" t="s">
        <v>1873</v>
      </c>
      <c r="L284" s="227" t="s">
        <v>1874</v>
      </c>
      <c r="M284" s="227" t="s">
        <v>1875</v>
      </c>
      <c r="N284" s="227" t="s">
        <v>1876</v>
      </c>
      <c r="O284" s="223" t="s">
        <v>1877</v>
      </c>
      <c r="P284" s="223" t="s">
        <v>1877</v>
      </c>
      <c r="Q284" s="223" t="s">
        <v>1878</v>
      </c>
      <c r="R284" s="223"/>
      <c r="S284" s="226"/>
      <c r="T284" s="223" t="s">
        <v>1879</v>
      </c>
      <c r="U284" s="227" t="s">
        <v>1880</v>
      </c>
      <c r="V284" s="223" t="s">
        <v>1881</v>
      </c>
      <c r="W284" s="223" t="s">
        <v>1881</v>
      </c>
      <c r="X284" s="223" t="s">
        <v>1882</v>
      </c>
      <c r="Y284" s="223" t="s">
        <v>1882</v>
      </c>
      <c r="Z284" s="223" t="s">
        <v>1882</v>
      </c>
      <c r="AA284" s="227" t="s">
        <v>1883</v>
      </c>
      <c r="AB284" s="227" t="s">
        <v>1884</v>
      </c>
      <c r="AC284" s="227" t="s">
        <v>1884</v>
      </c>
      <c r="AD284" s="227" t="s">
        <v>1884</v>
      </c>
      <c r="AE284" s="227" t="s">
        <v>1885</v>
      </c>
      <c r="AF284" s="226"/>
      <c r="AG284" s="227"/>
      <c r="AH284" s="227"/>
      <c r="AI284" s="227"/>
      <c r="AJ284" s="227"/>
      <c r="AK284" s="227"/>
      <c r="AL284" s="227"/>
      <c r="AM284" s="227"/>
      <c r="AN284" s="227"/>
      <c r="AO284" s="227"/>
      <c r="AP284" s="227"/>
      <c r="AQ284" s="227"/>
      <c r="AR284" s="227"/>
      <c r="AS284" s="226"/>
      <c r="AT284" s="227"/>
      <c r="AU284" s="227"/>
      <c r="AV284" s="227"/>
      <c r="AW284" s="227"/>
      <c r="AX284" s="227"/>
      <c r="AY284" s="227"/>
    </row>
    <row r="285" spans="1:51" x14ac:dyDescent="0.3">
      <c r="A285" s="223"/>
      <c r="B285" s="224" t="s">
        <v>1886</v>
      </c>
      <c r="C285" s="224">
        <v>15</v>
      </c>
      <c r="D285" s="224">
        <v>8</v>
      </c>
      <c r="E285" s="225" t="s">
        <v>603</v>
      </c>
      <c r="F285" s="223" t="s">
        <v>1887</v>
      </c>
      <c r="G285" s="223" t="s">
        <v>1888</v>
      </c>
      <c r="H285" s="223" t="s">
        <v>1888</v>
      </c>
      <c r="I285" s="223" t="s">
        <v>1889</v>
      </c>
      <c r="J285" s="223" t="s">
        <v>1889</v>
      </c>
      <c r="K285" s="223" t="s">
        <v>1890</v>
      </c>
      <c r="L285" s="223" t="s">
        <v>1891</v>
      </c>
      <c r="M285" s="223" t="s">
        <v>1892</v>
      </c>
      <c r="N285" s="223" t="s">
        <v>1893</v>
      </c>
      <c r="O285" s="223" t="s">
        <v>1894</v>
      </c>
      <c r="P285" s="223" t="s">
        <v>1894</v>
      </c>
      <c r="Q285" s="223" t="s">
        <v>1894</v>
      </c>
      <c r="R285" s="223"/>
      <c r="S285" s="226"/>
      <c r="T285" s="227" t="s">
        <v>1895</v>
      </c>
      <c r="U285" s="227" t="s">
        <v>1895</v>
      </c>
      <c r="V285" s="227" t="s">
        <v>1895</v>
      </c>
      <c r="W285" s="227" t="s">
        <v>1896</v>
      </c>
      <c r="X285" s="227" t="s">
        <v>1897</v>
      </c>
      <c r="Y285" s="227" t="s">
        <v>1897</v>
      </c>
      <c r="Z285" s="227" t="s">
        <v>1897</v>
      </c>
      <c r="AA285" s="227" t="s">
        <v>1897</v>
      </c>
      <c r="AB285" s="227" t="s">
        <v>1898</v>
      </c>
      <c r="AC285" s="227" t="s">
        <v>1898</v>
      </c>
      <c r="AD285" s="227" t="s">
        <v>1898</v>
      </c>
      <c r="AE285" s="227" t="s">
        <v>1899</v>
      </c>
      <c r="AF285" s="226"/>
      <c r="AG285" s="227" t="s">
        <v>1899</v>
      </c>
      <c r="AH285" s="227" t="s">
        <v>1899</v>
      </c>
      <c r="AI285" s="227"/>
      <c r="AJ285" s="227"/>
      <c r="AK285" s="227"/>
      <c r="AL285" s="227"/>
      <c r="AM285" s="227"/>
      <c r="AN285" s="227"/>
      <c r="AO285" s="227"/>
      <c r="AP285" s="227"/>
      <c r="AQ285" s="227"/>
      <c r="AR285" s="227"/>
      <c r="AS285" s="226"/>
      <c r="AT285" s="227"/>
      <c r="AU285" s="227"/>
      <c r="AV285" s="227"/>
      <c r="AW285" s="227"/>
      <c r="AX285" s="227"/>
      <c r="AY285" s="227"/>
    </row>
    <row r="286" spans="1:51" x14ac:dyDescent="0.3">
      <c r="A286" s="253"/>
      <c r="B286" s="224" t="s">
        <v>1900</v>
      </c>
      <c r="C286" s="224"/>
      <c r="D286" s="224"/>
      <c r="E286" s="225"/>
      <c r="F286" s="223" t="s">
        <v>1901</v>
      </c>
      <c r="G286" s="223" t="s">
        <v>1901</v>
      </c>
      <c r="H286" s="223" t="s">
        <v>1901</v>
      </c>
      <c r="I286" s="223" t="s">
        <v>1901</v>
      </c>
      <c r="J286" s="223" t="s">
        <v>1901</v>
      </c>
      <c r="K286" s="223" t="s">
        <v>1901</v>
      </c>
      <c r="L286" s="223"/>
      <c r="M286" s="223"/>
      <c r="N286" s="223"/>
      <c r="O286" s="223"/>
      <c r="P286" s="223"/>
      <c r="Q286" s="223"/>
      <c r="R286" s="223"/>
      <c r="S286" s="226"/>
      <c r="T286" s="227"/>
      <c r="U286" s="227"/>
      <c r="V286" s="227"/>
      <c r="W286" s="227"/>
      <c r="X286" s="227"/>
      <c r="Y286" s="227"/>
      <c r="Z286" s="227"/>
      <c r="AA286" s="227"/>
      <c r="AB286" s="227"/>
      <c r="AC286" s="227"/>
      <c r="AD286" s="227"/>
      <c r="AE286" s="227"/>
      <c r="AF286" s="226"/>
      <c r="AG286" s="227"/>
      <c r="AH286" s="227"/>
      <c r="AI286" s="227"/>
      <c r="AJ286" s="227"/>
      <c r="AK286" s="227"/>
      <c r="AL286" s="227"/>
      <c r="AM286" s="227"/>
      <c r="AN286" s="227"/>
      <c r="AO286" s="227"/>
      <c r="AP286" s="227"/>
      <c r="AQ286" s="227"/>
      <c r="AR286" s="227"/>
      <c r="AS286" s="226"/>
      <c r="AT286" s="227"/>
      <c r="AU286" s="227"/>
      <c r="AV286" s="227"/>
      <c r="AW286" s="227"/>
      <c r="AX286" s="227"/>
      <c r="AY286" s="227"/>
    </row>
    <row r="287" spans="1:51" x14ac:dyDescent="0.3">
      <c r="A287" s="253"/>
      <c r="B287" s="224" t="s">
        <v>1902</v>
      </c>
      <c r="C287" s="224"/>
      <c r="D287" s="224"/>
      <c r="E287" s="225" t="s">
        <v>603</v>
      </c>
      <c r="F287" s="223" t="s">
        <v>1903</v>
      </c>
      <c r="G287" s="223" t="s">
        <v>1903</v>
      </c>
      <c r="H287" s="223" t="s">
        <v>1903</v>
      </c>
      <c r="I287" s="223" t="s">
        <v>1903</v>
      </c>
      <c r="J287" s="223" t="s">
        <v>1903</v>
      </c>
      <c r="K287" s="223"/>
      <c r="L287" s="223"/>
      <c r="M287" s="223"/>
      <c r="N287" s="223"/>
      <c r="O287" s="223"/>
      <c r="P287" s="223"/>
      <c r="Q287" s="223"/>
      <c r="R287" s="223"/>
      <c r="S287" s="226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  <c r="AD287" s="227"/>
      <c r="AE287" s="227"/>
      <c r="AF287" s="226"/>
      <c r="AG287" s="227"/>
      <c r="AH287" s="227"/>
      <c r="AI287" s="227"/>
      <c r="AJ287" s="227"/>
      <c r="AK287" s="227"/>
      <c r="AL287" s="227"/>
      <c r="AM287" s="227"/>
      <c r="AN287" s="227"/>
      <c r="AO287" s="227"/>
      <c r="AP287" s="227"/>
      <c r="AQ287" s="227"/>
      <c r="AR287" s="227"/>
      <c r="AS287" s="226"/>
      <c r="AT287" s="227"/>
      <c r="AU287" s="227"/>
      <c r="AV287" s="227"/>
      <c r="AW287" s="227"/>
      <c r="AX287" s="227"/>
      <c r="AY287" s="227"/>
    </row>
    <row r="288" spans="1:51" x14ac:dyDescent="0.3">
      <c r="A288" s="223"/>
      <c r="B288" s="224" t="s">
        <v>471</v>
      </c>
      <c r="C288" s="224">
        <v>15</v>
      </c>
      <c r="D288" s="224">
        <v>2</v>
      </c>
      <c r="E288" s="225"/>
      <c r="F288" s="223" t="s">
        <v>1904</v>
      </c>
      <c r="G288" s="223" t="s">
        <v>1904</v>
      </c>
      <c r="H288" s="223" t="s">
        <v>1904</v>
      </c>
      <c r="I288" s="223" t="s">
        <v>1904</v>
      </c>
      <c r="J288" s="223" t="s">
        <v>1904</v>
      </c>
      <c r="K288" s="223" t="s">
        <v>1904</v>
      </c>
      <c r="L288" s="223" t="s">
        <v>1904</v>
      </c>
      <c r="M288" s="223" t="s">
        <v>1904</v>
      </c>
      <c r="N288" s="223" t="s">
        <v>1904</v>
      </c>
      <c r="O288" s="223" t="s">
        <v>1904</v>
      </c>
      <c r="P288" s="223" t="s">
        <v>1904</v>
      </c>
      <c r="Q288" s="223" t="s">
        <v>1904</v>
      </c>
      <c r="R288" s="223"/>
      <c r="S288" s="226"/>
      <c r="T288" s="227" t="s">
        <v>1905</v>
      </c>
      <c r="U288" s="227" t="s">
        <v>1905</v>
      </c>
      <c r="V288" s="227" t="s">
        <v>1905</v>
      </c>
      <c r="W288" s="227" t="s">
        <v>1906</v>
      </c>
      <c r="X288" s="227" t="s">
        <v>1907</v>
      </c>
      <c r="Y288" s="227" t="s">
        <v>1907</v>
      </c>
      <c r="Z288" s="227" t="s">
        <v>472</v>
      </c>
      <c r="AA288" s="55" t="s">
        <v>2266</v>
      </c>
      <c r="AB288" s="227"/>
      <c r="AC288" s="227"/>
      <c r="AD288" s="227"/>
      <c r="AE288" s="227"/>
      <c r="AF288" s="226"/>
      <c r="AG288" s="227"/>
      <c r="AH288" s="227"/>
      <c r="AI288" s="227"/>
      <c r="AJ288" s="227"/>
      <c r="AK288" s="227"/>
      <c r="AL288" s="227"/>
      <c r="AM288" s="227"/>
      <c r="AN288" s="227"/>
      <c r="AO288" s="227"/>
      <c r="AP288" s="227"/>
      <c r="AQ288" s="227"/>
      <c r="AR288" s="227"/>
      <c r="AS288" s="226"/>
      <c r="AT288" s="227"/>
      <c r="AU288" s="227"/>
      <c r="AV288" s="227"/>
      <c r="AW288" s="227"/>
      <c r="AX288" s="227"/>
      <c r="AY288" s="227"/>
    </row>
    <row r="289" spans="1:55" x14ac:dyDescent="0.3">
      <c r="A289" s="223"/>
      <c r="B289" s="224" t="s">
        <v>50</v>
      </c>
      <c r="C289" s="224">
        <v>15</v>
      </c>
      <c r="D289" s="224">
        <v>7</v>
      </c>
      <c r="E289" s="225" t="s">
        <v>603</v>
      </c>
      <c r="F289" s="223" t="s">
        <v>1908</v>
      </c>
      <c r="G289" s="223" t="s">
        <v>1908</v>
      </c>
      <c r="H289" s="223" t="s">
        <v>1908</v>
      </c>
      <c r="I289" s="223" t="s">
        <v>1908</v>
      </c>
      <c r="J289" s="225" t="s">
        <v>1909</v>
      </c>
      <c r="K289" s="225" t="s">
        <v>1909</v>
      </c>
      <c r="L289" s="225" t="s">
        <v>1909</v>
      </c>
      <c r="M289" s="225" t="s">
        <v>1909</v>
      </c>
      <c r="N289" s="225" t="s">
        <v>1909</v>
      </c>
      <c r="O289" s="225" t="s">
        <v>1909</v>
      </c>
      <c r="P289" s="223" t="s">
        <v>1910</v>
      </c>
      <c r="Q289" s="223" t="s">
        <v>1911</v>
      </c>
      <c r="R289" s="223"/>
      <c r="S289" s="226"/>
      <c r="T289" s="227" t="s">
        <v>1912</v>
      </c>
      <c r="U289" s="227" t="s">
        <v>1913</v>
      </c>
      <c r="V289" s="227" t="s">
        <v>1914</v>
      </c>
      <c r="W289" s="227" t="s">
        <v>1915</v>
      </c>
      <c r="X289" s="227" t="s">
        <v>1916</v>
      </c>
      <c r="Y289" s="227" t="s">
        <v>1917</v>
      </c>
      <c r="Z289" s="227" t="s">
        <v>1918</v>
      </c>
      <c r="AA289" s="227" t="s">
        <v>1919</v>
      </c>
      <c r="AB289" s="227" t="s">
        <v>1920</v>
      </c>
      <c r="AC289" s="227" t="s">
        <v>1921</v>
      </c>
      <c r="AD289" s="227" t="s">
        <v>1922</v>
      </c>
      <c r="AE289" s="227" t="s">
        <v>489</v>
      </c>
      <c r="AF289" s="226"/>
      <c r="AG289" s="55" t="s">
        <v>2315</v>
      </c>
      <c r="AH289" s="227"/>
      <c r="AI289" s="227"/>
      <c r="AJ289" s="227"/>
      <c r="AK289" s="227"/>
      <c r="AL289" s="227"/>
      <c r="AM289" s="227"/>
      <c r="AN289" s="227"/>
      <c r="AO289" s="227"/>
      <c r="AP289" s="227"/>
      <c r="AQ289" s="227"/>
      <c r="AR289" s="227"/>
      <c r="AS289" s="226"/>
      <c r="AT289" s="227"/>
      <c r="AU289" s="227"/>
      <c r="AV289" s="227"/>
      <c r="AW289" s="227"/>
      <c r="AX289" s="227"/>
      <c r="AY289" s="227"/>
    </row>
    <row r="290" spans="1:55" x14ac:dyDescent="0.3">
      <c r="A290" s="223"/>
      <c r="B290" s="224" t="s">
        <v>69</v>
      </c>
      <c r="C290" s="224">
        <v>15</v>
      </c>
      <c r="D290" s="224">
        <v>10</v>
      </c>
      <c r="E290" s="225"/>
      <c r="F290" s="223" t="s">
        <v>1923</v>
      </c>
      <c r="G290" s="223" t="s">
        <v>1923</v>
      </c>
      <c r="H290" s="223" t="s">
        <v>1924</v>
      </c>
      <c r="I290" s="223" t="s">
        <v>1924</v>
      </c>
      <c r="J290" s="223" t="s">
        <v>1924</v>
      </c>
      <c r="K290" s="223" t="s">
        <v>1924</v>
      </c>
      <c r="L290" s="223" t="s">
        <v>1924</v>
      </c>
      <c r="M290" s="223" t="s">
        <v>1925</v>
      </c>
      <c r="N290" s="223" t="s">
        <v>1925</v>
      </c>
      <c r="O290" s="223" t="s">
        <v>1925</v>
      </c>
      <c r="P290" s="223" t="s">
        <v>1925</v>
      </c>
      <c r="Q290" s="223" t="s">
        <v>1925</v>
      </c>
      <c r="R290" s="223"/>
      <c r="S290" s="226"/>
      <c r="T290" s="223" t="s">
        <v>1925</v>
      </c>
      <c r="U290" s="227" t="s">
        <v>1926</v>
      </c>
      <c r="V290" s="227" t="s">
        <v>1926</v>
      </c>
      <c r="W290" s="227" t="s">
        <v>1926</v>
      </c>
      <c r="X290" s="227" t="s">
        <v>1926</v>
      </c>
      <c r="Y290" s="227" t="s">
        <v>1926</v>
      </c>
      <c r="Z290" s="227" t="s">
        <v>1927</v>
      </c>
      <c r="AA290" s="227" t="s">
        <v>1927</v>
      </c>
      <c r="AB290" s="227" t="s">
        <v>1927</v>
      </c>
      <c r="AC290" s="227" t="s">
        <v>1927</v>
      </c>
      <c r="AD290" s="227" t="s">
        <v>1927</v>
      </c>
      <c r="AE290" s="227" t="s">
        <v>418</v>
      </c>
      <c r="AF290" s="226"/>
      <c r="AG290" s="227" t="s">
        <v>418</v>
      </c>
      <c r="AH290" s="227" t="s">
        <v>418</v>
      </c>
      <c r="AI290" s="227" t="s">
        <v>418</v>
      </c>
      <c r="AJ290" s="227" t="s">
        <v>418</v>
      </c>
      <c r="AK290" s="227"/>
      <c r="AL290" s="227"/>
      <c r="AM290" s="227"/>
      <c r="AN290" s="227"/>
      <c r="AO290" s="227"/>
      <c r="AP290" s="227"/>
      <c r="AQ290" s="227"/>
      <c r="AR290" s="227"/>
      <c r="AS290" s="226"/>
      <c r="AT290" s="227"/>
      <c r="AU290" s="227"/>
      <c r="AV290" s="227"/>
      <c r="AW290" s="227"/>
      <c r="AX290" s="227"/>
      <c r="AY290" s="227"/>
    </row>
    <row r="291" spans="1:55" x14ac:dyDescent="0.3">
      <c r="A291" s="253"/>
      <c r="B291" s="224" t="s">
        <v>1928</v>
      </c>
      <c r="C291" s="224"/>
      <c r="D291" s="224"/>
      <c r="E291" s="225" t="s">
        <v>603</v>
      </c>
      <c r="F291" s="223" t="s">
        <v>1929</v>
      </c>
      <c r="G291" s="223" t="s">
        <v>1929</v>
      </c>
      <c r="H291" s="223" t="s">
        <v>1929</v>
      </c>
      <c r="I291" s="223" t="s">
        <v>1929</v>
      </c>
      <c r="J291" s="223" t="s">
        <v>1929</v>
      </c>
      <c r="K291" s="223" t="s">
        <v>1929</v>
      </c>
      <c r="L291" s="223" t="s">
        <v>1929</v>
      </c>
      <c r="M291" s="223" t="s">
        <v>1929</v>
      </c>
      <c r="N291" s="223" t="s">
        <v>1929</v>
      </c>
      <c r="O291" s="223" t="s">
        <v>1929</v>
      </c>
      <c r="P291" s="223" t="s">
        <v>1929</v>
      </c>
      <c r="Q291" s="223" t="s">
        <v>1929</v>
      </c>
      <c r="R291" s="223"/>
      <c r="S291" s="226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  <c r="AD291" s="227"/>
      <c r="AE291" s="227"/>
      <c r="AF291" s="226"/>
      <c r="AG291" s="227"/>
      <c r="AH291" s="227"/>
      <c r="AI291" s="227"/>
      <c r="AJ291" s="227"/>
      <c r="AK291" s="227"/>
      <c r="AL291" s="227"/>
      <c r="AM291" s="227"/>
      <c r="AN291" s="227"/>
      <c r="AO291" s="227"/>
      <c r="AP291" s="227"/>
      <c r="AQ291" s="227"/>
      <c r="AR291" s="227"/>
      <c r="AS291" s="226"/>
      <c r="AT291" s="227"/>
      <c r="AU291" s="227"/>
      <c r="AV291" s="227"/>
      <c r="AW291" s="227"/>
      <c r="AX291" s="227"/>
      <c r="AY291" s="227"/>
    </row>
    <row r="292" spans="1:55" x14ac:dyDescent="0.3">
      <c r="A292" s="253"/>
      <c r="B292" s="224" t="s">
        <v>1930</v>
      </c>
      <c r="C292" s="224"/>
      <c r="D292" s="224"/>
      <c r="E292" s="225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6"/>
      <c r="T292" s="227"/>
      <c r="U292" s="227"/>
      <c r="V292" s="227"/>
      <c r="W292" s="227"/>
      <c r="X292" s="227"/>
      <c r="Y292" s="227"/>
      <c r="Z292" s="227"/>
      <c r="AA292" s="227"/>
      <c r="AB292" s="227"/>
      <c r="AC292" s="227"/>
      <c r="AD292" s="227"/>
      <c r="AE292" s="227"/>
      <c r="AF292" s="226"/>
      <c r="AG292" s="227"/>
      <c r="AH292" s="227"/>
      <c r="AI292" s="227"/>
      <c r="AJ292" s="227"/>
      <c r="AK292" s="227"/>
      <c r="AL292" s="227"/>
      <c r="AM292" s="227"/>
      <c r="AN292" s="227"/>
      <c r="AO292" s="227"/>
      <c r="AP292" s="227"/>
      <c r="AQ292" s="227"/>
      <c r="AR292" s="227"/>
      <c r="AS292" s="226"/>
      <c r="AT292" s="227"/>
      <c r="AU292" s="227"/>
      <c r="AV292" s="227"/>
      <c r="AW292" s="227"/>
      <c r="AX292" s="227"/>
      <c r="AY292" s="227"/>
    </row>
    <row r="293" spans="1:55" x14ac:dyDescent="0.3">
      <c r="A293" s="253"/>
      <c r="B293" s="224" t="s">
        <v>1931</v>
      </c>
      <c r="C293" s="224"/>
      <c r="D293" s="224"/>
      <c r="E293" s="225" t="s">
        <v>603</v>
      </c>
      <c r="F293" s="223" t="s">
        <v>1932</v>
      </c>
      <c r="G293" s="223" t="s">
        <v>1933</v>
      </c>
      <c r="H293" s="223" t="s">
        <v>1934</v>
      </c>
      <c r="I293" s="223" t="s">
        <v>1935</v>
      </c>
      <c r="J293" s="223" t="s">
        <v>1936</v>
      </c>
      <c r="K293" s="223" t="s">
        <v>1936</v>
      </c>
      <c r="L293" s="223" t="s">
        <v>1937</v>
      </c>
      <c r="M293" s="223" t="s">
        <v>1937</v>
      </c>
      <c r="N293" s="223" t="s">
        <v>1938</v>
      </c>
      <c r="O293" s="223"/>
      <c r="P293" s="223"/>
      <c r="Q293" s="223"/>
      <c r="R293" s="223"/>
      <c r="S293" s="226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  <c r="AD293" s="227"/>
      <c r="AE293" s="227"/>
      <c r="AF293" s="226"/>
      <c r="AG293" s="227"/>
      <c r="AH293" s="227"/>
      <c r="AI293" s="227"/>
      <c r="AJ293" s="227"/>
      <c r="AK293" s="227"/>
      <c r="AL293" s="227"/>
      <c r="AM293" s="227"/>
      <c r="AN293" s="227"/>
      <c r="AO293" s="227"/>
      <c r="AP293" s="227"/>
      <c r="AQ293" s="227"/>
      <c r="AR293" s="227"/>
      <c r="AS293" s="226"/>
      <c r="AT293" s="227"/>
      <c r="AU293" s="227"/>
      <c r="AV293" s="227"/>
      <c r="AW293" s="227"/>
      <c r="AX293" s="227"/>
      <c r="AY293" s="227"/>
    </row>
    <row r="294" spans="1:55" x14ac:dyDescent="0.3">
      <c r="A294" s="223"/>
      <c r="B294" s="224" t="s">
        <v>1939</v>
      </c>
      <c r="C294" s="224">
        <v>15</v>
      </c>
      <c r="D294" s="224">
        <v>4</v>
      </c>
      <c r="E294" s="225"/>
      <c r="F294" s="223"/>
      <c r="G294" s="223"/>
      <c r="H294" s="223"/>
      <c r="I294" s="223"/>
      <c r="J294" s="223"/>
      <c r="K294" s="223" t="s">
        <v>1940</v>
      </c>
      <c r="L294" s="223" t="s">
        <v>1940</v>
      </c>
      <c r="M294" s="223" t="s">
        <v>1940</v>
      </c>
      <c r="N294" s="223" t="s">
        <v>1940</v>
      </c>
      <c r="O294" s="223" t="s">
        <v>1940</v>
      </c>
      <c r="P294" s="223" t="s">
        <v>1940</v>
      </c>
      <c r="Q294" s="223" t="s">
        <v>1941</v>
      </c>
      <c r="R294" s="223" t="s">
        <v>1261</v>
      </c>
      <c r="S294" s="226"/>
      <c r="T294" s="227" t="s">
        <v>1941</v>
      </c>
      <c r="U294" s="227" t="s">
        <v>1941</v>
      </c>
      <c r="V294" s="227" t="s">
        <v>1941</v>
      </c>
      <c r="W294" s="227" t="s">
        <v>1941</v>
      </c>
      <c r="X294" s="227" t="s">
        <v>1942</v>
      </c>
      <c r="Y294" s="227" t="s">
        <v>1942</v>
      </c>
      <c r="Z294" s="227" t="s">
        <v>1942</v>
      </c>
      <c r="AA294" s="227" t="s">
        <v>1942</v>
      </c>
      <c r="AB294" s="227" t="s">
        <v>1942</v>
      </c>
      <c r="AC294" s="227" t="s">
        <v>1942</v>
      </c>
      <c r="AD294" s="227"/>
      <c r="AE294" s="227"/>
      <c r="AF294" s="226"/>
      <c r="AG294" s="227"/>
      <c r="AH294" s="227"/>
      <c r="AI294" s="227"/>
      <c r="AJ294" s="227"/>
      <c r="AK294" s="227"/>
      <c r="AL294" s="227"/>
      <c r="AM294" s="227"/>
      <c r="AN294" s="227"/>
      <c r="AO294" s="227"/>
      <c r="AP294" s="227"/>
      <c r="AQ294" s="227"/>
      <c r="AR294" s="227"/>
      <c r="AS294" s="226"/>
      <c r="AT294" s="227"/>
      <c r="AU294" s="227"/>
      <c r="AV294" s="227"/>
      <c r="AW294" s="227"/>
      <c r="AX294" s="227"/>
      <c r="AY294" s="227"/>
    </row>
    <row r="295" spans="1:55" x14ac:dyDescent="0.3">
      <c r="A295" s="223"/>
      <c r="B295" s="224" t="s">
        <v>1943</v>
      </c>
      <c r="C295" s="224">
        <v>15</v>
      </c>
      <c r="D295" s="224">
        <v>6</v>
      </c>
      <c r="E295" s="225" t="s">
        <v>603</v>
      </c>
      <c r="F295" s="223"/>
      <c r="G295" s="223"/>
      <c r="H295" s="223"/>
      <c r="I295" s="223"/>
      <c r="J295" s="223"/>
      <c r="K295" s="223"/>
      <c r="L295" s="227"/>
      <c r="M295" s="223" t="s">
        <v>1944</v>
      </c>
      <c r="N295" s="223" t="s">
        <v>1945</v>
      </c>
      <c r="O295" s="223" t="s">
        <v>1945</v>
      </c>
      <c r="P295" s="223" t="s">
        <v>1946</v>
      </c>
      <c r="Q295" s="223" t="s">
        <v>1947</v>
      </c>
      <c r="R295" s="223"/>
      <c r="S295" s="226"/>
      <c r="T295" s="227" t="s">
        <v>794</v>
      </c>
      <c r="U295" s="227" t="s">
        <v>1948</v>
      </c>
      <c r="V295" s="227" t="s">
        <v>1949</v>
      </c>
      <c r="W295" s="227" t="s">
        <v>1949</v>
      </c>
      <c r="X295" s="227" t="s">
        <v>1949</v>
      </c>
      <c r="Y295" s="227" t="s">
        <v>1949</v>
      </c>
      <c r="Z295" s="227" t="s">
        <v>1950</v>
      </c>
      <c r="AA295" s="227" t="s">
        <v>1950</v>
      </c>
      <c r="AB295" s="227" t="s">
        <v>1950</v>
      </c>
      <c r="AC295" s="227" t="s">
        <v>1950</v>
      </c>
      <c r="AD295" s="227" t="s">
        <v>1950</v>
      </c>
      <c r="AE295" s="227" t="s">
        <v>1950</v>
      </c>
      <c r="AF295" s="226"/>
      <c r="AG295" s="227"/>
      <c r="AH295" s="227"/>
      <c r="AI295" s="227"/>
      <c r="AJ295" s="227"/>
      <c r="AK295" s="227"/>
      <c r="AL295" s="227"/>
      <c r="AM295" s="227"/>
      <c r="AN295" s="227"/>
      <c r="AO295" s="227"/>
      <c r="AP295" s="227"/>
      <c r="AQ295" s="227"/>
      <c r="AR295" s="227"/>
      <c r="AS295" s="226"/>
      <c r="AT295" s="227"/>
      <c r="AU295" s="227"/>
      <c r="AV295" s="227"/>
      <c r="AW295" s="227"/>
      <c r="AX295" s="227"/>
      <c r="AY295" s="227"/>
    </row>
    <row r="296" spans="1:55" x14ac:dyDescent="0.3">
      <c r="A296" s="253"/>
      <c r="B296" s="224" t="s">
        <v>1951</v>
      </c>
      <c r="C296" s="224"/>
      <c r="D296" s="224"/>
      <c r="E296" s="225"/>
      <c r="F296" s="223" t="s">
        <v>1952</v>
      </c>
      <c r="G296" s="223" t="s">
        <v>1952</v>
      </c>
      <c r="H296" s="223" t="s">
        <v>1952</v>
      </c>
      <c r="I296" s="223" t="s">
        <v>1952</v>
      </c>
      <c r="J296" s="223" t="s">
        <v>1952</v>
      </c>
      <c r="K296" s="223" t="s">
        <v>1952</v>
      </c>
      <c r="L296" s="223" t="s">
        <v>1952</v>
      </c>
      <c r="M296" s="223" t="s">
        <v>1952</v>
      </c>
      <c r="N296" s="223" t="s">
        <v>1952</v>
      </c>
      <c r="O296" s="223" t="s">
        <v>1952</v>
      </c>
      <c r="P296" s="223" t="s">
        <v>1952</v>
      </c>
      <c r="Q296" s="223" t="s">
        <v>1952</v>
      </c>
      <c r="R296" s="223"/>
      <c r="S296" s="226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  <c r="AD296" s="227"/>
      <c r="AE296" s="227"/>
      <c r="AF296" s="226"/>
      <c r="AG296" s="227"/>
      <c r="AH296" s="227"/>
      <c r="AI296" s="227"/>
      <c r="AJ296" s="227"/>
      <c r="AK296" s="227"/>
      <c r="AL296" s="227"/>
      <c r="AM296" s="227"/>
      <c r="AN296" s="227"/>
      <c r="AO296" s="227"/>
      <c r="AP296" s="227"/>
      <c r="AQ296" s="227"/>
      <c r="AR296" s="227"/>
      <c r="AS296" s="226"/>
      <c r="AT296" s="227"/>
      <c r="AU296" s="227"/>
      <c r="AV296" s="227"/>
      <c r="AW296" s="227"/>
      <c r="AX296" s="227"/>
      <c r="AY296" s="227"/>
    </row>
    <row r="297" spans="1:55" x14ac:dyDescent="0.3">
      <c r="A297" s="223"/>
      <c r="B297" s="224" t="s">
        <v>1953</v>
      </c>
      <c r="C297" s="224">
        <v>15</v>
      </c>
      <c r="D297" s="224">
        <v>3</v>
      </c>
      <c r="E297" s="225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 t="s">
        <v>1954</v>
      </c>
      <c r="P297" s="223" t="s">
        <v>1954</v>
      </c>
      <c r="Q297" s="223" t="s">
        <v>1954</v>
      </c>
      <c r="R297" s="223" t="s">
        <v>638</v>
      </c>
      <c r="S297" s="226"/>
      <c r="T297" s="223" t="s">
        <v>1954</v>
      </c>
      <c r="U297" s="223" t="s">
        <v>1954</v>
      </c>
      <c r="V297" s="223" t="s">
        <v>1954</v>
      </c>
      <c r="W297" s="223" t="s">
        <v>1954</v>
      </c>
      <c r="X297" s="223" t="s">
        <v>1954</v>
      </c>
      <c r="Y297" s="223" t="s">
        <v>1954</v>
      </c>
      <c r="Z297" s="223" t="s">
        <v>1954</v>
      </c>
      <c r="AA297" s="223" t="s">
        <v>1954</v>
      </c>
      <c r="AB297" s="223" t="s">
        <v>1954</v>
      </c>
      <c r="AC297" s="227"/>
      <c r="AD297" s="227"/>
      <c r="AE297" s="227"/>
      <c r="AF297" s="226"/>
      <c r="AG297" s="227"/>
      <c r="AH297" s="227"/>
      <c r="AI297" s="227"/>
      <c r="AJ297" s="227"/>
      <c r="AK297" s="227"/>
      <c r="AL297" s="227"/>
      <c r="AM297" s="227"/>
      <c r="AN297" s="227"/>
      <c r="AO297" s="227"/>
      <c r="AP297" s="227"/>
      <c r="AQ297" s="227"/>
      <c r="AR297" s="227"/>
      <c r="AS297" s="226"/>
      <c r="AT297" s="227"/>
      <c r="AU297" s="227"/>
      <c r="AV297" s="227"/>
      <c r="AW297" s="227"/>
      <c r="AX297" s="227"/>
      <c r="AY297" s="227"/>
    </row>
    <row r="298" spans="1:55" x14ac:dyDescent="0.3">
      <c r="A298" s="253"/>
      <c r="B298" s="224" t="s">
        <v>1955</v>
      </c>
      <c r="C298" s="224"/>
      <c r="D298" s="224"/>
      <c r="E298" s="225" t="s">
        <v>603</v>
      </c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 t="s">
        <v>1956</v>
      </c>
      <c r="Q298" s="223" t="s">
        <v>1957</v>
      </c>
      <c r="R298" s="223"/>
      <c r="S298" s="230"/>
      <c r="T298" s="223" t="s">
        <v>1958</v>
      </c>
      <c r="U298" s="223" t="s">
        <v>1959</v>
      </c>
      <c r="V298" s="223" t="s">
        <v>1959</v>
      </c>
      <c r="W298" s="223" t="s">
        <v>1959</v>
      </c>
      <c r="X298" s="223" t="s">
        <v>1960</v>
      </c>
      <c r="Y298" s="223"/>
      <c r="Z298" s="223"/>
      <c r="AA298" s="223"/>
      <c r="AB298" s="227"/>
      <c r="AC298" s="227"/>
      <c r="AD298" s="227"/>
      <c r="AE298" s="227"/>
      <c r="AF298" s="226"/>
      <c r="AG298" s="227"/>
      <c r="AH298" s="227"/>
      <c r="AI298" s="227"/>
      <c r="AJ298" s="227"/>
      <c r="AK298" s="227"/>
      <c r="AL298" s="227"/>
      <c r="AM298" s="227"/>
      <c r="AN298" s="227"/>
      <c r="AO298" s="227"/>
      <c r="AP298" s="227"/>
      <c r="AQ298" s="227"/>
      <c r="AR298" s="227"/>
      <c r="AS298" s="226"/>
      <c r="AT298" s="227"/>
      <c r="AU298" s="227"/>
      <c r="AV298" s="227"/>
      <c r="AW298" s="227"/>
      <c r="AX298" s="227"/>
      <c r="AY298" s="227"/>
    </row>
    <row r="299" spans="1:55" x14ac:dyDescent="0.3">
      <c r="A299" s="253"/>
      <c r="B299" s="224" t="s">
        <v>1961</v>
      </c>
      <c r="C299" s="224"/>
      <c r="D299" s="224"/>
      <c r="E299" s="225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 t="s">
        <v>1962</v>
      </c>
      <c r="R299" s="223"/>
      <c r="S299" s="230"/>
      <c r="T299" s="223" t="s">
        <v>1963</v>
      </c>
      <c r="U299" s="223"/>
      <c r="V299" s="223"/>
      <c r="W299" s="223"/>
      <c r="X299" s="223"/>
      <c r="Y299" s="223"/>
      <c r="Z299" s="223"/>
      <c r="AA299" s="223"/>
      <c r="AB299" s="227"/>
      <c r="AC299" s="227"/>
      <c r="AD299" s="227"/>
      <c r="AE299" s="227"/>
      <c r="AF299" s="226"/>
      <c r="AG299" s="227"/>
      <c r="AH299" s="227"/>
      <c r="AI299" s="227"/>
      <c r="AJ299" s="227"/>
      <c r="AK299" s="227"/>
      <c r="AL299" s="227"/>
      <c r="AM299" s="227"/>
      <c r="AN299" s="227"/>
      <c r="AO299" s="227"/>
      <c r="AP299" s="227"/>
      <c r="AQ299" s="227"/>
      <c r="AR299" s="227"/>
      <c r="AS299" s="226"/>
      <c r="AT299" s="227"/>
      <c r="AU299" s="227"/>
      <c r="AV299" s="227"/>
      <c r="AW299" s="227"/>
      <c r="AX299" s="227"/>
      <c r="AY299" s="227"/>
    </row>
    <row r="300" spans="1:55" x14ac:dyDescent="0.3">
      <c r="A300" s="223"/>
      <c r="B300" s="224" t="s">
        <v>1964</v>
      </c>
      <c r="C300" s="224">
        <v>15</v>
      </c>
      <c r="D300" s="224">
        <v>2</v>
      </c>
      <c r="E300" s="225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30"/>
      <c r="T300" s="223"/>
      <c r="U300" s="223"/>
      <c r="V300" s="223"/>
      <c r="W300" s="223"/>
      <c r="X300" s="223"/>
      <c r="Y300" s="223"/>
      <c r="Z300" s="223"/>
      <c r="AA300" s="223" t="s">
        <v>1965</v>
      </c>
      <c r="AB300" s="227"/>
      <c r="AC300" s="227"/>
      <c r="AD300" s="227"/>
      <c r="AE300" s="227"/>
      <c r="AF300" s="226"/>
      <c r="AG300" s="227"/>
      <c r="AH300" s="227"/>
      <c r="AI300" s="227"/>
      <c r="AJ300" s="227"/>
      <c r="AK300" s="227"/>
      <c r="AL300" s="227"/>
      <c r="AM300" s="227"/>
      <c r="AN300" s="227"/>
      <c r="AO300" s="227"/>
      <c r="AP300" s="227"/>
      <c r="AQ300" s="227"/>
      <c r="AR300" s="227"/>
      <c r="AS300" s="226"/>
      <c r="AT300" s="227"/>
      <c r="AU300" s="227"/>
      <c r="AV300" s="227"/>
      <c r="AW300" s="227"/>
      <c r="AX300" s="227"/>
      <c r="AY300" s="227"/>
    </row>
    <row r="301" spans="1:55" x14ac:dyDescent="0.3">
      <c r="A301" s="223"/>
      <c r="B301" s="224" t="s">
        <v>1966</v>
      </c>
      <c r="C301" s="224">
        <v>15</v>
      </c>
      <c r="D301" s="224">
        <v>6</v>
      </c>
      <c r="E301" s="225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30"/>
      <c r="T301" s="223"/>
      <c r="U301" s="223"/>
      <c r="V301" s="223"/>
      <c r="W301" s="223"/>
      <c r="X301" s="223"/>
      <c r="Y301" s="223"/>
      <c r="Z301" s="223"/>
      <c r="AA301" s="223" t="s">
        <v>1967</v>
      </c>
      <c r="AB301" s="55" t="s">
        <v>2325</v>
      </c>
      <c r="AC301" s="55" t="s">
        <v>2325</v>
      </c>
      <c r="AD301" s="55" t="s">
        <v>2325</v>
      </c>
      <c r="AE301" s="55" t="s">
        <v>2325</v>
      </c>
      <c r="AF301" s="226"/>
      <c r="AG301" s="227"/>
      <c r="AH301" s="227"/>
      <c r="AI301" s="227"/>
      <c r="AJ301" s="227"/>
      <c r="AK301" s="227"/>
      <c r="AL301" s="227"/>
      <c r="AM301" s="227"/>
      <c r="AN301" s="227"/>
      <c r="AO301" s="227"/>
      <c r="AP301" s="227"/>
      <c r="AQ301" s="227"/>
      <c r="AR301" s="227"/>
      <c r="AS301" s="226"/>
      <c r="AT301" s="227"/>
      <c r="AU301" s="227"/>
      <c r="AV301" s="227"/>
      <c r="AW301" s="227"/>
      <c r="AX301" s="227"/>
      <c r="AY301" s="227"/>
    </row>
    <row r="302" spans="1:55" x14ac:dyDescent="0.3">
      <c r="A302" s="223"/>
      <c r="B302" s="224" t="s">
        <v>1968</v>
      </c>
      <c r="C302" s="224">
        <v>15</v>
      </c>
      <c r="D302" s="224">
        <v>3</v>
      </c>
      <c r="E302" s="225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30"/>
      <c r="T302" s="223"/>
      <c r="U302" s="223"/>
      <c r="V302" s="223"/>
      <c r="W302" s="223"/>
      <c r="X302" s="223"/>
      <c r="Y302" s="223"/>
      <c r="Z302" s="223"/>
      <c r="AA302" s="223"/>
      <c r="AB302" s="227" t="s">
        <v>1969</v>
      </c>
      <c r="AC302" s="227"/>
      <c r="AD302" s="227"/>
      <c r="AE302" s="227"/>
      <c r="AF302" s="226"/>
      <c r="AG302" s="227"/>
      <c r="AH302" s="227"/>
      <c r="AI302" s="227"/>
      <c r="AJ302" s="227"/>
      <c r="AK302" s="227"/>
      <c r="AL302" s="227"/>
      <c r="AM302" s="227"/>
      <c r="AN302" s="227"/>
      <c r="AO302" s="227"/>
      <c r="AP302" s="227"/>
      <c r="AQ302" s="227"/>
      <c r="AR302" s="227"/>
      <c r="AS302" s="226"/>
      <c r="AT302" s="227"/>
      <c r="AU302" s="227"/>
      <c r="AV302" s="227"/>
      <c r="AW302" s="227"/>
      <c r="AX302" s="227"/>
      <c r="AY302" s="227"/>
    </row>
    <row r="303" spans="1:55" x14ac:dyDescent="0.3">
      <c r="A303" s="223"/>
      <c r="B303" s="224" t="s">
        <v>431</v>
      </c>
      <c r="C303" s="224">
        <v>15</v>
      </c>
      <c r="D303" s="224">
        <v>7</v>
      </c>
      <c r="E303" s="225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30"/>
      <c r="T303" s="223"/>
      <c r="U303" s="223"/>
      <c r="V303" s="223"/>
      <c r="W303" s="223"/>
      <c r="X303" s="223"/>
      <c r="Y303" s="223"/>
      <c r="Z303" s="223"/>
      <c r="AA303" s="223"/>
      <c r="AB303" s="227"/>
      <c r="AC303" s="227"/>
      <c r="AD303" s="227"/>
      <c r="AE303" s="227"/>
      <c r="AF303" s="226"/>
      <c r="AG303" s="227" t="s">
        <v>429</v>
      </c>
      <c r="AH303" s="227"/>
      <c r="AI303" s="227"/>
      <c r="AJ303" s="227"/>
      <c r="AK303" s="227"/>
      <c r="AL303" s="227"/>
      <c r="AM303" s="227"/>
      <c r="AN303" s="227"/>
      <c r="AO303" s="227"/>
      <c r="AP303" s="227"/>
      <c r="AQ303" s="227"/>
      <c r="AR303" s="227"/>
      <c r="AS303" s="226"/>
      <c r="AT303" s="227"/>
      <c r="AU303" s="227"/>
      <c r="AV303" s="227"/>
      <c r="AW303" s="227"/>
      <c r="AX303" s="227"/>
      <c r="AY303" s="227"/>
    </row>
    <row r="304" spans="1:55" x14ac:dyDescent="0.3">
      <c r="A304" s="202"/>
      <c r="B304" s="198" t="s">
        <v>2330</v>
      </c>
      <c r="C304" s="198">
        <v>15</v>
      </c>
      <c r="D304" s="198">
        <v>8</v>
      </c>
      <c r="E304" s="225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30"/>
      <c r="T304" s="247"/>
      <c r="U304" s="247"/>
      <c r="V304" s="247"/>
      <c r="W304" s="247"/>
      <c r="X304" s="247"/>
      <c r="Y304" s="247"/>
      <c r="Z304" s="247"/>
      <c r="AA304" s="247"/>
      <c r="AB304" s="248"/>
      <c r="AC304" s="248"/>
      <c r="AD304" s="248"/>
      <c r="AE304" s="248"/>
      <c r="AF304" s="226"/>
      <c r="AG304" s="248"/>
      <c r="AH304" s="54" t="s">
        <v>2344</v>
      </c>
      <c r="AI304" s="227"/>
      <c r="AJ304" s="227"/>
      <c r="AK304" s="227"/>
      <c r="AL304" s="227"/>
      <c r="AM304" s="227"/>
      <c r="AN304" s="227"/>
      <c r="AO304" s="227"/>
      <c r="AP304" s="227"/>
      <c r="AQ304" s="227"/>
      <c r="AR304" s="227"/>
      <c r="AS304" s="226"/>
      <c r="AT304" s="227"/>
      <c r="AU304" s="227"/>
      <c r="AV304" s="227"/>
      <c r="AW304" s="227"/>
      <c r="AX304" s="227"/>
      <c r="AY304" s="227"/>
      <c r="AZ304" s="207"/>
      <c r="BA304" s="207"/>
      <c r="BB304" s="207"/>
      <c r="BC304" s="207"/>
    </row>
    <row r="305" spans="1:51" x14ac:dyDescent="0.3">
      <c r="A305" s="253"/>
      <c r="B305" s="224" t="s">
        <v>1970</v>
      </c>
      <c r="C305" s="224"/>
      <c r="D305" s="224"/>
      <c r="E305" s="225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6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  <c r="AD305" s="227"/>
      <c r="AE305" s="227"/>
      <c r="AF305" s="226"/>
      <c r="AG305" s="227"/>
      <c r="AH305" s="227"/>
      <c r="AI305" s="227"/>
      <c r="AJ305" s="227"/>
      <c r="AK305" s="227"/>
      <c r="AL305" s="227"/>
      <c r="AM305" s="227"/>
      <c r="AN305" s="227"/>
      <c r="AO305" s="227"/>
      <c r="AP305" s="227"/>
      <c r="AQ305" s="227"/>
      <c r="AR305" s="227"/>
      <c r="AS305" s="226"/>
      <c r="AT305" s="227"/>
      <c r="AU305" s="227"/>
      <c r="AV305" s="227"/>
      <c r="AW305" s="227"/>
      <c r="AX305" s="227"/>
      <c r="AY305" s="227"/>
    </row>
    <row r="306" spans="1:51" x14ac:dyDescent="0.3">
      <c r="A306" s="223"/>
      <c r="B306" s="224" t="s">
        <v>1971</v>
      </c>
      <c r="C306" s="224">
        <v>15</v>
      </c>
      <c r="D306" s="224">
        <v>6</v>
      </c>
      <c r="E306" s="225"/>
      <c r="F306" s="223" t="s">
        <v>1972</v>
      </c>
      <c r="G306" s="223" t="s">
        <v>1972</v>
      </c>
      <c r="H306" s="223" t="s">
        <v>1972</v>
      </c>
      <c r="I306" s="223" t="s">
        <v>1972</v>
      </c>
      <c r="J306" s="223" t="s">
        <v>1972</v>
      </c>
      <c r="K306" s="223" t="s">
        <v>1972</v>
      </c>
      <c r="L306" s="223" t="s">
        <v>1973</v>
      </c>
      <c r="M306" s="223" t="s">
        <v>1973</v>
      </c>
      <c r="N306" s="223" t="s">
        <v>1973</v>
      </c>
      <c r="O306" s="223" t="s">
        <v>1973</v>
      </c>
      <c r="P306" s="223" t="s">
        <v>1973</v>
      </c>
      <c r="Q306" s="223" t="s">
        <v>1973</v>
      </c>
      <c r="R306" s="223"/>
      <c r="S306" s="226"/>
      <c r="T306" s="227" t="s">
        <v>1974</v>
      </c>
      <c r="U306" s="227" t="s">
        <v>1974</v>
      </c>
      <c r="V306" s="227" t="s">
        <v>1974</v>
      </c>
      <c r="W306" s="227" t="s">
        <v>1974</v>
      </c>
      <c r="X306" s="227" t="s">
        <v>1974</v>
      </c>
      <c r="Y306" s="227" t="s">
        <v>1974</v>
      </c>
      <c r="Z306" s="227" t="s">
        <v>707</v>
      </c>
      <c r="AA306" s="227" t="s">
        <v>707</v>
      </c>
      <c r="AB306" s="227" t="s">
        <v>707</v>
      </c>
      <c r="AC306" s="227" t="s">
        <v>707</v>
      </c>
      <c r="AD306" s="227" t="s">
        <v>707</v>
      </c>
      <c r="AE306" s="227" t="s">
        <v>707</v>
      </c>
      <c r="AF306" s="226"/>
      <c r="AG306" s="227"/>
      <c r="AH306" s="227"/>
      <c r="AI306" s="227"/>
      <c r="AJ306" s="227"/>
      <c r="AK306" s="227"/>
      <c r="AL306" s="227"/>
      <c r="AM306" s="227"/>
      <c r="AN306" s="227"/>
      <c r="AO306" s="227"/>
      <c r="AP306" s="227"/>
      <c r="AQ306" s="227"/>
      <c r="AR306" s="227"/>
      <c r="AS306" s="226"/>
      <c r="AT306" s="227"/>
      <c r="AU306" s="227"/>
      <c r="AV306" s="227"/>
      <c r="AW306" s="227"/>
      <c r="AX306" s="227"/>
      <c r="AY306" s="227"/>
    </row>
    <row r="307" spans="1:51" x14ac:dyDescent="0.3">
      <c r="A307" s="223"/>
      <c r="B307" s="224" t="s">
        <v>1976</v>
      </c>
      <c r="C307" s="224">
        <v>15</v>
      </c>
      <c r="D307" s="224">
        <v>12</v>
      </c>
      <c r="E307" s="225"/>
      <c r="F307" s="223" t="s">
        <v>1977</v>
      </c>
      <c r="G307" s="223" t="s">
        <v>1977</v>
      </c>
      <c r="H307" s="223" t="s">
        <v>1977</v>
      </c>
      <c r="I307" s="223" t="s">
        <v>1977</v>
      </c>
      <c r="J307" s="223" t="s">
        <v>1977</v>
      </c>
      <c r="K307" s="223" t="s">
        <v>1977</v>
      </c>
      <c r="L307" s="223" t="s">
        <v>1978</v>
      </c>
      <c r="M307" s="223" t="s">
        <v>1978</v>
      </c>
      <c r="N307" s="223" t="s">
        <v>1978</v>
      </c>
      <c r="O307" s="223" t="s">
        <v>1978</v>
      </c>
      <c r="P307" s="223" t="s">
        <v>1978</v>
      </c>
      <c r="Q307" s="223" t="s">
        <v>1978</v>
      </c>
      <c r="R307" s="223"/>
      <c r="S307" s="226"/>
      <c r="T307" s="227"/>
      <c r="U307" s="227"/>
      <c r="V307" s="227"/>
      <c r="W307" s="227" t="s">
        <v>2377</v>
      </c>
      <c r="X307" s="227" t="s">
        <v>2377</v>
      </c>
      <c r="Y307" s="227" t="s">
        <v>2377</v>
      </c>
      <c r="Z307" s="227" t="s">
        <v>2377</v>
      </c>
      <c r="AA307" s="227" t="s">
        <v>2377</v>
      </c>
      <c r="AB307" s="227" t="s">
        <v>2377</v>
      </c>
      <c r="AC307" s="227" t="s">
        <v>2377</v>
      </c>
      <c r="AD307" s="227" t="s">
        <v>2377</v>
      </c>
      <c r="AE307" s="227" t="s">
        <v>2377</v>
      </c>
      <c r="AF307" s="226"/>
      <c r="AG307" s="227" t="s">
        <v>2377</v>
      </c>
      <c r="AH307" s="227" t="s">
        <v>2377</v>
      </c>
      <c r="AI307" s="227" t="s">
        <v>2377</v>
      </c>
      <c r="AJ307" s="227" t="s">
        <v>2377</v>
      </c>
      <c r="AK307" s="227" t="s">
        <v>2377</v>
      </c>
      <c r="AL307" s="227" t="s">
        <v>2377</v>
      </c>
      <c r="AM307" s="227"/>
      <c r="AN307" s="227"/>
      <c r="AO307" s="227"/>
      <c r="AP307" s="227"/>
      <c r="AQ307" s="227"/>
      <c r="AR307" s="227"/>
      <c r="AS307" s="226"/>
      <c r="AT307" s="227"/>
      <c r="AU307" s="227"/>
      <c r="AV307" s="227"/>
      <c r="AW307" s="227"/>
      <c r="AX307" s="227"/>
      <c r="AY307" s="227"/>
    </row>
    <row r="308" spans="1:51" x14ac:dyDescent="0.3">
      <c r="A308" s="253"/>
      <c r="B308" s="224" t="s">
        <v>1979</v>
      </c>
      <c r="C308" s="224"/>
      <c r="D308" s="224"/>
      <c r="E308" s="225" t="s">
        <v>603</v>
      </c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6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  <c r="AD308" s="227"/>
      <c r="AE308" s="227"/>
      <c r="AF308" s="226"/>
      <c r="AG308" s="227"/>
      <c r="AH308" s="227"/>
      <c r="AI308" s="227"/>
      <c r="AJ308" s="227"/>
      <c r="AK308" s="227"/>
      <c r="AL308" s="227"/>
      <c r="AM308" s="227"/>
      <c r="AN308" s="227"/>
      <c r="AO308" s="227"/>
      <c r="AP308" s="227"/>
      <c r="AQ308" s="227"/>
      <c r="AR308" s="227"/>
      <c r="AS308" s="226"/>
      <c r="AT308" s="227"/>
      <c r="AU308" s="227"/>
      <c r="AV308" s="227"/>
      <c r="AW308" s="227"/>
      <c r="AX308" s="227"/>
      <c r="AY308" s="227"/>
    </row>
    <row r="309" spans="1:51" x14ac:dyDescent="0.3">
      <c r="A309" s="223"/>
      <c r="B309" s="224" t="s">
        <v>460</v>
      </c>
      <c r="C309" s="224">
        <v>16</v>
      </c>
      <c r="D309" s="224">
        <v>6</v>
      </c>
      <c r="E309" s="225"/>
      <c r="F309" s="223" t="s">
        <v>1980</v>
      </c>
      <c r="G309" s="223" t="s">
        <v>1980</v>
      </c>
      <c r="H309" s="223" t="s">
        <v>1980</v>
      </c>
      <c r="I309" s="223" t="s">
        <v>1980</v>
      </c>
      <c r="J309" s="223" t="s">
        <v>1980</v>
      </c>
      <c r="K309" s="223" t="s">
        <v>1980</v>
      </c>
      <c r="L309" s="223" t="s">
        <v>1980</v>
      </c>
      <c r="M309" s="223" t="s">
        <v>1980</v>
      </c>
      <c r="N309" s="223" t="s">
        <v>1980</v>
      </c>
      <c r="O309" s="223" t="s">
        <v>1980</v>
      </c>
      <c r="P309" s="223" t="s">
        <v>1980</v>
      </c>
      <c r="Q309" s="223" t="s">
        <v>1980</v>
      </c>
      <c r="R309" s="223"/>
      <c r="S309" s="226"/>
      <c r="T309" s="227" t="s">
        <v>1981</v>
      </c>
      <c r="U309" s="227" t="s">
        <v>1981</v>
      </c>
      <c r="V309" s="227" t="s">
        <v>1981</v>
      </c>
      <c r="W309" s="227" t="s">
        <v>1981</v>
      </c>
      <c r="X309" s="227" t="s">
        <v>1981</v>
      </c>
      <c r="Y309" s="227" t="s">
        <v>1981</v>
      </c>
      <c r="Z309" s="227" t="s">
        <v>1981</v>
      </c>
      <c r="AA309" s="227" t="s">
        <v>1981</v>
      </c>
      <c r="AB309" s="227" t="s">
        <v>1981</v>
      </c>
      <c r="AC309" s="227" t="s">
        <v>1981</v>
      </c>
      <c r="AD309" s="227" t="s">
        <v>1981</v>
      </c>
      <c r="AE309" s="227" t="s">
        <v>1981</v>
      </c>
      <c r="AF309" s="226"/>
      <c r="AG309" s="227" t="s">
        <v>376</v>
      </c>
      <c r="AH309" s="227" t="s">
        <v>376</v>
      </c>
      <c r="AI309" s="227" t="s">
        <v>376</v>
      </c>
      <c r="AJ309" s="227" t="s">
        <v>376</v>
      </c>
      <c r="AK309" s="227" t="s">
        <v>376</v>
      </c>
      <c r="AL309" s="227" t="s">
        <v>376</v>
      </c>
      <c r="AM309" s="227" t="s">
        <v>376</v>
      </c>
      <c r="AN309" s="227" t="s">
        <v>376</v>
      </c>
      <c r="AO309" s="227" t="s">
        <v>376</v>
      </c>
      <c r="AP309" s="227" t="s">
        <v>376</v>
      </c>
      <c r="AQ309" s="227" t="s">
        <v>376</v>
      </c>
      <c r="AR309" s="227" t="s">
        <v>376</v>
      </c>
      <c r="AS309" s="226"/>
      <c r="AT309" s="227"/>
      <c r="AU309" s="227"/>
      <c r="AV309" s="227"/>
      <c r="AW309" s="227"/>
      <c r="AX309" s="227"/>
      <c r="AY309" s="227"/>
    </row>
    <row r="310" spans="1:51" x14ac:dyDescent="0.3">
      <c r="A310" s="223"/>
      <c r="B310" s="224" t="s">
        <v>1982</v>
      </c>
      <c r="C310" s="224">
        <v>15</v>
      </c>
      <c r="D310" s="224">
        <v>6</v>
      </c>
      <c r="E310" s="225" t="s">
        <v>603</v>
      </c>
      <c r="F310" s="223" t="s">
        <v>1983</v>
      </c>
      <c r="G310" s="223" t="s">
        <v>1983</v>
      </c>
      <c r="H310" s="223" t="s">
        <v>1983</v>
      </c>
      <c r="I310" s="227" t="s">
        <v>1984</v>
      </c>
      <c r="J310" s="227" t="s">
        <v>1984</v>
      </c>
      <c r="K310" s="227" t="s">
        <v>1984</v>
      </c>
      <c r="L310" s="227" t="s">
        <v>1984</v>
      </c>
      <c r="M310" s="227" t="s">
        <v>1984</v>
      </c>
      <c r="N310" s="227" t="s">
        <v>1984</v>
      </c>
      <c r="O310" s="227" t="s">
        <v>1984</v>
      </c>
      <c r="P310" s="227" t="s">
        <v>1985</v>
      </c>
      <c r="Q310" s="227" t="s">
        <v>1985</v>
      </c>
      <c r="R310" s="227"/>
      <c r="S310" s="226"/>
      <c r="T310" s="227" t="s">
        <v>1986</v>
      </c>
      <c r="U310" s="227" t="s">
        <v>1986</v>
      </c>
      <c r="V310" s="227" t="s">
        <v>1986</v>
      </c>
      <c r="W310" s="227" t="s">
        <v>1986</v>
      </c>
      <c r="X310" s="227" t="s">
        <v>1986</v>
      </c>
      <c r="Y310" s="227" t="s">
        <v>1986</v>
      </c>
      <c r="Z310" s="227" t="s">
        <v>1986</v>
      </c>
      <c r="AA310" s="227" t="s">
        <v>1986</v>
      </c>
      <c r="AB310" s="227" t="s">
        <v>1986</v>
      </c>
      <c r="AC310" s="227" t="s">
        <v>1987</v>
      </c>
      <c r="AD310" s="227" t="s">
        <v>1987</v>
      </c>
      <c r="AE310" s="227" t="s">
        <v>1987</v>
      </c>
      <c r="AF310" s="226"/>
      <c r="AG310" s="227"/>
      <c r="AH310" s="227"/>
      <c r="AI310" s="227"/>
      <c r="AJ310" s="227"/>
      <c r="AK310" s="227"/>
      <c r="AL310" s="227"/>
      <c r="AM310" s="227"/>
      <c r="AN310" s="227"/>
      <c r="AO310" s="227"/>
      <c r="AP310" s="227"/>
      <c r="AQ310" s="227"/>
      <c r="AR310" s="227"/>
      <c r="AS310" s="226"/>
      <c r="AT310" s="227"/>
      <c r="AU310" s="227"/>
      <c r="AV310" s="227"/>
      <c r="AW310" s="227"/>
      <c r="AX310" s="227"/>
      <c r="AY310" s="227"/>
    </row>
    <row r="311" spans="1:51" x14ac:dyDescent="0.3">
      <c r="A311" s="223"/>
      <c r="B311" s="224" t="s">
        <v>46</v>
      </c>
      <c r="C311" s="224">
        <v>15</v>
      </c>
      <c r="D311" s="224">
        <v>8</v>
      </c>
      <c r="E311" s="225"/>
      <c r="F311" s="227" t="s">
        <v>1988</v>
      </c>
      <c r="G311" s="227" t="s">
        <v>1989</v>
      </c>
      <c r="H311" s="227" t="s">
        <v>1990</v>
      </c>
      <c r="I311" s="227" t="s">
        <v>1991</v>
      </c>
      <c r="J311" s="227" t="s">
        <v>1992</v>
      </c>
      <c r="K311" s="227" t="s">
        <v>1993</v>
      </c>
      <c r="L311" s="227" t="s">
        <v>1994</v>
      </c>
      <c r="M311" s="222" t="s">
        <v>1995</v>
      </c>
      <c r="N311" s="227" t="s">
        <v>1996</v>
      </c>
      <c r="O311" s="227" t="s">
        <v>1997</v>
      </c>
      <c r="P311" s="227" t="s">
        <v>1998</v>
      </c>
      <c r="Q311" s="227" t="s">
        <v>1999</v>
      </c>
      <c r="R311" s="227"/>
      <c r="S311" s="226"/>
      <c r="T311" s="227" t="s">
        <v>2000</v>
      </c>
      <c r="U311" s="227" t="s">
        <v>2001</v>
      </c>
      <c r="V311" s="227" t="s">
        <v>2002</v>
      </c>
      <c r="W311" s="227" t="s">
        <v>2003</v>
      </c>
      <c r="X311" s="227" t="s">
        <v>2004</v>
      </c>
      <c r="Y311" s="227" t="s">
        <v>2005</v>
      </c>
      <c r="Z311" s="227" t="s">
        <v>2006</v>
      </c>
      <c r="AA311" s="227" t="s">
        <v>2007</v>
      </c>
      <c r="AB311" s="227" t="s">
        <v>2008</v>
      </c>
      <c r="AC311" s="227" t="s">
        <v>2009</v>
      </c>
      <c r="AD311" s="227" t="s">
        <v>2010</v>
      </c>
      <c r="AE311" s="227" t="s">
        <v>2011</v>
      </c>
      <c r="AF311" s="226"/>
      <c r="AG311" s="227" t="s">
        <v>372</v>
      </c>
      <c r="AH311" s="227" t="s">
        <v>2331</v>
      </c>
      <c r="AI311" s="227"/>
      <c r="AJ311" s="227"/>
      <c r="AK311" s="227"/>
      <c r="AL311" s="227"/>
      <c r="AM311" s="227"/>
      <c r="AN311" s="227"/>
      <c r="AO311" s="227"/>
      <c r="AP311" s="227"/>
      <c r="AQ311" s="227"/>
      <c r="AR311" s="227"/>
      <c r="AS311" s="226"/>
      <c r="AT311" s="227"/>
      <c r="AU311" s="227"/>
      <c r="AV311" s="227"/>
      <c r="AW311" s="227"/>
      <c r="AX311" s="227"/>
      <c r="AY311" s="227"/>
    </row>
    <row r="312" spans="1:51" x14ac:dyDescent="0.3">
      <c r="A312" s="223"/>
      <c r="B312" s="224" t="s">
        <v>2012</v>
      </c>
      <c r="C312" s="224">
        <v>15</v>
      </c>
      <c r="D312" s="224">
        <v>5</v>
      </c>
      <c r="E312" s="225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 t="s">
        <v>2013</v>
      </c>
      <c r="R312" s="227" t="s">
        <v>2014</v>
      </c>
      <c r="S312" s="226"/>
      <c r="T312" s="227" t="s">
        <v>2013</v>
      </c>
      <c r="U312" s="227" t="s">
        <v>2013</v>
      </c>
      <c r="V312" s="227" t="s">
        <v>2013</v>
      </c>
      <c r="W312" s="227" t="s">
        <v>2013</v>
      </c>
      <c r="X312" s="227" t="s">
        <v>2013</v>
      </c>
      <c r="Y312" s="227" t="s">
        <v>2013</v>
      </c>
      <c r="Z312" s="227" t="s">
        <v>2013</v>
      </c>
      <c r="AA312" s="227" t="s">
        <v>2013</v>
      </c>
      <c r="AB312" s="227" t="s">
        <v>2013</v>
      </c>
      <c r="AC312" s="227" t="s">
        <v>2013</v>
      </c>
      <c r="AD312" s="227" t="s">
        <v>2013</v>
      </c>
      <c r="AE312" s="227"/>
      <c r="AF312" s="226"/>
      <c r="AG312" s="227"/>
      <c r="AH312" s="227"/>
      <c r="AI312" s="227"/>
      <c r="AJ312" s="227"/>
      <c r="AK312" s="227"/>
      <c r="AL312" s="227"/>
      <c r="AM312" s="227"/>
      <c r="AN312" s="227"/>
      <c r="AO312" s="227"/>
      <c r="AP312" s="227"/>
      <c r="AQ312" s="227"/>
      <c r="AR312" s="227"/>
      <c r="AS312" s="226"/>
      <c r="AT312" s="227"/>
      <c r="AU312" s="227"/>
      <c r="AV312" s="227"/>
      <c r="AW312" s="227"/>
      <c r="AX312" s="227"/>
      <c r="AY312" s="227"/>
    </row>
    <row r="313" spans="1:51" x14ac:dyDescent="0.3">
      <c r="A313" s="253"/>
      <c r="B313" s="224" t="s">
        <v>2015</v>
      </c>
      <c r="C313" s="224"/>
      <c r="D313" s="224"/>
      <c r="E313" s="225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6"/>
      <c r="T313" s="227"/>
      <c r="U313" s="227"/>
      <c r="V313" s="227"/>
      <c r="W313" s="227"/>
      <c r="X313" s="227" t="s">
        <v>2016</v>
      </c>
      <c r="Y313" s="227" t="s">
        <v>2016</v>
      </c>
      <c r="Z313" s="227"/>
      <c r="AA313" s="227"/>
      <c r="AB313" s="227"/>
      <c r="AC313" s="227"/>
      <c r="AD313" s="227"/>
      <c r="AE313" s="227"/>
      <c r="AF313" s="226"/>
      <c r="AG313" s="227"/>
      <c r="AH313" s="227"/>
      <c r="AI313" s="227"/>
      <c r="AJ313" s="227"/>
      <c r="AK313" s="227"/>
      <c r="AL313" s="227"/>
      <c r="AM313" s="227"/>
      <c r="AN313" s="227"/>
      <c r="AO313" s="227"/>
      <c r="AP313" s="227"/>
      <c r="AQ313" s="227"/>
      <c r="AR313" s="227"/>
      <c r="AS313" s="226"/>
      <c r="AT313" s="227"/>
      <c r="AU313" s="227"/>
      <c r="AV313" s="227"/>
      <c r="AW313" s="227"/>
      <c r="AX313" s="227"/>
      <c r="AY313" s="227"/>
    </row>
    <row r="314" spans="1:51" x14ac:dyDescent="0.3">
      <c r="A314" s="223"/>
      <c r="B314" s="224" t="s">
        <v>2017</v>
      </c>
      <c r="C314" s="224">
        <v>15</v>
      </c>
      <c r="D314" s="224">
        <v>6</v>
      </c>
      <c r="E314" s="225"/>
      <c r="F314" s="223" t="s">
        <v>2018</v>
      </c>
      <c r="G314" s="223" t="s">
        <v>2018</v>
      </c>
      <c r="H314" s="223" t="s">
        <v>2018</v>
      </c>
      <c r="I314" s="223" t="s">
        <v>2018</v>
      </c>
      <c r="J314" s="223" t="s">
        <v>2018</v>
      </c>
      <c r="K314" s="223" t="s">
        <v>2018</v>
      </c>
      <c r="L314" s="223" t="s">
        <v>2018</v>
      </c>
      <c r="M314" s="227" t="s">
        <v>2018</v>
      </c>
      <c r="N314" s="227" t="s">
        <v>2018</v>
      </c>
      <c r="O314" s="227" t="s">
        <v>2018</v>
      </c>
      <c r="P314" s="227" t="s">
        <v>2018</v>
      </c>
      <c r="Q314" s="227" t="s">
        <v>2018</v>
      </c>
      <c r="R314" s="227"/>
      <c r="S314" s="226"/>
      <c r="T314" s="227" t="s">
        <v>2019</v>
      </c>
      <c r="U314" s="227" t="s">
        <v>2019</v>
      </c>
      <c r="V314" s="227" t="s">
        <v>2019</v>
      </c>
      <c r="W314" s="227" t="s">
        <v>2019</v>
      </c>
      <c r="X314" s="227" t="s">
        <v>2019</v>
      </c>
      <c r="Y314" s="227" t="s">
        <v>2019</v>
      </c>
      <c r="Z314" s="227" t="s">
        <v>2019</v>
      </c>
      <c r="AA314" s="227" t="s">
        <v>2019</v>
      </c>
      <c r="AB314" s="227" t="s">
        <v>2019</v>
      </c>
      <c r="AC314" s="227" t="s">
        <v>2019</v>
      </c>
      <c r="AD314" s="227" t="s">
        <v>2019</v>
      </c>
      <c r="AE314" s="227" t="s">
        <v>2019</v>
      </c>
      <c r="AF314" s="226"/>
      <c r="AG314" s="227"/>
      <c r="AH314" s="227"/>
      <c r="AI314" s="227"/>
      <c r="AJ314" s="227"/>
      <c r="AK314" s="227"/>
      <c r="AL314" s="227"/>
      <c r="AM314" s="227"/>
      <c r="AN314" s="227"/>
      <c r="AO314" s="227"/>
      <c r="AP314" s="227"/>
      <c r="AQ314" s="227"/>
      <c r="AR314" s="227"/>
      <c r="AS314" s="226"/>
      <c r="AT314" s="227"/>
      <c r="AU314" s="227"/>
      <c r="AV314" s="227"/>
      <c r="AW314" s="227"/>
      <c r="AX314" s="227"/>
      <c r="AY314" s="227"/>
    </row>
    <row r="315" spans="1:51" x14ac:dyDescent="0.3">
      <c r="A315" s="255"/>
      <c r="B315" s="229" t="s">
        <v>2020</v>
      </c>
      <c r="C315" s="229"/>
      <c r="D315" s="229"/>
      <c r="E315" s="238"/>
      <c r="F315" s="228" t="s">
        <v>2021</v>
      </c>
      <c r="G315" s="228" t="s">
        <v>2021</v>
      </c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6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26"/>
      <c r="AG315" s="228"/>
      <c r="AH315" s="228"/>
      <c r="AI315" s="228"/>
      <c r="AJ315" s="228"/>
      <c r="AK315" s="228"/>
      <c r="AL315" s="228"/>
      <c r="AM315" s="228"/>
      <c r="AN315" s="228"/>
      <c r="AO315" s="228"/>
      <c r="AP315" s="228"/>
      <c r="AQ315" s="228"/>
      <c r="AR315" s="228"/>
      <c r="AS315" s="226"/>
      <c r="AT315" s="228"/>
      <c r="AU315" s="228"/>
      <c r="AV315" s="228"/>
      <c r="AW315" s="228"/>
      <c r="AX315" s="228"/>
      <c r="AY315" s="228"/>
    </row>
    <row r="316" spans="1:51" x14ac:dyDescent="0.3">
      <c r="A316" s="223"/>
      <c r="B316" s="224" t="s">
        <v>2022</v>
      </c>
      <c r="C316" s="224">
        <v>15</v>
      </c>
      <c r="D316" s="224">
        <v>2</v>
      </c>
      <c r="E316" s="225" t="s">
        <v>603</v>
      </c>
      <c r="F316" s="223"/>
      <c r="G316" s="223"/>
      <c r="H316" s="223" t="s">
        <v>2023</v>
      </c>
      <c r="I316" s="223" t="s">
        <v>2023</v>
      </c>
      <c r="J316" s="223" t="s">
        <v>2023</v>
      </c>
      <c r="K316" s="223" t="s">
        <v>2023</v>
      </c>
      <c r="L316" s="223" t="s">
        <v>2023</v>
      </c>
      <c r="M316" s="223" t="s">
        <v>2023</v>
      </c>
      <c r="N316" s="223" t="s">
        <v>2023</v>
      </c>
      <c r="O316" s="223" t="s">
        <v>2023</v>
      </c>
      <c r="P316" s="223" t="s">
        <v>2023</v>
      </c>
      <c r="Q316" s="223" t="s">
        <v>2023</v>
      </c>
      <c r="R316" s="223" t="s">
        <v>2024</v>
      </c>
      <c r="S316" s="226"/>
      <c r="T316" s="227" t="s">
        <v>2025</v>
      </c>
      <c r="U316" s="227" t="s">
        <v>2025</v>
      </c>
      <c r="V316" s="227" t="s">
        <v>2025</v>
      </c>
      <c r="W316" s="227" t="s">
        <v>2025</v>
      </c>
      <c r="X316" s="227" t="s">
        <v>2025</v>
      </c>
      <c r="Y316" s="227" t="s">
        <v>2025</v>
      </c>
      <c r="Z316" s="227" t="s">
        <v>2025</v>
      </c>
      <c r="AA316" s="227" t="s">
        <v>2025</v>
      </c>
      <c r="AB316" s="227"/>
      <c r="AC316" s="227"/>
      <c r="AD316" s="227"/>
      <c r="AE316" s="227"/>
      <c r="AF316" s="226"/>
      <c r="AG316" s="227"/>
      <c r="AH316" s="227"/>
      <c r="AI316" s="227"/>
      <c r="AJ316" s="227"/>
      <c r="AK316" s="227"/>
      <c r="AL316" s="227"/>
      <c r="AM316" s="227"/>
      <c r="AN316" s="227"/>
      <c r="AO316" s="227"/>
      <c r="AP316" s="227"/>
      <c r="AQ316" s="227"/>
      <c r="AR316" s="227"/>
      <c r="AS316" s="226"/>
      <c r="AT316" s="227"/>
      <c r="AU316" s="227"/>
      <c r="AV316" s="227"/>
      <c r="AW316" s="227"/>
      <c r="AX316" s="227"/>
      <c r="AY316" s="227"/>
    </row>
    <row r="317" spans="1:51" x14ac:dyDescent="0.3">
      <c r="A317" s="253"/>
      <c r="B317" s="224" t="s">
        <v>2026</v>
      </c>
      <c r="C317" s="224"/>
      <c r="D317" s="224"/>
      <c r="E317" s="225"/>
      <c r="F317" s="223"/>
      <c r="G317" s="223"/>
      <c r="H317" s="223"/>
      <c r="I317" s="223"/>
      <c r="J317" s="223"/>
      <c r="K317" s="223"/>
      <c r="L317" s="223"/>
      <c r="M317" s="227"/>
      <c r="N317" s="227"/>
      <c r="O317" s="227"/>
      <c r="P317" s="227"/>
      <c r="Q317" s="227"/>
      <c r="R317" s="227"/>
      <c r="S317" s="226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  <c r="AD317" s="227"/>
      <c r="AE317" s="227"/>
      <c r="AF317" s="226"/>
      <c r="AG317" s="227"/>
      <c r="AH317" s="227"/>
      <c r="AI317" s="227"/>
      <c r="AJ317" s="227"/>
      <c r="AK317" s="227"/>
      <c r="AL317" s="227"/>
      <c r="AM317" s="227"/>
      <c r="AN317" s="227"/>
      <c r="AO317" s="227"/>
      <c r="AP317" s="227"/>
      <c r="AQ317" s="227"/>
      <c r="AR317" s="227"/>
      <c r="AS317" s="226"/>
      <c r="AT317" s="227"/>
      <c r="AU317" s="227"/>
      <c r="AV317" s="227"/>
      <c r="AW317" s="227"/>
      <c r="AX317" s="227"/>
      <c r="AY317" s="227"/>
    </row>
    <row r="318" spans="1:51" x14ac:dyDescent="0.3">
      <c r="A318" s="223"/>
      <c r="B318" s="224" t="s">
        <v>2027</v>
      </c>
      <c r="C318" s="224">
        <v>15</v>
      </c>
      <c r="D318" s="224">
        <v>12</v>
      </c>
      <c r="E318" s="225"/>
      <c r="F318" s="223" t="s">
        <v>2028</v>
      </c>
      <c r="G318" s="223" t="s">
        <v>2028</v>
      </c>
      <c r="H318" s="223" t="s">
        <v>2028</v>
      </c>
      <c r="I318" s="223" t="s">
        <v>2028</v>
      </c>
      <c r="J318" s="223" t="s">
        <v>2028</v>
      </c>
      <c r="K318" s="223" t="s">
        <v>2028</v>
      </c>
      <c r="L318" s="223" t="s">
        <v>2029</v>
      </c>
      <c r="M318" s="223" t="s">
        <v>2029</v>
      </c>
      <c r="N318" s="223" t="s">
        <v>2029</v>
      </c>
      <c r="O318" s="223" t="s">
        <v>2029</v>
      </c>
      <c r="P318" s="223" t="s">
        <v>2029</v>
      </c>
      <c r="Q318" s="223" t="s">
        <v>2029</v>
      </c>
      <c r="R318" s="227" t="s">
        <v>607</v>
      </c>
      <c r="S318" s="226"/>
      <c r="T318" s="227" t="s">
        <v>2030</v>
      </c>
      <c r="U318" s="227" t="s">
        <v>2030</v>
      </c>
      <c r="V318" s="227" t="s">
        <v>2030</v>
      </c>
      <c r="W318" s="227" t="s">
        <v>2030</v>
      </c>
      <c r="X318" s="227" t="s">
        <v>2030</v>
      </c>
      <c r="Y318" s="227" t="s">
        <v>2030</v>
      </c>
      <c r="Z318" s="227" t="s">
        <v>2031</v>
      </c>
      <c r="AA318" s="227" t="s">
        <v>2031</v>
      </c>
      <c r="AB318" s="227" t="s">
        <v>2031</v>
      </c>
      <c r="AC318" s="227" t="s">
        <v>2031</v>
      </c>
      <c r="AD318" s="227" t="s">
        <v>2031</v>
      </c>
      <c r="AE318" s="227" t="s">
        <v>2031</v>
      </c>
      <c r="AF318" s="226"/>
      <c r="AG318" s="227" t="s">
        <v>2032</v>
      </c>
      <c r="AH318" s="227" t="s">
        <v>2032</v>
      </c>
      <c r="AI318" s="227" t="s">
        <v>2032</v>
      </c>
      <c r="AJ318" s="227" t="s">
        <v>2032</v>
      </c>
      <c r="AK318" s="227" t="s">
        <v>2032</v>
      </c>
      <c r="AL318" s="227" t="s">
        <v>2032</v>
      </c>
      <c r="AM318" s="227"/>
      <c r="AN318" s="227"/>
      <c r="AO318" s="227"/>
      <c r="AP318" s="227"/>
      <c r="AQ318" s="227"/>
      <c r="AR318" s="227"/>
      <c r="AS318" s="226"/>
      <c r="AT318" s="227"/>
      <c r="AU318" s="227"/>
      <c r="AV318" s="227"/>
      <c r="AW318" s="227"/>
      <c r="AX318" s="227"/>
      <c r="AY318" s="227"/>
    </row>
    <row r="319" spans="1:51" x14ac:dyDescent="0.3">
      <c r="A319" s="253"/>
      <c r="B319" s="224" t="s">
        <v>2033</v>
      </c>
      <c r="C319" s="224"/>
      <c r="D319" s="224"/>
      <c r="E319" s="225"/>
      <c r="F319" s="223" t="s">
        <v>2034</v>
      </c>
      <c r="G319" s="223" t="s">
        <v>2034</v>
      </c>
      <c r="H319" s="223" t="s">
        <v>2034</v>
      </c>
      <c r="I319" s="223" t="s">
        <v>2034</v>
      </c>
      <c r="J319" s="223" t="s">
        <v>2034</v>
      </c>
      <c r="K319" s="223" t="s">
        <v>2034</v>
      </c>
      <c r="L319" s="223" t="s">
        <v>2034</v>
      </c>
      <c r="M319" s="223" t="s">
        <v>2034</v>
      </c>
      <c r="N319" s="223" t="s">
        <v>2034</v>
      </c>
      <c r="O319" s="223" t="s">
        <v>2034</v>
      </c>
      <c r="P319" s="223" t="s">
        <v>2034</v>
      </c>
      <c r="Q319" s="223" t="s">
        <v>2034</v>
      </c>
      <c r="R319" s="227"/>
      <c r="S319" s="226"/>
      <c r="T319" s="227"/>
      <c r="U319" s="227"/>
      <c r="V319" s="227"/>
      <c r="W319" s="227"/>
      <c r="X319" s="227"/>
      <c r="Y319" s="227"/>
      <c r="Z319" s="227"/>
      <c r="AA319" s="227"/>
      <c r="AB319" s="227"/>
      <c r="AC319" s="227"/>
      <c r="AD319" s="227"/>
      <c r="AE319" s="227"/>
      <c r="AF319" s="226"/>
      <c r="AG319" s="227"/>
      <c r="AH319" s="227"/>
      <c r="AI319" s="227"/>
      <c r="AJ319" s="227"/>
      <c r="AK319" s="227"/>
      <c r="AL319" s="227"/>
      <c r="AM319" s="227"/>
      <c r="AN319" s="227"/>
      <c r="AO319" s="227"/>
      <c r="AP319" s="227"/>
      <c r="AQ319" s="227"/>
      <c r="AR319" s="227"/>
      <c r="AS319" s="226"/>
      <c r="AT319" s="227"/>
      <c r="AU319" s="227"/>
      <c r="AV319" s="227"/>
      <c r="AW319" s="227"/>
      <c r="AX319" s="227"/>
      <c r="AY319" s="227"/>
    </row>
    <row r="320" spans="1:51" x14ac:dyDescent="0.3">
      <c r="A320" s="223"/>
      <c r="B320" s="224" t="s">
        <v>456</v>
      </c>
      <c r="C320" s="224">
        <v>15</v>
      </c>
      <c r="D320" s="224">
        <v>8</v>
      </c>
      <c r="E320" s="225" t="s">
        <v>603</v>
      </c>
      <c r="F320" s="223" t="s">
        <v>2035</v>
      </c>
      <c r="G320" s="223" t="s">
        <v>2035</v>
      </c>
      <c r="H320" s="223" t="s">
        <v>2035</v>
      </c>
      <c r="I320" s="223" t="s">
        <v>2035</v>
      </c>
      <c r="J320" s="223" t="s">
        <v>2035</v>
      </c>
      <c r="K320" s="223" t="s">
        <v>2035</v>
      </c>
      <c r="L320" s="223" t="s">
        <v>2035</v>
      </c>
      <c r="M320" s="227" t="s">
        <v>2035</v>
      </c>
      <c r="N320" s="227" t="s">
        <v>2035</v>
      </c>
      <c r="O320" s="227" t="s">
        <v>2036</v>
      </c>
      <c r="P320" s="227" t="s">
        <v>2036</v>
      </c>
      <c r="Q320" s="227" t="s">
        <v>2036</v>
      </c>
      <c r="R320" s="227" t="s">
        <v>607</v>
      </c>
      <c r="S320" s="226"/>
      <c r="T320" s="227" t="s">
        <v>2036</v>
      </c>
      <c r="U320" s="227" t="s">
        <v>2036</v>
      </c>
      <c r="V320" s="227" t="s">
        <v>2036</v>
      </c>
      <c r="W320" s="227" t="s">
        <v>2036</v>
      </c>
      <c r="X320" s="227" t="s">
        <v>2036</v>
      </c>
      <c r="Y320" s="227" t="s">
        <v>2036</v>
      </c>
      <c r="Z320" s="227" t="s">
        <v>2037</v>
      </c>
      <c r="AA320" s="227" t="s">
        <v>2037</v>
      </c>
      <c r="AB320" s="227" t="s">
        <v>2037</v>
      </c>
      <c r="AC320" s="227" t="s">
        <v>2038</v>
      </c>
      <c r="AD320" s="227" t="s">
        <v>2039</v>
      </c>
      <c r="AE320" s="227" t="s">
        <v>2040</v>
      </c>
      <c r="AF320" s="226"/>
      <c r="AG320" s="227" t="s">
        <v>362</v>
      </c>
      <c r="AH320" s="227" t="s">
        <v>517</v>
      </c>
      <c r="AI320" s="227"/>
      <c r="AJ320" s="227"/>
      <c r="AK320" s="227"/>
      <c r="AL320" s="227"/>
      <c r="AM320" s="227"/>
      <c r="AN320" s="227"/>
      <c r="AO320" s="227"/>
      <c r="AP320" s="227"/>
      <c r="AQ320" s="227"/>
      <c r="AR320" s="227"/>
      <c r="AS320" s="226"/>
      <c r="AT320" s="227"/>
      <c r="AU320" s="227"/>
      <c r="AV320" s="227"/>
      <c r="AW320" s="227"/>
      <c r="AX320" s="227"/>
      <c r="AY320" s="227"/>
    </row>
    <row r="321" spans="1:51" x14ac:dyDescent="0.3">
      <c r="A321" s="223"/>
      <c r="B321" s="224" t="s">
        <v>2041</v>
      </c>
      <c r="C321" s="224">
        <v>15</v>
      </c>
      <c r="D321" s="224">
        <v>6</v>
      </c>
      <c r="E321" s="225"/>
      <c r="F321" s="223" t="s">
        <v>2042</v>
      </c>
      <c r="G321" s="223" t="s">
        <v>2043</v>
      </c>
      <c r="H321" s="223" t="s">
        <v>2043</v>
      </c>
      <c r="I321" s="223" t="s">
        <v>2043</v>
      </c>
      <c r="J321" s="223" t="s">
        <v>2043</v>
      </c>
      <c r="K321" s="223" t="s">
        <v>2043</v>
      </c>
      <c r="L321" s="223" t="s">
        <v>2043</v>
      </c>
      <c r="M321" s="223" t="s">
        <v>2043</v>
      </c>
      <c r="N321" s="223" t="s">
        <v>2043</v>
      </c>
      <c r="O321" s="223" t="s">
        <v>2043</v>
      </c>
      <c r="P321" s="223" t="s">
        <v>2043</v>
      </c>
      <c r="Q321" s="223" t="s">
        <v>2043</v>
      </c>
      <c r="R321" s="227" t="s">
        <v>840</v>
      </c>
      <c r="S321" s="226"/>
      <c r="T321" s="222" t="s">
        <v>2043</v>
      </c>
      <c r="U321" s="227" t="s">
        <v>2044</v>
      </c>
      <c r="V321" s="227" t="s">
        <v>2044</v>
      </c>
      <c r="W321" s="227" t="s">
        <v>2044</v>
      </c>
      <c r="X321" s="227" t="s">
        <v>2044</v>
      </c>
      <c r="Y321" s="227" t="s">
        <v>2044</v>
      </c>
      <c r="Z321" s="227" t="s">
        <v>2044</v>
      </c>
      <c r="AA321" s="227" t="s">
        <v>2044</v>
      </c>
      <c r="AB321" s="227" t="s">
        <v>2044</v>
      </c>
      <c r="AC321" s="227" t="s">
        <v>2044</v>
      </c>
      <c r="AD321" s="227" t="s">
        <v>2044</v>
      </c>
      <c r="AE321" s="227" t="s">
        <v>2044</v>
      </c>
      <c r="AF321" s="226"/>
      <c r="AG321" s="227"/>
      <c r="AH321" s="227"/>
      <c r="AI321" s="227"/>
      <c r="AJ321" s="227"/>
      <c r="AK321" s="227"/>
      <c r="AL321" s="227"/>
      <c r="AM321" s="227"/>
      <c r="AN321" s="227"/>
      <c r="AO321" s="227"/>
      <c r="AP321" s="227"/>
      <c r="AQ321" s="227"/>
      <c r="AR321" s="227"/>
      <c r="AS321" s="226"/>
      <c r="AT321" s="227"/>
      <c r="AU321" s="227"/>
      <c r="AV321" s="227"/>
      <c r="AW321" s="227"/>
      <c r="AX321" s="227"/>
      <c r="AY321" s="227"/>
    </row>
    <row r="322" spans="1:51" x14ac:dyDescent="0.3">
      <c r="A322" s="253"/>
      <c r="B322" s="224" t="s">
        <v>2045</v>
      </c>
      <c r="C322" s="224"/>
      <c r="D322" s="224"/>
      <c r="E322" s="225"/>
      <c r="F322" s="237" t="s">
        <v>2046</v>
      </c>
      <c r="G322" s="237" t="s">
        <v>2046</v>
      </c>
      <c r="H322" s="237" t="s">
        <v>2046</v>
      </c>
      <c r="I322" s="237" t="s">
        <v>2046</v>
      </c>
      <c r="J322" s="237" t="s">
        <v>2046</v>
      </c>
      <c r="K322" s="237" t="s">
        <v>2046</v>
      </c>
      <c r="L322" s="237" t="s">
        <v>2046</v>
      </c>
      <c r="M322" s="233" t="s">
        <v>2046</v>
      </c>
      <c r="N322" s="233" t="s">
        <v>2046</v>
      </c>
      <c r="O322" s="233" t="s">
        <v>2046</v>
      </c>
      <c r="P322" s="233" t="s">
        <v>2046</v>
      </c>
      <c r="Q322" s="233" t="s">
        <v>2046</v>
      </c>
      <c r="R322" s="233" t="s">
        <v>1261</v>
      </c>
      <c r="S322" s="226"/>
      <c r="T322" s="233" t="s">
        <v>2046</v>
      </c>
      <c r="U322" s="233" t="s">
        <v>2046</v>
      </c>
      <c r="V322" s="233" t="s">
        <v>2046</v>
      </c>
      <c r="W322" s="233" t="s">
        <v>2046</v>
      </c>
      <c r="X322" s="227"/>
      <c r="Y322" s="227"/>
      <c r="Z322" s="227"/>
      <c r="AA322" s="227"/>
      <c r="AB322" s="227"/>
      <c r="AC322" s="227"/>
      <c r="AD322" s="227"/>
      <c r="AE322" s="227"/>
      <c r="AF322" s="226"/>
      <c r="AG322" s="227"/>
      <c r="AH322" s="227"/>
      <c r="AI322" s="227"/>
      <c r="AJ322" s="227"/>
      <c r="AK322" s="227"/>
      <c r="AL322" s="227"/>
      <c r="AM322" s="227"/>
      <c r="AN322" s="227"/>
      <c r="AO322" s="227"/>
      <c r="AP322" s="227"/>
      <c r="AQ322" s="227"/>
      <c r="AR322" s="227"/>
      <c r="AS322" s="226"/>
      <c r="AT322" s="227"/>
      <c r="AU322" s="227"/>
      <c r="AV322" s="227"/>
      <c r="AW322" s="227"/>
      <c r="AX322" s="227"/>
      <c r="AY322" s="227"/>
    </row>
    <row r="323" spans="1:51" x14ac:dyDescent="0.3">
      <c r="A323" s="223"/>
      <c r="B323" s="224" t="s">
        <v>2047</v>
      </c>
      <c r="C323" s="224">
        <v>15</v>
      </c>
      <c r="D323" s="224">
        <v>10</v>
      </c>
      <c r="E323" s="225"/>
      <c r="F323" s="237" t="s">
        <v>2048</v>
      </c>
      <c r="G323" s="237" t="s">
        <v>2048</v>
      </c>
      <c r="H323" s="237" t="s">
        <v>2048</v>
      </c>
      <c r="I323" s="237" t="s">
        <v>2048</v>
      </c>
      <c r="J323" s="237" t="s">
        <v>2048</v>
      </c>
      <c r="K323" s="237" t="s">
        <v>2048</v>
      </c>
      <c r="L323" s="237" t="s">
        <v>2048</v>
      </c>
      <c r="M323" s="233" t="s">
        <v>2048</v>
      </c>
      <c r="N323" s="233" t="s">
        <v>2048</v>
      </c>
      <c r="O323" s="233" t="s">
        <v>2048</v>
      </c>
      <c r="P323" s="233" t="s">
        <v>2048</v>
      </c>
      <c r="Q323" s="233" t="s">
        <v>2048</v>
      </c>
      <c r="R323" s="233" t="s">
        <v>1261</v>
      </c>
      <c r="S323" s="226"/>
      <c r="T323" s="227" t="s">
        <v>2048</v>
      </c>
      <c r="U323" s="227" t="s">
        <v>2048</v>
      </c>
      <c r="V323" s="227" t="s">
        <v>2048</v>
      </c>
      <c r="W323" s="227" t="s">
        <v>2048</v>
      </c>
      <c r="X323" s="227" t="s">
        <v>2049</v>
      </c>
      <c r="Y323" s="227" t="s">
        <v>2049</v>
      </c>
      <c r="Z323" s="227" t="s">
        <v>2049</v>
      </c>
      <c r="AA323" s="227" t="s">
        <v>2049</v>
      </c>
      <c r="AB323" s="227" t="s">
        <v>2049</v>
      </c>
      <c r="AC323" s="227" t="s">
        <v>2049</v>
      </c>
      <c r="AD323" s="227" t="s">
        <v>2049</v>
      </c>
      <c r="AE323" s="227" t="s">
        <v>2049</v>
      </c>
      <c r="AF323" s="226"/>
      <c r="AG323" s="227" t="s">
        <v>2049</v>
      </c>
      <c r="AH323" s="227" t="s">
        <v>2049</v>
      </c>
      <c r="AI323" s="227" t="s">
        <v>2049</v>
      </c>
      <c r="AJ323" s="227" t="s">
        <v>2049</v>
      </c>
      <c r="AK323" s="227"/>
      <c r="AL323" s="227"/>
      <c r="AM323" s="227"/>
      <c r="AN323" s="227"/>
      <c r="AO323" s="227"/>
      <c r="AP323" s="227"/>
      <c r="AQ323" s="227"/>
      <c r="AR323" s="227"/>
      <c r="AS323" s="226"/>
      <c r="AT323" s="227"/>
      <c r="AU323" s="227"/>
      <c r="AV323" s="227"/>
      <c r="AW323" s="227"/>
      <c r="AX323" s="227"/>
      <c r="AY323" s="227"/>
    </row>
    <row r="324" spans="1:51" x14ac:dyDescent="0.3">
      <c r="A324" s="253"/>
      <c r="B324" s="224" t="s">
        <v>2050</v>
      </c>
      <c r="C324" s="224"/>
      <c r="D324" s="224"/>
      <c r="E324" s="225" t="s">
        <v>603</v>
      </c>
      <c r="F324" s="223" t="s">
        <v>2051</v>
      </c>
      <c r="G324" s="223" t="s">
        <v>2051</v>
      </c>
      <c r="H324" s="223"/>
      <c r="I324" s="223"/>
      <c r="J324" s="223"/>
      <c r="K324" s="223"/>
      <c r="L324" s="223"/>
      <c r="M324" s="227"/>
      <c r="N324" s="227"/>
      <c r="O324" s="227"/>
      <c r="P324" s="227"/>
      <c r="Q324" s="227"/>
      <c r="R324" s="227"/>
      <c r="S324" s="226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  <c r="AD324" s="227"/>
      <c r="AE324" s="227"/>
      <c r="AF324" s="226"/>
      <c r="AG324" s="227"/>
      <c r="AH324" s="227"/>
      <c r="AI324" s="227"/>
      <c r="AJ324" s="227"/>
      <c r="AK324" s="227"/>
      <c r="AL324" s="227"/>
      <c r="AM324" s="227"/>
      <c r="AN324" s="227"/>
      <c r="AO324" s="227"/>
      <c r="AP324" s="227"/>
      <c r="AQ324" s="227"/>
      <c r="AR324" s="227"/>
      <c r="AS324" s="226"/>
      <c r="AT324" s="227"/>
      <c r="AU324" s="227"/>
      <c r="AV324" s="227"/>
      <c r="AW324" s="227"/>
      <c r="AX324" s="227"/>
      <c r="AY324" s="227"/>
    </row>
    <row r="325" spans="1:51" x14ac:dyDescent="0.3">
      <c r="A325" s="223"/>
      <c r="B325" s="224" t="s">
        <v>2052</v>
      </c>
      <c r="C325" s="224">
        <v>16</v>
      </c>
      <c r="D325" s="224">
        <v>1</v>
      </c>
      <c r="E325" s="225" t="s">
        <v>603</v>
      </c>
      <c r="F325" s="223" t="s">
        <v>2053</v>
      </c>
      <c r="G325" s="223" t="s">
        <v>2054</v>
      </c>
      <c r="H325" s="223" t="s">
        <v>2054</v>
      </c>
      <c r="I325" s="223" t="s">
        <v>2054</v>
      </c>
      <c r="J325" s="223" t="s">
        <v>2055</v>
      </c>
      <c r="K325" s="223" t="s">
        <v>2055</v>
      </c>
      <c r="L325" s="223" t="s">
        <v>2055</v>
      </c>
      <c r="M325" s="223" t="s">
        <v>2055</v>
      </c>
      <c r="N325" s="223" t="s">
        <v>2055</v>
      </c>
      <c r="O325" s="223" t="s">
        <v>2055</v>
      </c>
      <c r="P325" s="227" t="s">
        <v>2056</v>
      </c>
      <c r="Q325" s="227" t="s">
        <v>2056</v>
      </c>
      <c r="R325" s="227" t="s">
        <v>1261</v>
      </c>
      <c r="S325" s="226"/>
      <c r="T325" s="227" t="s">
        <v>2056</v>
      </c>
      <c r="U325" s="227" t="s">
        <v>2056</v>
      </c>
      <c r="V325" s="227" t="s">
        <v>2056</v>
      </c>
      <c r="W325" s="227" t="s">
        <v>2056</v>
      </c>
      <c r="X325" s="227" t="s">
        <v>2057</v>
      </c>
      <c r="Y325" s="227" t="s">
        <v>2057</v>
      </c>
      <c r="Z325" s="227" t="s">
        <v>2057</v>
      </c>
      <c r="AA325" s="227" t="s">
        <v>2057</v>
      </c>
      <c r="AB325" s="227" t="s">
        <v>2057</v>
      </c>
      <c r="AC325" s="227" t="s">
        <v>2058</v>
      </c>
      <c r="AD325" s="227" t="s">
        <v>2058</v>
      </c>
      <c r="AE325" s="227" t="s">
        <v>2058</v>
      </c>
      <c r="AF325" s="226"/>
      <c r="AG325" s="227" t="s">
        <v>2058</v>
      </c>
      <c r="AH325" s="227" t="s">
        <v>2058</v>
      </c>
      <c r="AI325" s="227" t="s">
        <v>2059</v>
      </c>
      <c r="AJ325" s="227" t="s">
        <v>2059</v>
      </c>
      <c r="AK325" s="227" t="s">
        <v>2059</v>
      </c>
      <c r="AL325" s="227" t="s">
        <v>2059</v>
      </c>
      <c r="AM325" s="227" t="s">
        <v>2059</v>
      </c>
      <c r="AN325" s="227"/>
      <c r="AO325" s="227"/>
      <c r="AP325" s="227"/>
      <c r="AQ325" s="227"/>
      <c r="AR325" s="227"/>
      <c r="AS325" s="226"/>
      <c r="AT325" s="227"/>
      <c r="AU325" s="227"/>
      <c r="AV325" s="227"/>
      <c r="AW325" s="227"/>
      <c r="AX325" s="227"/>
      <c r="AY325" s="227"/>
    </row>
    <row r="326" spans="1:51" x14ac:dyDescent="0.3">
      <c r="A326" s="223"/>
      <c r="B326" s="224" t="s">
        <v>54</v>
      </c>
      <c r="C326" s="224">
        <v>15</v>
      </c>
      <c r="D326" s="224">
        <v>8</v>
      </c>
      <c r="E326" s="225"/>
      <c r="F326" s="223"/>
      <c r="G326" s="223"/>
      <c r="H326" s="223"/>
      <c r="I326" s="223"/>
      <c r="J326" s="223"/>
      <c r="K326" s="223"/>
      <c r="L326" s="223"/>
      <c r="M326" s="227"/>
      <c r="N326" s="227"/>
      <c r="O326" s="227"/>
      <c r="P326" s="227" t="s">
        <v>2060</v>
      </c>
      <c r="Q326" s="227" t="s">
        <v>2061</v>
      </c>
      <c r="R326" s="227"/>
      <c r="S326" s="226"/>
      <c r="T326" s="227" t="s">
        <v>2062</v>
      </c>
      <c r="U326" s="227" t="s">
        <v>2063</v>
      </c>
      <c r="V326" s="227" t="s">
        <v>2064</v>
      </c>
      <c r="W326" s="227" t="s">
        <v>2065</v>
      </c>
      <c r="X326" s="227" t="s">
        <v>2066</v>
      </c>
      <c r="Y326" s="227" t="s">
        <v>2067</v>
      </c>
      <c r="Z326" s="227" t="s">
        <v>2068</v>
      </c>
      <c r="AA326" s="227" t="s">
        <v>2069</v>
      </c>
      <c r="AB326" s="227" t="s">
        <v>2070</v>
      </c>
      <c r="AC326" s="227" t="s">
        <v>2071</v>
      </c>
      <c r="AD326" s="227" t="s">
        <v>2072</v>
      </c>
      <c r="AE326" s="227" t="s">
        <v>2073</v>
      </c>
      <c r="AF326" s="226"/>
      <c r="AG326" s="227" t="s">
        <v>495</v>
      </c>
      <c r="AH326" s="55" t="s">
        <v>2318</v>
      </c>
      <c r="AI326" s="227"/>
      <c r="AJ326" s="227"/>
      <c r="AK326" s="227"/>
      <c r="AL326" s="227"/>
      <c r="AM326" s="227"/>
      <c r="AN326" s="227"/>
      <c r="AO326" s="227"/>
      <c r="AP326" s="227"/>
      <c r="AQ326" s="227"/>
      <c r="AR326" s="227"/>
      <c r="AS326" s="226"/>
      <c r="AT326" s="227"/>
      <c r="AU326" s="227"/>
      <c r="AV326" s="227"/>
      <c r="AW326" s="227"/>
      <c r="AX326" s="227"/>
      <c r="AY326" s="227"/>
    </row>
    <row r="327" spans="1:51" x14ac:dyDescent="0.3">
      <c r="A327" s="223"/>
      <c r="B327" s="224" t="s">
        <v>2074</v>
      </c>
      <c r="C327" s="224">
        <v>15</v>
      </c>
      <c r="D327" s="224">
        <v>6</v>
      </c>
      <c r="E327" s="225"/>
      <c r="F327" s="227" t="s">
        <v>2075</v>
      </c>
      <c r="G327" s="227" t="s">
        <v>2075</v>
      </c>
      <c r="H327" s="227" t="s">
        <v>2075</v>
      </c>
      <c r="I327" s="227" t="s">
        <v>2075</v>
      </c>
      <c r="J327" s="227" t="s">
        <v>2075</v>
      </c>
      <c r="K327" s="227" t="s">
        <v>2075</v>
      </c>
      <c r="L327" s="227" t="s">
        <v>2075</v>
      </c>
      <c r="M327" s="227" t="s">
        <v>2075</v>
      </c>
      <c r="N327" s="227" t="s">
        <v>2075</v>
      </c>
      <c r="O327" s="227" t="s">
        <v>2075</v>
      </c>
      <c r="P327" s="227" t="s">
        <v>2075</v>
      </c>
      <c r="Q327" s="227" t="s">
        <v>2075</v>
      </c>
      <c r="R327" s="227"/>
      <c r="S327" s="226"/>
      <c r="T327" s="227" t="s">
        <v>2076</v>
      </c>
      <c r="U327" s="227" t="s">
        <v>2076</v>
      </c>
      <c r="V327" s="227" t="s">
        <v>2076</v>
      </c>
      <c r="W327" s="227" t="s">
        <v>2076</v>
      </c>
      <c r="X327" s="227" t="s">
        <v>2076</v>
      </c>
      <c r="Y327" s="227" t="s">
        <v>2076</v>
      </c>
      <c r="Z327" s="227" t="s">
        <v>2076</v>
      </c>
      <c r="AA327" s="227" t="s">
        <v>2076</v>
      </c>
      <c r="AB327" s="227" t="s">
        <v>2076</v>
      </c>
      <c r="AC327" s="227" t="s">
        <v>2076</v>
      </c>
      <c r="AD327" s="227" t="s">
        <v>2076</v>
      </c>
      <c r="AE327" s="227" t="s">
        <v>2076</v>
      </c>
      <c r="AF327" s="226"/>
      <c r="AG327" s="227"/>
      <c r="AH327" s="227"/>
      <c r="AI327" s="227"/>
      <c r="AJ327" s="227"/>
      <c r="AK327" s="227"/>
      <c r="AL327" s="227"/>
      <c r="AM327" s="227"/>
      <c r="AN327" s="227"/>
      <c r="AO327" s="227"/>
      <c r="AP327" s="227"/>
      <c r="AQ327" s="227"/>
      <c r="AR327" s="227"/>
      <c r="AS327" s="226"/>
      <c r="AT327" s="227"/>
      <c r="AU327" s="227"/>
      <c r="AV327" s="227"/>
      <c r="AW327" s="227"/>
      <c r="AX327" s="227"/>
      <c r="AY327" s="227"/>
    </row>
    <row r="328" spans="1:51" x14ac:dyDescent="0.3">
      <c r="A328" s="223"/>
      <c r="B328" s="224" t="s">
        <v>2077</v>
      </c>
      <c r="C328" s="224">
        <v>15</v>
      </c>
      <c r="D328" s="224">
        <v>12</v>
      </c>
      <c r="E328" s="225" t="s">
        <v>603</v>
      </c>
      <c r="F328" s="227" t="s">
        <v>2078</v>
      </c>
      <c r="G328" s="227" t="s">
        <v>2078</v>
      </c>
      <c r="H328" s="227" t="s">
        <v>2078</v>
      </c>
      <c r="I328" s="227" t="s">
        <v>2078</v>
      </c>
      <c r="J328" s="227" t="s">
        <v>2078</v>
      </c>
      <c r="K328" s="227" t="s">
        <v>2079</v>
      </c>
      <c r="L328" s="227" t="s">
        <v>2079</v>
      </c>
      <c r="M328" s="227" t="s">
        <v>2079</v>
      </c>
      <c r="N328" s="227" t="s">
        <v>2079</v>
      </c>
      <c r="O328" s="227" t="s">
        <v>2079</v>
      </c>
      <c r="P328" s="227" t="s">
        <v>2080</v>
      </c>
      <c r="Q328" s="227" t="s">
        <v>2080</v>
      </c>
      <c r="R328" s="227" t="s">
        <v>2081</v>
      </c>
      <c r="S328" s="226"/>
      <c r="T328" s="227" t="s">
        <v>2080</v>
      </c>
      <c r="U328" s="227" t="s">
        <v>2080</v>
      </c>
      <c r="V328" s="227" t="s">
        <v>2080</v>
      </c>
      <c r="W328" s="227" t="s">
        <v>2080</v>
      </c>
      <c r="X328" s="227" t="s">
        <v>2080</v>
      </c>
      <c r="Y328" s="227" t="s">
        <v>2080</v>
      </c>
      <c r="Z328" s="227" t="s">
        <v>2080</v>
      </c>
      <c r="AA328" s="227" t="s">
        <v>2080</v>
      </c>
      <c r="AB328" s="227" t="s">
        <v>2082</v>
      </c>
      <c r="AC328" s="227" t="s">
        <v>2082</v>
      </c>
      <c r="AD328" s="227" t="s">
        <v>2082</v>
      </c>
      <c r="AE328" s="227" t="s">
        <v>2082</v>
      </c>
      <c r="AF328" s="226"/>
      <c r="AG328" s="227" t="s">
        <v>2082</v>
      </c>
      <c r="AH328" s="227" t="s">
        <v>2082</v>
      </c>
      <c r="AI328" s="227" t="s">
        <v>2082</v>
      </c>
      <c r="AJ328" s="227" t="s">
        <v>2082</v>
      </c>
      <c r="AK328" s="227" t="s">
        <v>2082</v>
      </c>
      <c r="AL328" s="227" t="s">
        <v>2082</v>
      </c>
      <c r="AM328" s="227"/>
      <c r="AN328" s="227"/>
      <c r="AO328" s="227"/>
      <c r="AP328" s="227"/>
      <c r="AQ328" s="227"/>
      <c r="AR328" s="227"/>
      <c r="AS328" s="226"/>
      <c r="AT328" s="227"/>
      <c r="AU328" s="227"/>
      <c r="AV328" s="227"/>
      <c r="AW328" s="227"/>
      <c r="AX328" s="227"/>
      <c r="AY328" s="227"/>
    </row>
    <row r="329" spans="1:51" x14ac:dyDescent="0.3">
      <c r="A329" s="223"/>
      <c r="B329" s="224" t="s">
        <v>500</v>
      </c>
      <c r="C329" s="224">
        <v>15</v>
      </c>
      <c r="D329" s="224">
        <v>12</v>
      </c>
      <c r="E329" s="225"/>
      <c r="F329" s="227" t="s">
        <v>2083</v>
      </c>
      <c r="G329" s="227" t="s">
        <v>2083</v>
      </c>
      <c r="H329" s="227" t="s">
        <v>2083</v>
      </c>
      <c r="I329" s="227" t="s">
        <v>2083</v>
      </c>
      <c r="J329" s="227" t="s">
        <v>2083</v>
      </c>
      <c r="K329" s="227" t="s">
        <v>2083</v>
      </c>
      <c r="L329" s="227" t="s">
        <v>2084</v>
      </c>
      <c r="M329" s="227" t="s">
        <v>2084</v>
      </c>
      <c r="N329" s="227" t="s">
        <v>2084</v>
      </c>
      <c r="O329" s="227" t="s">
        <v>2084</v>
      </c>
      <c r="P329" s="227" t="s">
        <v>2084</v>
      </c>
      <c r="Q329" s="227" t="s">
        <v>2084</v>
      </c>
      <c r="R329" s="227" t="s">
        <v>607</v>
      </c>
      <c r="S329" s="226"/>
      <c r="T329" s="227" t="s">
        <v>2085</v>
      </c>
      <c r="U329" s="227" t="s">
        <v>2085</v>
      </c>
      <c r="V329" s="227" t="s">
        <v>2085</v>
      </c>
      <c r="W329" s="227" t="s">
        <v>2085</v>
      </c>
      <c r="X329" s="227" t="s">
        <v>2085</v>
      </c>
      <c r="Y329" s="227" t="s">
        <v>2085</v>
      </c>
      <c r="Z329" s="227" t="s">
        <v>2086</v>
      </c>
      <c r="AA329" s="227" t="s">
        <v>2086</v>
      </c>
      <c r="AB329" s="227" t="s">
        <v>2086</v>
      </c>
      <c r="AC329" s="227" t="s">
        <v>2086</v>
      </c>
      <c r="AD329" s="227" t="s">
        <v>2086</v>
      </c>
      <c r="AE329" s="227" t="s">
        <v>2086</v>
      </c>
      <c r="AF329" s="226"/>
      <c r="AG329" s="227" t="s">
        <v>501</v>
      </c>
      <c r="AH329" s="227" t="s">
        <v>501</v>
      </c>
      <c r="AI329" s="227" t="s">
        <v>501</v>
      </c>
      <c r="AJ329" s="227" t="s">
        <v>501</v>
      </c>
      <c r="AK329" s="227" t="s">
        <v>501</v>
      </c>
      <c r="AL329" s="227" t="s">
        <v>501</v>
      </c>
      <c r="AM329" s="227"/>
      <c r="AN329" s="227"/>
      <c r="AO329" s="227"/>
      <c r="AP329" s="227"/>
      <c r="AQ329" s="227"/>
      <c r="AR329" s="227"/>
      <c r="AS329" s="226"/>
      <c r="AT329" s="227"/>
      <c r="AU329" s="227"/>
      <c r="AV329" s="227"/>
      <c r="AW329" s="227"/>
      <c r="AX329" s="227"/>
      <c r="AY329" s="227"/>
    </row>
    <row r="330" spans="1:51" x14ac:dyDescent="0.3">
      <c r="A330" s="223"/>
      <c r="B330" s="224" t="s">
        <v>2087</v>
      </c>
      <c r="C330" s="224">
        <v>15</v>
      </c>
      <c r="D330" s="224">
        <v>12</v>
      </c>
      <c r="E330" s="225"/>
      <c r="F330" s="227" t="s">
        <v>2088</v>
      </c>
      <c r="G330" s="227" t="s">
        <v>2088</v>
      </c>
      <c r="H330" s="227" t="s">
        <v>2088</v>
      </c>
      <c r="I330" s="227" t="s">
        <v>2088</v>
      </c>
      <c r="J330" s="227" t="s">
        <v>2088</v>
      </c>
      <c r="K330" s="227" t="s">
        <v>2088</v>
      </c>
      <c r="L330" s="227" t="s">
        <v>2089</v>
      </c>
      <c r="M330" s="227" t="s">
        <v>2089</v>
      </c>
      <c r="N330" s="227" t="s">
        <v>2089</v>
      </c>
      <c r="O330" s="227" t="s">
        <v>2089</v>
      </c>
      <c r="P330" s="227" t="s">
        <v>2089</v>
      </c>
      <c r="Q330" s="227" t="s">
        <v>2089</v>
      </c>
      <c r="R330" s="227" t="s">
        <v>2090</v>
      </c>
      <c r="S330" s="226"/>
      <c r="T330" s="227" t="s">
        <v>2089</v>
      </c>
      <c r="U330" s="227" t="s">
        <v>2089</v>
      </c>
      <c r="V330" s="227" t="s">
        <v>2089</v>
      </c>
      <c r="W330" s="227" t="s">
        <v>2089</v>
      </c>
      <c r="X330" s="227" t="s">
        <v>2089</v>
      </c>
      <c r="Y330" s="227" t="s">
        <v>2089</v>
      </c>
      <c r="Z330" s="227" t="s">
        <v>2091</v>
      </c>
      <c r="AA330" s="227" t="s">
        <v>2091</v>
      </c>
      <c r="AB330" s="227" t="s">
        <v>2091</v>
      </c>
      <c r="AC330" s="227" t="s">
        <v>2091</v>
      </c>
      <c r="AD330" s="227" t="s">
        <v>2091</v>
      </c>
      <c r="AE330" s="227" t="s">
        <v>2091</v>
      </c>
      <c r="AF330" s="226"/>
      <c r="AG330" s="227" t="s">
        <v>2091</v>
      </c>
      <c r="AH330" s="227" t="s">
        <v>2091</v>
      </c>
      <c r="AI330" s="227" t="s">
        <v>2091</v>
      </c>
      <c r="AJ330" s="227" t="s">
        <v>2091</v>
      </c>
      <c r="AK330" s="227" t="s">
        <v>2091</v>
      </c>
      <c r="AL330" s="227" t="s">
        <v>2091</v>
      </c>
      <c r="AM330" s="227"/>
      <c r="AN330" s="227"/>
      <c r="AO330" s="227"/>
      <c r="AP330" s="227"/>
      <c r="AQ330" s="227"/>
      <c r="AR330" s="227"/>
      <c r="AS330" s="226"/>
      <c r="AT330" s="227"/>
      <c r="AU330" s="227"/>
      <c r="AV330" s="227"/>
      <c r="AW330" s="227"/>
      <c r="AX330" s="227"/>
      <c r="AY330" s="227"/>
    </row>
    <row r="331" spans="1:51" x14ac:dyDescent="0.3">
      <c r="A331" s="223"/>
      <c r="B331" s="224" t="s">
        <v>2092</v>
      </c>
      <c r="C331" s="224">
        <v>15</v>
      </c>
      <c r="D331" s="224">
        <v>12</v>
      </c>
      <c r="E331" s="225"/>
      <c r="F331" s="227" t="s">
        <v>2093</v>
      </c>
      <c r="G331" s="227" t="s">
        <v>2093</v>
      </c>
      <c r="H331" s="227" t="s">
        <v>2093</v>
      </c>
      <c r="I331" s="227" t="s">
        <v>2093</v>
      </c>
      <c r="J331" s="227" t="s">
        <v>2093</v>
      </c>
      <c r="K331" s="227" t="s">
        <v>2094</v>
      </c>
      <c r="L331" s="227" t="s">
        <v>2094</v>
      </c>
      <c r="M331" s="227" t="s">
        <v>2094</v>
      </c>
      <c r="N331" s="227" t="s">
        <v>2094</v>
      </c>
      <c r="O331" s="227" t="s">
        <v>2094</v>
      </c>
      <c r="P331" s="227" t="s">
        <v>2094</v>
      </c>
      <c r="Q331" s="227" t="s">
        <v>2094</v>
      </c>
      <c r="R331" s="227" t="s">
        <v>681</v>
      </c>
      <c r="S331" s="226"/>
      <c r="T331" s="227" t="s">
        <v>2094</v>
      </c>
      <c r="U331" s="227" t="s">
        <v>2094</v>
      </c>
      <c r="V331" s="227" t="s">
        <v>2094</v>
      </c>
      <c r="W331" s="227" t="s">
        <v>2094</v>
      </c>
      <c r="X331" s="227" t="s">
        <v>2094</v>
      </c>
      <c r="Y331" s="227" t="s">
        <v>2095</v>
      </c>
      <c r="Z331" s="227" t="s">
        <v>2095</v>
      </c>
      <c r="AA331" s="227" t="s">
        <v>2095</v>
      </c>
      <c r="AB331" s="227" t="s">
        <v>2095</v>
      </c>
      <c r="AC331" s="227" t="s">
        <v>2095</v>
      </c>
      <c r="AD331" s="227" t="s">
        <v>2095</v>
      </c>
      <c r="AE331" s="227" t="s">
        <v>2095</v>
      </c>
      <c r="AF331" s="226"/>
      <c r="AG331" s="227" t="s">
        <v>2095</v>
      </c>
      <c r="AH331" s="227" t="s">
        <v>2095</v>
      </c>
      <c r="AI331" s="227" t="s">
        <v>2095</v>
      </c>
      <c r="AJ331" s="227" t="s">
        <v>2095</v>
      </c>
      <c r="AK331" s="227" t="s">
        <v>2095</v>
      </c>
      <c r="AL331" s="227" t="s">
        <v>2095</v>
      </c>
      <c r="AM331" s="227"/>
      <c r="AN331" s="227"/>
      <c r="AO331" s="227"/>
      <c r="AP331" s="227"/>
      <c r="AQ331" s="227"/>
      <c r="AR331" s="227"/>
      <c r="AS331" s="226"/>
      <c r="AT331" s="227"/>
      <c r="AU331" s="227"/>
      <c r="AV331" s="227"/>
      <c r="AW331" s="227"/>
      <c r="AX331" s="227"/>
      <c r="AY331" s="227"/>
    </row>
    <row r="332" spans="1:51" x14ac:dyDescent="0.3">
      <c r="A332" s="253"/>
      <c r="B332" s="224" t="s">
        <v>2096</v>
      </c>
      <c r="C332" s="224"/>
      <c r="D332" s="224"/>
      <c r="E332" s="225" t="s">
        <v>603</v>
      </c>
      <c r="F332" s="227" t="s">
        <v>2097</v>
      </c>
      <c r="G332" s="227" t="s">
        <v>2097</v>
      </c>
      <c r="H332" s="227" t="s">
        <v>2097</v>
      </c>
      <c r="I332" s="227" t="s">
        <v>2097</v>
      </c>
      <c r="J332" s="227" t="s">
        <v>2097</v>
      </c>
      <c r="K332" s="227" t="s">
        <v>2097</v>
      </c>
      <c r="L332" s="227" t="s">
        <v>2097</v>
      </c>
      <c r="M332" s="227" t="s">
        <v>2097</v>
      </c>
      <c r="N332" s="227" t="s">
        <v>2097</v>
      </c>
      <c r="O332" s="227" t="s">
        <v>2097</v>
      </c>
      <c r="P332" s="227" t="s">
        <v>2097</v>
      </c>
      <c r="Q332" s="227" t="s">
        <v>2097</v>
      </c>
      <c r="R332" s="227"/>
      <c r="S332" s="226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  <c r="AD332" s="227"/>
      <c r="AE332" s="227"/>
      <c r="AF332" s="226"/>
      <c r="AG332" s="227"/>
      <c r="AH332" s="227"/>
      <c r="AI332" s="227"/>
      <c r="AJ332" s="227"/>
      <c r="AK332" s="227"/>
      <c r="AL332" s="227"/>
      <c r="AM332" s="227"/>
      <c r="AN332" s="227"/>
      <c r="AO332" s="227"/>
      <c r="AP332" s="227"/>
      <c r="AQ332" s="227"/>
      <c r="AR332" s="227"/>
      <c r="AS332" s="226"/>
      <c r="AT332" s="227"/>
      <c r="AU332" s="227"/>
      <c r="AV332" s="227"/>
      <c r="AW332" s="227"/>
      <c r="AX332" s="227"/>
      <c r="AY332" s="227"/>
    </row>
    <row r="333" spans="1:51" x14ac:dyDescent="0.3">
      <c r="A333" s="223"/>
      <c r="B333" s="224" t="s">
        <v>2098</v>
      </c>
      <c r="C333" s="224">
        <v>15</v>
      </c>
      <c r="D333" s="224">
        <v>6</v>
      </c>
      <c r="E333" s="225" t="s">
        <v>603</v>
      </c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 t="s">
        <v>2099</v>
      </c>
      <c r="R333" s="227" t="s">
        <v>2100</v>
      </c>
      <c r="S333" s="226"/>
      <c r="T333" s="227" t="s">
        <v>2099</v>
      </c>
      <c r="U333" s="227" t="s">
        <v>2099</v>
      </c>
      <c r="V333" s="227" t="s">
        <v>2099</v>
      </c>
      <c r="W333" s="227" t="s">
        <v>2099</v>
      </c>
      <c r="X333" s="227" t="s">
        <v>2099</v>
      </c>
      <c r="Y333" s="227" t="s">
        <v>2099</v>
      </c>
      <c r="Z333" s="227" t="s">
        <v>2099</v>
      </c>
      <c r="AA333" s="227" t="s">
        <v>2099</v>
      </c>
      <c r="AB333" s="227" t="s">
        <v>2099</v>
      </c>
      <c r="AC333" s="227" t="s">
        <v>2099</v>
      </c>
      <c r="AD333" s="227" t="s">
        <v>2099</v>
      </c>
      <c r="AE333" s="227" t="s">
        <v>2099</v>
      </c>
      <c r="AF333" s="226"/>
      <c r="AG333" s="227"/>
      <c r="AH333" s="227"/>
      <c r="AI333" s="227"/>
      <c r="AJ333" s="227"/>
      <c r="AK333" s="227"/>
      <c r="AL333" s="227"/>
      <c r="AM333" s="227"/>
      <c r="AN333" s="227"/>
      <c r="AO333" s="227"/>
      <c r="AP333" s="227"/>
      <c r="AQ333" s="227"/>
      <c r="AR333" s="227"/>
      <c r="AS333" s="226"/>
      <c r="AT333" s="227"/>
      <c r="AU333" s="227"/>
      <c r="AV333" s="227"/>
      <c r="AW333" s="227"/>
      <c r="AX333" s="227"/>
      <c r="AY333" s="227"/>
    </row>
    <row r="334" spans="1:51" x14ac:dyDescent="0.3">
      <c r="A334" s="253"/>
      <c r="B334" s="224" t="s">
        <v>2102</v>
      </c>
      <c r="C334" s="224"/>
      <c r="D334" s="224"/>
      <c r="E334" s="225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6"/>
      <c r="T334" s="227" t="s">
        <v>2103</v>
      </c>
      <c r="U334" s="227" t="s">
        <v>2103</v>
      </c>
      <c r="V334" s="227" t="s">
        <v>2103</v>
      </c>
      <c r="W334" s="227" t="s">
        <v>2103</v>
      </c>
      <c r="X334" s="227" t="s">
        <v>2103</v>
      </c>
      <c r="Y334" s="227"/>
      <c r="Z334" s="227"/>
      <c r="AA334" s="227"/>
      <c r="AB334" s="227"/>
      <c r="AC334" s="227"/>
      <c r="AD334" s="227"/>
      <c r="AE334" s="227"/>
      <c r="AF334" s="226"/>
      <c r="AG334" s="227"/>
      <c r="AH334" s="227"/>
      <c r="AI334" s="227"/>
      <c r="AJ334" s="227"/>
      <c r="AK334" s="227"/>
      <c r="AL334" s="227"/>
      <c r="AM334" s="227"/>
      <c r="AN334" s="227"/>
      <c r="AO334" s="227"/>
      <c r="AP334" s="227"/>
      <c r="AQ334" s="227"/>
      <c r="AR334" s="227"/>
      <c r="AS334" s="226"/>
      <c r="AT334" s="227"/>
      <c r="AU334" s="227"/>
      <c r="AV334" s="227"/>
      <c r="AW334" s="227"/>
      <c r="AX334" s="227"/>
      <c r="AY334" s="227"/>
    </row>
    <row r="335" spans="1:51" x14ac:dyDescent="0.3">
      <c r="A335" s="223"/>
      <c r="B335" s="224" t="s">
        <v>2104</v>
      </c>
      <c r="C335" s="224">
        <v>15</v>
      </c>
      <c r="D335" s="224">
        <v>12</v>
      </c>
      <c r="E335" s="225"/>
      <c r="F335" s="227" t="s">
        <v>2105</v>
      </c>
      <c r="G335" s="227" t="s">
        <v>2105</v>
      </c>
      <c r="H335" s="227" t="s">
        <v>2105</v>
      </c>
      <c r="I335" s="227" t="s">
        <v>2105</v>
      </c>
      <c r="J335" s="227" t="s">
        <v>2105</v>
      </c>
      <c r="K335" s="227" t="s">
        <v>2105</v>
      </c>
      <c r="L335" s="227" t="s">
        <v>2106</v>
      </c>
      <c r="M335" s="227" t="s">
        <v>2106</v>
      </c>
      <c r="N335" s="227" t="s">
        <v>2106</v>
      </c>
      <c r="O335" s="227" t="s">
        <v>2106</v>
      </c>
      <c r="P335" s="227" t="s">
        <v>2106</v>
      </c>
      <c r="Q335" s="227" t="s">
        <v>2106</v>
      </c>
      <c r="R335" s="227" t="s">
        <v>607</v>
      </c>
      <c r="S335" s="226"/>
      <c r="T335" s="227" t="s">
        <v>2106</v>
      </c>
      <c r="U335" s="227" t="s">
        <v>2106</v>
      </c>
      <c r="V335" s="227" t="s">
        <v>2106</v>
      </c>
      <c r="W335" s="227" t="s">
        <v>2106</v>
      </c>
      <c r="X335" s="227" t="s">
        <v>2106</v>
      </c>
      <c r="Y335" s="227" t="s">
        <v>2106</v>
      </c>
      <c r="Z335" s="227" t="s">
        <v>2107</v>
      </c>
      <c r="AA335" s="227" t="s">
        <v>2107</v>
      </c>
      <c r="AB335" s="227" t="s">
        <v>2107</v>
      </c>
      <c r="AC335" s="227" t="s">
        <v>2107</v>
      </c>
      <c r="AD335" s="227" t="s">
        <v>2107</v>
      </c>
      <c r="AE335" s="227" t="s">
        <v>2107</v>
      </c>
      <c r="AF335" s="226"/>
      <c r="AG335" s="227" t="s">
        <v>2107</v>
      </c>
      <c r="AH335" s="227" t="s">
        <v>2107</v>
      </c>
      <c r="AI335" s="227" t="s">
        <v>2107</v>
      </c>
      <c r="AJ335" s="227" t="s">
        <v>2107</v>
      </c>
      <c r="AK335" s="227" t="s">
        <v>2107</v>
      </c>
      <c r="AL335" s="227" t="s">
        <v>2107</v>
      </c>
      <c r="AM335" s="227"/>
      <c r="AN335" s="227"/>
      <c r="AO335" s="227"/>
      <c r="AP335" s="227"/>
      <c r="AQ335" s="227"/>
      <c r="AR335" s="227"/>
      <c r="AS335" s="226"/>
      <c r="AT335" s="227"/>
      <c r="AU335" s="227"/>
      <c r="AV335" s="227"/>
      <c r="AW335" s="227"/>
      <c r="AX335" s="227"/>
      <c r="AY335" s="227"/>
    </row>
    <row r="336" spans="1:51" x14ac:dyDescent="0.3">
      <c r="A336" s="223"/>
      <c r="B336" s="224" t="s">
        <v>104</v>
      </c>
      <c r="C336" s="224">
        <v>16</v>
      </c>
      <c r="D336" s="224">
        <v>6</v>
      </c>
      <c r="E336" s="225"/>
      <c r="F336" s="227" t="s">
        <v>2108</v>
      </c>
      <c r="G336" s="227" t="s">
        <v>2108</v>
      </c>
      <c r="H336" s="227" t="s">
        <v>2108</v>
      </c>
      <c r="I336" s="227" t="s">
        <v>2108</v>
      </c>
      <c r="J336" s="227" t="s">
        <v>2108</v>
      </c>
      <c r="K336" s="227" t="s">
        <v>2108</v>
      </c>
      <c r="L336" s="227" t="s">
        <v>2108</v>
      </c>
      <c r="M336" s="227" t="s">
        <v>2108</v>
      </c>
      <c r="N336" s="227" t="s">
        <v>2108</v>
      </c>
      <c r="O336" s="227" t="s">
        <v>2108</v>
      </c>
      <c r="P336" s="227" t="s">
        <v>2108</v>
      </c>
      <c r="Q336" s="227" t="s">
        <v>2108</v>
      </c>
      <c r="R336" s="227"/>
      <c r="S336" s="226"/>
      <c r="T336" s="227" t="s">
        <v>2109</v>
      </c>
      <c r="U336" s="227" t="s">
        <v>2109</v>
      </c>
      <c r="V336" s="227" t="s">
        <v>2109</v>
      </c>
      <c r="W336" s="227" t="s">
        <v>2109</v>
      </c>
      <c r="X336" s="227" t="s">
        <v>2109</v>
      </c>
      <c r="Y336" s="227" t="s">
        <v>2109</v>
      </c>
      <c r="Z336" s="227" t="s">
        <v>2109</v>
      </c>
      <c r="AA336" s="227" t="s">
        <v>2109</v>
      </c>
      <c r="AB336" s="227" t="s">
        <v>2109</v>
      </c>
      <c r="AC336" s="227" t="s">
        <v>2109</v>
      </c>
      <c r="AD336" s="227" t="s">
        <v>2109</v>
      </c>
      <c r="AE336" s="227" t="s">
        <v>2109</v>
      </c>
      <c r="AF336" s="226"/>
      <c r="AG336" s="227" t="s">
        <v>508</v>
      </c>
      <c r="AH336" s="227" t="s">
        <v>508</v>
      </c>
      <c r="AI336" s="227" t="s">
        <v>508</v>
      </c>
      <c r="AJ336" s="227" t="s">
        <v>508</v>
      </c>
      <c r="AK336" s="227" t="s">
        <v>508</v>
      </c>
      <c r="AL336" s="227" t="s">
        <v>508</v>
      </c>
      <c r="AM336" s="227" t="s">
        <v>508</v>
      </c>
      <c r="AN336" s="227" t="s">
        <v>508</v>
      </c>
      <c r="AO336" s="227" t="s">
        <v>508</v>
      </c>
      <c r="AP336" s="227" t="s">
        <v>508</v>
      </c>
      <c r="AQ336" s="227" t="s">
        <v>508</v>
      </c>
      <c r="AR336" s="227" t="s">
        <v>508</v>
      </c>
      <c r="AS336" s="226"/>
      <c r="AT336" s="227"/>
      <c r="AU336" s="227"/>
      <c r="AV336" s="227"/>
      <c r="AW336" s="227"/>
      <c r="AX336" s="227"/>
      <c r="AY336" s="227"/>
    </row>
    <row r="337" spans="1:51" x14ac:dyDescent="0.3">
      <c r="A337" s="223"/>
      <c r="B337" s="224" t="s">
        <v>506</v>
      </c>
      <c r="C337" s="224">
        <v>15</v>
      </c>
      <c r="D337" s="224">
        <v>12</v>
      </c>
      <c r="E337" s="225"/>
      <c r="F337" s="233" t="s">
        <v>2110</v>
      </c>
      <c r="G337" s="233" t="s">
        <v>2110</v>
      </c>
      <c r="H337" s="233" t="s">
        <v>2110</v>
      </c>
      <c r="I337" s="233" t="s">
        <v>2110</v>
      </c>
      <c r="J337" s="233" t="s">
        <v>2110</v>
      </c>
      <c r="K337" s="233" t="s">
        <v>2110</v>
      </c>
      <c r="L337" s="233" t="s">
        <v>2111</v>
      </c>
      <c r="M337" s="233" t="s">
        <v>2111</v>
      </c>
      <c r="N337" s="233" t="s">
        <v>2111</v>
      </c>
      <c r="O337" s="233" t="s">
        <v>2111</v>
      </c>
      <c r="P337" s="233" t="s">
        <v>2111</v>
      </c>
      <c r="Q337" s="233" t="s">
        <v>2111</v>
      </c>
      <c r="R337" s="233" t="s">
        <v>2112</v>
      </c>
      <c r="S337" s="226"/>
      <c r="T337" s="227" t="s">
        <v>2111</v>
      </c>
      <c r="U337" s="227" t="s">
        <v>2111</v>
      </c>
      <c r="V337" s="227" t="s">
        <v>2111</v>
      </c>
      <c r="W337" s="227" t="s">
        <v>2111</v>
      </c>
      <c r="X337" s="227" t="s">
        <v>2111</v>
      </c>
      <c r="Y337" s="227" t="s">
        <v>2111</v>
      </c>
      <c r="Z337" s="227" t="s">
        <v>507</v>
      </c>
      <c r="AA337" s="227" t="s">
        <v>507</v>
      </c>
      <c r="AB337" s="227" t="s">
        <v>507</v>
      </c>
      <c r="AC337" s="227" t="s">
        <v>507</v>
      </c>
      <c r="AD337" s="227" t="s">
        <v>507</v>
      </c>
      <c r="AE337" s="227" t="s">
        <v>507</v>
      </c>
      <c r="AF337" s="227"/>
      <c r="AG337" s="227" t="s">
        <v>507</v>
      </c>
      <c r="AH337" s="227" t="s">
        <v>507</v>
      </c>
      <c r="AI337" s="227" t="s">
        <v>507</v>
      </c>
      <c r="AJ337" s="227" t="s">
        <v>507</v>
      </c>
      <c r="AK337" s="227" t="s">
        <v>507</v>
      </c>
      <c r="AL337" s="227" t="s">
        <v>507</v>
      </c>
      <c r="AM337" s="227"/>
      <c r="AN337" s="227"/>
      <c r="AO337" s="227"/>
      <c r="AP337" s="227"/>
      <c r="AQ337" s="227"/>
      <c r="AR337" s="227"/>
      <c r="AS337" s="226"/>
      <c r="AT337" s="227"/>
      <c r="AU337" s="227"/>
      <c r="AV337" s="227"/>
      <c r="AW337" s="227"/>
      <c r="AX337" s="227"/>
      <c r="AY337" s="227"/>
    </row>
    <row r="338" spans="1:51" x14ac:dyDescent="0.3">
      <c r="A338" s="253"/>
      <c r="B338" s="224" t="s">
        <v>2113</v>
      </c>
      <c r="C338" s="224"/>
      <c r="D338" s="224"/>
      <c r="E338" s="225"/>
      <c r="F338" s="223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6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  <c r="AD338" s="227"/>
      <c r="AE338" s="227"/>
      <c r="AF338" s="226"/>
      <c r="AG338" s="227"/>
      <c r="AH338" s="227"/>
      <c r="AI338" s="227"/>
      <c r="AJ338" s="227"/>
      <c r="AK338" s="227"/>
      <c r="AL338" s="227"/>
      <c r="AM338" s="227"/>
      <c r="AN338" s="227"/>
      <c r="AO338" s="227"/>
      <c r="AP338" s="227"/>
      <c r="AQ338" s="227"/>
      <c r="AR338" s="227"/>
      <c r="AS338" s="226"/>
      <c r="AT338" s="227"/>
      <c r="AU338" s="227"/>
      <c r="AV338" s="227"/>
      <c r="AW338" s="227"/>
      <c r="AX338" s="227"/>
      <c r="AY338" s="227"/>
    </row>
    <row r="339" spans="1:51" x14ac:dyDescent="0.3">
      <c r="A339" s="223"/>
      <c r="B339" s="224" t="s">
        <v>2114</v>
      </c>
      <c r="C339" s="224">
        <v>15</v>
      </c>
      <c r="D339" s="224">
        <v>6</v>
      </c>
      <c r="E339" s="225"/>
      <c r="F339" s="223" t="s">
        <v>2115</v>
      </c>
      <c r="G339" s="227" t="s">
        <v>2115</v>
      </c>
      <c r="H339" s="227" t="s">
        <v>2115</v>
      </c>
      <c r="I339" s="227" t="s">
        <v>2115</v>
      </c>
      <c r="J339" s="227" t="s">
        <v>2115</v>
      </c>
      <c r="K339" s="227" t="s">
        <v>2115</v>
      </c>
      <c r="L339" s="227" t="s">
        <v>2116</v>
      </c>
      <c r="M339" s="227" t="s">
        <v>2116</v>
      </c>
      <c r="N339" s="227" t="s">
        <v>2116</v>
      </c>
      <c r="O339" s="227" t="s">
        <v>2116</v>
      </c>
      <c r="P339" s="227" t="s">
        <v>2116</v>
      </c>
      <c r="Q339" s="227" t="s">
        <v>2116</v>
      </c>
      <c r="R339" s="227" t="s">
        <v>607</v>
      </c>
      <c r="S339" s="226"/>
      <c r="T339" s="227" t="s">
        <v>2116</v>
      </c>
      <c r="U339" s="227" t="s">
        <v>2116</v>
      </c>
      <c r="V339" s="227" t="s">
        <v>2116</v>
      </c>
      <c r="W339" s="227" t="s">
        <v>2116</v>
      </c>
      <c r="X339" s="227" t="s">
        <v>2116</v>
      </c>
      <c r="Y339" s="227" t="s">
        <v>2116</v>
      </c>
      <c r="Z339" s="227" t="s">
        <v>2117</v>
      </c>
      <c r="AA339" s="227" t="s">
        <v>2117</v>
      </c>
      <c r="AB339" s="227" t="s">
        <v>2117</v>
      </c>
      <c r="AC339" s="227" t="s">
        <v>2117</v>
      </c>
      <c r="AD339" s="227" t="s">
        <v>2117</v>
      </c>
      <c r="AE339" s="227" t="s">
        <v>2117</v>
      </c>
      <c r="AF339" s="226"/>
      <c r="AG339" s="227"/>
      <c r="AH339" s="227"/>
      <c r="AI339" s="227"/>
      <c r="AJ339" s="227"/>
      <c r="AK339" s="227"/>
      <c r="AL339" s="227"/>
      <c r="AM339" s="227"/>
      <c r="AN339" s="227"/>
      <c r="AO339" s="227"/>
      <c r="AP339" s="227"/>
      <c r="AQ339" s="227"/>
      <c r="AR339" s="227"/>
      <c r="AS339" s="226"/>
      <c r="AT339" s="227"/>
      <c r="AU339" s="227"/>
      <c r="AV339" s="227"/>
      <c r="AW339" s="227"/>
      <c r="AX339" s="227"/>
      <c r="AY339" s="227"/>
    </row>
    <row r="340" spans="1:51" x14ac:dyDescent="0.3">
      <c r="A340" s="253"/>
      <c r="B340" s="224" t="s">
        <v>2118</v>
      </c>
      <c r="C340" s="224"/>
      <c r="D340" s="224"/>
      <c r="E340" s="225"/>
      <c r="F340" s="223"/>
      <c r="G340" s="227"/>
      <c r="H340" s="227"/>
      <c r="I340" s="227"/>
      <c r="J340" s="227"/>
      <c r="K340" s="227"/>
      <c r="L340" s="227" t="s">
        <v>2119</v>
      </c>
      <c r="M340" s="227" t="s">
        <v>2119</v>
      </c>
      <c r="N340" s="227" t="s">
        <v>2119</v>
      </c>
      <c r="O340" s="227" t="s">
        <v>2119</v>
      </c>
      <c r="P340" s="227" t="s">
        <v>2119</v>
      </c>
      <c r="Q340" s="227" t="s">
        <v>2119</v>
      </c>
      <c r="R340" s="227"/>
      <c r="S340" s="226"/>
      <c r="T340" s="227" t="s">
        <v>2120</v>
      </c>
      <c r="U340" s="227" t="s">
        <v>2120</v>
      </c>
      <c r="V340" s="227"/>
      <c r="W340" s="227"/>
      <c r="X340" s="227"/>
      <c r="Y340" s="227"/>
      <c r="Z340" s="227"/>
      <c r="AA340" s="227"/>
      <c r="AB340" s="227"/>
      <c r="AC340" s="227"/>
      <c r="AD340" s="227"/>
      <c r="AE340" s="227"/>
      <c r="AF340" s="226"/>
      <c r="AG340" s="227"/>
      <c r="AH340" s="227"/>
      <c r="AI340" s="227"/>
      <c r="AJ340" s="227"/>
      <c r="AK340" s="227"/>
      <c r="AL340" s="227"/>
      <c r="AM340" s="227"/>
      <c r="AN340" s="227"/>
      <c r="AO340" s="227"/>
      <c r="AP340" s="227"/>
      <c r="AQ340" s="227"/>
      <c r="AR340" s="227"/>
      <c r="AS340" s="226"/>
      <c r="AT340" s="227"/>
      <c r="AU340" s="227"/>
      <c r="AV340" s="227"/>
      <c r="AW340" s="227"/>
      <c r="AX340" s="227"/>
      <c r="AY340" s="227"/>
    </row>
    <row r="341" spans="1:51" x14ac:dyDescent="0.3">
      <c r="A341" s="253"/>
      <c r="B341" s="224" t="s">
        <v>2121</v>
      </c>
      <c r="C341" s="224"/>
      <c r="D341" s="224"/>
      <c r="E341" s="225"/>
      <c r="F341" s="227" t="s">
        <v>2122</v>
      </c>
      <c r="G341" s="227" t="s">
        <v>2122</v>
      </c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6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  <c r="AD341" s="227"/>
      <c r="AE341" s="227"/>
      <c r="AF341" s="226"/>
      <c r="AG341" s="227"/>
      <c r="AH341" s="227"/>
      <c r="AI341" s="227"/>
      <c r="AJ341" s="227"/>
      <c r="AK341" s="227"/>
      <c r="AL341" s="227"/>
      <c r="AM341" s="227"/>
      <c r="AN341" s="227"/>
      <c r="AO341" s="227"/>
      <c r="AP341" s="227"/>
      <c r="AQ341" s="227"/>
      <c r="AR341" s="227"/>
      <c r="AS341" s="226"/>
      <c r="AT341" s="227"/>
      <c r="AU341" s="227"/>
      <c r="AV341" s="227"/>
      <c r="AW341" s="227"/>
      <c r="AX341" s="227"/>
      <c r="AY341" s="227"/>
    </row>
    <row r="342" spans="1:51" x14ac:dyDescent="0.3">
      <c r="A342" s="223"/>
      <c r="B342" s="224" t="s">
        <v>2123</v>
      </c>
      <c r="C342" s="224">
        <v>15</v>
      </c>
      <c r="D342" s="224">
        <v>6</v>
      </c>
      <c r="E342" s="225"/>
      <c r="F342" s="223" t="s">
        <v>2124</v>
      </c>
      <c r="G342" s="223" t="s">
        <v>2124</v>
      </c>
      <c r="H342" s="223" t="s">
        <v>2124</v>
      </c>
      <c r="I342" s="223" t="s">
        <v>2124</v>
      </c>
      <c r="J342" s="223" t="s">
        <v>2124</v>
      </c>
      <c r="K342" s="227"/>
      <c r="L342" s="227"/>
      <c r="M342" s="227"/>
      <c r="N342" s="227"/>
      <c r="O342" s="227"/>
      <c r="P342" s="227"/>
      <c r="Q342" s="227"/>
      <c r="R342" s="227"/>
      <c r="S342" s="226"/>
      <c r="T342" s="227" t="s">
        <v>2125</v>
      </c>
      <c r="U342" s="227" t="s">
        <v>2125</v>
      </c>
      <c r="V342" s="227" t="s">
        <v>2125</v>
      </c>
      <c r="W342" s="227" t="s">
        <v>2125</v>
      </c>
      <c r="X342" s="227" t="s">
        <v>2125</v>
      </c>
      <c r="Y342" s="227" t="s">
        <v>2125</v>
      </c>
      <c r="Z342" s="227" t="s">
        <v>2125</v>
      </c>
      <c r="AA342" s="227" t="s">
        <v>2125</v>
      </c>
      <c r="AB342" s="227" t="s">
        <v>2125</v>
      </c>
      <c r="AC342" s="227" t="s">
        <v>2125</v>
      </c>
      <c r="AD342" s="227" t="s">
        <v>2125</v>
      </c>
      <c r="AE342" s="227" t="s">
        <v>2125</v>
      </c>
      <c r="AF342" s="226"/>
      <c r="AG342" s="227"/>
      <c r="AH342" s="227"/>
      <c r="AI342" s="227"/>
      <c r="AJ342" s="227"/>
      <c r="AK342" s="227"/>
      <c r="AL342" s="227"/>
      <c r="AM342" s="227"/>
      <c r="AN342" s="227"/>
      <c r="AO342" s="227"/>
      <c r="AP342" s="227"/>
      <c r="AQ342" s="227"/>
      <c r="AR342" s="227"/>
      <c r="AS342" s="226"/>
      <c r="AT342" s="227"/>
      <c r="AU342" s="227"/>
      <c r="AV342" s="227"/>
      <c r="AW342" s="227"/>
      <c r="AX342" s="227"/>
      <c r="AY342" s="227"/>
    </row>
    <row r="343" spans="1:51" x14ac:dyDescent="0.3">
      <c r="A343" s="223"/>
      <c r="B343" s="224" t="s">
        <v>113</v>
      </c>
      <c r="C343" s="224">
        <v>15</v>
      </c>
      <c r="D343" s="224">
        <v>10</v>
      </c>
      <c r="E343" s="225"/>
      <c r="F343" s="227" t="s">
        <v>2127</v>
      </c>
      <c r="G343" s="227" t="s">
        <v>2127</v>
      </c>
      <c r="H343" s="227" t="s">
        <v>2127</v>
      </c>
      <c r="I343" s="227" t="s">
        <v>2127</v>
      </c>
      <c r="J343" s="227" t="s">
        <v>2127</v>
      </c>
      <c r="K343" s="227" t="s">
        <v>2127</v>
      </c>
      <c r="L343" s="227" t="s">
        <v>2128</v>
      </c>
      <c r="M343" s="227" t="s">
        <v>2128</v>
      </c>
      <c r="N343" s="227" t="s">
        <v>2128</v>
      </c>
      <c r="O343" s="227" t="s">
        <v>2128</v>
      </c>
      <c r="P343" s="227" t="s">
        <v>2128</v>
      </c>
      <c r="Q343" s="227" t="s">
        <v>2129</v>
      </c>
      <c r="R343" s="227" t="s">
        <v>1261</v>
      </c>
      <c r="S343" s="226"/>
      <c r="T343" s="227" t="s">
        <v>2129</v>
      </c>
      <c r="U343" s="227" t="s">
        <v>2129</v>
      </c>
      <c r="V343" s="227" t="s">
        <v>2129</v>
      </c>
      <c r="W343" s="227" t="s">
        <v>2129</v>
      </c>
      <c r="X343" s="227" t="s">
        <v>2130</v>
      </c>
      <c r="Y343" s="227" t="s">
        <v>2130</v>
      </c>
      <c r="Z343" s="227" t="s">
        <v>2131</v>
      </c>
      <c r="AA343" s="227" t="s">
        <v>2131</v>
      </c>
      <c r="AB343" s="227" t="s">
        <v>2131</v>
      </c>
      <c r="AC343" s="227" t="s">
        <v>2131</v>
      </c>
      <c r="AD343" s="227" t="s">
        <v>2131</v>
      </c>
      <c r="AE343" s="227" t="s">
        <v>371</v>
      </c>
      <c r="AF343" s="226"/>
      <c r="AG343" s="227" t="s">
        <v>371</v>
      </c>
      <c r="AH343" s="227" t="s">
        <v>371</v>
      </c>
      <c r="AI343" s="227" t="s">
        <v>371</v>
      </c>
      <c r="AJ343" s="227" t="s">
        <v>371</v>
      </c>
      <c r="AK343" s="227"/>
      <c r="AL343" s="227"/>
      <c r="AM343" s="227"/>
      <c r="AN343" s="227"/>
      <c r="AO343" s="227"/>
      <c r="AP343" s="227"/>
      <c r="AQ343" s="227"/>
      <c r="AR343" s="227"/>
      <c r="AS343" s="226"/>
      <c r="AT343" s="227"/>
      <c r="AU343" s="227"/>
      <c r="AV343" s="227"/>
      <c r="AW343" s="227"/>
      <c r="AX343" s="227"/>
      <c r="AY343" s="227"/>
    </row>
    <row r="344" spans="1:51" x14ac:dyDescent="0.3">
      <c r="A344" s="253"/>
      <c r="B344" s="224" t="s">
        <v>568</v>
      </c>
      <c r="C344" s="224"/>
      <c r="D344" s="224"/>
      <c r="E344" s="225"/>
      <c r="F344" s="227"/>
      <c r="G344" s="227"/>
      <c r="H344" s="227"/>
      <c r="I344" s="227"/>
      <c r="J344" s="227"/>
      <c r="K344" s="227"/>
      <c r="L344" s="227" t="s">
        <v>2132</v>
      </c>
      <c r="M344" s="227" t="s">
        <v>2133</v>
      </c>
      <c r="N344" s="227" t="s">
        <v>2134</v>
      </c>
      <c r="O344" s="227" t="s">
        <v>2135</v>
      </c>
      <c r="P344" s="228"/>
      <c r="Q344" s="228"/>
      <c r="R344" s="228"/>
      <c r="S344" s="228"/>
      <c r="T344" s="228" t="s">
        <v>2136</v>
      </c>
      <c r="U344" s="228" t="s">
        <v>2136</v>
      </c>
      <c r="V344" s="228" t="s">
        <v>2136</v>
      </c>
      <c r="W344" s="227" t="s">
        <v>2137</v>
      </c>
      <c r="X344" s="227" t="s">
        <v>2137</v>
      </c>
      <c r="Y344" s="227" t="s">
        <v>2137</v>
      </c>
      <c r="Z344" s="227" t="s">
        <v>2282</v>
      </c>
      <c r="AA344" s="227"/>
      <c r="AB344" s="227"/>
      <c r="AC344" s="227"/>
      <c r="AD344" s="227"/>
      <c r="AE344" s="227"/>
      <c r="AF344" s="226"/>
      <c r="AG344" s="227"/>
      <c r="AH344" s="227"/>
      <c r="AI344" s="227"/>
      <c r="AJ344" s="227"/>
      <c r="AK344" s="227"/>
      <c r="AL344" s="227"/>
      <c r="AM344" s="227"/>
      <c r="AN344" s="227"/>
      <c r="AO344" s="227"/>
      <c r="AP344" s="227"/>
      <c r="AQ344" s="227"/>
      <c r="AR344" s="227"/>
      <c r="AS344" s="226"/>
      <c r="AT344" s="227"/>
      <c r="AU344" s="227"/>
      <c r="AV344" s="227"/>
      <c r="AW344" s="227"/>
      <c r="AX344" s="227"/>
      <c r="AY344" s="227"/>
    </row>
    <row r="345" spans="1:51" x14ac:dyDescent="0.3">
      <c r="A345" s="223"/>
      <c r="B345" s="224" t="s">
        <v>2138</v>
      </c>
      <c r="C345" s="224">
        <v>15</v>
      </c>
      <c r="D345" s="224">
        <v>8</v>
      </c>
      <c r="E345" s="225"/>
      <c r="F345" s="227" t="s">
        <v>2139</v>
      </c>
      <c r="G345" s="227" t="s">
        <v>2139</v>
      </c>
      <c r="H345" s="227" t="s">
        <v>2139</v>
      </c>
      <c r="I345" s="227" t="s">
        <v>2139</v>
      </c>
      <c r="J345" s="227" t="s">
        <v>2140</v>
      </c>
      <c r="K345" s="227" t="s">
        <v>2140</v>
      </c>
      <c r="L345" s="227" t="s">
        <v>2140</v>
      </c>
      <c r="M345" s="227" t="s">
        <v>2140</v>
      </c>
      <c r="N345" s="227" t="s">
        <v>2140</v>
      </c>
      <c r="O345" s="227" t="s">
        <v>2140</v>
      </c>
      <c r="P345" s="227" t="s">
        <v>2141</v>
      </c>
      <c r="Q345" s="227" t="s">
        <v>2141</v>
      </c>
      <c r="R345" s="227" t="s">
        <v>1261</v>
      </c>
      <c r="S345" s="226"/>
      <c r="T345" s="227" t="s">
        <v>2141</v>
      </c>
      <c r="U345" s="227" t="s">
        <v>2141</v>
      </c>
      <c r="V345" s="227" t="s">
        <v>2141</v>
      </c>
      <c r="W345" s="227" t="s">
        <v>2141</v>
      </c>
      <c r="X345" s="227" t="s">
        <v>2142</v>
      </c>
      <c r="Y345" s="227" t="s">
        <v>2142</v>
      </c>
      <c r="Z345" s="227" t="s">
        <v>2142</v>
      </c>
      <c r="AA345" s="227" t="s">
        <v>2142</v>
      </c>
      <c r="AB345" s="227" t="s">
        <v>2142</v>
      </c>
      <c r="AC345" s="227" t="s">
        <v>2142</v>
      </c>
      <c r="AD345" s="227" t="s">
        <v>2142</v>
      </c>
      <c r="AE345" s="227" t="s">
        <v>2142</v>
      </c>
      <c r="AF345" s="226"/>
      <c r="AG345" s="227" t="s">
        <v>2142</v>
      </c>
      <c r="AH345" s="227" t="s">
        <v>2142</v>
      </c>
      <c r="AI345" s="227"/>
      <c r="AJ345" s="227"/>
      <c r="AK345" s="227"/>
      <c r="AL345" s="227"/>
      <c r="AM345" s="227"/>
      <c r="AN345" s="227"/>
      <c r="AO345" s="227"/>
      <c r="AP345" s="227"/>
      <c r="AQ345" s="227"/>
      <c r="AR345" s="227"/>
      <c r="AS345" s="226"/>
      <c r="AT345" s="227"/>
      <c r="AU345" s="227"/>
      <c r="AV345" s="227"/>
      <c r="AW345" s="227"/>
      <c r="AX345" s="227"/>
      <c r="AY345" s="227"/>
    </row>
    <row r="346" spans="1:51" x14ac:dyDescent="0.3">
      <c r="A346" s="253"/>
      <c r="B346" s="224" t="s">
        <v>2143</v>
      </c>
      <c r="C346" s="224"/>
      <c r="D346" s="224"/>
      <c r="E346" s="225"/>
      <c r="F346" s="227"/>
      <c r="G346" s="227"/>
      <c r="H346" s="227"/>
      <c r="I346" s="227"/>
      <c r="J346" s="227"/>
      <c r="K346" s="227"/>
      <c r="L346" s="227" t="s">
        <v>2144</v>
      </c>
      <c r="M346" s="227" t="s">
        <v>2144</v>
      </c>
      <c r="N346" s="227" t="s">
        <v>2144</v>
      </c>
      <c r="O346" s="227" t="s">
        <v>2144</v>
      </c>
      <c r="P346" s="227" t="s">
        <v>2144</v>
      </c>
      <c r="Q346" s="227" t="s">
        <v>2144</v>
      </c>
      <c r="R346" s="227"/>
      <c r="S346" s="226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  <c r="AD346" s="227"/>
      <c r="AE346" s="227"/>
      <c r="AF346" s="226"/>
      <c r="AG346" s="227"/>
      <c r="AH346" s="227"/>
      <c r="AI346" s="227"/>
      <c r="AJ346" s="227"/>
      <c r="AK346" s="227"/>
      <c r="AL346" s="227"/>
      <c r="AM346" s="227"/>
      <c r="AN346" s="227"/>
      <c r="AO346" s="227"/>
      <c r="AP346" s="227"/>
      <c r="AQ346" s="227"/>
      <c r="AR346" s="227"/>
      <c r="AS346" s="226"/>
      <c r="AT346" s="227"/>
      <c r="AU346" s="227"/>
      <c r="AV346" s="227"/>
      <c r="AW346" s="227"/>
      <c r="AX346" s="227"/>
      <c r="AY346" s="227"/>
    </row>
    <row r="347" spans="1:51" x14ac:dyDescent="0.3">
      <c r="A347" s="253"/>
      <c r="B347" s="224" t="s">
        <v>2145</v>
      </c>
      <c r="C347" s="224"/>
      <c r="D347" s="224"/>
      <c r="E347" s="225" t="s">
        <v>603</v>
      </c>
      <c r="F347" s="227" t="s">
        <v>2146</v>
      </c>
      <c r="G347" s="227" t="s">
        <v>2146</v>
      </c>
      <c r="H347" s="227" t="s">
        <v>2147</v>
      </c>
      <c r="I347" s="227" t="s">
        <v>2147</v>
      </c>
      <c r="J347" s="227" t="s">
        <v>2147</v>
      </c>
      <c r="K347" s="227" t="s">
        <v>2147</v>
      </c>
      <c r="L347" s="227" t="s">
        <v>2147</v>
      </c>
      <c r="M347" s="227" t="s">
        <v>2147</v>
      </c>
      <c r="N347" s="227" t="s">
        <v>2147</v>
      </c>
      <c r="O347" s="227" t="s">
        <v>2147</v>
      </c>
      <c r="P347" s="227" t="s">
        <v>2147</v>
      </c>
      <c r="Q347" s="227" t="s">
        <v>2147</v>
      </c>
      <c r="R347" s="227"/>
      <c r="S347" s="226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  <c r="AD347" s="227"/>
      <c r="AE347" s="227"/>
      <c r="AF347" s="226"/>
      <c r="AG347" s="227"/>
      <c r="AH347" s="227"/>
      <c r="AI347" s="227"/>
      <c r="AJ347" s="227"/>
      <c r="AK347" s="227"/>
      <c r="AL347" s="227"/>
      <c r="AM347" s="227"/>
      <c r="AN347" s="227"/>
      <c r="AO347" s="227"/>
      <c r="AP347" s="227"/>
      <c r="AQ347" s="227"/>
      <c r="AR347" s="227"/>
      <c r="AS347" s="226"/>
      <c r="AT347" s="227"/>
      <c r="AU347" s="227"/>
      <c r="AV347" s="227"/>
      <c r="AW347" s="227"/>
      <c r="AX347" s="227"/>
      <c r="AY347" s="227"/>
    </row>
    <row r="348" spans="1:51" x14ac:dyDescent="0.3">
      <c r="A348" s="253"/>
      <c r="B348" s="224" t="s">
        <v>2148</v>
      </c>
      <c r="C348" s="224"/>
      <c r="D348" s="224"/>
      <c r="E348" s="225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6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  <c r="AD348" s="227"/>
      <c r="AE348" s="227"/>
      <c r="AF348" s="226"/>
      <c r="AG348" s="227"/>
      <c r="AH348" s="227"/>
      <c r="AI348" s="227"/>
      <c r="AJ348" s="227"/>
      <c r="AK348" s="227"/>
      <c r="AL348" s="227"/>
      <c r="AM348" s="227"/>
      <c r="AN348" s="227"/>
      <c r="AO348" s="227"/>
      <c r="AP348" s="227"/>
      <c r="AQ348" s="227"/>
      <c r="AR348" s="227"/>
      <c r="AS348" s="226"/>
      <c r="AT348" s="227"/>
      <c r="AU348" s="227"/>
      <c r="AV348" s="227"/>
      <c r="AW348" s="227"/>
      <c r="AX348" s="227"/>
      <c r="AY348" s="227"/>
    </row>
    <row r="349" spans="1:51" x14ac:dyDescent="0.3">
      <c r="A349" s="223"/>
      <c r="B349" s="224" t="s">
        <v>42</v>
      </c>
      <c r="C349" s="224">
        <v>15</v>
      </c>
      <c r="D349" s="224">
        <v>8</v>
      </c>
      <c r="E349" s="225" t="s">
        <v>603</v>
      </c>
      <c r="F349" s="227" t="s">
        <v>2149</v>
      </c>
      <c r="G349" s="227" t="s">
        <v>2150</v>
      </c>
      <c r="H349" s="227" t="s">
        <v>2151</v>
      </c>
      <c r="I349" s="227" t="s">
        <v>2152</v>
      </c>
      <c r="J349" s="227" t="s">
        <v>2153</v>
      </c>
      <c r="K349" s="227" t="s">
        <v>2154</v>
      </c>
      <c r="L349" s="227" t="s">
        <v>2155</v>
      </c>
      <c r="M349" s="227" t="s">
        <v>2156</v>
      </c>
      <c r="N349" s="227" t="s">
        <v>2157</v>
      </c>
      <c r="O349" s="227" t="s">
        <v>2158</v>
      </c>
      <c r="P349" s="227" t="s">
        <v>2159</v>
      </c>
      <c r="Q349" s="227" t="s">
        <v>2160</v>
      </c>
      <c r="R349" s="227"/>
      <c r="S349" s="226"/>
      <c r="T349" s="227" t="s">
        <v>2161</v>
      </c>
      <c r="U349" s="227" t="s">
        <v>2162</v>
      </c>
      <c r="V349" s="227" t="s">
        <v>2163</v>
      </c>
      <c r="W349" s="227" t="s">
        <v>2164</v>
      </c>
      <c r="X349" s="227" t="s">
        <v>2165</v>
      </c>
      <c r="Y349" s="227" t="s">
        <v>2166</v>
      </c>
      <c r="Z349" s="227" t="s">
        <v>2167</v>
      </c>
      <c r="AA349" s="227" t="s">
        <v>2168</v>
      </c>
      <c r="AB349" s="227" t="s">
        <v>2169</v>
      </c>
      <c r="AC349" s="227" t="s">
        <v>2170</v>
      </c>
      <c r="AD349" s="227" t="s">
        <v>2171</v>
      </c>
      <c r="AE349" s="227" t="s">
        <v>2172</v>
      </c>
      <c r="AF349" s="226"/>
      <c r="AG349" s="227" t="s">
        <v>363</v>
      </c>
      <c r="AH349" s="227" t="s">
        <v>516</v>
      </c>
      <c r="AI349" s="227"/>
      <c r="AJ349" s="227"/>
      <c r="AK349" s="227"/>
      <c r="AL349" s="227"/>
      <c r="AM349" s="227"/>
      <c r="AN349" s="227"/>
      <c r="AO349" s="227"/>
      <c r="AP349" s="227"/>
      <c r="AQ349" s="227"/>
      <c r="AR349" s="227"/>
      <c r="AS349" s="226"/>
      <c r="AT349" s="227"/>
      <c r="AU349" s="227"/>
      <c r="AV349" s="227"/>
      <c r="AW349" s="227"/>
      <c r="AX349" s="227"/>
      <c r="AY349" s="227"/>
    </row>
    <row r="350" spans="1:51" x14ac:dyDescent="0.3">
      <c r="A350" s="223"/>
      <c r="B350" s="240" t="s">
        <v>64</v>
      </c>
      <c r="C350" s="224">
        <v>15</v>
      </c>
      <c r="D350" s="224">
        <v>5</v>
      </c>
      <c r="E350" s="241"/>
      <c r="F350" s="227" t="s">
        <v>2173</v>
      </c>
      <c r="G350" s="227" t="s">
        <v>2174</v>
      </c>
      <c r="H350" s="227" t="s">
        <v>2175</v>
      </c>
      <c r="I350" s="227" t="s">
        <v>2176</v>
      </c>
      <c r="J350" s="227" t="s">
        <v>2177</v>
      </c>
      <c r="K350" s="227" t="s">
        <v>2178</v>
      </c>
      <c r="L350" s="227" t="s">
        <v>2179</v>
      </c>
      <c r="M350" s="227" t="s">
        <v>2180</v>
      </c>
      <c r="N350" s="227" t="s">
        <v>2181</v>
      </c>
      <c r="O350" s="227" t="s">
        <v>2182</v>
      </c>
      <c r="P350" s="227" t="s">
        <v>2183</v>
      </c>
      <c r="Q350" s="227" t="s">
        <v>2184</v>
      </c>
      <c r="R350" s="227"/>
      <c r="S350" s="226"/>
      <c r="T350" s="227" t="s">
        <v>2185</v>
      </c>
      <c r="U350" s="227" t="s">
        <v>2186</v>
      </c>
      <c r="V350" s="227" t="s">
        <v>2187</v>
      </c>
      <c r="W350" s="227" t="s">
        <v>2188</v>
      </c>
      <c r="X350" s="227" t="s">
        <v>2189</v>
      </c>
      <c r="Y350" s="227" t="s">
        <v>2190</v>
      </c>
      <c r="Z350" s="227" t="s">
        <v>2191</v>
      </c>
      <c r="AA350" s="227" t="s">
        <v>2192</v>
      </c>
      <c r="AB350" s="227" t="s">
        <v>2193</v>
      </c>
      <c r="AC350" s="227" t="s">
        <v>497</v>
      </c>
      <c r="AD350" s="55" t="s">
        <v>2322</v>
      </c>
      <c r="AE350" s="227"/>
      <c r="AF350" s="226"/>
      <c r="AG350" s="227"/>
      <c r="AH350" s="227"/>
      <c r="AI350" s="227"/>
      <c r="AJ350" s="227"/>
      <c r="AK350" s="227"/>
      <c r="AL350" s="227"/>
      <c r="AM350" s="227"/>
      <c r="AN350" s="227"/>
      <c r="AO350" s="227"/>
      <c r="AP350" s="227"/>
      <c r="AQ350" s="227"/>
      <c r="AR350" s="227"/>
      <c r="AS350" s="226"/>
      <c r="AT350" s="227"/>
      <c r="AU350" s="227"/>
      <c r="AV350" s="227"/>
      <c r="AW350" s="227"/>
      <c r="AX350" s="227"/>
      <c r="AY350" s="227"/>
    </row>
    <row r="351" spans="1:51" x14ac:dyDescent="0.3">
      <c r="A351" s="253"/>
      <c r="B351" s="240" t="s">
        <v>2194</v>
      </c>
      <c r="C351" s="224"/>
      <c r="D351" s="224"/>
      <c r="E351" s="241"/>
      <c r="F351" s="227"/>
      <c r="G351" s="227"/>
      <c r="H351" s="227"/>
      <c r="I351" s="227" t="s">
        <v>2195</v>
      </c>
      <c r="J351" s="227" t="s">
        <v>2195</v>
      </c>
      <c r="K351" s="227" t="s">
        <v>2195</v>
      </c>
      <c r="L351" s="227" t="s">
        <v>2195</v>
      </c>
      <c r="M351" s="227" t="s">
        <v>2195</v>
      </c>
      <c r="N351" s="227" t="s">
        <v>2195</v>
      </c>
      <c r="O351" s="227" t="s">
        <v>2195</v>
      </c>
      <c r="P351" s="227" t="s">
        <v>2195</v>
      </c>
      <c r="Q351" s="227" t="s">
        <v>2195</v>
      </c>
      <c r="R351" s="227" t="s">
        <v>1309</v>
      </c>
      <c r="S351" s="226"/>
      <c r="T351" s="227" t="s">
        <v>2195</v>
      </c>
      <c r="U351" s="227" t="s">
        <v>2195</v>
      </c>
      <c r="V351" s="227" t="s">
        <v>2195</v>
      </c>
      <c r="W351" s="227"/>
      <c r="X351" s="227"/>
      <c r="Y351" s="227"/>
      <c r="Z351" s="227"/>
      <c r="AA351" s="227"/>
      <c r="AB351" s="227"/>
      <c r="AC351" s="227"/>
      <c r="AD351" s="227"/>
      <c r="AE351" s="227"/>
      <c r="AF351" s="226"/>
      <c r="AG351" s="227"/>
      <c r="AH351" s="227"/>
      <c r="AI351" s="227"/>
      <c r="AJ351" s="227"/>
      <c r="AK351" s="227"/>
      <c r="AL351" s="227"/>
      <c r="AM351" s="227"/>
      <c r="AN351" s="227"/>
      <c r="AO351" s="227"/>
      <c r="AP351" s="227"/>
      <c r="AQ351" s="227"/>
      <c r="AR351" s="227"/>
      <c r="AS351" s="226"/>
      <c r="AT351" s="227"/>
      <c r="AU351" s="227"/>
      <c r="AV351" s="227"/>
      <c r="AW351" s="227"/>
      <c r="AX351" s="227"/>
      <c r="AY351" s="227"/>
    </row>
    <row r="352" spans="1:51" x14ac:dyDescent="0.3">
      <c r="A352" s="223"/>
      <c r="B352" s="240" t="s">
        <v>2196</v>
      </c>
      <c r="C352" s="224">
        <v>15</v>
      </c>
      <c r="D352" s="224">
        <v>2</v>
      </c>
      <c r="E352" s="241" t="s">
        <v>603</v>
      </c>
      <c r="F352" s="227"/>
      <c r="G352" s="227"/>
      <c r="H352" s="227"/>
      <c r="I352" s="227"/>
      <c r="J352" s="227"/>
      <c r="K352" s="227"/>
      <c r="L352" s="227"/>
      <c r="M352" s="227"/>
      <c r="N352" s="227" t="s">
        <v>2197</v>
      </c>
      <c r="O352" s="227" t="s">
        <v>2198</v>
      </c>
      <c r="P352" s="227" t="s">
        <v>2199</v>
      </c>
      <c r="Q352" s="227" t="s">
        <v>2200</v>
      </c>
      <c r="R352" s="227"/>
      <c r="S352" s="226"/>
      <c r="T352" s="227" t="s">
        <v>2201</v>
      </c>
      <c r="U352" s="227" t="s">
        <v>2202</v>
      </c>
      <c r="V352" s="227" t="s">
        <v>2203</v>
      </c>
      <c r="W352" s="227" t="s">
        <v>2204</v>
      </c>
      <c r="X352" s="227" t="s">
        <v>2205</v>
      </c>
      <c r="Y352" s="227" t="s">
        <v>2206</v>
      </c>
      <c r="Z352" s="227" t="s">
        <v>2207</v>
      </c>
      <c r="AA352" s="227" t="s">
        <v>2208</v>
      </c>
      <c r="AB352" s="227"/>
      <c r="AC352" s="227"/>
      <c r="AD352" s="227"/>
      <c r="AE352" s="227"/>
      <c r="AF352" s="226"/>
      <c r="AG352" s="227"/>
      <c r="AH352" s="227"/>
      <c r="AI352" s="227"/>
      <c r="AJ352" s="227"/>
      <c r="AK352" s="227"/>
      <c r="AL352" s="227"/>
      <c r="AM352" s="227"/>
      <c r="AN352" s="227"/>
      <c r="AO352" s="227"/>
      <c r="AP352" s="227"/>
      <c r="AQ352" s="227"/>
      <c r="AR352" s="227"/>
      <c r="AS352" s="226"/>
      <c r="AT352" s="227"/>
      <c r="AU352" s="227"/>
      <c r="AV352" s="227"/>
      <c r="AW352" s="227"/>
      <c r="AX352" s="227"/>
      <c r="AY352" s="227"/>
    </row>
    <row r="353" spans="1:59" x14ac:dyDescent="0.3">
      <c r="A353" s="253"/>
      <c r="B353" s="240" t="s">
        <v>2209</v>
      </c>
      <c r="C353" s="224"/>
      <c r="D353" s="224"/>
      <c r="E353" s="241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 t="s">
        <v>2210</v>
      </c>
      <c r="R353" s="227"/>
      <c r="S353" s="226"/>
      <c r="T353" s="227"/>
      <c r="U353" s="227"/>
      <c r="V353" s="227"/>
      <c r="W353" s="227"/>
      <c r="X353" s="227"/>
      <c r="Y353" s="227"/>
      <c r="Z353" s="227"/>
      <c r="AA353" s="227"/>
      <c r="AB353" s="227"/>
      <c r="AC353" s="227"/>
      <c r="AD353" s="227"/>
      <c r="AE353" s="227"/>
      <c r="AF353" s="226"/>
      <c r="AG353" s="227"/>
      <c r="AH353" s="227"/>
      <c r="AI353" s="227"/>
      <c r="AJ353" s="227"/>
      <c r="AK353" s="227"/>
      <c r="AL353" s="227"/>
      <c r="AM353" s="227"/>
      <c r="AN353" s="227"/>
      <c r="AO353" s="227"/>
      <c r="AP353" s="227"/>
      <c r="AQ353" s="227"/>
      <c r="AR353" s="227"/>
      <c r="AS353" s="226"/>
      <c r="AT353" s="227"/>
      <c r="AU353" s="227"/>
      <c r="AV353" s="227"/>
      <c r="AW353" s="227"/>
      <c r="AX353" s="227"/>
      <c r="AY353" s="227"/>
    </row>
    <row r="354" spans="1:59" x14ac:dyDescent="0.3">
      <c r="A354" s="253"/>
      <c r="B354" s="240" t="s">
        <v>2211</v>
      </c>
      <c r="C354" s="224"/>
      <c r="D354" s="224"/>
      <c r="E354" s="241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 t="s">
        <v>2212</v>
      </c>
      <c r="R354" s="227"/>
      <c r="S354" s="226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  <c r="AD354" s="227"/>
      <c r="AE354" s="227"/>
      <c r="AF354" s="226"/>
      <c r="AG354" s="227"/>
      <c r="AH354" s="227"/>
      <c r="AI354" s="227"/>
      <c r="AJ354" s="227"/>
      <c r="AK354" s="227"/>
      <c r="AL354" s="227"/>
      <c r="AM354" s="227"/>
      <c r="AN354" s="227"/>
      <c r="AO354" s="227"/>
      <c r="AP354" s="227"/>
      <c r="AQ354" s="227"/>
      <c r="AR354" s="227"/>
      <c r="AS354" s="226"/>
      <c r="AT354" s="227"/>
      <c r="AU354" s="227"/>
      <c r="AV354" s="227"/>
      <c r="AW354" s="227"/>
      <c r="AX354" s="227"/>
      <c r="AY354" s="227"/>
    </row>
    <row r="355" spans="1:59" x14ac:dyDescent="0.3">
      <c r="A355" s="253"/>
      <c r="B355" s="240" t="s">
        <v>2213</v>
      </c>
      <c r="C355" s="224"/>
      <c r="D355" s="224"/>
      <c r="E355" s="241"/>
      <c r="F355" s="227"/>
      <c r="G355" s="227"/>
      <c r="H355" s="227"/>
      <c r="I355" s="227"/>
      <c r="J355" s="227"/>
      <c r="K355" s="227"/>
      <c r="L355" s="227" t="s">
        <v>2214</v>
      </c>
      <c r="M355" s="227" t="s">
        <v>2214</v>
      </c>
      <c r="N355" s="227" t="s">
        <v>2214</v>
      </c>
      <c r="O355" s="227" t="s">
        <v>2214</v>
      </c>
      <c r="P355" s="227" t="s">
        <v>2214</v>
      </c>
      <c r="Q355" s="227" t="s">
        <v>2214</v>
      </c>
      <c r="R355" s="227"/>
      <c r="S355" s="226"/>
      <c r="T355" s="227"/>
      <c r="U355" s="227"/>
      <c r="V355" s="227"/>
      <c r="W355" s="227"/>
      <c r="X355" s="227"/>
      <c r="Y355" s="227"/>
      <c r="Z355" s="227"/>
      <c r="AA355" s="227"/>
      <c r="AB355" s="227"/>
      <c r="AC355" s="227"/>
      <c r="AD355" s="227"/>
      <c r="AE355" s="227"/>
      <c r="AF355" s="226"/>
      <c r="AG355" s="227"/>
      <c r="AH355" s="227"/>
      <c r="AI355" s="227"/>
      <c r="AJ355" s="227"/>
      <c r="AK355" s="227"/>
      <c r="AL355" s="227"/>
      <c r="AM355" s="227"/>
      <c r="AN355" s="227"/>
      <c r="AO355" s="227"/>
      <c r="AP355" s="227"/>
      <c r="AQ355" s="227"/>
      <c r="AR355" s="227"/>
      <c r="AS355" s="226"/>
      <c r="AT355" s="227"/>
      <c r="AU355" s="227"/>
      <c r="AV355" s="227"/>
      <c r="AW355" s="227"/>
      <c r="AX355" s="227"/>
      <c r="AY355" s="227"/>
    </row>
    <row r="356" spans="1:59" x14ac:dyDescent="0.3">
      <c r="A356" s="223"/>
      <c r="B356" s="240" t="s">
        <v>2215</v>
      </c>
      <c r="C356" s="224">
        <v>15</v>
      </c>
      <c r="D356" s="224">
        <v>9</v>
      </c>
      <c r="E356" s="241" t="s">
        <v>603</v>
      </c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6"/>
      <c r="T356" s="227" t="s">
        <v>2216</v>
      </c>
      <c r="U356" s="227" t="s">
        <v>2217</v>
      </c>
      <c r="V356" s="227" t="s">
        <v>2217</v>
      </c>
      <c r="W356" s="227" t="s">
        <v>2217</v>
      </c>
      <c r="X356" s="227" t="s">
        <v>2217</v>
      </c>
      <c r="Y356" s="227" t="s">
        <v>2218</v>
      </c>
      <c r="Z356" s="227" t="s">
        <v>2219</v>
      </c>
      <c r="AA356" s="227" t="s">
        <v>2219</v>
      </c>
      <c r="AB356" s="227" t="s">
        <v>2219</v>
      </c>
      <c r="AC356" s="227" t="s">
        <v>2219</v>
      </c>
      <c r="AD356" s="227" t="s">
        <v>2219</v>
      </c>
      <c r="AE356" s="54" t="s">
        <v>2343</v>
      </c>
      <c r="AF356" s="226"/>
      <c r="AG356" s="54" t="s">
        <v>2343</v>
      </c>
      <c r="AH356" s="54" t="s">
        <v>2343</v>
      </c>
      <c r="AI356" s="54" t="s">
        <v>2343</v>
      </c>
      <c r="AJ356" s="227"/>
      <c r="AK356" s="227"/>
      <c r="AL356" s="227"/>
      <c r="AM356" s="227"/>
      <c r="AN356" s="227"/>
      <c r="AO356" s="227"/>
      <c r="AP356" s="227"/>
      <c r="AQ356" s="227"/>
      <c r="AR356" s="227"/>
      <c r="AS356" s="226"/>
      <c r="AT356" s="227"/>
      <c r="AU356" s="227"/>
      <c r="AV356" s="227"/>
      <c r="AW356" s="227"/>
      <c r="AX356" s="227"/>
      <c r="AY356" s="227"/>
    </row>
    <row r="357" spans="1:59" x14ac:dyDescent="0.3">
      <c r="A357" s="223"/>
      <c r="B357" s="240" t="s">
        <v>2220</v>
      </c>
      <c r="C357" s="224">
        <v>15</v>
      </c>
      <c r="D357" s="224">
        <v>5</v>
      </c>
      <c r="E357" s="241" t="s">
        <v>603</v>
      </c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6"/>
      <c r="T357" s="227"/>
      <c r="U357" s="227" t="s">
        <v>2221</v>
      </c>
      <c r="V357" s="227" t="s">
        <v>2222</v>
      </c>
      <c r="W357" s="227" t="s">
        <v>2222</v>
      </c>
      <c r="X357" s="227" t="s">
        <v>2222</v>
      </c>
      <c r="Y357" s="227" t="s">
        <v>2222</v>
      </c>
      <c r="Z357" s="227" t="s">
        <v>2222</v>
      </c>
      <c r="AA357" s="227" t="s">
        <v>2222</v>
      </c>
      <c r="AB357" s="227" t="s">
        <v>2222</v>
      </c>
      <c r="AC357" s="227" t="s">
        <v>2222</v>
      </c>
      <c r="AD357" s="227" t="s">
        <v>2222</v>
      </c>
      <c r="AE357" s="227"/>
      <c r="AF357" s="226"/>
      <c r="AG357" s="227"/>
      <c r="AH357" s="227"/>
      <c r="AI357" s="227"/>
      <c r="AJ357" s="227"/>
      <c r="AK357" s="227"/>
      <c r="AL357" s="227"/>
      <c r="AM357" s="227"/>
      <c r="AN357" s="227"/>
      <c r="AO357" s="227"/>
      <c r="AP357" s="227"/>
      <c r="AQ357" s="227"/>
      <c r="AR357" s="227"/>
      <c r="AS357" s="226"/>
      <c r="AT357" s="227"/>
      <c r="AU357" s="227"/>
      <c r="AV357" s="227"/>
      <c r="AW357" s="227"/>
      <c r="AX357" s="227"/>
      <c r="AY357" s="227"/>
    </row>
    <row r="358" spans="1:59" x14ac:dyDescent="0.3">
      <c r="A358" s="255"/>
      <c r="B358" s="240" t="s">
        <v>66</v>
      </c>
      <c r="C358" s="224"/>
      <c r="D358" s="224"/>
      <c r="E358" s="241" t="s">
        <v>603</v>
      </c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6"/>
      <c r="T358" s="227"/>
      <c r="U358" s="227"/>
      <c r="V358" s="227" t="s">
        <v>2223</v>
      </c>
      <c r="W358" s="242" t="s">
        <v>2224</v>
      </c>
      <c r="X358" s="227" t="s">
        <v>2225</v>
      </c>
      <c r="Y358" s="227" t="s">
        <v>2225</v>
      </c>
      <c r="Z358" s="227"/>
      <c r="AA358" s="227"/>
      <c r="AB358" s="227"/>
      <c r="AC358" s="227"/>
      <c r="AD358" s="227"/>
      <c r="AE358" s="227"/>
      <c r="AF358" s="226"/>
      <c r="AG358" s="227"/>
      <c r="AH358" s="227"/>
      <c r="AI358" s="227"/>
      <c r="AJ358" s="227"/>
      <c r="AK358" s="227"/>
      <c r="AL358" s="227"/>
      <c r="AM358" s="227"/>
      <c r="AN358" s="227"/>
      <c r="AO358" s="227"/>
      <c r="AP358" s="227"/>
      <c r="AQ358" s="227"/>
      <c r="AR358" s="227"/>
      <c r="AS358" s="226"/>
      <c r="AT358" s="227"/>
      <c r="AU358" s="227"/>
      <c r="AV358" s="227"/>
      <c r="AW358" s="227"/>
      <c r="AX358" s="227"/>
      <c r="AY358" s="227"/>
    </row>
    <row r="359" spans="1:59" x14ac:dyDescent="0.3">
      <c r="A359" s="196"/>
      <c r="B359" s="240" t="s">
        <v>112</v>
      </c>
      <c r="C359" s="224">
        <v>15</v>
      </c>
      <c r="D359" s="224">
        <v>7</v>
      </c>
      <c r="E359" s="241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6"/>
      <c r="T359" s="227"/>
      <c r="U359" s="227"/>
      <c r="V359" s="227"/>
      <c r="W359" s="227"/>
      <c r="X359" s="227"/>
      <c r="Y359" s="227"/>
      <c r="Z359" s="227" t="s">
        <v>2226</v>
      </c>
      <c r="AA359" s="227" t="s">
        <v>2226</v>
      </c>
      <c r="AB359" s="227" t="s">
        <v>2226</v>
      </c>
      <c r="AC359" s="227" t="s">
        <v>2226</v>
      </c>
      <c r="AD359" s="227" t="s">
        <v>526</v>
      </c>
      <c r="AE359" s="227" t="s">
        <v>526</v>
      </c>
      <c r="AF359" s="226"/>
      <c r="AG359" s="227" t="s">
        <v>526</v>
      </c>
      <c r="AH359" s="227"/>
      <c r="AI359" s="227"/>
      <c r="AJ359" s="227"/>
      <c r="AK359" s="227"/>
      <c r="AL359" s="227"/>
      <c r="AM359" s="227"/>
      <c r="AN359" s="227"/>
      <c r="AO359" s="227"/>
      <c r="AP359" s="227"/>
      <c r="AQ359" s="227"/>
      <c r="AR359" s="227"/>
      <c r="AS359" s="226"/>
      <c r="AT359" s="227"/>
      <c r="AU359" s="227"/>
      <c r="AV359" s="227"/>
      <c r="AW359" s="227"/>
      <c r="AX359" s="227"/>
      <c r="AY359" s="227"/>
    </row>
    <row r="360" spans="1:59" x14ac:dyDescent="0.3">
      <c r="A360" s="196"/>
      <c r="B360" s="240" t="s">
        <v>2227</v>
      </c>
      <c r="C360" s="224">
        <v>15</v>
      </c>
      <c r="D360" s="224">
        <v>5</v>
      </c>
      <c r="E360" s="241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6"/>
      <c r="T360" s="227"/>
      <c r="U360" s="227"/>
      <c r="V360" s="227"/>
      <c r="W360" s="227"/>
      <c r="X360" s="227"/>
      <c r="Y360" s="227"/>
      <c r="Z360" s="228"/>
      <c r="AA360" s="228"/>
      <c r="AB360" s="228"/>
      <c r="AC360" s="228"/>
      <c r="AD360" s="227" t="s">
        <v>2228</v>
      </c>
      <c r="AE360" s="227"/>
      <c r="AF360" s="226"/>
      <c r="AG360" s="227"/>
      <c r="AH360" s="227"/>
      <c r="AI360" s="227"/>
      <c r="AJ360" s="227"/>
      <c r="AK360" s="227"/>
      <c r="AL360" s="227"/>
      <c r="AM360" s="227"/>
      <c r="AN360" s="227"/>
      <c r="AO360" s="227"/>
      <c r="AP360" s="227"/>
      <c r="AQ360" s="227"/>
      <c r="AR360" s="227"/>
      <c r="AS360" s="226"/>
      <c r="AT360" s="227"/>
      <c r="AU360" s="227"/>
      <c r="AV360" s="227"/>
      <c r="AW360" s="227"/>
      <c r="AX360" s="227"/>
      <c r="AY360" s="227"/>
    </row>
    <row r="361" spans="1:59" x14ac:dyDescent="0.3">
      <c r="A361" s="196"/>
      <c r="B361" s="240" t="s">
        <v>2229</v>
      </c>
      <c r="C361" s="224">
        <v>15</v>
      </c>
      <c r="D361" s="224">
        <v>2</v>
      </c>
      <c r="E361" s="241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6"/>
      <c r="T361" s="227"/>
      <c r="U361" s="227"/>
      <c r="V361" s="227"/>
      <c r="W361" s="227"/>
      <c r="X361" s="227"/>
      <c r="Y361" s="227"/>
      <c r="Z361" s="227"/>
      <c r="AA361" s="227" t="s">
        <v>2230</v>
      </c>
      <c r="AB361" s="227"/>
      <c r="AC361" s="227"/>
      <c r="AD361" s="227"/>
      <c r="AE361" s="227"/>
      <c r="AF361" s="226"/>
      <c r="AG361" s="227"/>
      <c r="AH361" s="227"/>
      <c r="AI361" s="227"/>
      <c r="AJ361" s="227"/>
      <c r="AK361" s="227"/>
      <c r="AL361" s="227"/>
      <c r="AM361" s="227"/>
      <c r="AN361" s="227"/>
      <c r="AO361" s="227"/>
      <c r="AP361" s="227"/>
      <c r="AQ361" s="227"/>
      <c r="AR361" s="227"/>
      <c r="AS361" s="226"/>
      <c r="AT361" s="227"/>
      <c r="AU361" s="227"/>
      <c r="AV361" s="227"/>
      <c r="AW361" s="227"/>
      <c r="AX361" s="227"/>
      <c r="AY361" s="227"/>
    </row>
    <row r="362" spans="1:59" x14ac:dyDescent="0.3">
      <c r="A362" s="196"/>
      <c r="B362" s="240" t="s">
        <v>425</v>
      </c>
      <c r="C362" s="224">
        <v>16</v>
      </c>
      <c r="D362" s="224">
        <v>4</v>
      </c>
      <c r="E362" s="241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6"/>
      <c r="T362" s="227"/>
      <c r="U362" s="227"/>
      <c r="V362" s="227"/>
      <c r="W362" s="227"/>
      <c r="X362" s="227"/>
      <c r="Y362" s="227"/>
      <c r="Z362" s="227"/>
      <c r="AA362" s="227"/>
      <c r="AB362" s="227"/>
      <c r="AC362" s="227"/>
      <c r="AD362" s="227"/>
      <c r="AE362" s="227"/>
      <c r="AF362" s="226"/>
      <c r="AG362" s="227" t="s">
        <v>417</v>
      </c>
      <c r="AH362" s="227" t="s">
        <v>417</v>
      </c>
      <c r="AI362" s="227" t="s">
        <v>417</v>
      </c>
      <c r="AJ362" s="227" t="s">
        <v>417</v>
      </c>
      <c r="AK362" s="227" t="s">
        <v>417</v>
      </c>
      <c r="AL362" s="227" t="s">
        <v>417</v>
      </c>
      <c r="AM362" s="227" t="s">
        <v>417</v>
      </c>
      <c r="AN362" s="227" t="s">
        <v>417</v>
      </c>
      <c r="AO362" s="227" t="s">
        <v>417</v>
      </c>
      <c r="AP362" s="227" t="s">
        <v>417</v>
      </c>
      <c r="AQ362" s="227"/>
      <c r="AR362" s="227"/>
      <c r="AS362" s="226"/>
      <c r="AT362" s="227"/>
      <c r="AU362" s="227"/>
      <c r="AV362" s="227"/>
      <c r="AW362" s="227"/>
      <c r="AX362" s="227"/>
      <c r="AY362" s="227"/>
    </row>
    <row r="363" spans="1:59" x14ac:dyDescent="0.3">
      <c r="A363" s="198"/>
      <c r="B363" s="197" t="s">
        <v>2323</v>
      </c>
      <c r="C363" s="224">
        <v>16</v>
      </c>
      <c r="D363" s="224">
        <v>7</v>
      </c>
      <c r="E363" s="241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54" t="s">
        <v>2253</v>
      </c>
      <c r="AI363" s="54" t="s">
        <v>2253</v>
      </c>
      <c r="AJ363" s="54" t="s">
        <v>2253</v>
      </c>
      <c r="AK363" s="54" t="s">
        <v>2253</v>
      </c>
      <c r="AL363" s="54" t="s">
        <v>2253</v>
      </c>
      <c r="AM363" s="54" t="s">
        <v>2253</v>
      </c>
      <c r="AN363" s="54" t="s">
        <v>2253</v>
      </c>
      <c r="AO363" s="54" t="s">
        <v>2253</v>
      </c>
      <c r="AP363" s="54" t="s">
        <v>2253</v>
      </c>
      <c r="AQ363" s="54" t="s">
        <v>2253</v>
      </c>
      <c r="AR363" s="54" t="s">
        <v>2253</v>
      </c>
      <c r="AS363" s="226"/>
      <c r="AT363" s="54" t="s">
        <v>2253</v>
      </c>
      <c r="AU363" s="227"/>
      <c r="AV363" s="227"/>
      <c r="AW363" s="227"/>
      <c r="AX363" s="227"/>
      <c r="AY363" s="227"/>
      <c r="AZ363" s="207"/>
      <c r="BA363" s="207"/>
      <c r="BB363" s="207"/>
      <c r="BC363" s="207"/>
      <c r="BD363" s="207"/>
      <c r="BE363" s="207"/>
      <c r="BF363" s="207"/>
      <c r="BG363" s="207"/>
    </row>
    <row r="364" spans="1:59" x14ac:dyDescent="0.3">
      <c r="A364" s="227"/>
      <c r="B364" s="231" t="s">
        <v>553</v>
      </c>
      <c r="C364" s="224">
        <v>15</v>
      </c>
      <c r="D364" s="224">
        <v>7</v>
      </c>
      <c r="E364" s="222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6"/>
      <c r="T364" s="227" t="s">
        <v>2231</v>
      </c>
      <c r="U364" s="227" t="s">
        <v>2231</v>
      </c>
      <c r="V364" s="227" t="s">
        <v>2231</v>
      </c>
      <c r="W364" s="227" t="s">
        <v>2231</v>
      </c>
      <c r="X364" s="227" t="s">
        <v>2231</v>
      </c>
      <c r="Y364" s="227" t="s">
        <v>2232</v>
      </c>
      <c r="Z364" s="227" t="s">
        <v>2232</v>
      </c>
      <c r="AA364" s="227" t="s">
        <v>2232</v>
      </c>
      <c r="AB364" s="227" t="s">
        <v>2232</v>
      </c>
      <c r="AC364" s="227" t="s">
        <v>2232</v>
      </c>
      <c r="AD364" s="227" t="s">
        <v>2232</v>
      </c>
      <c r="AE364" s="227" t="s">
        <v>554</v>
      </c>
      <c r="AF364" s="226"/>
      <c r="AG364" s="227" t="s">
        <v>554</v>
      </c>
      <c r="AH364" s="227"/>
      <c r="AI364" s="227"/>
      <c r="AJ364" s="227"/>
      <c r="AK364" s="227"/>
      <c r="AL364" s="227"/>
      <c r="AM364" s="227"/>
      <c r="AN364" s="227"/>
      <c r="AO364" s="227"/>
      <c r="AP364" s="227"/>
      <c r="AQ364" s="227"/>
      <c r="AR364" s="227"/>
      <c r="AS364" s="226"/>
      <c r="AT364" s="227"/>
      <c r="AU364" s="227"/>
      <c r="AV364" s="227"/>
      <c r="AW364" s="227"/>
      <c r="AX364" s="227"/>
      <c r="AY364" s="227"/>
    </row>
    <row r="365" spans="1:59" x14ac:dyDescent="0.3">
      <c r="A365" s="223"/>
      <c r="B365" s="224" t="s">
        <v>2233</v>
      </c>
      <c r="C365" s="224">
        <v>15</v>
      </c>
      <c r="D365" s="224">
        <v>10</v>
      </c>
      <c r="E365" s="225" t="s">
        <v>603</v>
      </c>
      <c r="F365" s="223" t="s">
        <v>2234</v>
      </c>
      <c r="G365" s="223" t="s">
        <v>2234</v>
      </c>
      <c r="H365" s="223" t="s">
        <v>2234</v>
      </c>
      <c r="I365" s="223" t="s">
        <v>2234</v>
      </c>
      <c r="J365" s="227" t="s">
        <v>2235</v>
      </c>
      <c r="K365" s="227" t="s">
        <v>2235</v>
      </c>
      <c r="L365" s="227" t="s">
        <v>2235</v>
      </c>
      <c r="M365" s="227" t="s">
        <v>2235</v>
      </c>
      <c r="N365" s="227" t="s">
        <v>2235</v>
      </c>
      <c r="O365" s="227" t="s">
        <v>2235</v>
      </c>
      <c r="P365" s="227" t="s">
        <v>2235</v>
      </c>
      <c r="Q365" s="227" t="s">
        <v>2235</v>
      </c>
      <c r="R365" s="227" t="s">
        <v>1261</v>
      </c>
      <c r="S365" s="226"/>
      <c r="T365" s="227" t="s">
        <v>2235</v>
      </c>
      <c r="U365" s="227" t="s">
        <v>2235</v>
      </c>
      <c r="V365" s="227" t="s">
        <v>2235</v>
      </c>
      <c r="W365" s="227" t="s">
        <v>2235</v>
      </c>
      <c r="X365" s="227" t="s">
        <v>2236</v>
      </c>
      <c r="Y365" s="227" t="s">
        <v>2236</v>
      </c>
      <c r="Z365" s="227" t="s">
        <v>2236</v>
      </c>
      <c r="AA365" s="227" t="s">
        <v>2236</v>
      </c>
      <c r="AB365" s="227" t="s">
        <v>2236</v>
      </c>
      <c r="AC365" s="227" t="s">
        <v>2236</v>
      </c>
      <c r="AD365" s="227" t="s">
        <v>2236</v>
      </c>
      <c r="AE365" s="227" t="s">
        <v>2236</v>
      </c>
      <c r="AF365" s="226"/>
      <c r="AG365" s="227" t="s">
        <v>2236</v>
      </c>
      <c r="AH365" s="227" t="s">
        <v>2236</v>
      </c>
      <c r="AI365" s="227" t="s">
        <v>2236</v>
      </c>
      <c r="AJ365" s="227" t="s">
        <v>2236</v>
      </c>
      <c r="AK365" s="227"/>
      <c r="AL365" s="227"/>
      <c r="AM365" s="227"/>
      <c r="AN365" s="227"/>
      <c r="AO365" s="227"/>
      <c r="AP365" s="227"/>
      <c r="AQ365" s="227"/>
      <c r="AR365" s="227"/>
      <c r="AS365" s="226"/>
      <c r="AT365" s="227"/>
      <c r="AU365" s="227"/>
      <c r="AV365" s="227"/>
      <c r="AW365" s="227"/>
      <c r="AX365" s="227"/>
      <c r="AY365" s="227"/>
    </row>
    <row r="366" spans="1:59" x14ac:dyDescent="0.3">
      <c r="A366" s="223"/>
      <c r="B366" s="224" t="s">
        <v>2237</v>
      </c>
      <c r="C366" s="224">
        <v>15</v>
      </c>
      <c r="D366" s="224">
        <v>6</v>
      </c>
      <c r="E366" s="225"/>
      <c r="F366" s="227" t="s">
        <v>2238</v>
      </c>
      <c r="G366" s="227" t="s">
        <v>2238</v>
      </c>
      <c r="H366" s="227" t="s">
        <v>2239</v>
      </c>
      <c r="I366" s="227" t="s">
        <v>2239</v>
      </c>
      <c r="J366" s="227" t="s">
        <v>2239</v>
      </c>
      <c r="K366" s="227" t="s">
        <v>2239</v>
      </c>
      <c r="L366" s="227" t="s">
        <v>2239</v>
      </c>
      <c r="M366" s="227" t="s">
        <v>2240</v>
      </c>
      <c r="N366" s="227" t="s">
        <v>2240</v>
      </c>
      <c r="O366" s="227" t="s">
        <v>2240</v>
      </c>
      <c r="P366" s="227" t="s">
        <v>2240</v>
      </c>
      <c r="Q366" s="227" t="s">
        <v>2240</v>
      </c>
      <c r="R366" s="227" t="s">
        <v>767</v>
      </c>
      <c r="S366" s="226"/>
      <c r="T366" s="227" t="s">
        <v>1492</v>
      </c>
      <c r="U366" s="227" t="s">
        <v>1492</v>
      </c>
      <c r="V366" s="227" t="s">
        <v>2241</v>
      </c>
      <c r="W366" s="227" t="s">
        <v>2241</v>
      </c>
      <c r="X366" s="227" t="s">
        <v>2241</v>
      </c>
      <c r="Y366" s="227" t="s">
        <v>2241</v>
      </c>
      <c r="Z366" s="227" t="s">
        <v>2241</v>
      </c>
      <c r="AA366" s="227" t="s">
        <v>2242</v>
      </c>
      <c r="AB366" s="227" t="s">
        <v>2242</v>
      </c>
      <c r="AC366" s="227" t="s">
        <v>2242</v>
      </c>
      <c r="AD366" s="227" t="s">
        <v>2242</v>
      </c>
      <c r="AE366" s="227" t="s">
        <v>2242</v>
      </c>
      <c r="AF366" s="226"/>
      <c r="AG366" s="227"/>
      <c r="AH366" s="227"/>
      <c r="AI366" s="227"/>
      <c r="AJ366" s="227"/>
      <c r="AK366" s="227"/>
      <c r="AL366" s="227"/>
      <c r="AM366" s="227"/>
      <c r="AN366" s="227"/>
      <c r="AO366" s="227"/>
      <c r="AP366" s="227"/>
      <c r="AQ366" s="227"/>
      <c r="AR366" s="227"/>
      <c r="AS366" s="226"/>
      <c r="AT366" s="227"/>
      <c r="AU366" s="227"/>
      <c r="AV366" s="227"/>
      <c r="AW366" s="227"/>
      <c r="AX366" s="227"/>
      <c r="AY366" s="227"/>
    </row>
    <row r="367" spans="1:59" x14ac:dyDescent="0.3">
      <c r="A367" s="223"/>
      <c r="B367" s="224" t="s">
        <v>2243</v>
      </c>
      <c r="C367" s="224">
        <v>15</v>
      </c>
      <c r="D367" s="224">
        <v>5</v>
      </c>
      <c r="E367" s="225"/>
      <c r="F367" s="227"/>
      <c r="G367" s="227"/>
      <c r="H367" s="227"/>
      <c r="I367" s="227"/>
      <c r="J367" s="227"/>
      <c r="K367" s="227"/>
      <c r="L367" s="227" t="s">
        <v>2244</v>
      </c>
      <c r="M367" s="227" t="s">
        <v>2244</v>
      </c>
      <c r="N367" s="227" t="s">
        <v>2244</v>
      </c>
      <c r="O367" s="227" t="s">
        <v>2245</v>
      </c>
      <c r="P367" s="227" t="s">
        <v>2245</v>
      </c>
      <c r="Q367" s="227" t="s">
        <v>2246</v>
      </c>
      <c r="R367" s="227" t="s">
        <v>1072</v>
      </c>
      <c r="S367" s="226"/>
      <c r="T367" s="227" t="s">
        <v>2246</v>
      </c>
      <c r="U367" s="227" t="s">
        <v>2246</v>
      </c>
      <c r="V367" s="227" t="s">
        <v>2247</v>
      </c>
      <c r="W367" s="227" t="s">
        <v>2247</v>
      </c>
      <c r="X367" s="227" t="s">
        <v>2247</v>
      </c>
      <c r="Y367" s="227" t="s">
        <v>2248</v>
      </c>
      <c r="Z367" s="227" t="s">
        <v>2248</v>
      </c>
      <c r="AA367" s="227" t="s">
        <v>2248</v>
      </c>
      <c r="AB367" s="227" t="s">
        <v>2249</v>
      </c>
      <c r="AC367" s="227" t="s">
        <v>2249</v>
      </c>
      <c r="AD367" s="227" t="s">
        <v>2249</v>
      </c>
      <c r="AE367" s="227"/>
      <c r="AF367" s="226"/>
      <c r="AG367" s="227"/>
      <c r="AH367" s="227"/>
      <c r="AI367" s="227"/>
      <c r="AJ367" s="227"/>
      <c r="AK367" s="227"/>
      <c r="AL367" s="227"/>
      <c r="AM367" s="227"/>
      <c r="AN367" s="227"/>
      <c r="AO367" s="227"/>
      <c r="AP367" s="227"/>
      <c r="AQ367" s="227"/>
      <c r="AR367" s="227"/>
      <c r="AS367" s="226"/>
      <c r="AT367" s="227"/>
      <c r="AU367" s="227"/>
      <c r="AV367" s="227"/>
      <c r="AW367" s="227"/>
      <c r="AX367" s="227"/>
      <c r="AY367" s="227"/>
    </row>
  </sheetData>
  <mergeCells count="9">
    <mergeCell ref="AG1:AL1"/>
    <mergeCell ref="AM1:AR1"/>
    <mergeCell ref="AT1:AY1"/>
    <mergeCell ref="A1:A2"/>
    <mergeCell ref="B1:B2"/>
    <mergeCell ref="E1:E2"/>
    <mergeCell ref="F1:K1"/>
    <mergeCell ref="L1:Q1"/>
    <mergeCell ref="T1:AE1"/>
  </mergeCells>
  <conditionalFormatting sqref="B23:D23">
    <cfRule type="duplicateValues" dxfId="4" priority="5"/>
  </conditionalFormatting>
  <conditionalFormatting sqref="B67:D67">
    <cfRule type="duplicateValues" dxfId="3" priority="4"/>
  </conditionalFormatting>
  <conditionalFormatting sqref="B102:D102">
    <cfRule type="duplicateValues" dxfId="2" priority="3"/>
  </conditionalFormatting>
  <conditionalFormatting sqref="B304:D304">
    <cfRule type="duplicateValues" dxfId="1" priority="2"/>
  </conditionalFormatting>
  <conditionalFormatting sqref="B363">
    <cfRule type="duplicateValues" dxfId="0" priority="1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opLeftCell="A7" workbookViewId="0">
      <selection activeCell="D44" sqref="D44"/>
    </sheetView>
  </sheetViews>
  <sheetFormatPr defaultRowHeight="14.4" x14ac:dyDescent="0.3"/>
  <cols>
    <col min="1" max="1" width="15.88671875" style="59" customWidth="1"/>
    <col min="2" max="2" width="13.5546875" style="59" customWidth="1"/>
    <col min="3" max="3" width="41.44140625" customWidth="1"/>
    <col min="4" max="4" width="15.88671875" customWidth="1"/>
    <col min="5" max="5" width="33.33203125" style="72" customWidth="1"/>
    <col min="8" max="9" width="10.5546875" bestFit="1" customWidth="1"/>
  </cols>
  <sheetData>
    <row r="1" spans="1:8" ht="18" x14ac:dyDescent="0.35">
      <c r="A1" s="294" t="s">
        <v>325</v>
      </c>
      <c r="B1" s="294"/>
      <c r="C1" s="294"/>
      <c r="D1" s="294"/>
      <c r="E1" s="294"/>
    </row>
    <row r="2" spans="1:8" ht="18" x14ac:dyDescent="0.35">
      <c r="A2" s="156"/>
      <c r="B2" s="156"/>
      <c r="C2" s="156"/>
      <c r="D2" s="156"/>
      <c r="E2" s="156"/>
    </row>
    <row r="3" spans="1:8" ht="18" x14ac:dyDescent="0.35">
      <c r="A3" s="158" t="s">
        <v>330</v>
      </c>
      <c r="B3" s="156"/>
      <c r="C3" s="156"/>
      <c r="D3" s="156"/>
      <c r="E3" s="156"/>
    </row>
    <row r="5" spans="1:8" x14ac:dyDescent="0.3">
      <c r="A5" s="45" t="s">
        <v>128</v>
      </c>
      <c r="B5" s="45" t="s">
        <v>87</v>
      </c>
      <c r="C5" s="45" t="s">
        <v>129</v>
      </c>
      <c r="D5" s="32" t="s">
        <v>36</v>
      </c>
      <c r="E5" s="45" t="s">
        <v>37</v>
      </c>
    </row>
    <row r="6" spans="1:8" x14ac:dyDescent="0.3">
      <c r="A6" s="63"/>
      <c r="B6" s="68"/>
      <c r="C6" s="61"/>
      <c r="D6" s="74"/>
      <c r="E6" s="71"/>
    </row>
    <row r="7" spans="1:8" x14ac:dyDescent="0.3">
      <c r="A7" s="63" t="s">
        <v>133</v>
      </c>
      <c r="B7" s="68">
        <v>41840</v>
      </c>
      <c r="C7" s="61" t="s">
        <v>135</v>
      </c>
      <c r="D7" s="76">
        <v>131</v>
      </c>
      <c r="E7" s="71" t="s">
        <v>136</v>
      </c>
    </row>
    <row r="8" spans="1:8" x14ac:dyDescent="0.3">
      <c r="A8" s="63" t="s">
        <v>147</v>
      </c>
      <c r="B8" s="68">
        <v>41895</v>
      </c>
      <c r="C8" s="61" t="s">
        <v>135</v>
      </c>
      <c r="D8" s="76">
        <v>271.75</v>
      </c>
      <c r="E8" s="71" t="s">
        <v>152</v>
      </c>
    </row>
    <row r="9" spans="1:8" x14ac:dyDescent="0.3">
      <c r="A9" s="63" t="s">
        <v>158</v>
      </c>
      <c r="B9" s="68">
        <v>41945</v>
      </c>
      <c r="C9" s="61" t="s">
        <v>176</v>
      </c>
      <c r="D9" s="65">
        <v>1800</v>
      </c>
      <c r="E9" s="71" t="s">
        <v>332</v>
      </c>
    </row>
    <row r="10" spans="1:8" x14ac:dyDescent="0.3">
      <c r="A10" s="63" t="s">
        <v>159</v>
      </c>
      <c r="B10" s="68">
        <v>41946</v>
      </c>
      <c r="C10" s="61" t="s">
        <v>177</v>
      </c>
      <c r="D10" s="65">
        <v>1341</v>
      </c>
      <c r="E10" s="71" t="s">
        <v>331</v>
      </c>
      <c r="H10" s="79"/>
    </row>
    <row r="11" spans="1:8" x14ac:dyDescent="0.3">
      <c r="A11" s="63"/>
      <c r="B11" s="68"/>
      <c r="C11" s="61" t="s">
        <v>193</v>
      </c>
      <c r="D11" s="78">
        <v>-1000</v>
      </c>
      <c r="E11" s="71"/>
    </row>
    <row r="12" spans="1:8" x14ac:dyDescent="0.3">
      <c r="A12" s="63" t="s">
        <v>167</v>
      </c>
      <c r="B12" s="68">
        <v>41972</v>
      </c>
      <c r="C12" s="61" t="s">
        <v>185</v>
      </c>
      <c r="D12" s="65">
        <v>120</v>
      </c>
      <c r="E12" s="71" t="s">
        <v>186</v>
      </c>
    </row>
    <row r="13" spans="1:8" x14ac:dyDescent="0.3">
      <c r="A13" s="63" t="s">
        <v>168</v>
      </c>
      <c r="B13" s="68">
        <v>41984</v>
      </c>
      <c r="C13" s="61" t="s">
        <v>187</v>
      </c>
      <c r="D13" s="65">
        <v>2147.94</v>
      </c>
      <c r="E13" s="71" t="s">
        <v>188</v>
      </c>
    </row>
    <row r="14" spans="1:8" x14ac:dyDescent="0.3">
      <c r="A14" s="63" t="s">
        <v>171</v>
      </c>
      <c r="B14" s="68">
        <v>41991</v>
      </c>
      <c r="C14" s="61" t="s">
        <v>135</v>
      </c>
      <c r="D14" s="65">
        <v>1228.07</v>
      </c>
      <c r="E14" s="71" t="s">
        <v>192</v>
      </c>
    </row>
    <row r="15" spans="1:8" x14ac:dyDescent="0.3">
      <c r="A15" s="63" t="s">
        <v>208</v>
      </c>
      <c r="B15" s="68">
        <v>42061</v>
      </c>
      <c r="C15" s="61" t="s">
        <v>212</v>
      </c>
      <c r="D15" s="67">
        <v>200</v>
      </c>
      <c r="E15" s="71" t="s">
        <v>213</v>
      </c>
    </row>
    <row r="16" spans="1:8" x14ac:dyDescent="0.3">
      <c r="A16" s="63" t="s">
        <v>274</v>
      </c>
      <c r="B16" s="68">
        <v>42167</v>
      </c>
      <c r="C16" s="61" t="s">
        <v>115</v>
      </c>
      <c r="D16" s="61">
        <v>534.84</v>
      </c>
      <c r="E16" s="71" t="s">
        <v>323</v>
      </c>
    </row>
    <row r="17" spans="1:5" x14ac:dyDescent="0.3">
      <c r="A17" s="63"/>
      <c r="B17" s="63"/>
      <c r="C17" s="61"/>
      <c r="D17" s="61"/>
      <c r="E17" s="71"/>
    </row>
    <row r="18" spans="1:5" x14ac:dyDescent="0.3">
      <c r="A18" s="63"/>
      <c r="B18" s="63"/>
      <c r="C18" s="61"/>
      <c r="D18" s="61"/>
      <c r="E18" s="71"/>
    </row>
    <row r="19" spans="1:5" ht="28.8" x14ac:dyDescent="0.3">
      <c r="A19" s="63"/>
      <c r="B19" s="68">
        <v>41960</v>
      </c>
      <c r="C19" s="157" t="s">
        <v>333</v>
      </c>
      <c r="D19" s="78">
        <v>-630</v>
      </c>
      <c r="E19" s="71" t="s">
        <v>334</v>
      </c>
    </row>
    <row r="20" spans="1:5" x14ac:dyDescent="0.3">
      <c r="A20" s="63"/>
      <c r="B20" s="63"/>
      <c r="C20" s="61"/>
      <c r="D20" s="61"/>
      <c r="E20" s="71"/>
    </row>
    <row r="21" spans="1:5" x14ac:dyDescent="0.3">
      <c r="A21" s="71" t="s">
        <v>326</v>
      </c>
      <c r="B21" s="63"/>
      <c r="C21" s="61" t="s">
        <v>327</v>
      </c>
      <c r="D21" s="65">
        <v>500</v>
      </c>
      <c r="E21" s="71"/>
    </row>
    <row r="22" spans="1:5" x14ac:dyDescent="0.3">
      <c r="A22" s="63"/>
      <c r="B22" s="63"/>
      <c r="C22" s="61" t="s">
        <v>328</v>
      </c>
      <c r="D22" s="65">
        <v>860</v>
      </c>
      <c r="E22" s="71"/>
    </row>
    <row r="23" spans="1:5" x14ac:dyDescent="0.3">
      <c r="A23" s="71" t="s">
        <v>329</v>
      </c>
      <c r="B23" s="63"/>
      <c r="C23" s="61" t="s">
        <v>328</v>
      </c>
      <c r="D23" s="65">
        <v>340</v>
      </c>
      <c r="E23" s="71"/>
    </row>
    <row r="24" spans="1:5" x14ac:dyDescent="0.3">
      <c r="A24" s="63"/>
      <c r="B24" s="63"/>
      <c r="C24" s="61"/>
      <c r="D24" s="65"/>
      <c r="E24" s="71"/>
    </row>
    <row r="25" spans="1:5" ht="15" thickBot="1" x14ac:dyDescent="0.35">
      <c r="A25" s="63"/>
      <c r="B25" s="63"/>
      <c r="C25" s="61"/>
      <c r="D25" s="40">
        <f>SUM(D7:D24)</f>
        <v>7844.6</v>
      </c>
      <c r="E25" s="71"/>
    </row>
    <row r="26" spans="1:5" ht="18" x14ac:dyDescent="0.35">
      <c r="A26" s="294" t="s">
        <v>548</v>
      </c>
      <c r="B26" s="294"/>
      <c r="C26" s="294"/>
      <c r="D26" s="294"/>
      <c r="E26" s="294"/>
    </row>
    <row r="27" spans="1:5" x14ac:dyDescent="0.3">
      <c r="A27" s="45" t="s">
        <v>128</v>
      </c>
      <c r="B27" s="45" t="s">
        <v>87</v>
      </c>
      <c r="C27" s="45" t="s">
        <v>129</v>
      </c>
      <c r="D27" s="32" t="s">
        <v>36</v>
      </c>
      <c r="E27" s="45" t="s">
        <v>37</v>
      </c>
    </row>
    <row r="28" spans="1:5" x14ac:dyDescent="0.3">
      <c r="A28" s="63" t="s">
        <v>534</v>
      </c>
      <c r="B28" s="69">
        <v>42193</v>
      </c>
      <c r="C28" s="61" t="s">
        <v>536</v>
      </c>
      <c r="D28" s="65">
        <v>1615</v>
      </c>
      <c r="E28" s="71" t="s">
        <v>535</v>
      </c>
    </row>
    <row r="29" spans="1:5" x14ac:dyDescent="0.3">
      <c r="A29" s="71"/>
      <c r="B29" s="63"/>
      <c r="C29" s="61"/>
      <c r="D29" s="65"/>
      <c r="E29" s="71"/>
    </row>
    <row r="30" spans="1:5" x14ac:dyDescent="0.3">
      <c r="A30" s="71"/>
      <c r="B30" s="63"/>
      <c r="C30" s="61"/>
      <c r="D30" s="65"/>
      <c r="E30" s="71"/>
    </row>
    <row r="31" spans="1:5" x14ac:dyDescent="0.3">
      <c r="A31" s="63"/>
      <c r="B31" s="63"/>
      <c r="C31" s="61"/>
      <c r="D31" s="65"/>
      <c r="E31" s="71"/>
    </row>
    <row r="32" spans="1:5" x14ac:dyDescent="0.3">
      <c r="A32" s="71"/>
      <c r="B32" s="63"/>
      <c r="C32" s="61"/>
      <c r="D32" s="65"/>
      <c r="E32" s="71"/>
    </row>
    <row r="33" spans="1:5" x14ac:dyDescent="0.3">
      <c r="A33" s="71"/>
      <c r="B33" s="63"/>
      <c r="C33" s="61"/>
      <c r="D33" s="65"/>
      <c r="E33" s="71"/>
    </row>
    <row r="34" spans="1:5" x14ac:dyDescent="0.3">
      <c r="A34" s="63"/>
      <c r="B34" s="63"/>
      <c r="C34" s="61"/>
      <c r="D34" s="65"/>
      <c r="E34" s="71"/>
    </row>
  </sheetData>
  <mergeCells count="2">
    <mergeCell ref="A1:E1"/>
    <mergeCell ref="A26:E2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C14" sqref="C14"/>
    </sheetView>
  </sheetViews>
  <sheetFormatPr defaultRowHeight="14.4" x14ac:dyDescent="0.3"/>
  <cols>
    <col min="1" max="1" width="43.44140625" customWidth="1"/>
    <col min="2" max="3" width="17" customWidth="1"/>
    <col min="4" max="4" width="16.5546875" customWidth="1"/>
    <col min="5" max="5" width="13.109375" customWidth="1"/>
    <col min="6" max="6" width="13" customWidth="1"/>
    <col min="7" max="8" width="13" style="111" customWidth="1"/>
    <col min="9" max="13" width="13" customWidth="1"/>
    <col min="14" max="15" width="13.44140625" style="24" customWidth="1"/>
    <col min="16" max="16" width="12.33203125" bestFit="1" customWidth="1"/>
  </cols>
  <sheetData>
    <row r="1" spans="1:15" ht="18" x14ac:dyDescent="0.35">
      <c r="A1" s="327" t="s">
        <v>78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</row>
    <row r="2" spans="1:15" x14ac:dyDescent="0.3">
      <c r="A2" s="109"/>
      <c r="B2" s="109"/>
      <c r="C2" s="109"/>
      <c r="D2" s="109"/>
      <c r="E2" s="109"/>
      <c r="F2" s="109"/>
      <c r="G2" s="109"/>
      <c r="H2" s="109"/>
    </row>
    <row r="3" spans="1:15" ht="18" x14ac:dyDescent="0.35">
      <c r="A3" s="110" t="s">
        <v>280</v>
      </c>
      <c r="B3" s="110"/>
      <c r="C3" s="110"/>
      <c r="D3" s="110"/>
      <c r="E3" s="23"/>
      <c r="F3" s="23"/>
    </row>
    <row r="5" spans="1:15" x14ac:dyDescent="0.3">
      <c r="B5" s="112" t="s">
        <v>348</v>
      </c>
      <c r="C5" s="112" t="s">
        <v>308</v>
      </c>
      <c r="D5" s="112" t="s">
        <v>307</v>
      </c>
      <c r="E5" s="112" t="s">
        <v>281</v>
      </c>
      <c r="F5" s="112" t="s">
        <v>282</v>
      </c>
      <c r="G5" s="113" t="s">
        <v>283</v>
      </c>
      <c r="H5" s="113" t="s">
        <v>284</v>
      </c>
      <c r="I5" s="113" t="s">
        <v>285</v>
      </c>
      <c r="J5" s="113" t="s">
        <v>286</v>
      </c>
      <c r="K5" s="113" t="s">
        <v>287</v>
      </c>
      <c r="L5" s="113" t="s">
        <v>288</v>
      </c>
      <c r="M5" s="113" t="s">
        <v>289</v>
      </c>
      <c r="N5" s="148" t="s">
        <v>255</v>
      </c>
      <c r="O5" s="148" t="s">
        <v>290</v>
      </c>
    </row>
    <row r="6" spans="1:15" x14ac:dyDescent="0.3">
      <c r="A6" s="114" t="s">
        <v>94</v>
      </c>
      <c r="B6" s="115"/>
      <c r="C6" s="115"/>
      <c r="D6" s="115"/>
      <c r="E6" s="115"/>
      <c r="F6" s="115"/>
      <c r="G6" s="116"/>
      <c r="H6" s="116"/>
      <c r="I6" s="116"/>
      <c r="J6" s="116"/>
      <c r="K6" s="116"/>
      <c r="L6" s="116"/>
      <c r="M6" s="116"/>
      <c r="N6" s="149" t="s">
        <v>291</v>
      </c>
      <c r="O6" s="150" t="s">
        <v>292</v>
      </c>
    </row>
    <row r="7" spans="1:15" x14ac:dyDescent="0.3">
      <c r="B7" s="17"/>
      <c r="C7" s="17"/>
      <c r="D7" s="17"/>
      <c r="E7" s="17"/>
      <c r="F7" s="17"/>
      <c r="G7" s="117"/>
      <c r="H7" s="117"/>
      <c r="I7" s="117"/>
      <c r="J7" s="117"/>
      <c r="K7" s="117"/>
      <c r="L7" s="117"/>
      <c r="M7" s="117"/>
      <c r="N7" s="151"/>
      <c r="O7" s="151"/>
    </row>
    <row r="8" spans="1:15" x14ac:dyDescent="0.3">
      <c r="A8" s="26" t="s">
        <v>88</v>
      </c>
      <c r="B8" s="27"/>
      <c r="C8" s="27"/>
      <c r="D8" s="27"/>
      <c r="E8" s="118"/>
      <c r="F8" s="118"/>
      <c r="G8" s="118"/>
      <c r="H8" s="118"/>
      <c r="I8" s="118"/>
      <c r="J8" s="118"/>
      <c r="K8" s="118"/>
      <c r="L8" s="118"/>
      <c r="M8" s="118"/>
      <c r="N8" s="152">
        <f>SUM(B8:M8)</f>
        <v>0</v>
      </c>
      <c r="O8" s="152">
        <f>N8/11</f>
        <v>0</v>
      </c>
    </row>
    <row r="9" spans="1:15" x14ac:dyDescent="0.3">
      <c r="A9" s="26" t="s">
        <v>89</v>
      </c>
      <c r="B9" s="27"/>
      <c r="C9" s="27"/>
      <c r="D9" s="27"/>
      <c r="E9" s="118"/>
      <c r="F9" s="118"/>
      <c r="G9" s="118"/>
      <c r="H9" s="118"/>
      <c r="I9" s="118"/>
      <c r="J9" s="118"/>
      <c r="K9" s="118"/>
      <c r="L9" s="118"/>
      <c r="M9" s="118"/>
      <c r="N9" s="152">
        <f t="shared" ref="N9:N21" si="0">SUM(B9:M9)</f>
        <v>0</v>
      </c>
      <c r="O9" s="152">
        <f>N9/11</f>
        <v>0</v>
      </c>
    </row>
    <row r="10" spans="1:15" x14ac:dyDescent="0.3">
      <c r="A10" s="26" t="s">
        <v>90</v>
      </c>
      <c r="B10" s="27"/>
      <c r="C10" s="27"/>
      <c r="D10" s="26"/>
      <c r="E10" s="118"/>
      <c r="F10" s="118"/>
      <c r="G10" s="118"/>
      <c r="H10" s="118"/>
      <c r="I10" s="118"/>
      <c r="J10" s="118"/>
      <c r="K10" s="118"/>
      <c r="L10" s="118"/>
      <c r="M10" s="118"/>
      <c r="N10" s="152">
        <f t="shared" si="0"/>
        <v>0</v>
      </c>
      <c r="O10" s="152"/>
    </row>
    <row r="11" spans="1:15" ht="28.8" x14ac:dyDescent="0.3">
      <c r="A11" s="48" t="s">
        <v>122</v>
      </c>
      <c r="B11" s="48"/>
      <c r="C11" s="134"/>
      <c r="D11" s="134"/>
      <c r="E11" s="118"/>
      <c r="F11" s="118"/>
      <c r="G11" s="118"/>
      <c r="H11" s="118"/>
      <c r="I11" s="118"/>
      <c r="J11" s="118"/>
      <c r="K11" s="118"/>
      <c r="L11" s="118"/>
      <c r="M11" s="118"/>
      <c r="N11" s="152">
        <f t="shared" si="0"/>
        <v>0</v>
      </c>
      <c r="O11" s="152"/>
    </row>
    <row r="12" spans="1:15" x14ac:dyDescent="0.3">
      <c r="A12" s="49" t="s">
        <v>123</v>
      </c>
      <c r="B12" s="49"/>
      <c r="C12" s="135"/>
      <c r="D12" s="135"/>
      <c r="E12" s="118"/>
      <c r="F12" s="118"/>
      <c r="G12" s="118"/>
      <c r="H12" s="118"/>
      <c r="I12" s="118"/>
      <c r="J12" s="118"/>
      <c r="K12" s="118"/>
      <c r="L12" s="118"/>
      <c r="M12" s="118"/>
      <c r="N12" s="152">
        <f t="shared" si="0"/>
        <v>0</v>
      </c>
      <c r="O12" s="152"/>
    </row>
    <row r="13" spans="1:15" x14ac:dyDescent="0.3">
      <c r="A13" s="49" t="s">
        <v>162</v>
      </c>
      <c r="B13" s="49"/>
      <c r="C13" s="135"/>
      <c r="D13" s="135"/>
      <c r="E13" s="118"/>
      <c r="F13" s="118"/>
      <c r="G13" s="118"/>
      <c r="H13" s="118"/>
      <c r="I13" s="118"/>
      <c r="J13" s="118"/>
      <c r="K13" s="118"/>
      <c r="L13" s="118"/>
      <c r="M13" s="118"/>
      <c r="N13" s="152">
        <f t="shared" si="0"/>
        <v>0</v>
      </c>
      <c r="O13" s="152"/>
    </row>
    <row r="14" spans="1:15" x14ac:dyDescent="0.3">
      <c r="A14" s="49" t="s">
        <v>293</v>
      </c>
      <c r="B14" s="49"/>
      <c r="C14" s="135"/>
      <c r="D14" s="135"/>
      <c r="E14" s="118"/>
      <c r="F14" s="118"/>
      <c r="G14" s="118"/>
      <c r="H14" s="118"/>
      <c r="I14" s="118"/>
      <c r="J14" s="118"/>
      <c r="K14" s="118"/>
      <c r="L14" s="118"/>
      <c r="M14" s="118"/>
      <c r="N14" s="152">
        <f t="shared" si="0"/>
        <v>0</v>
      </c>
      <c r="O14" s="152"/>
    </row>
    <row r="15" spans="1:15" x14ac:dyDescent="0.3">
      <c r="A15" s="49" t="s">
        <v>294</v>
      </c>
      <c r="B15" s="142"/>
      <c r="C15" s="135"/>
      <c r="D15" s="142"/>
      <c r="E15" s="118"/>
      <c r="F15" s="118"/>
      <c r="G15" s="118"/>
      <c r="H15" s="118"/>
      <c r="I15" s="118"/>
      <c r="J15" s="118"/>
      <c r="K15" s="118"/>
      <c r="L15" s="118"/>
      <c r="M15" s="118"/>
      <c r="N15" s="152">
        <f t="shared" si="0"/>
        <v>0</v>
      </c>
      <c r="O15" s="152"/>
    </row>
    <row r="16" spans="1:15" x14ac:dyDescent="0.3">
      <c r="A16" s="48" t="s">
        <v>312</v>
      </c>
      <c r="B16" s="48"/>
      <c r="C16" s="134"/>
      <c r="D16" s="141"/>
      <c r="E16" s="118"/>
      <c r="F16" s="118"/>
      <c r="G16" s="118"/>
      <c r="H16" s="118"/>
      <c r="I16" s="118"/>
      <c r="J16" s="118"/>
      <c r="K16" s="118"/>
      <c r="L16" s="118"/>
      <c r="M16" s="118"/>
      <c r="N16" s="152">
        <f t="shared" si="0"/>
        <v>0</v>
      </c>
      <c r="O16" s="152"/>
    </row>
    <row r="17" spans="1:16" x14ac:dyDescent="0.3">
      <c r="A17" s="48" t="s">
        <v>309</v>
      </c>
      <c r="B17" s="48"/>
      <c r="C17" s="134"/>
      <c r="D17" s="134"/>
      <c r="E17" s="118"/>
      <c r="F17" s="118"/>
      <c r="G17" s="118"/>
      <c r="H17" s="118"/>
      <c r="I17" s="118"/>
      <c r="J17" s="118"/>
      <c r="K17" s="118"/>
      <c r="L17" s="118"/>
      <c r="M17" s="118"/>
      <c r="N17" s="152">
        <f t="shared" si="0"/>
        <v>0</v>
      </c>
      <c r="O17" s="152"/>
    </row>
    <row r="18" spans="1:16" x14ac:dyDescent="0.3">
      <c r="A18" s="49" t="s">
        <v>258</v>
      </c>
      <c r="B18" s="135"/>
      <c r="C18" s="135"/>
      <c r="D18" s="135"/>
      <c r="E18" s="118"/>
      <c r="F18" s="118"/>
      <c r="G18" s="118"/>
      <c r="H18" s="118"/>
      <c r="I18" s="118"/>
      <c r="J18" s="118"/>
      <c r="K18" s="118"/>
      <c r="L18" s="118"/>
      <c r="M18" s="118"/>
      <c r="N18" s="152">
        <f t="shared" si="0"/>
        <v>0</v>
      </c>
      <c r="O18" s="152"/>
      <c r="P18" s="119"/>
    </row>
    <row r="19" spans="1:16" x14ac:dyDescent="0.3">
      <c r="A19" s="49" t="s">
        <v>295</v>
      </c>
      <c r="B19" s="49"/>
      <c r="C19" s="135"/>
      <c r="D19" s="135"/>
      <c r="E19" s="118"/>
      <c r="F19" s="118"/>
      <c r="G19" s="118"/>
      <c r="H19" s="118"/>
      <c r="I19" s="118"/>
      <c r="J19" s="118"/>
      <c r="K19" s="118"/>
      <c r="L19" s="118"/>
      <c r="M19" s="118"/>
      <c r="N19" s="152">
        <f t="shared" si="0"/>
        <v>0</v>
      </c>
      <c r="O19" s="152">
        <f>SUM(N11:N20)</f>
        <v>0</v>
      </c>
    </row>
    <row r="20" spans="1:16" x14ac:dyDescent="0.3">
      <c r="A20" s="49" t="s">
        <v>315</v>
      </c>
      <c r="B20" s="49"/>
      <c r="C20" s="135"/>
      <c r="D20" s="135"/>
      <c r="E20" s="118"/>
      <c r="F20" s="118"/>
      <c r="G20" s="118"/>
      <c r="H20" s="118"/>
      <c r="I20" s="118"/>
      <c r="J20" s="118"/>
      <c r="K20" s="118"/>
      <c r="L20" s="118"/>
      <c r="M20" s="118"/>
      <c r="N20" s="152">
        <f t="shared" si="0"/>
        <v>0</v>
      </c>
      <c r="O20" s="152">
        <f>O19/12</f>
        <v>0</v>
      </c>
    </row>
    <row r="21" spans="1:16" x14ac:dyDescent="0.3">
      <c r="A21" s="144" t="s">
        <v>310</v>
      </c>
      <c r="B21" s="144"/>
      <c r="C21" s="145"/>
      <c r="D21" s="145"/>
      <c r="E21" s="146"/>
      <c r="F21" s="147"/>
      <c r="G21" s="147"/>
      <c r="H21" s="147"/>
      <c r="I21" s="147"/>
      <c r="J21" s="147"/>
      <c r="K21" s="147"/>
      <c r="L21" s="147"/>
      <c r="M21" s="147"/>
      <c r="N21" s="153">
        <f t="shared" si="0"/>
        <v>0</v>
      </c>
      <c r="O21" s="152">
        <f>O8+O9+O20</f>
        <v>0</v>
      </c>
    </row>
    <row r="22" spans="1:16" x14ac:dyDescent="0.3">
      <c r="A22" s="160" t="s">
        <v>349</v>
      </c>
      <c r="B22" s="161"/>
      <c r="C22" s="145"/>
      <c r="D22" s="145"/>
      <c r="E22" s="146"/>
      <c r="F22" s="147"/>
      <c r="G22" s="147"/>
      <c r="H22" s="147"/>
      <c r="I22" s="147"/>
      <c r="J22" s="147"/>
      <c r="K22" s="147"/>
      <c r="L22" s="147"/>
      <c r="M22" s="147"/>
      <c r="N22" s="153">
        <f>SUM(B22:M22)</f>
        <v>0</v>
      </c>
      <c r="O22" s="152"/>
    </row>
    <row r="23" spans="1:16" x14ac:dyDescent="0.3">
      <c r="A23" s="120" t="s">
        <v>316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52">
        <f>SUM(B23:M23)</f>
        <v>0</v>
      </c>
      <c r="O23" s="152">
        <f>N23/12</f>
        <v>0</v>
      </c>
      <c r="P23" s="79"/>
    </row>
    <row r="24" spans="1:16" ht="15.6" x14ac:dyDescent="0.3">
      <c r="A24" s="122" t="s">
        <v>95</v>
      </c>
      <c r="B24" s="122"/>
      <c r="C24" s="139"/>
      <c r="D24" s="140"/>
      <c r="E24" s="123"/>
      <c r="F24" s="123"/>
      <c r="G24" s="124"/>
      <c r="H24" s="124"/>
      <c r="I24" s="124"/>
      <c r="J24" s="124"/>
      <c r="K24" s="124"/>
      <c r="L24" s="124"/>
      <c r="M24" s="124"/>
      <c r="N24" s="124"/>
      <c r="O24" s="124"/>
    </row>
    <row r="25" spans="1:16" x14ac:dyDescent="0.3">
      <c r="A25" s="125" t="s">
        <v>296</v>
      </c>
      <c r="B25" s="162"/>
      <c r="C25" s="136"/>
      <c r="D25" s="125"/>
      <c r="E25" s="118"/>
      <c r="F25" s="121"/>
      <c r="G25" s="118"/>
      <c r="H25" s="118"/>
      <c r="I25" s="118"/>
      <c r="J25" s="118"/>
      <c r="K25" s="118"/>
      <c r="L25" s="118"/>
      <c r="M25" s="118"/>
      <c r="N25" s="152">
        <f>SUM(E25:M25)</f>
        <v>0</v>
      </c>
      <c r="O25" s="152"/>
    </row>
    <row r="26" spans="1:16" x14ac:dyDescent="0.3">
      <c r="A26" s="86" t="s">
        <v>93</v>
      </c>
      <c r="B26" s="143"/>
      <c r="C26" s="137"/>
      <c r="D26" s="143"/>
      <c r="E26" s="118"/>
      <c r="F26" s="118"/>
      <c r="G26" s="118"/>
      <c r="H26" s="118"/>
      <c r="I26" s="118"/>
      <c r="J26" s="118"/>
      <c r="K26" s="118"/>
      <c r="L26" s="118"/>
      <c r="M26" s="118"/>
      <c r="N26" s="152">
        <f>SUM(C26:M26)</f>
        <v>0</v>
      </c>
      <c r="O26" s="152"/>
    </row>
    <row r="27" spans="1:16" x14ac:dyDescent="0.3">
      <c r="A27" s="86" t="s">
        <v>297</v>
      </c>
      <c r="B27" s="86"/>
      <c r="C27" s="137"/>
      <c r="D27" s="86"/>
      <c r="E27" s="118"/>
      <c r="F27" s="118"/>
      <c r="G27" s="118"/>
      <c r="H27" s="118"/>
      <c r="I27" s="118"/>
      <c r="J27" s="118"/>
      <c r="K27" s="118"/>
      <c r="L27" s="118"/>
      <c r="M27" s="118"/>
      <c r="N27" s="152">
        <f t="shared" ref="N27:N51" si="1">SUM(C27:M27)</f>
        <v>0</v>
      </c>
      <c r="O27" s="152"/>
    </row>
    <row r="28" spans="1:16" x14ac:dyDescent="0.3">
      <c r="A28" s="86" t="s">
        <v>91</v>
      </c>
      <c r="B28" s="86"/>
      <c r="C28" s="137"/>
      <c r="D28" s="86"/>
      <c r="E28" s="118"/>
      <c r="F28" s="118"/>
      <c r="G28" s="118"/>
      <c r="H28" s="118"/>
      <c r="I28" s="118"/>
      <c r="J28" s="118"/>
      <c r="K28" s="118"/>
      <c r="L28" s="118"/>
      <c r="M28" s="118"/>
      <c r="N28" s="152">
        <f t="shared" si="1"/>
        <v>0</v>
      </c>
      <c r="O28" s="152"/>
    </row>
    <row r="29" spans="1:16" x14ac:dyDescent="0.3">
      <c r="A29" s="86" t="s">
        <v>120</v>
      </c>
      <c r="B29" s="143"/>
      <c r="C29" s="137"/>
      <c r="D29" s="143"/>
      <c r="E29" s="118"/>
      <c r="F29" s="118"/>
      <c r="G29" s="118"/>
      <c r="H29" s="118"/>
      <c r="I29" s="118"/>
      <c r="J29" s="118"/>
      <c r="K29" s="118"/>
      <c r="L29" s="118"/>
      <c r="M29" s="118"/>
      <c r="N29" s="152">
        <f t="shared" si="1"/>
        <v>0</v>
      </c>
      <c r="O29" s="152"/>
    </row>
    <row r="30" spans="1:16" x14ac:dyDescent="0.3">
      <c r="A30" s="86" t="s">
        <v>121</v>
      </c>
      <c r="B30" s="143"/>
      <c r="C30" s="137"/>
      <c r="D30" s="143"/>
      <c r="E30" s="118"/>
      <c r="F30" s="118"/>
      <c r="G30" s="118"/>
      <c r="H30" s="118"/>
      <c r="I30" s="118"/>
      <c r="J30" s="118"/>
      <c r="K30" s="118"/>
      <c r="L30" s="118"/>
      <c r="M30" s="118"/>
      <c r="N30" s="152">
        <f t="shared" si="1"/>
        <v>0</v>
      </c>
      <c r="O30" s="152"/>
    </row>
    <row r="31" spans="1:16" x14ac:dyDescent="0.3">
      <c r="A31" s="86" t="s">
        <v>92</v>
      </c>
      <c r="B31" s="86"/>
      <c r="C31" s="137"/>
      <c r="D31" s="86"/>
      <c r="E31" s="118"/>
      <c r="F31" s="118"/>
      <c r="G31" s="118"/>
      <c r="H31" s="118"/>
      <c r="I31" s="118"/>
      <c r="J31" s="118"/>
      <c r="K31" s="118"/>
      <c r="L31" s="118"/>
      <c r="M31" s="118"/>
      <c r="N31" s="152">
        <f t="shared" si="1"/>
        <v>0</v>
      </c>
      <c r="O31" s="152"/>
    </row>
    <row r="32" spans="1:16" x14ac:dyDescent="0.3">
      <c r="A32" s="86" t="s">
        <v>98</v>
      </c>
      <c r="B32" s="143"/>
      <c r="C32" s="137"/>
      <c r="D32" s="143"/>
      <c r="E32" s="118"/>
      <c r="F32" s="118"/>
      <c r="G32" s="118"/>
      <c r="H32" s="118"/>
      <c r="I32" s="118"/>
      <c r="J32" s="118"/>
      <c r="K32" s="118"/>
      <c r="L32" s="118"/>
      <c r="M32" s="118"/>
      <c r="N32" s="152">
        <f t="shared" si="1"/>
        <v>0</v>
      </c>
      <c r="O32" s="152"/>
    </row>
    <row r="33" spans="1:16" x14ac:dyDescent="0.3">
      <c r="A33" s="86" t="s">
        <v>97</v>
      </c>
      <c r="B33" s="86"/>
      <c r="C33" s="137"/>
      <c r="D33" s="86"/>
      <c r="E33" s="118"/>
      <c r="F33" s="118"/>
      <c r="G33" s="118"/>
      <c r="H33" s="118"/>
      <c r="I33" s="118"/>
      <c r="J33" s="118"/>
      <c r="K33" s="118"/>
      <c r="L33" s="118"/>
      <c r="M33" s="118"/>
      <c r="N33" s="152">
        <f t="shared" si="1"/>
        <v>0</v>
      </c>
      <c r="O33" s="152"/>
    </row>
    <row r="34" spans="1:16" x14ac:dyDescent="0.3">
      <c r="A34" s="86" t="s">
        <v>298</v>
      </c>
      <c r="B34" s="86"/>
      <c r="C34" s="137"/>
      <c r="D34" s="86"/>
      <c r="E34" s="118"/>
      <c r="F34" s="118"/>
      <c r="G34" s="118"/>
      <c r="H34" s="118"/>
      <c r="I34" s="118"/>
      <c r="J34" s="118"/>
      <c r="K34" s="118"/>
      <c r="L34" s="118"/>
      <c r="M34" s="118"/>
      <c r="N34" s="152">
        <f t="shared" si="1"/>
        <v>0</v>
      </c>
      <c r="O34" s="152"/>
    </row>
    <row r="35" spans="1:16" x14ac:dyDescent="0.3">
      <c r="A35" s="125" t="s">
        <v>299</v>
      </c>
      <c r="B35" s="125"/>
      <c r="C35" s="136"/>
      <c r="D35" s="125"/>
      <c r="E35" s="121"/>
      <c r="F35" s="118"/>
      <c r="G35" s="118"/>
      <c r="H35" s="118"/>
      <c r="I35" s="118"/>
      <c r="J35" s="118"/>
      <c r="K35" s="118"/>
      <c r="L35" s="118"/>
      <c r="M35" s="118"/>
      <c r="N35" s="152">
        <f t="shared" si="1"/>
        <v>0</v>
      </c>
      <c r="O35" s="152"/>
    </row>
    <row r="36" spans="1:16" x14ac:dyDescent="0.3">
      <c r="A36" s="126" t="s">
        <v>162</v>
      </c>
      <c r="B36" s="126"/>
      <c r="C36" s="138"/>
      <c r="D36" s="126"/>
      <c r="E36" s="118"/>
      <c r="F36" s="118"/>
      <c r="G36" s="118"/>
      <c r="H36" s="118"/>
      <c r="I36" s="118"/>
      <c r="J36" s="118"/>
      <c r="K36" s="118"/>
      <c r="L36" s="118"/>
      <c r="M36" s="118"/>
      <c r="N36" s="152">
        <f t="shared" si="1"/>
        <v>0</v>
      </c>
      <c r="O36" s="152"/>
    </row>
    <row r="37" spans="1:16" x14ac:dyDescent="0.3">
      <c r="A37" s="126" t="s">
        <v>269</v>
      </c>
      <c r="B37" s="126"/>
      <c r="C37" s="138"/>
      <c r="D37" s="126"/>
      <c r="E37" s="118"/>
      <c r="F37" s="118"/>
      <c r="G37" s="118"/>
      <c r="H37" s="118"/>
      <c r="I37" s="118"/>
      <c r="J37" s="118"/>
      <c r="K37" s="118"/>
      <c r="L37" s="118"/>
      <c r="M37" s="118"/>
      <c r="N37" s="152">
        <f t="shared" si="1"/>
        <v>0</v>
      </c>
      <c r="O37" s="152"/>
    </row>
    <row r="38" spans="1:16" s="24" customFormat="1" x14ac:dyDescent="0.3">
      <c r="A38" s="184" t="s">
        <v>179</v>
      </c>
      <c r="B38" s="184"/>
      <c r="C38" s="185"/>
      <c r="D38" s="184"/>
      <c r="E38" s="152"/>
      <c r="F38" s="152"/>
      <c r="G38" s="152"/>
      <c r="H38" s="152"/>
      <c r="I38" s="152"/>
      <c r="J38" s="152"/>
      <c r="K38" s="152"/>
      <c r="L38" s="152"/>
      <c r="M38" s="152"/>
      <c r="N38" s="152">
        <f t="shared" si="1"/>
        <v>0</v>
      </c>
      <c r="O38" s="152"/>
      <c r="P38" s="131">
        <f>N38-200+1000-534.84</f>
        <v>265.15999999999997</v>
      </c>
    </row>
    <row r="39" spans="1:16" x14ac:dyDescent="0.3">
      <c r="A39" s="126" t="s">
        <v>300</v>
      </c>
      <c r="B39" s="126"/>
      <c r="C39" s="138"/>
      <c r="D39" s="126"/>
      <c r="E39" s="118"/>
      <c r="F39" s="118"/>
      <c r="G39" s="118"/>
      <c r="H39" s="118"/>
      <c r="I39" s="118"/>
      <c r="J39" s="118"/>
      <c r="K39" s="118"/>
      <c r="L39" s="118"/>
      <c r="M39" s="118"/>
      <c r="N39" s="152">
        <f t="shared" si="1"/>
        <v>0</v>
      </c>
      <c r="O39" s="152"/>
    </row>
    <row r="40" spans="1:16" x14ac:dyDescent="0.3">
      <c r="A40" s="126" t="s">
        <v>154</v>
      </c>
      <c r="B40" s="126"/>
      <c r="C40" s="138"/>
      <c r="D40" s="126"/>
      <c r="E40" s="118"/>
      <c r="F40" s="118"/>
      <c r="G40" s="118"/>
      <c r="H40" s="118"/>
      <c r="I40" s="118"/>
      <c r="J40" s="118"/>
      <c r="K40" s="118"/>
      <c r="L40" s="118"/>
      <c r="M40" s="118"/>
      <c r="N40" s="152">
        <f t="shared" si="1"/>
        <v>0</v>
      </c>
      <c r="O40" s="152"/>
    </row>
    <row r="41" spans="1:16" x14ac:dyDescent="0.3">
      <c r="A41" s="126" t="s">
        <v>350</v>
      </c>
      <c r="B41" s="163"/>
      <c r="C41" s="138"/>
      <c r="D41" s="126"/>
      <c r="E41" s="118"/>
      <c r="F41" s="118"/>
      <c r="G41" s="118"/>
      <c r="H41" s="118"/>
      <c r="I41" s="118"/>
      <c r="J41" s="118"/>
      <c r="K41" s="118"/>
      <c r="L41" s="118"/>
      <c r="M41" s="118"/>
      <c r="N41" s="152">
        <f t="shared" si="1"/>
        <v>0</v>
      </c>
      <c r="O41" s="152"/>
    </row>
    <row r="42" spans="1:16" x14ac:dyDescent="0.3">
      <c r="A42" s="126" t="s">
        <v>301</v>
      </c>
      <c r="B42" s="126"/>
      <c r="C42" s="138"/>
      <c r="D42" s="126"/>
      <c r="E42" s="118"/>
      <c r="F42" s="118"/>
      <c r="G42" s="118"/>
      <c r="H42" s="118"/>
      <c r="I42" s="118"/>
      <c r="J42" s="118"/>
      <c r="K42" s="118"/>
      <c r="L42" s="118"/>
      <c r="M42" s="118"/>
      <c r="N42" s="152">
        <f t="shared" si="1"/>
        <v>0</v>
      </c>
      <c r="O42" s="152"/>
    </row>
    <row r="43" spans="1:16" x14ac:dyDescent="0.3">
      <c r="A43" s="126" t="s">
        <v>302</v>
      </c>
      <c r="B43" s="126"/>
      <c r="C43" s="138"/>
      <c r="D43" s="126"/>
      <c r="E43" s="118"/>
      <c r="F43" s="118"/>
      <c r="G43" s="118"/>
      <c r="H43" s="118"/>
      <c r="I43" s="118"/>
      <c r="J43" s="118"/>
      <c r="K43" s="118"/>
      <c r="L43" s="118"/>
      <c r="M43" s="118"/>
      <c r="N43" s="152">
        <f t="shared" si="1"/>
        <v>0</v>
      </c>
      <c r="O43" s="152"/>
    </row>
    <row r="44" spans="1:16" x14ac:dyDescent="0.3">
      <c r="A44" s="126" t="s">
        <v>313</v>
      </c>
      <c r="B44" s="126"/>
      <c r="C44" s="138"/>
      <c r="D44" s="138"/>
      <c r="E44" s="118"/>
      <c r="F44" s="118"/>
      <c r="G44" s="118"/>
      <c r="H44" s="118"/>
      <c r="I44" s="118"/>
      <c r="J44" s="118"/>
      <c r="K44" s="118"/>
      <c r="L44" s="118"/>
      <c r="M44" s="118"/>
      <c r="N44" s="152">
        <f t="shared" si="1"/>
        <v>0</v>
      </c>
      <c r="O44" s="152"/>
      <c r="P44" s="79"/>
    </row>
    <row r="45" spans="1:16" x14ac:dyDescent="0.3">
      <c r="A45" s="126" t="s">
        <v>303</v>
      </c>
      <c r="B45" s="126"/>
      <c r="C45" s="138"/>
      <c r="D45" s="126"/>
      <c r="E45" s="118"/>
      <c r="F45" s="118"/>
      <c r="G45" s="118"/>
      <c r="H45" s="118"/>
      <c r="I45" s="118"/>
      <c r="J45" s="118"/>
      <c r="K45" s="118"/>
      <c r="L45" s="118"/>
      <c r="M45" s="118"/>
      <c r="N45" s="152">
        <f t="shared" si="1"/>
        <v>0</v>
      </c>
      <c r="O45" s="152"/>
    </row>
    <row r="46" spans="1:16" x14ac:dyDescent="0.3">
      <c r="A46" s="126" t="s">
        <v>304</v>
      </c>
      <c r="B46" s="126"/>
      <c r="C46" s="138"/>
      <c r="D46" s="126"/>
      <c r="E46" s="118"/>
      <c r="F46" s="118"/>
      <c r="G46" s="118"/>
      <c r="H46" s="118"/>
      <c r="I46" s="118"/>
      <c r="J46" s="118"/>
      <c r="K46" s="118"/>
      <c r="L46" s="118"/>
      <c r="M46" s="118"/>
      <c r="N46" s="152">
        <f t="shared" si="1"/>
        <v>0</v>
      </c>
      <c r="O46" s="152"/>
    </row>
    <row r="47" spans="1:16" x14ac:dyDescent="0.3">
      <c r="A47" s="126" t="s">
        <v>305</v>
      </c>
      <c r="B47" s="126"/>
      <c r="C47" s="138"/>
      <c r="D47" s="126"/>
      <c r="E47" s="118"/>
      <c r="F47" s="118"/>
      <c r="G47" s="118"/>
      <c r="H47" s="118"/>
      <c r="I47" s="118"/>
      <c r="J47" s="118"/>
      <c r="K47" s="118"/>
      <c r="L47" s="118"/>
      <c r="M47" s="118"/>
      <c r="N47" s="152">
        <f t="shared" si="1"/>
        <v>0</v>
      </c>
      <c r="O47" s="152"/>
    </row>
    <row r="48" spans="1:16" x14ac:dyDescent="0.3">
      <c r="A48" s="126" t="s">
        <v>306</v>
      </c>
      <c r="B48" s="126"/>
      <c r="C48" s="138"/>
      <c r="D48" s="126"/>
      <c r="E48" s="118"/>
      <c r="F48" s="118"/>
      <c r="G48" s="118"/>
      <c r="H48" s="118"/>
      <c r="I48" s="118"/>
      <c r="J48" s="118"/>
      <c r="K48" s="118"/>
      <c r="L48" s="118"/>
      <c r="M48" s="118"/>
      <c r="N48" s="152">
        <f t="shared" si="1"/>
        <v>0</v>
      </c>
      <c r="O48" s="152"/>
    </row>
    <row r="49" spans="1:16" x14ac:dyDescent="0.3">
      <c r="A49" s="126" t="s">
        <v>72</v>
      </c>
      <c r="B49" s="163"/>
      <c r="C49" s="138"/>
      <c r="D49" s="126"/>
      <c r="E49" s="118"/>
      <c r="F49" s="118"/>
      <c r="G49" s="118"/>
      <c r="H49" s="118"/>
      <c r="I49" s="118"/>
      <c r="J49" s="118"/>
      <c r="K49" s="118"/>
      <c r="L49" s="118"/>
      <c r="M49" s="118"/>
      <c r="N49" s="152">
        <f t="shared" si="1"/>
        <v>0</v>
      </c>
      <c r="O49" s="152"/>
    </row>
    <row r="50" spans="1:16" x14ac:dyDescent="0.3">
      <c r="A50" s="126" t="s">
        <v>311</v>
      </c>
      <c r="B50" s="126"/>
      <c r="C50" s="138"/>
      <c r="D50" s="126"/>
      <c r="E50" s="118"/>
      <c r="F50" s="118"/>
      <c r="G50" s="118"/>
      <c r="H50" s="118"/>
      <c r="I50" s="118"/>
      <c r="J50" s="118"/>
      <c r="K50" s="118"/>
      <c r="L50" s="118"/>
      <c r="M50" s="118"/>
      <c r="N50" s="152">
        <f t="shared" si="1"/>
        <v>0</v>
      </c>
      <c r="O50" s="152"/>
    </row>
    <row r="51" spans="1:16" x14ac:dyDescent="0.3">
      <c r="A51" s="126" t="s">
        <v>314</v>
      </c>
      <c r="B51" s="163"/>
      <c r="C51" s="138"/>
      <c r="D51" s="126"/>
      <c r="E51" s="118"/>
      <c r="F51" s="118"/>
      <c r="G51" s="118"/>
      <c r="H51" s="118"/>
      <c r="I51" s="118"/>
      <c r="J51" s="118"/>
      <c r="K51" s="118"/>
      <c r="L51" s="118"/>
      <c r="M51" s="118"/>
      <c r="N51" s="152">
        <f t="shared" si="1"/>
        <v>0</v>
      </c>
      <c r="O51" s="152"/>
    </row>
    <row r="52" spans="1:16" x14ac:dyDescent="0.3">
      <c r="A52" s="127" t="s">
        <v>317</v>
      </c>
      <c r="B52" s="121">
        <f>SUM(B26:B51)</f>
        <v>0</v>
      </c>
      <c r="C52" s="121">
        <f>SUM(C26:C49)</f>
        <v>0</v>
      </c>
      <c r="D52" s="121">
        <f>SUM(D26:D50)</f>
        <v>0</v>
      </c>
      <c r="E52" s="121">
        <f>SUM(E26:E51)</f>
        <v>0</v>
      </c>
      <c r="F52" s="121">
        <f>SUM(F26:F50)</f>
        <v>0</v>
      </c>
      <c r="G52" s="121">
        <f t="shared" ref="G52:M52" si="2">SUM(G26:G50)</f>
        <v>0</v>
      </c>
      <c r="H52" s="121">
        <f t="shared" si="2"/>
        <v>0</v>
      </c>
      <c r="I52" s="121">
        <f t="shared" si="2"/>
        <v>0</v>
      </c>
      <c r="J52" s="121">
        <f t="shared" si="2"/>
        <v>0</v>
      </c>
      <c r="K52" s="121">
        <f t="shared" si="2"/>
        <v>0</v>
      </c>
      <c r="L52" s="121">
        <f t="shared" si="2"/>
        <v>0</v>
      </c>
      <c r="M52" s="121">
        <f t="shared" si="2"/>
        <v>0</v>
      </c>
      <c r="N52" s="152">
        <f>SUM(C52:M52)</f>
        <v>0</v>
      </c>
      <c r="O52" s="154">
        <f>N52/12</f>
        <v>0</v>
      </c>
      <c r="P52" s="79"/>
    </row>
    <row r="53" spans="1:16" x14ac:dyDescent="0.3">
      <c r="B53" s="26"/>
      <c r="C53" s="47"/>
      <c r="D53" s="26"/>
      <c r="E53" s="118"/>
      <c r="F53" s="118"/>
      <c r="G53" s="118"/>
      <c r="H53" s="118"/>
      <c r="I53" s="118"/>
      <c r="J53" s="118"/>
      <c r="K53" s="118"/>
      <c r="L53" s="118"/>
      <c r="M53" s="118"/>
      <c r="N53" s="152"/>
      <c r="O53" s="152"/>
    </row>
    <row r="54" spans="1:16" x14ac:dyDescent="0.3">
      <c r="B54" s="26"/>
      <c r="C54" s="26"/>
      <c r="D54" s="26"/>
      <c r="E54" s="118"/>
      <c r="F54" s="118"/>
      <c r="G54" s="118"/>
      <c r="H54" s="118"/>
      <c r="I54" s="118"/>
      <c r="J54" s="118"/>
      <c r="K54" s="118"/>
      <c r="L54" s="118"/>
      <c r="M54" s="118"/>
      <c r="N54" s="152"/>
      <c r="O54" s="152"/>
    </row>
    <row r="55" spans="1:16" ht="15" thickBot="1" x14ac:dyDescent="0.35">
      <c r="A55" s="128" t="s">
        <v>96</v>
      </c>
      <c r="B55" s="129">
        <f t="shared" ref="B55:M55" si="3">B52+B23</f>
        <v>0</v>
      </c>
      <c r="C55" s="129">
        <f t="shared" si="3"/>
        <v>0</v>
      </c>
      <c r="D55" s="129">
        <f t="shared" si="3"/>
        <v>0</v>
      </c>
      <c r="E55" s="129">
        <f t="shared" si="3"/>
        <v>0</v>
      </c>
      <c r="F55" s="129">
        <f t="shared" si="3"/>
        <v>0</v>
      </c>
      <c r="G55" s="129">
        <f t="shared" si="3"/>
        <v>0</v>
      </c>
      <c r="H55" s="129">
        <f t="shared" si="3"/>
        <v>0</v>
      </c>
      <c r="I55" s="129">
        <f t="shared" si="3"/>
        <v>0</v>
      </c>
      <c r="J55" s="129">
        <f t="shared" si="3"/>
        <v>0</v>
      </c>
      <c r="K55" s="129">
        <f t="shared" si="3"/>
        <v>0</v>
      </c>
      <c r="L55" s="129">
        <f t="shared" si="3"/>
        <v>0</v>
      </c>
      <c r="M55" s="129">
        <f t="shared" si="3"/>
        <v>0</v>
      </c>
      <c r="N55" s="155">
        <f>SUM(C55:M55)</f>
        <v>0</v>
      </c>
      <c r="O55" s="155">
        <f>N55/12</f>
        <v>0</v>
      </c>
    </row>
    <row r="56" spans="1:16" ht="15" thickTop="1" x14ac:dyDescent="0.3"/>
    <row r="57" spans="1:16" x14ac:dyDescent="0.3">
      <c r="A57" s="22"/>
      <c r="B57" s="22"/>
      <c r="C57" s="22"/>
      <c r="D57" s="22"/>
      <c r="E57" s="22"/>
      <c r="F57" s="22"/>
      <c r="N57" s="131"/>
    </row>
    <row r="58" spans="1:16" x14ac:dyDescent="0.3">
      <c r="A58" s="130"/>
      <c r="B58" s="130"/>
      <c r="C58" s="130"/>
      <c r="D58" s="130"/>
      <c r="E58" s="130"/>
      <c r="F58" s="130"/>
      <c r="N58" s="131">
        <f>N23+N52</f>
        <v>0</v>
      </c>
      <c r="O58" s="131">
        <f>O23+O52</f>
        <v>0</v>
      </c>
    </row>
    <row r="59" spans="1:16" x14ac:dyDescent="0.3">
      <c r="J59" s="4"/>
    </row>
    <row r="60" spans="1:16" x14ac:dyDescent="0.3">
      <c r="F60" s="79"/>
      <c r="J60" s="79"/>
      <c r="O60" s="131"/>
    </row>
    <row r="61" spans="1:16" s="111" customFormat="1" x14ac:dyDescent="0.3">
      <c r="A61" s="132"/>
      <c r="B61" s="132"/>
      <c r="C61" s="132"/>
      <c r="D61" s="132"/>
      <c r="E61" s="132"/>
      <c r="F61" s="132"/>
      <c r="G61" s="133"/>
      <c r="I61"/>
      <c r="J61"/>
      <c r="K61"/>
      <c r="L61"/>
      <c r="M61"/>
      <c r="N61" s="24"/>
      <c r="O61" s="24"/>
    </row>
    <row r="62" spans="1:16" s="111" customFormat="1" x14ac:dyDescent="0.3">
      <c r="A62" s="132"/>
      <c r="B62" s="132"/>
      <c r="C62" s="132"/>
      <c r="D62" s="132"/>
      <c r="E62" s="132"/>
      <c r="F62" s="132"/>
      <c r="G62" s="133"/>
      <c r="I62"/>
      <c r="J62"/>
      <c r="K62"/>
      <c r="L62"/>
      <c r="M62"/>
      <c r="N62" s="24"/>
      <c r="O62" s="24"/>
    </row>
  </sheetData>
  <mergeCells count="1">
    <mergeCell ref="A1:O1"/>
  </mergeCells>
  <printOptions horizontalCentered="1" verticalCentered="1"/>
  <pageMargins left="0.11811023622047245" right="0.11811023622047245" top="0.55118110236220474" bottom="0.35433070866141736" header="0.31496062992125984" footer="0.31496062992125984"/>
  <pageSetup paperSize="9" scale="65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7"/>
  <sheetViews>
    <sheetView topLeftCell="A115" workbookViewId="0">
      <selection activeCell="A110" sqref="A110:XFD110"/>
    </sheetView>
  </sheetViews>
  <sheetFormatPr defaultRowHeight="14.4" x14ac:dyDescent="0.3"/>
  <cols>
    <col min="1" max="1" width="15.88671875" style="59" customWidth="1"/>
    <col min="2" max="2" width="13.5546875" customWidth="1"/>
    <col min="3" max="3" width="27" customWidth="1"/>
    <col min="4" max="5" width="15.88671875" customWidth="1"/>
    <col min="6" max="6" width="73.109375" style="72" bestFit="1" customWidth="1"/>
    <col min="9" max="10" width="10.5546875" bestFit="1" customWidth="1"/>
  </cols>
  <sheetData>
    <row r="1" spans="1:6" ht="18" x14ac:dyDescent="0.35">
      <c r="A1" s="294" t="s">
        <v>195</v>
      </c>
      <c r="B1" s="294"/>
      <c r="C1" s="294"/>
      <c r="D1" s="294"/>
      <c r="E1" s="294"/>
      <c r="F1" s="294"/>
    </row>
    <row r="3" spans="1:6" x14ac:dyDescent="0.3">
      <c r="A3" s="45" t="s">
        <v>128</v>
      </c>
      <c r="B3" s="45" t="s">
        <v>87</v>
      </c>
      <c r="C3" s="45" t="s">
        <v>129</v>
      </c>
      <c r="D3" s="292" t="s">
        <v>36</v>
      </c>
      <c r="E3" s="293"/>
      <c r="F3" s="45" t="s">
        <v>37</v>
      </c>
    </row>
    <row r="4" spans="1:6" x14ac:dyDescent="0.3">
      <c r="A4" s="62"/>
      <c r="B4" s="64"/>
      <c r="C4" s="66"/>
      <c r="D4" s="45" t="s">
        <v>178</v>
      </c>
      <c r="E4" s="32" t="s">
        <v>179</v>
      </c>
      <c r="F4" s="70"/>
    </row>
    <row r="5" spans="1:6" x14ac:dyDescent="0.3">
      <c r="A5" s="63"/>
      <c r="B5" s="68"/>
      <c r="C5" s="61"/>
      <c r="D5" s="73"/>
      <c r="E5" s="74"/>
      <c r="F5" s="71"/>
    </row>
    <row r="6" spans="1:6" x14ac:dyDescent="0.3">
      <c r="A6" s="63" t="s">
        <v>133</v>
      </c>
      <c r="B6" s="68">
        <v>41840</v>
      </c>
      <c r="C6" s="61" t="s">
        <v>135</v>
      </c>
      <c r="D6" s="75"/>
      <c r="E6" s="76">
        <v>131</v>
      </c>
      <c r="F6" s="71" t="s">
        <v>136</v>
      </c>
    </row>
    <row r="7" spans="1:6" x14ac:dyDescent="0.3">
      <c r="A7" s="63" t="s">
        <v>134</v>
      </c>
      <c r="B7" s="68">
        <v>41827</v>
      </c>
      <c r="C7" s="61" t="s">
        <v>137</v>
      </c>
      <c r="D7" s="65">
        <v>4703.12</v>
      </c>
      <c r="E7" s="76"/>
      <c r="F7" s="71" t="s">
        <v>138</v>
      </c>
    </row>
    <row r="8" spans="1:6" x14ac:dyDescent="0.3">
      <c r="A8" s="63" t="s">
        <v>131</v>
      </c>
      <c r="B8" s="68">
        <v>41845</v>
      </c>
      <c r="C8" s="61" t="s">
        <v>92</v>
      </c>
      <c r="D8" s="65">
        <v>80.260000000000005</v>
      </c>
      <c r="E8" s="76"/>
      <c r="F8" s="71" t="s">
        <v>132</v>
      </c>
    </row>
    <row r="9" spans="1:6" x14ac:dyDescent="0.3">
      <c r="A9" s="63" t="s">
        <v>125</v>
      </c>
      <c r="B9" s="68">
        <v>41874</v>
      </c>
      <c r="C9" s="61" t="s">
        <v>126</v>
      </c>
      <c r="D9" s="65">
        <v>6750</v>
      </c>
      <c r="E9" s="76"/>
      <c r="F9" s="71" t="s">
        <v>127</v>
      </c>
    </row>
    <row r="10" spans="1:6" x14ac:dyDescent="0.3">
      <c r="A10" s="63" t="s">
        <v>130</v>
      </c>
      <c r="B10" s="63" t="s">
        <v>142</v>
      </c>
      <c r="C10" s="61"/>
      <c r="D10" s="65"/>
      <c r="E10" s="76"/>
      <c r="F10" s="71"/>
    </row>
    <row r="11" spans="1:6" x14ac:dyDescent="0.3">
      <c r="A11" s="63" t="s">
        <v>139</v>
      </c>
      <c r="B11" s="63" t="s">
        <v>142</v>
      </c>
      <c r="C11" s="61"/>
      <c r="D11" s="65"/>
      <c r="E11" s="76"/>
      <c r="F11" s="71"/>
    </row>
    <row r="12" spans="1:6" x14ac:dyDescent="0.3">
      <c r="A12" s="63" t="s">
        <v>140</v>
      </c>
      <c r="B12" s="63" t="s">
        <v>142</v>
      </c>
      <c r="C12" s="61"/>
      <c r="D12" s="65"/>
      <c r="E12" s="76"/>
      <c r="F12" s="71"/>
    </row>
    <row r="13" spans="1:6" x14ac:dyDescent="0.3">
      <c r="A13" s="63" t="s">
        <v>141</v>
      </c>
      <c r="B13" s="63" t="s">
        <v>142</v>
      </c>
      <c r="C13" s="61"/>
      <c r="D13" s="65"/>
      <c r="E13" s="76"/>
      <c r="F13" s="71"/>
    </row>
    <row r="14" spans="1:6" x14ac:dyDescent="0.3">
      <c r="A14" s="63" t="s">
        <v>143</v>
      </c>
      <c r="B14" s="63" t="s">
        <v>142</v>
      </c>
      <c r="C14" s="61"/>
      <c r="D14" s="65"/>
      <c r="E14" s="76"/>
      <c r="F14" s="71"/>
    </row>
    <row r="15" spans="1:6" x14ac:dyDescent="0.3">
      <c r="A15" s="63" t="s">
        <v>144</v>
      </c>
      <c r="B15" s="68">
        <v>41885</v>
      </c>
      <c r="C15" s="61" t="s">
        <v>92</v>
      </c>
      <c r="D15" s="65">
        <v>77.69</v>
      </c>
      <c r="E15" s="76"/>
      <c r="F15" s="71" t="s">
        <v>132</v>
      </c>
    </row>
    <row r="16" spans="1:6" x14ac:dyDescent="0.3">
      <c r="A16" s="63" t="s">
        <v>145</v>
      </c>
      <c r="B16" s="68">
        <v>41885</v>
      </c>
      <c r="C16" s="61" t="s">
        <v>86</v>
      </c>
      <c r="D16" s="65">
        <v>129.30000000000001</v>
      </c>
      <c r="E16" s="76"/>
      <c r="F16" s="71" t="s">
        <v>150</v>
      </c>
    </row>
    <row r="17" spans="1:10" x14ac:dyDescent="0.3">
      <c r="A17" s="63" t="s">
        <v>146</v>
      </c>
      <c r="B17" s="68">
        <v>41885</v>
      </c>
      <c r="C17" s="61" t="s">
        <v>86</v>
      </c>
      <c r="D17" s="65">
        <v>496.55</v>
      </c>
      <c r="E17" s="76"/>
      <c r="F17" s="71" t="s">
        <v>151</v>
      </c>
    </row>
    <row r="18" spans="1:10" x14ac:dyDescent="0.3">
      <c r="A18" s="63" t="s">
        <v>147</v>
      </c>
      <c r="B18" s="68">
        <v>41895</v>
      </c>
      <c r="C18" s="61" t="s">
        <v>135</v>
      </c>
      <c r="D18" s="65"/>
      <c r="E18" s="76">
        <v>271.75</v>
      </c>
      <c r="F18" s="71" t="s">
        <v>152</v>
      </c>
    </row>
    <row r="19" spans="1:10" x14ac:dyDescent="0.3">
      <c r="A19" s="63" t="s">
        <v>148</v>
      </c>
      <c r="B19" s="68">
        <v>41904</v>
      </c>
      <c r="C19" s="61" t="s">
        <v>153</v>
      </c>
      <c r="D19" s="65">
        <v>1200</v>
      </c>
      <c r="E19" s="76"/>
      <c r="F19" s="71" t="s">
        <v>154</v>
      </c>
    </row>
    <row r="20" spans="1:10" x14ac:dyDescent="0.3">
      <c r="A20" s="63"/>
      <c r="B20" s="68"/>
      <c r="C20" s="61" t="s">
        <v>194</v>
      </c>
      <c r="D20" s="78">
        <v>-116.96</v>
      </c>
      <c r="E20" s="76"/>
      <c r="F20" s="71"/>
    </row>
    <row r="21" spans="1:10" x14ac:dyDescent="0.3">
      <c r="A21" s="63" t="s">
        <v>149</v>
      </c>
      <c r="B21" s="68">
        <v>41908</v>
      </c>
      <c r="C21" s="61" t="s">
        <v>173</v>
      </c>
      <c r="D21" s="65">
        <v>702.92</v>
      </c>
      <c r="E21" s="76"/>
      <c r="F21" s="71" t="s">
        <v>155</v>
      </c>
    </row>
    <row r="22" spans="1:10" x14ac:dyDescent="0.3">
      <c r="A22" s="63"/>
      <c r="B22" s="68"/>
      <c r="C22" s="61"/>
      <c r="D22" s="65"/>
      <c r="E22" s="76"/>
      <c r="F22" s="71"/>
    </row>
    <row r="23" spans="1:10" x14ac:dyDescent="0.3">
      <c r="A23" s="63" t="s">
        <v>156</v>
      </c>
      <c r="B23" s="69">
        <v>41924</v>
      </c>
      <c r="C23" s="61" t="s">
        <v>161</v>
      </c>
      <c r="D23" s="65">
        <v>758.45</v>
      </c>
      <c r="E23" s="76"/>
      <c r="F23" s="71" t="s">
        <v>162</v>
      </c>
    </row>
    <row r="24" spans="1:10" x14ac:dyDescent="0.3">
      <c r="A24" s="63" t="s">
        <v>157</v>
      </c>
      <c r="B24" s="69">
        <v>41941</v>
      </c>
      <c r="C24" s="61" t="s">
        <v>173</v>
      </c>
      <c r="D24" s="65">
        <v>589.41999999999996</v>
      </c>
      <c r="E24" s="76"/>
      <c r="F24" s="71" t="s">
        <v>174</v>
      </c>
    </row>
    <row r="25" spans="1:10" x14ac:dyDescent="0.3">
      <c r="A25" s="63" t="s">
        <v>158</v>
      </c>
      <c r="B25" s="69">
        <v>41945</v>
      </c>
      <c r="C25" s="61" t="s">
        <v>176</v>
      </c>
      <c r="D25" s="77"/>
      <c r="E25" s="65">
        <v>1800</v>
      </c>
      <c r="F25" s="71" t="s">
        <v>175</v>
      </c>
    </row>
    <row r="26" spans="1:10" x14ac:dyDescent="0.3">
      <c r="A26" s="63" t="s">
        <v>159</v>
      </c>
      <c r="B26" s="69">
        <v>41946</v>
      </c>
      <c r="C26" s="61" t="s">
        <v>177</v>
      </c>
      <c r="D26" s="77"/>
      <c r="E26" s="65">
        <v>1341</v>
      </c>
      <c r="F26" s="71"/>
      <c r="I26" s="79">
        <f>E25+E33+E34+E37</f>
        <v>5296.01</v>
      </c>
    </row>
    <row r="27" spans="1:10" x14ac:dyDescent="0.3">
      <c r="A27" s="63"/>
      <c r="B27" s="69"/>
      <c r="C27" s="61" t="s">
        <v>193</v>
      </c>
      <c r="D27" s="77"/>
      <c r="E27" s="78">
        <v>-1000</v>
      </c>
      <c r="F27" s="71"/>
    </row>
    <row r="28" spans="1:10" x14ac:dyDescent="0.3">
      <c r="A28" s="63" t="s">
        <v>160</v>
      </c>
      <c r="B28" s="69">
        <v>41948</v>
      </c>
      <c r="C28" s="61" t="s">
        <v>180</v>
      </c>
      <c r="D28" s="65">
        <v>748.89</v>
      </c>
      <c r="E28" s="65"/>
      <c r="F28" s="71" t="s">
        <v>181</v>
      </c>
    </row>
    <row r="29" spans="1:10" x14ac:dyDescent="0.3">
      <c r="A29" s="63" t="s">
        <v>163</v>
      </c>
      <c r="B29" s="69">
        <v>41948</v>
      </c>
      <c r="C29" s="61" t="s">
        <v>161</v>
      </c>
      <c r="D29" s="65">
        <v>1650</v>
      </c>
      <c r="E29" s="65"/>
      <c r="F29" s="71" t="s">
        <v>181</v>
      </c>
    </row>
    <row r="30" spans="1:10" x14ac:dyDescent="0.3">
      <c r="A30" s="63" t="s">
        <v>164</v>
      </c>
      <c r="B30" s="69">
        <v>41964</v>
      </c>
      <c r="C30" s="61" t="s">
        <v>173</v>
      </c>
      <c r="D30" s="65">
        <v>500</v>
      </c>
      <c r="E30" s="65"/>
      <c r="F30" s="71" t="s">
        <v>182</v>
      </c>
    </row>
    <row r="31" spans="1:10" x14ac:dyDescent="0.3">
      <c r="A31" s="63" t="s">
        <v>165</v>
      </c>
      <c r="B31" s="69">
        <v>41972</v>
      </c>
      <c r="C31" s="61" t="s">
        <v>183</v>
      </c>
      <c r="D31" s="65">
        <v>193</v>
      </c>
      <c r="E31" s="65"/>
      <c r="F31" s="71" t="s">
        <v>181</v>
      </c>
      <c r="J31" s="4"/>
    </row>
    <row r="32" spans="1:10" x14ac:dyDescent="0.3">
      <c r="A32" s="63" t="s">
        <v>166</v>
      </c>
      <c r="B32" s="69">
        <v>41972</v>
      </c>
      <c r="C32" s="61" t="s">
        <v>184</v>
      </c>
      <c r="D32" s="65">
        <v>69.790000000000006</v>
      </c>
      <c r="E32" s="65"/>
      <c r="F32" s="71" t="s">
        <v>181</v>
      </c>
    </row>
    <row r="33" spans="1:6" x14ac:dyDescent="0.3">
      <c r="A33" s="63" t="s">
        <v>167</v>
      </c>
      <c r="B33" s="69">
        <v>41972</v>
      </c>
      <c r="C33" s="61" t="s">
        <v>185</v>
      </c>
      <c r="D33" s="65"/>
      <c r="E33" s="65">
        <v>120</v>
      </c>
      <c r="F33" s="71" t="s">
        <v>186</v>
      </c>
    </row>
    <row r="34" spans="1:6" x14ac:dyDescent="0.3">
      <c r="A34" s="63" t="s">
        <v>168</v>
      </c>
      <c r="B34" s="69">
        <v>41984</v>
      </c>
      <c r="C34" s="61" t="s">
        <v>187</v>
      </c>
      <c r="D34" s="65"/>
      <c r="E34" s="65">
        <v>2147.94</v>
      </c>
      <c r="F34" s="71" t="s">
        <v>188</v>
      </c>
    </row>
    <row r="35" spans="1:6" x14ac:dyDescent="0.3">
      <c r="A35" s="63" t="s">
        <v>169</v>
      </c>
      <c r="B35" s="69">
        <v>41984</v>
      </c>
      <c r="C35" s="61" t="s">
        <v>189</v>
      </c>
      <c r="D35" s="65">
        <v>240</v>
      </c>
      <c r="E35" s="65"/>
      <c r="F35" s="71" t="s">
        <v>162</v>
      </c>
    </row>
    <row r="36" spans="1:6" x14ac:dyDescent="0.3">
      <c r="A36" s="63" t="s">
        <v>170</v>
      </c>
      <c r="B36" s="69">
        <v>41990</v>
      </c>
      <c r="C36" s="61" t="s">
        <v>190</v>
      </c>
      <c r="D36" s="65">
        <v>1850</v>
      </c>
      <c r="E36" s="65"/>
      <c r="F36" s="71" t="s">
        <v>191</v>
      </c>
    </row>
    <row r="37" spans="1:6" x14ac:dyDescent="0.3">
      <c r="A37" s="63" t="s">
        <v>171</v>
      </c>
      <c r="B37" s="69">
        <v>41991</v>
      </c>
      <c r="C37" s="61" t="s">
        <v>135</v>
      </c>
      <c r="D37" s="65"/>
      <c r="E37" s="65">
        <v>1228.07</v>
      </c>
      <c r="F37" s="71" t="s">
        <v>192</v>
      </c>
    </row>
    <row r="38" spans="1:6" x14ac:dyDescent="0.3">
      <c r="A38" s="63" t="s">
        <v>172</v>
      </c>
      <c r="B38" s="69">
        <v>41992</v>
      </c>
      <c r="C38" s="61"/>
      <c r="D38" s="65">
        <v>853.76</v>
      </c>
      <c r="E38" s="65"/>
      <c r="F38" s="71" t="s">
        <v>162</v>
      </c>
    </row>
    <row r="39" spans="1:6" x14ac:dyDescent="0.3">
      <c r="A39" s="63" t="s">
        <v>196</v>
      </c>
      <c r="B39" s="71" t="s">
        <v>206</v>
      </c>
      <c r="C39" s="61"/>
      <c r="D39" s="65"/>
      <c r="E39" s="65"/>
      <c r="F39" s="71"/>
    </row>
    <row r="40" spans="1:6" x14ac:dyDescent="0.3">
      <c r="A40" s="63" t="s">
        <v>197</v>
      </c>
      <c r="B40" s="71" t="s">
        <v>206</v>
      </c>
      <c r="C40" s="61"/>
      <c r="D40" s="65"/>
      <c r="E40" s="65"/>
      <c r="F40" s="71"/>
    </row>
    <row r="41" spans="1:6" x14ac:dyDescent="0.3">
      <c r="A41" s="63" t="s">
        <v>198</v>
      </c>
      <c r="B41" s="71" t="s">
        <v>206</v>
      </c>
      <c r="C41" s="61"/>
      <c r="D41" s="65"/>
      <c r="E41" s="65"/>
      <c r="F41" s="71"/>
    </row>
    <row r="42" spans="1:6" x14ac:dyDescent="0.3">
      <c r="A42" s="63" t="s">
        <v>199</v>
      </c>
      <c r="B42" s="71" t="s">
        <v>206</v>
      </c>
      <c r="C42" s="61"/>
      <c r="D42" s="65"/>
      <c r="E42" s="65"/>
      <c r="F42" s="71"/>
    </row>
    <row r="43" spans="1:6" x14ac:dyDescent="0.3">
      <c r="A43" s="63" t="s">
        <v>200</v>
      </c>
      <c r="B43" s="71" t="s">
        <v>206</v>
      </c>
      <c r="C43" s="61"/>
      <c r="D43" s="65"/>
      <c r="E43" s="65"/>
      <c r="F43" s="71"/>
    </row>
    <row r="44" spans="1:6" x14ac:dyDescent="0.3">
      <c r="A44" s="63" t="s">
        <v>201</v>
      </c>
      <c r="B44" s="71" t="s">
        <v>206</v>
      </c>
      <c r="C44" s="61"/>
      <c r="D44" s="65"/>
      <c r="E44" s="65"/>
      <c r="F44" s="71"/>
    </row>
    <row r="45" spans="1:6" x14ac:dyDescent="0.3">
      <c r="A45" s="63" t="s">
        <v>202</v>
      </c>
      <c r="B45" s="71" t="s">
        <v>206</v>
      </c>
      <c r="C45" s="61"/>
      <c r="D45" s="61"/>
      <c r="E45" s="65"/>
      <c r="F45" s="71"/>
    </row>
    <row r="46" spans="1:6" x14ac:dyDescent="0.3">
      <c r="A46" s="63" t="s">
        <v>203</v>
      </c>
      <c r="B46" s="71" t="s">
        <v>206</v>
      </c>
      <c r="C46" s="61"/>
      <c r="D46" s="61"/>
      <c r="E46" s="65"/>
      <c r="F46" s="71"/>
    </row>
    <row r="47" spans="1:6" x14ac:dyDescent="0.3">
      <c r="A47" s="63" t="s">
        <v>204</v>
      </c>
      <c r="B47" s="71" t="s">
        <v>206</v>
      </c>
      <c r="C47" s="61"/>
      <c r="D47" s="66"/>
      <c r="E47" s="67"/>
      <c r="F47" s="71"/>
    </row>
    <row r="48" spans="1:6" x14ac:dyDescent="0.3">
      <c r="A48" s="63" t="s">
        <v>205</v>
      </c>
      <c r="B48" s="71" t="s">
        <v>206</v>
      </c>
      <c r="C48" s="61"/>
      <c r="D48" s="66"/>
      <c r="E48" s="67"/>
      <c r="F48" s="71"/>
    </row>
    <row r="49" spans="1:6" x14ac:dyDescent="0.3">
      <c r="A49" s="63"/>
      <c r="B49" s="71"/>
      <c r="C49" s="61"/>
      <c r="D49" s="66"/>
      <c r="E49" s="67"/>
      <c r="F49" s="71"/>
    </row>
    <row r="50" spans="1:6" x14ac:dyDescent="0.3">
      <c r="A50" s="63" t="s">
        <v>208</v>
      </c>
      <c r="B50" s="80">
        <v>42061</v>
      </c>
      <c r="C50" s="61" t="s">
        <v>212</v>
      </c>
      <c r="D50" s="67"/>
      <c r="E50" s="67">
        <v>200</v>
      </c>
      <c r="F50" s="71" t="s">
        <v>213</v>
      </c>
    </row>
    <row r="51" spans="1:6" x14ac:dyDescent="0.3">
      <c r="A51" s="63" t="s">
        <v>209</v>
      </c>
      <c r="B51" s="105">
        <v>42061</v>
      </c>
      <c r="C51" s="106" t="s">
        <v>319</v>
      </c>
      <c r="D51" s="107"/>
      <c r="E51" s="107"/>
      <c r="F51" s="108" t="s">
        <v>320</v>
      </c>
    </row>
    <row r="52" spans="1:6" x14ac:dyDescent="0.3">
      <c r="A52" s="63"/>
      <c r="B52" s="105"/>
      <c r="C52" s="28" t="s">
        <v>321</v>
      </c>
      <c r="D52" s="107"/>
      <c r="E52" s="107"/>
      <c r="F52" s="108"/>
    </row>
    <row r="53" spans="1:6" x14ac:dyDescent="0.3">
      <c r="A53" s="63" t="s">
        <v>210</v>
      </c>
      <c r="B53" s="80">
        <v>42061</v>
      </c>
      <c r="C53" s="61" t="s">
        <v>161</v>
      </c>
      <c r="D53" s="67">
        <v>89.33</v>
      </c>
      <c r="E53" s="67"/>
      <c r="F53" s="71" t="s">
        <v>211</v>
      </c>
    </row>
    <row r="54" spans="1:6" x14ac:dyDescent="0.3">
      <c r="A54" s="63" t="s">
        <v>217</v>
      </c>
      <c r="B54" s="80">
        <v>42069</v>
      </c>
      <c r="C54" s="61" t="s">
        <v>173</v>
      </c>
      <c r="D54" s="67">
        <v>134.56</v>
      </c>
      <c r="E54" s="67"/>
      <c r="F54" s="71" t="s">
        <v>229</v>
      </c>
    </row>
    <row r="55" spans="1:6" x14ac:dyDescent="0.3">
      <c r="A55" s="63" t="s">
        <v>218</v>
      </c>
      <c r="B55" s="80">
        <v>42082</v>
      </c>
      <c r="C55" s="41" t="s">
        <v>233</v>
      </c>
      <c r="D55" s="67">
        <v>412.23</v>
      </c>
      <c r="E55" s="67"/>
      <c r="F55" s="71" t="s">
        <v>230</v>
      </c>
    </row>
    <row r="56" spans="1:6" x14ac:dyDescent="0.3">
      <c r="A56" s="63" t="s">
        <v>219</v>
      </c>
      <c r="B56" s="80">
        <v>42082</v>
      </c>
      <c r="C56" s="61" t="s">
        <v>183</v>
      </c>
      <c r="D56" s="67">
        <v>4712.16</v>
      </c>
      <c r="E56" s="67"/>
      <c r="F56" s="71" t="s">
        <v>230</v>
      </c>
    </row>
    <row r="57" spans="1:6" x14ac:dyDescent="0.3">
      <c r="A57" s="63" t="s">
        <v>220</v>
      </c>
      <c r="B57" s="80">
        <v>42082</v>
      </c>
      <c r="C57" s="61" t="s">
        <v>231</v>
      </c>
      <c r="D57" s="67">
        <v>246.4</v>
      </c>
      <c r="E57" s="67"/>
      <c r="F57" s="71" t="s">
        <v>232</v>
      </c>
    </row>
    <row r="58" spans="1:6" x14ac:dyDescent="0.3">
      <c r="A58" s="63" t="s">
        <v>221</v>
      </c>
      <c r="B58" s="80">
        <v>42082</v>
      </c>
      <c r="C58" s="61" t="s">
        <v>173</v>
      </c>
      <c r="D58" s="67">
        <v>409.2</v>
      </c>
      <c r="E58" s="67"/>
      <c r="F58" s="61" t="s">
        <v>234</v>
      </c>
    </row>
    <row r="59" spans="1:6" x14ac:dyDescent="0.3">
      <c r="A59" s="63" t="s">
        <v>222</v>
      </c>
      <c r="B59" s="80">
        <v>42082</v>
      </c>
      <c r="C59" s="61" t="s">
        <v>161</v>
      </c>
      <c r="D59" s="67">
        <v>3900</v>
      </c>
      <c r="E59" s="67"/>
      <c r="F59" s="71" t="s">
        <v>235</v>
      </c>
    </row>
    <row r="60" spans="1:6" x14ac:dyDescent="0.3">
      <c r="A60" s="63" t="s">
        <v>223</v>
      </c>
      <c r="B60" s="80">
        <v>42085</v>
      </c>
      <c r="C60" s="61" t="s">
        <v>236</v>
      </c>
      <c r="D60" s="67">
        <v>60.99</v>
      </c>
      <c r="E60" s="67"/>
      <c r="F60" s="71" t="s">
        <v>181</v>
      </c>
    </row>
    <row r="61" spans="1:6" x14ac:dyDescent="0.3">
      <c r="A61" s="63" t="s">
        <v>224</v>
      </c>
      <c r="B61" s="80">
        <v>42087</v>
      </c>
      <c r="C61" s="61" t="s">
        <v>173</v>
      </c>
      <c r="D61" s="67">
        <v>1285.68</v>
      </c>
      <c r="E61" s="67"/>
      <c r="F61" s="71" t="s">
        <v>237</v>
      </c>
    </row>
    <row r="62" spans="1:6" x14ac:dyDescent="0.3">
      <c r="A62" s="63" t="s">
        <v>225</v>
      </c>
      <c r="B62" s="80">
        <v>42087</v>
      </c>
      <c r="C62" s="61" t="s">
        <v>238</v>
      </c>
      <c r="D62" s="67">
        <v>3263</v>
      </c>
      <c r="E62" s="67"/>
      <c r="F62" s="71" t="s">
        <v>239</v>
      </c>
    </row>
    <row r="63" spans="1:6" x14ac:dyDescent="0.3">
      <c r="A63" s="63" t="s">
        <v>226</v>
      </c>
      <c r="B63" s="80">
        <v>42111</v>
      </c>
      <c r="C63" s="61" t="s">
        <v>173</v>
      </c>
      <c r="D63" s="67">
        <v>662.65</v>
      </c>
      <c r="E63" s="67"/>
      <c r="F63" s="71" t="s">
        <v>240</v>
      </c>
    </row>
    <row r="64" spans="1:6" x14ac:dyDescent="0.3">
      <c r="A64" s="63" t="s">
        <v>227</v>
      </c>
      <c r="B64" s="80">
        <v>42126</v>
      </c>
      <c r="C64" s="61" t="s">
        <v>173</v>
      </c>
      <c r="D64" s="67">
        <v>96.23</v>
      </c>
      <c r="E64" s="67"/>
      <c r="F64" s="71" t="s">
        <v>241</v>
      </c>
    </row>
    <row r="65" spans="1:6" x14ac:dyDescent="0.3">
      <c r="A65" s="63" t="s">
        <v>242</v>
      </c>
      <c r="B65" s="80">
        <v>42126</v>
      </c>
      <c r="C65" s="61" t="s">
        <v>243</v>
      </c>
      <c r="D65" s="67">
        <v>1706.01</v>
      </c>
      <c r="E65" s="67"/>
      <c r="F65" s="71" t="s">
        <v>244</v>
      </c>
    </row>
    <row r="66" spans="1:6" x14ac:dyDescent="0.3">
      <c r="A66" s="63" t="s">
        <v>245</v>
      </c>
      <c r="B66" s="80">
        <v>42140</v>
      </c>
      <c r="C66" s="61" t="s">
        <v>263</v>
      </c>
      <c r="D66" s="67">
        <v>400</v>
      </c>
      <c r="E66" s="67"/>
      <c r="F66" s="71" t="s">
        <v>264</v>
      </c>
    </row>
    <row r="67" spans="1:6" x14ac:dyDescent="0.3">
      <c r="A67" s="63" t="s">
        <v>246</v>
      </c>
      <c r="B67" s="80">
        <v>42140</v>
      </c>
      <c r="C67" s="61" t="s">
        <v>161</v>
      </c>
      <c r="D67" s="67">
        <v>842.93</v>
      </c>
      <c r="E67" s="67"/>
      <c r="F67" s="71" t="s">
        <v>265</v>
      </c>
    </row>
    <row r="68" spans="1:6" x14ac:dyDescent="0.3">
      <c r="A68" s="63" t="s">
        <v>247</v>
      </c>
      <c r="B68" s="80">
        <v>42141</v>
      </c>
      <c r="C68" s="61" t="s">
        <v>266</v>
      </c>
      <c r="D68" s="67">
        <v>7000</v>
      </c>
      <c r="E68" s="67"/>
      <c r="F68" s="71" t="s">
        <v>267</v>
      </c>
    </row>
    <row r="69" spans="1:6" x14ac:dyDescent="0.3">
      <c r="A69" s="63" t="s">
        <v>248</v>
      </c>
      <c r="B69" s="80">
        <v>42144</v>
      </c>
      <c r="C69" s="61" t="s">
        <v>173</v>
      </c>
      <c r="D69" s="67">
        <v>397.8</v>
      </c>
      <c r="E69" s="67"/>
      <c r="F69" s="71" t="s">
        <v>268</v>
      </c>
    </row>
    <row r="70" spans="1:6" x14ac:dyDescent="0.3">
      <c r="A70" s="63" t="s">
        <v>249</v>
      </c>
      <c r="B70" s="80">
        <v>42144</v>
      </c>
      <c r="C70" s="61" t="s">
        <v>180</v>
      </c>
      <c r="D70" s="67">
        <v>1655.64</v>
      </c>
      <c r="E70" s="67"/>
      <c r="F70" s="71" t="s">
        <v>269</v>
      </c>
    </row>
    <row r="71" spans="1:6" x14ac:dyDescent="0.3">
      <c r="A71" s="63" t="s">
        <v>250</v>
      </c>
      <c r="B71" s="80">
        <v>42154</v>
      </c>
      <c r="C71" s="61" t="s">
        <v>115</v>
      </c>
      <c r="D71" s="67">
        <v>261.45</v>
      </c>
      <c r="E71" s="67"/>
      <c r="F71" s="71" t="s">
        <v>269</v>
      </c>
    </row>
    <row r="72" spans="1:6" x14ac:dyDescent="0.3">
      <c r="A72" s="63" t="s">
        <v>251</v>
      </c>
      <c r="B72" s="80">
        <v>42154</v>
      </c>
      <c r="C72" s="61" t="s">
        <v>318</v>
      </c>
      <c r="D72" s="65">
        <v>26.1</v>
      </c>
      <c r="E72" s="61"/>
      <c r="F72" s="71" t="s">
        <v>269</v>
      </c>
    </row>
    <row r="73" spans="1:6" x14ac:dyDescent="0.3">
      <c r="A73" s="63" t="s">
        <v>252</v>
      </c>
      <c r="B73" s="80">
        <v>42154</v>
      </c>
      <c r="C73" s="61" t="s">
        <v>183</v>
      </c>
      <c r="D73" s="65">
        <v>44.25</v>
      </c>
      <c r="E73" s="61"/>
      <c r="F73" s="71" t="s">
        <v>269</v>
      </c>
    </row>
    <row r="74" spans="1:6" x14ac:dyDescent="0.3">
      <c r="A74" s="63" t="s">
        <v>253</v>
      </c>
      <c r="B74" s="61"/>
      <c r="C74" s="61" t="s">
        <v>276</v>
      </c>
      <c r="D74" s="65"/>
      <c r="E74" s="61"/>
      <c r="F74" s="71"/>
    </row>
    <row r="75" spans="1:6" x14ac:dyDescent="0.3">
      <c r="A75" s="63" t="s">
        <v>254</v>
      </c>
      <c r="B75" s="61"/>
      <c r="C75" s="61" t="s">
        <v>180</v>
      </c>
      <c r="D75" s="67">
        <v>151.88</v>
      </c>
      <c r="E75" s="67"/>
      <c r="F75" s="71" t="s">
        <v>269</v>
      </c>
    </row>
    <row r="76" spans="1:6" x14ac:dyDescent="0.3">
      <c r="A76" s="63"/>
      <c r="B76" s="61"/>
      <c r="C76" s="61"/>
      <c r="D76" s="65"/>
      <c r="E76" s="61"/>
      <c r="F76" s="71"/>
    </row>
    <row r="77" spans="1:6" x14ac:dyDescent="0.3">
      <c r="A77" s="63" t="s">
        <v>270</v>
      </c>
      <c r="B77" s="69">
        <v>42153</v>
      </c>
      <c r="C77" s="61" t="s">
        <v>173</v>
      </c>
      <c r="D77" s="65">
        <v>95.99</v>
      </c>
      <c r="E77" s="61"/>
      <c r="F77" s="71" t="s">
        <v>241</v>
      </c>
    </row>
    <row r="78" spans="1:6" x14ac:dyDescent="0.3">
      <c r="A78" s="63" t="s">
        <v>271</v>
      </c>
      <c r="B78" s="69">
        <v>42157</v>
      </c>
      <c r="C78" s="61" t="s">
        <v>277</v>
      </c>
      <c r="D78" s="65">
        <v>3560</v>
      </c>
      <c r="E78" s="61"/>
      <c r="F78" s="71" t="s">
        <v>279</v>
      </c>
    </row>
    <row r="79" spans="1:6" x14ac:dyDescent="0.3">
      <c r="A79" s="63" t="s">
        <v>272</v>
      </c>
      <c r="B79" s="69">
        <v>42167</v>
      </c>
      <c r="C79" s="61" t="s">
        <v>275</v>
      </c>
      <c r="D79" s="65">
        <v>847</v>
      </c>
      <c r="E79" s="61"/>
      <c r="F79" s="71"/>
    </row>
    <row r="80" spans="1:6" x14ac:dyDescent="0.3">
      <c r="A80" s="63" t="s">
        <v>273</v>
      </c>
      <c r="B80" s="69">
        <v>42167</v>
      </c>
      <c r="C80" s="61" t="s">
        <v>173</v>
      </c>
      <c r="D80" s="65">
        <v>536.79999999999995</v>
      </c>
      <c r="E80" s="61"/>
      <c r="F80" s="71" t="s">
        <v>240</v>
      </c>
    </row>
    <row r="81" spans="1:6" x14ac:dyDescent="0.3">
      <c r="A81" s="63" t="s">
        <v>274</v>
      </c>
      <c r="B81" s="69">
        <v>42167</v>
      </c>
      <c r="C81" s="61" t="s">
        <v>115</v>
      </c>
      <c r="D81" s="65"/>
      <c r="E81" s="61">
        <v>534.84</v>
      </c>
      <c r="F81" s="71" t="s">
        <v>323</v>
      </c>
    </row>
    <row r="82" spans="1:6" x14ac:dyDescent="0.3">
      <c r="A82" s="63" t="s">
        <v>339</v>
      </c>
      <c r="B82" s="69">
        <v>42181</v>
      </c>
      <c r="C82" s="61" t="s">
        <v>266</v>
      </c>
      <c r="D82" s="65">
        <v>372.4</v>
      </c>
      <c r="E82" s="61"/>
      <c r="F82" s="71" t="s">
        <v>267</v>
      </c>
    </row>
    <row r="83" spans="1:6" x14ac:dyDescent="0.3">
      <c r="A83" s="63" t="s">
        <v>340</v>
      </c>
      <c r="B83" s="69">
        <v>42181</v>
      </c>
      <c r="C83" s="61" t="s">
        <v>343</v>
      </c>
      <c r="D83" s="65">
        <v>600</v>
      </c>
      <c r="E83" s="61"/>
      <c r="F83" s="71" t="s">
        <v>344</v>
      </c>
    </row>
    <row r="84" spans="1:6" x14ac:dyDescent="0.3">
      <c r="A84" s="63" t="s">
        <v>341</v>
      </c>
      <c r="B84" s="69">
        <v>42181</v>
      </c>
      <c r="C84" s="61" t="s">
        <v>345</v>
      </c>
      <c r="D84" s="65">
        <v>499</v>
      </c>
      <c r="E84" s="61"/>
      <c r="F84" s="71" t="s">
        <v>346</v>
      </c>
    </row>
    <row r="85" spans="1:6" x14ac:dyDescent="0.3">
      <c r="A85" s="63" t="s">
        <v>342</v>
      </c>
      <c r="B85" s="69">
        <v>42182</v>
      </c>
      <c r="C85" s="61" t="s">
        <v>173</v>
      </c>
      <c r="D85" s="65">
        <v>492.91</v>
      </c>
      <c r="E85" s="61"/>
      <c r="F85" s="71" t="s">
        <v>347</v>
      </c>
    </row>
    <row r="86" spans="1:6" s="189" customFormat="1" x14ac:dyDescent="0.3">
      <c r="A86" s="63" t="s">
        <v>534</v>
      </c>
      <c r="B86" s="69"/>
      <c r="C86" s="61"/>
      <c r="D86" s="65"/>
      <c r="E86" s="61"/>
      <c r="F86" s="71"/>
    </row>
    <row r="87" spans="1:6" s="189" customFormat="1" x14ac:dyDescent="0.3">
      <c r="A87" s="63"/>
      <c r="B87" s="69"/>
      <c r="C87" s="61"/>
      <c r="D87" s="65"/>
      <c r="E87" s="61"/>
      <c r="F87" s="71"/>
    </row>
    <row r="88" spans="1:6" s="189" customFormat="1" x14ac:dyDescent="0.3">
      <c r="A88" s="63"/>
      <c r="B88" s="69"/>
      <c r="C88" s="61"/>
      <c r="D88" s="65"/>
      <c r="E88" s="61"/>
      <c r="F88" s="71"/>
    </row>
    <row r="89" spans="1:6" s="189" customFormat="1" x14ac:dyDescent="0.3">
      <c r="A89" s="63"/>
      <c r="B89" s="69"/>
      <c r="C89" s="61"/>
      <c r="D89" s="65"/>
      <c r="E89" s="61"/>
      <c r="F89" s="71"/>
    </row>
    <row r="90" spans="1:6" s="189" customFormat="1" x14ac:dyDescent="0.3">
      <c r="A90" s="63"/>
      <c r="B90" s="69"/>
      <c r="C90" s="61"/>
      <c r="D90" s="65"/>
      <c r="E90" s="61"/>
      <c r="F90" s="71"/>
    </row>
    <row r="91" spans="1:6" x14ac:dyDescent="0.3">
      <c r="A91" s="63"/>
      <c r="B91" s="61"/>
      <c r="C91" s="61"/>
      <c r="D91" s="61"/>
      <c r="E91" s="61"/>
      <c r="F91" s="71"/>
    </row>
    <row r="92" spans="1:6" ht="15" thickBot="1" x14ac:dyDescent="0.35">
      <c r="A92" s="63"/>
      <c r="B92" s="61"/>
      <c r="C92" s="61"/>
      <c r="D92" s="40">
        <f>SUM(D6:D73)-D20</f>
        <v>49199.760000000009</v>
      </c>
      <c r="E92" s="40">
        <f>SUM(E6:E85)</f>
        <v>6774.6</v>
      </c>
      <c r="F92" s="71"/>
    </row>
    <row r="93" spans="1:6" x14ac:dyDescent="0.3">
      <c r="A93" s="63"/>
      <c r="B93" s="61"/>
      <c r="C93" s="61"/>
      <c r="D93" s="61"/>
      <c r="E93" s="61"/>
      <c r="F93" s="71"/>
    </row>
    <row r="94" spans="1:6" ht="18" x14ac:dyDescent="0.35">
      <c r="A94" s="294" t="s">
        <v>533</v>
      </c>
      <c r="B94" s="294"/>
      <c r="C94" s="294"/>
      <c r="D94" s="294"/>
      <c r="E94" s="294"/>
      <c r="F94" s="294"/>
    </row>
    <row r="95" spans="1:6" x14ac:dyDescent="0.3">
      <c r="A95" s="63"/>
      <c r="B95" s="61"/>
      <c r="C95" s="61"/>
      <c r="D95" s="61"/>
      <c r="E95" s="61"/>
      <c r="F95" s="71"/>
    </row>
    <row r="96" spans="1:6" x14ac:dyDescent="0.3">
      <c r="A96" s="63" t="s">
        <v>534</v>
      </c>
      <c r="B96" s="69">
        <v>42193</v>
      </c>
      <c r="C96" s="61" t="s">
        <v>536</v>
      </c>
      <c r="D96" s="65"/>
      <c r="E96" s="65">
        <v>1615</v>
      </c>
      <c r="F96" s="71" t="s">
        <v>535</v>
      </c>
    </row>
    <row r="97" spans="1:6" x14ac:dyDescent="0.3">
      <c r="A97" s="63" t="s">
        <v>537</v>
      </c>
      <c r="B97" s="69">
        <v>42197</v>
      </c>
      <c r="C97" s="61" t="s">
        <v>173</v>
      </c>
      <c r="D97" s="65">
        <v>684.35</v>
      </c>
      <c r="E97" s="65"/>
      <c r="F97" s="71" t="s">
        <v>538</v>
      </c>
    </row>
    <row r="98" spans="1:6" x14ac:dyDescent="0.3">
      <c r="A98" s="63" t="s">
        <v>539</v>
      </c>
      <c r="B98" s="69">
        <v>42207</v>
      </c>
      <c r="C98" s="61" t="s">
        <v>543</v>
      </c>
      <c r="D98" s="65">
        <v>4942.53</v>
      </c>
      <c r="E98" s="65"/>
      <c r="F98" s="71" t="s">
        <v>544</v>
      </c>
    </row>
    <row r="99" spans="1:6" x14ac:dyDescent="0.3">
      <c r="A99" s="63" t="s">
        <v>540</v>
      </c>
      <c r="B99" s="69">
        <v>42213</v>
      </c>
      <c r="C99" s="61" t="s">
        <v>173</v>
      </c>
      <c r="D99" s="65">
        <v>91.72</v>
      </c>
      <c r="E99" s="65"/>
      <c r="F99" s="71" t="s">
        <v>241</v>
      </c>
    </row>
    <row r="100" spans="1:6" x14ac:dyDescent="0.3">
      <c r="A100" s="63" t="s">
        <v>541</v>
      </c>
      <c r="B100" s="69">
        <v>42218</v>
      </c>
      <c r="C100" s="61" t="s">
        <v>161</v>
      </c>
      <c r="D100" s="65">
        <v>306.31</v>
      </c>
      <c r="E100" s="65"/>
      <c r="F100" s="71" t="s">
        <v>545</v>
      </c>
    </row>
    <row r="101" spans="1:6" x14ac:dyDescent="0.3">
      <c r="A101" s="63" t="s">
        <v>542</v>
      </c>
      <c r="B101" s="69">
        <v>42218</v>
      </c>
      <c r="C101" s="61" t="s">
        <v>180</v>
      </c>
      <c r="D101" s="65">
        <v>78.98</v>
      </c>
      <c r="E101" s="65"/>
      <c r="F101" s="71" t="s">
        <v>546</v>
      </c>
    </row>
    <row r="102" spans="1:6" x14ac:dyDescent="0.3">
      <c r="A102" s="63" t="s">
        <v>547</v>
      </c>
      <c r="B102" s="69">
        <v>42223</v>
      </c>
      <c r="C102" s="61" t="s">
        <v>173</v>
      </c>
      <c r="D102" s="65">
        <v>475.02</v>
      </c>
      <c r="E102" s="65"/>
      <c r="F102" s="71" t="s">
        <v>240</v>
      </c>
    </row>
    <row r="103" spans="1:6" x14ac:dyDescent="0.3">
      <c r="A103" s="63" t="s">
        <v>2349</v>
      </c>
      <c r="B103" s="61" t="s">
        <v>142</v>
      </c>
      <c r="C103" s="61" t="s">
        <v>142</v>
      </c>
      <c r="D103" s="61" t="s">
        <v>142</v>
      </c>
      <c r="E103" s="61" t="s">
        <v>142</v>
      </c>
      <c r="F103" s="61" t="s">
        <v>142</v>
      </c>
    </row>
    <row r="104" spans="1:6" x14ac:dyDescent="0.3">
      <c r="A104" s="63" t="s">
        <v>2350</v>
      </c>
      <c r="B104" s="69">
        <v>42250</v>
      </c>
      <c r="C104" s="61" t="s">
        <v>173</v>
      </c>
      <c r="D104" s="65">
        <v>2338.69</v>
      </c>
      <c r="E104" s="65"/>
      <c r="F104" s="71" t="s">
        <v>2352</v>
      </c>
    </row>
    <row r="105" spans="1:6" x14ac:dyDescent="0.3">
      <c r="A105" s="63" t="s">
        <v>2351</v>
      </c>
      <c r="B105" s="61" t="s">
        <v>142</v>
      </c>
      <c r="C105" s="61" t="s">
        <v>142</v>
      </c>
      <c r="D105" s="61" t="s">
        <v>142</v>
      </c>
      <c r="E105" s="61" t="s">
        <v>142</v>
      </c>
      <c r="F105" s="61" t="s">
        <v>142</v>
      </c>
    </row>
    <row r="106" spans="1:6" x14ac:dyDescent="0.3">
      <c r="A106" s="63" t="s">
        <v>2353</v>
      </c>
      <c r="B106" s="69">
        <v>42254</v>
      </c>
      <c r="C106" s="61" t="s">
        <v>2354</v>
      </c>
      <c r="D106" s="65">
        <v>4235</v>
      </c>
      <c r="E106" s="65"/>
      <c r="F106" s="71" t="s">
        <v>2355</v>
      </c>
    </row>
    <row r="107" spans="1:6" x14ac:dyDescent="0.3">
      <c r="A107" s="63" t="s">
        <v>2428</v>
      </c>
      <c r="B107" s="69">
        <v>42265</v>
      </c>
      <c r="C107" s="61" t="s">
        <v>2432</v>
      </c>
      <c r="D107" s="65"/>
      <c r="E107" s="65">
        <v>100</v>
      </c>
      <c r="F107" s="71" t="s">
        <v>2433</v>
      </c>
    </row>
    <row r="108" spans="1:6" x14ac:dyDescent="0.3">
      <c r="A108" s="63" t="s">
        <v>2429</v>
      </c>
      <c r="B108" s="69">
        <v>42265</v>
      </c>
      <c r="C108" s="61" t="s">
        <v>2434</v>
      </c>
      <c r="D108" s="65"/>
      <c r="E108" s="65">
        <v>1249</v>
      </c>
      <c r="F108" s="71" t="s">
        <v>2435</v>
      </c>
    </row>
    <row r="109" spans="1:6" x14ac:dyDescent="0.3">
      <c r="A109" s="63" t="s">
        <v>2430</v>
      </c>
      <c r="B109" s="69">
        <v>42265</v>
      </c>
      <c r="C109" s="61" t="s">
        <v>2441</v>
      </c>
      <c r="D109" s="65">
        <v>166</v>
      </c>
      <c r="E109" s="65"/>
      <c r="F109" s="71" t="s">
        <v>2442</v>
      </c>
    </row>
    <row r="110" spans="1:6" x14ac:dyDescent="0.3">
      <c r="A110" s="63" t="s">
        <v>2431</v>
      </c>
      <c r="B110" s="69">
        <v>42266</v>
      </c>
      <c r="C110" s="61" t="s">
        <v>2436</v>
      </c>
      <c r="D110" s="65"/>
      <c r="E110" s="65">
        <v>1615</v>
      </c>
      <c r="F110" s="71" t="s">
        <v>2437</v>
      </c>
    </row>
    <row r="111" spans="1:6" x14ac:dyDescent="0.3">
      <c r="A111" s="63" t="s">
        <v>2438</v>
      </c>
      <c r="B111" s="69">
        <v>42266</v>
      </c>
      <c r="C111" s="61" t="s">
        <v>2439</v>
      </c>
      <c r="D111" s="65">
        <v>24</v>
      </c>
      <c r="E111" s="65"/>
      <c r="F111" s="71" t="s">
        <v>2440</v>
      </c>
    </row>
    <row r="112" spans="1:6" x14ac:dyDescent="0.3">
      <c r="A112" s="63" t="s">
        <v>2443</v>
      </c>
      <c r="B112" s="69">
        <v>42266</v>
      </c>
      <c r="C112" s="61" t="s">
        <v>2444</v>
      </c>
      <c r="D112" s="65">
        <v>1200</v>
      </c>
      <c r="E112" s="65"/>
      <c r="F112" s="71" t="s">
        <v>2445</v>
      </c>
    </row>
    <row r="113" spans="1:6" x14ac:dyDescent="0.3">
      <c r="A113" s="63" t="s">
        <v>2480</v>
      </c>
      <c r="B113" s="61" t="s">
        <v>142</v>
      </c>
      <c r="C113" s="61" t="s">
        <v>142</v>
      </c>
      <c r="D113" s="65"/>
      <c r="E113" s="65"/>
      <c r="F113" s="71"/>
    </row>
    <row r="114" spans="1:6" x14ac:dyDescent="0.3">
      <c r="A114" s="63" t="s">
        <v>2481</v>
      </c>
      <c r="B114" s="69">
        <v>42269</v>
      </c>
      <c r="C114" s="61" t="s">
        <v>2491</v>
      </c>
      <c r="D114" s="65">
        <v>798</v>
      </c>
      <c r="E114" s="65"/>
      <c r="F114" s="71" t="s">
        <v>2492</v>
      </c>
    </row>
    <row r="115" spans="1:6" x14ac:dyDescent="0.3">
      <c r="A115" s="63" t="s">
        <v>2482</v>
      </c>
      <c r="B115" s="69">
        <v>42287</v>
      </c>
      <c r="C115" s="61" t="s">
        <v>2493</v>
      </c>
      <c r="D115" s="65">
        <v>2000</v>
      </c>
      <c r="E115" s="65"/>
      <c r="F115" s="71" t="s">
        <v>2494</v>
      </c>
    </row>
    <row r="116" spans="1:6" x14ac:dyDescent="0.3">
      <c r="A116" s="63" t="s">
        <v>2483</v>
      </c>
      <c r="B116" s="69">
        <v>42289</v>
      </c>
      <c r="C116" s="61" t="s">
        <v>2495</v>
      </c>
      <c r="D116" s="65">
        <v>1200</v>
      </c>
      <c r="E116" s="65"/>
      <c r="F116" s="71" t="s">
        <v>2496</v>
      </c>
    </row>
    <row r="117" spans="1:6" x14ac:dyDescent="0.3">
      <c r="A117" s="63" t="s">
        <v>2484</v>
      </c>
      <c r="B117" s="69">
        <v>42289</v>
      </c>
      <c r="C117" s="61" t="s">
        <v>137</v>
      </c>
      <c r="D117" s="65">
        <v>1198.98</v>
      </c>
      <c r="E117" s="65"/>
      <c r="F117" s="71" t="s">
        <v>2502</v>
      </c>
    </row>
    <row r="118" spans="1:6" x14ac:dyDescent="0.3">
      <c r="A118" s="63" t="s">
        <v>2485</v>
      </c>
      <c r="B118" s="69">
        <v>42289</v>
      </c>
      <c r="C118" s="61" t="s">
        <v>2497</v>
      </c>
      <c r="D118" s="65">
        <v>100</v>
      </c>
      <c r="E118" s="65"/>
      <c r="F118" s="71" t="s">
        <v>2498</v>
      </c>
    </row>
    <row r="119" spans="1:6" x14ac:dyDescent="0.3">
      <c r="A119" s="63" t="s">
        <v>2486</v>
      </c>
      <c r="B119" s="69">
        <v>42289</v>
      </c>
      <c r="C119" s="61" t="s">
        <v>173</v>
      </c>
      <c r="D119" s="65">
        <v>1807.09</v>
      </c>
      <c r="E119" s="65"/>
      <c r="F119" s="71" t="s">
        <v>2499</v>
      </c>
    </row>
    <row r="120" spans="1:6" x14ac:dyDescent="0.3">
      <c r="A120" s="63" t="s">
        <v>2487</v>
      </c>
      <c r="B120" s="69">
        <v>42289</v>
      </c>
      <c r="C120" s="61" t="s">
        <v>2500</v>
      </c>
      <c r="D120" s="65">
        <v>139.62</v>
      </c>
      <c r="E120" s="65"/>
      <c r="F120" s="71" t="s">
        <v>2501</v>
      </c>
    </row>
    <row r="121" spans="1:6" x14ac:dyDescent="0.3">
      <c r="A121" s="63" t="s">
        <v>2488</v>
      </c>
      <c r="B121" s="69">
        <v>42302</v>
      </c>
      <c r="C121" s="61" t="s">
        <v>2493</v>
      </c>
      <c r="D121" s="65">
        <v>3300</v>
      </c>
      <c r="E121" s="65"/>
      <c r="F121" s="71" t="s">
        <v>2553</v>
      </c>
    </row>
    <row r="122" spans="1:6" x14ac:dyDescent="0.3">
      <c r="A122" s="63" t="s">
        <v>2489</v>
      </c>
      <c r="B122" s="69">
        <v>42302</v>
      </c>
      <c r="C122" s="61" t="s">
        <v>2554</v>
      </c>
      <c r="D122" s="65">
        <v>41</v>
      </c>
      <c r="E122" s="65"/>
      <c r="F122" s="71" t="s">
        <v>2555</v>
      </c>
    </row>
    <row r="123" spans="1:6" x14ac:dyDescent="0.3">
      <c r="A123" s="63" t="s">
        <v>2490</v>
      </c>
      <c r="B123" s="69">
        <v>42302</v>
      </c>
      <c r="C123" s="61" t="s">
        <v>2556</v>
      </c>
      <c r="D123" s="65">
        <v>300</v>
      </c>
      <c r="E123" s="65"/>
      <c r="F123" s="71" t="s">
        <v>2557</v>
      </c>
    </row>
    <row r="124" spans="1:6" x14ac:dyDescent="0.3">
      <c r="A124" s="63"/>
      <c r="B124" s="61"/>
      <c r="C124" s="61"/>
      <c r="D124" s="65"/>
      <c r="E124" s="65"/>
      <c r="F124" s="71"/>
    </row>
    <row r="125" spans="1:6" x14ac:dyDescent="0.3">
      <c r="A125" s="63"/>
      <c r="B125" s="61"/>
      <c r="C125" s="61"/>
      <c r="D125" s="65"/>
      <c r="E125" s="65"/>
      <c r="F125" s="71"/>
    </row>
    <row r="126" spans="1:6" x14ac:dyDescent="0.3">
      <c r="A126" s="63"/>
      <c r="B126" s="61"/>
      <c r="C126" s="61"/>
      <c r="D126" s="65"/>
      <c r="E126" s="65"/>
      <c r="F126" s="71"/>
    </row>
    <row r="127" spans="1:6" x14ac:dyDescent="0.3">
      <c r="A127" s="63"/>
      <c r="B127" s="61"/>
      <c r="C127" s="61"/>
      <c r="D127" s="65"/>
      <c r="E127" s="65"/>
      <c r="F127" s="71"/>
    </row>
  </sheetData>
  <mergeCells count="3">
    <mergeCell ref="D3:E3"/>
    <mergeCell ref="A1:F1"/>
    <mergeCell ref="A94:F9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workbookViewId="0">
      <selection activeCell="A13" sqref="A13:F19"/>
    </sheetView>
  </sheetViews>
  <sheetFormatPr defaultRowHeight="14.4" x14ac:dyDescent="0.3"/>
  <cols>
    <col min="1" max="1" width="13.44140625" customWidth="1"/>
    <col min="2" max="2" width="10.6640625" style="59" bestFit="1" customWidth="1"/>
    <col min="3" max="3" width="10.6640625" style="183" customWidth="1"/>
    <col min="4" max="4" width="75.5546875" bestFit="1" customWidth="1"/>
    <col min="5" max="5" width="11.109375" bestFit="1" customWidth="1"/>
    <col min="6" max="6" width="13.33203125" customWidth="1"/>
    <col min="7" max="7" width="10.5546875" bestFit="1" customWidth="1"/>
    <col min="8" max="9" width="10.5546875" customWidth="1"/>
    <col min="10" max="10" width="10.5546875" style="3" bestFit="1" customWidth="1"/>
    <col min="11" max="11" width="10.5546875" bestFit="1" customWidth="1"/>
    <col min="12" max="12" width="16.5546875" customWidth="1"/>
    <col min="13" max="13" width="10.5546875" bestFit="1" customWidth="1"/>
  </cols>
  <sheetData>
    <row r="1" spans="1:11" s="3" customFormat="1" x14ac:dyDescent="0.3">
      <c r="B1" s="51"/>
      <c r="C1" s="183"/>
      <c r="D1" s="16"/>
      <c r="F1" s="10"/>
      <c r="G1" s="10"/>
      <c r="H1" s="10"/>
      <c r="I1" s="10"/>
      <c r="J1" s="11"/>
      <c r="K1" s="11"/>
    </row>
    <row r="2" spans="1:11" s="3" customFormat="1" ht="21" x14ac:dyDescent="0.4">
      <c r="A2" s="85"/>
      <c r="B2" s="51"/>
      <c r="C2" s="183"/>
      <c r="D2" s="16"/>
      <c r="F2" s="11"/>
      <c r="G2" s="10"/>
      <c r="H2" s="10"/>
      <c r="I2" s="10"/>
      <c r="J2" s="11"/>
      <c r="K2" s="11"/>
    </row>
    <row r="3" spans="1:11" s="3" customFormat="1" x14ac:dyDescent="0.3">
      <c r="B3" s="51"/>
      <c r="C3" s="183"/>
      <c r="D3" s="16"/>
      <c r="F3" s="11"/>
      <c r="G3" s="10"/>
      <c r="H3" s="10"/>
      <c r="I3" s="10"/>
      <c r="J3" s="11"/>
      <c r="K3" s="11"/>
    </row>
    <row r="4" spans="1:11" s="3" customFormat="1" x14ac:dyDescent="0.3">
      <c r="A4" s="6"/>
      <c r="B4" s="52"/>
      <c r="C4" s="183"/>
      <c r="D4" s="18"/>
      <c r="E4" s="13"/>
      <c r="F4" s="295"/>
      <c r="G4" s="296"/>
      <c r="H4" s="296"/>
      <c r="I4" s="296"/>
      <c r="J4" s="297"/>
      <c r="K4" s="84"/>
    </row>
    <row r="5" spans="1:11" s="3" customFormat="1" x14ac:dyDescent="0.3">
      <c r="A5" s="12" t="s">
        <v>409</v>
      </c>
      <c r="B5" s="53" t="s">
        <v>35</v>
      </c>
      <c r="C5" s="183" t="s">
        <v>34</v>
      </c>
      <c r="D5" s="19" t="s">
        <v>37</v>
      </c>
      <c r="E5" s="168" t="s">
        <v>260</v>
      </c>
      <c r="F5" s="43" t="s">
        <v>30</v>
      </c>
      <c r="G5" s="39" t="s">
        <v>71</v>
      </c>
      <c r="H5" s="39" t="s">
        <v>32</v>
      </c>
      <c r="I5" s="39" t="s">
        <v>258</v>
      </c>
      <c r="J5" s="14" t="s">
        <v>256</v>
      </c>
      <c r="K5" s="14" t="s">
        <v>255</v>
      </c>
    </row>
    <row r="6" spans="1:11" s="3" customFormat="1" x14ac:dyDescent="0.3">
      <c r="A6" s="8"/>
      <c r="B6" s="54"/>
      <c r="C6" s="183"/>
      <c r="D6" s="20"/>
      <c r="E6" s="15"/>
      <c r="F6" s="37" t="s">
        <v>70</v>
      </c>
      <c r="G6" s="37" t="s">
        <v>31</v>
      </c>
      <c r="H6" s="38" t="s">
        <v>85</v>
      </c>
      <c r="I6" s="38"/>
      <c r="J6" s="15"/>
      <c r="K6" s="15"/>
    </row>
    <row r="7" spans="1:11" s="208" customFormat="1" x14ac:dyDescent="0.3">
      <c r="A7" s="8"/>
      <c r="B7" s="54"/>
      <c r="C7" s="183">
        <v>42331</v>
      </c>
      <c r="D7" s="180" t="s">
        <v>260</v>
      </c>
      <c r="E7" s="15">
        <v>1200</v>
      </c>
      <c r="F7" s="37"/>
      <c r="G7" s="37"/>
      <c r="H7" s="38"/>
      <c r="I7" s="38"/>
      <c r="J7" s="15"/>
      <c r="K7" s="15"/>
    </row>
    <row r="8" spans="1:11" s="208" customFormat="1" x14ac:dyDescent="0.3">
      <c r="A8" s="8"/>
      <c r="B8" s="54" t="s">
        <v>2581</v>
      </c>
      <c r="C8" s="183"/>
      <c r="D8" s="20" t="s">
        <v>2582</v>
      </c>
      <c r="E8" s="15"/>
      <c r="F8" s="37"/>
      <c r="G8" s="37">
        <v>1000</v>
      </c>
      <c r="H8" s="38"/>
      <c r="I8" s="38"/>
      <c r="J8" s="15"/>
      <c r="K8" s="15"/>
    </row>
    <row r="9" spans="1:11" s="208" customFormat="1" x14ac:dyDescent="0.3">
      <c r="A9" s="8"/>
      <c r="B9" s="54" t="s">
        <v>2583</v>
      </c>
      <c r="C9" s="183"/>
      <c r="D9" s="20" t="s">
        <v>207</v>
      </c>
      <c r="E9" s="15"/>
      <c r="F9" s="37"/>
      <c r="G9" s="37">
        <v>100</v>
      </c>
      <c r="H9" s="38"/>
      <c r="I9" s="38"/>
      <c r="J9" s="15"/>
      <c r="K9" s="15"/>
    </row>
    <row r="10" spans="1:11" s="208" customFormat="1" x14ac:dyDescent="0.3">
      <c r="A10" s="8"/>
      <c r="B10" s="54" t="s">
        <v>2584</v>
      </c>
      <c r="C10" s="183"/>
      <c r="D10" s="20" t="s">
        <v>2585</v>
      </c>
      <c r="E10" s="15"/>
      <c r="F10" s="37"/>
      <c r="G10" s="37">
        <v>50</v>
      </c>
      <c r="H10" s="38"/>
      <c r="I10" s="38"/>
      <c r="J10" s="15"/>
      <c r="K10" s="15"/>
    </row>
    <row r="11" spans="1:11" s="208" customFormat="1" x14ac:dyDescent="0.3">
      <c r="A11" s="8"/>
      <c r="B11" s="54" t="s">
        <v>2586</v>
      </c>
      <c r="C11" s="183"/>
      <c r="D11" s="20" t="s">
        <v>2587</v>
      </c>
      <c r="E11" s="15"/>
      <c r="F11" s="37"/>
      <c r="G11" s="37">
        <v>50</v>
      </c>
      <c r="H11" s="38"/>
      <c r="I11" s="38"/>
      <c r="J11" s="15"/>
      <c r="K11" s="15"/>
    </row>
    <row r="12" spans="1:11" s="208" customFormat="1" x14ac:dyDescent="0.3">
      <c r="A12" s="8"/>
      <c r="B12" s="54"/>
      <c r="C12" s="183">
        <v>42324</v>
      </c>
      <c r="D12" s="180" t="s">
        <v>260</v>
      </c>
      <c r="E12" s="15">
        <v>880</v>
      </c>
      <c r="F12" s="37"/>
      <c r="G12" s="37"/>
      <c r="H12" s="38"/>
      <c r="I12" s="38"/>
      <c r="J12" s="15"/>
      <c r="K12" s="15"/>
    </row>
    <row r="13" spans="1:11" s="208" customFormat="1" x14ac:dyDescent="0.3">
      <c r="A13" s="8" t="s">
        <v>459</v>
      </c>
      <c r="B13" s="54" t="s">
        <v>2569</v>
      </c>
      <c r="C13" s="183"/>
      <c r="D13" s="20" t="s">
        <v>1332</v>
      </c>
      <c r="E13" s="15"/>
      <c r="F13" s="37">
        <v>240</v>
      </c>
      <c r="G13" s="37"/>
      <c r="H13" s="38"/>
      <c r="I13" s="38"/>
      <c r="J13" s="15"/>
      <c r="K13" s="15"/>
    </row>
    <row r="14" spans="1:11" s="208" customFormat="1" x14ac:dyDescent="0.3">
      <c r="A14" s="8" t="s">
        <v>1473</v>
      </c>
      <c r="B14" s="54" t="s">
        <v>2570</v>
      </c>
      <c r="C14" s="183"/>
      <c r="D14" s="20" t="s">
        <v>2576</v>
      </c>
      <c r="E14" s="15"/>
      <c r="F14" s="37">
        <v>120</v>
      </c>
      <c r="G14" s="37"/>
      <c r="H14" s="38"/>
      <c r="I14" s="38"/>
      <c r="J14" s="15"/>
      <c r="K14" s="15"/>
    </row>
    <row r="15" spans="1:11" s="208" customFormat="1" x14ac:dyDescent="0.3">
      <c r="A15" s="8" t="s">
        <v>2041</v>
      </c>
      <c r="B15" s="54" t="s">
        <v>2571</v>
      </c>
      <c r="C15" s="183"/>
      <c r="D15" s="20" t="s">
        <v>2577</v>
      </c>
      <c r="E15" s="15"/>
      <c r="F15" s="37">
        <v>120</v>
      </c>
      <c r="G15" s="37"/>
      <c r="H15" s="38"/>
      <c r="I15" s="38"/>
      <c r="J15" s="15"/>
      <c r="K15" s="15"/>
    </row>
    <row r="16" spans="1:11" s="208" customFormat="1" x14ac:dyDescent="0.3">
      <c r="A16" s="8" t="s">
        <v>2233</v>
      </c>
      <c r="B16" s="54" t="s">
        <v>2572</v>
      </c>
      <c r="C16" s="183"/>
      <c r="D16" s="20" t="s">
        <v>2579</v>
      </c>
      <c r="E16" s="15"/>
      <c r="F16" s="37">
        <v>240</v>
      </c>
      <c r="G16" s="37"/>
      <c r="H16" s="38"/>
      <c r="I16" s="38"/>
      <c r="J16" s="15"/>
      <c r="K16" s="15"/>
    </row>
    <row r="17" spans="1:11" s="208" customFormat="1" x14ac:dyDescent="0.3">
      <c r="A17" s="8" t="s">
        <v>103</v>
      </c>
      <c r="B17" s="54" t="s">
        <v>2573</v>
      </c>
      <c r="C17" s="183"/>
      <c r="D17" s="20" t="s">
        <v>228</v>
      </c>
      <c r="E17" s="15"/>
      <c r="F17" s="37">
        <v>20</v>
      </c>
      <c r="G17" s="37"/>
      <c r="H17" s="38"/>
      <c r="I17" s="38"/>
      <c r="J17" s="15"/>
      <c r="K17" s="15"/>
    </row>
    <row r="18" spans="1:11" s="208" customFormat="1" x14ac:dyDescent="0.3">
      <c r="A18" s="8" t="s">
        <v>1868</v>
      </c>
      <c r="B18" s="54" t="s">
        <v>2574</v>
      </c>
      <c r="C18" s="183"/>
      <c r="D18" s="20" t="s">
        <v>2578</v>
      </c>
      <c r="E18" s="15"/>
      <c r="F18" s="37">
        <v>20</v>
      </c>
      <c r="G18" s="37"/>
      <c r="H18" s="38"/>
      <c r="I18" s="38"/>
      <c r="J18" s="15"/>
      <c r="K18" s="15"/>
    </row>
    <row r="19" spans="1:11" s="208" customFormat="1" x14ac:dyDescent="0.3">
      <c r="A19" s="8" t="s">
        <v>631</v>
      </c>
      <c r="B19" s="54" t="s">
        <v>2575</v>
      </c>
      <c r="C19" s="183"/>
      <c r="D19" s="20" t="s">
        <v>2580</v>
      </c>
      <c r="E19" s="15"/>
      <c r="F19" s="37">
        <v>120</v>
      </c>
      <c r="G19" s="37"/>
      <c r="H19" s="38"/>
      <c r="I19" s="38"/>
      <c r="J19" s="15"/>
      <c r="K19" s="15"/>
    </row>
    <row r="20" spans="1:11" s="208" customFormat="1" x14ac:dyDescent="0.3">
      <c r="A20" s="8"/>
      <c r="B20" s="54"/>
      <c r="C20" s="183"/>
      <c r="D20" s="20"/>
      <c r="E20" s="15"/>
      <c r="F20" s="37"/>
      <c r="G20" s="37"/>
      <c r="H20" s="38"/>
      <c r="I20" s="38"/>
      <c r="J20" s="15"/>
      <c r="K20" s="15"/>
    </row>
    <row r="21" spans="1:11" s="208" customFormat="1" x14ac:dyDescent="0.3">
      <c r="A21" s="8"/>
      <c r="B21" s="54"/>
      <c r="C21" s="183">
        <v>42302</v>
      </c>
      <c r="D21" s="180" t="s">
        <v>260</v>
      </c>
      <c r="E21" s="15">
        <v>150</v>
      </c>
      <c r="F21" s="37"/>
      <c r="G21" s="37"/>
      <c r="H21" s="38"/>
      <c r="I21" s="38"/>
      <c r="J21" s="15"/>
      <c r="K21" s="15"/>
    </row>
    <row r="22" spans="1:11" s="208" customFormat="1" x14ac:dyDescent="0.3">
      <c r="A22" s="229" t="s">
        <v>1640</v>
      </c>
      <c r="B22" s="54" t="s">
        <v>2559</v>
      </c>
      <c r="C22" s="183"/>
      <c r="D22" s="20" t="s">
        <v>2560</v>
      </c>
      <c r="E22" s="15"/>
      <c r="F22" s="37">
        <v>100</v>
      </c>
      <c r="G22" s="37"/>
      <c r="H22" s="38"/>
      <c r="I22" s="38"/>
      <c r="J22" s="15"/>
      <c r="K22" s="15"/>
    </row>
    <row r="23" spans="1:11" s="208" customFormat="1" x14ac:dyDescent="0.3">
      <c r="A23" s="8"/>
      <c r="B23" s="54" t="s">
        <v>2558</v>
      </c>
      <c r="C23" s="183"/>
      <c r="D23" s="20" t="s">
        <v>2294</v>
      </c>
      <c r="E23" s="15"/>
      <c r="F23" s="37"/>
      <c r="G23" s="37">
        <v>50</v>
      </c>
      <c r="H23" s="38"/>
      <c r="I23" s="38"/>
      <c r="J23" s="15"/>
      <c r="K23" s="15"/>
    </row>
    <row r="24" spans="1:11" s="208" customFormat="1" x14ac:dyDescent="0.3">
      <c r="A24" s="8"/>
      <c r="B24" s="54"/>
      <c r="C24" s="183">
        <v>42296</v>
      </c>
      <c r="D24" s="180" t="s">
        <v>260</v>
      </c>
      <c r="E24" s="15">
        <v>1480</v>
      </c>
      <c r="F24" s="37"/>
      <c r="G24" s="37"/>
      <c r="H24" s="38"/>
      <c r="I24" s="38"/>
      <c r="J24" s="15"/>
      <c r="K24" s="15"/>
    </row>
    <row r="25" spans="1:11" s="208" customFormat="1" x14ac:dyDescent="0.3">
      <c r="A25" s="8" t="s">
        <v>761</v>
      </c>
      <c r="B25" s="54" t="s">
        <v>2508</v>
      </c>
      <c r="C25" s="183"/>
      <c r="D25" s="20" t="s">
        <v>760</v>
      </c>
      <c r="E25" s="15"/>
      <c r="F25" s="37">
        <v>240</v>
      </c>
      <c r="G25" s="37"/>
      <c r="H25" s="38"/>
      <c r="I25" s="38"/>
      <c r="J25" s="15"/>
      <c r="K25" s="15"/>
    </row>
    <row r="26" spans="1:11" s="208" customFormat="1" x14ac:dyDescent="0.3">
      <c r="A26" s="8" t="s">
        <v>2102</v>
      </c>
      <c r="B26" s="54" t="s">
        <v>2509</v>
      </c>
      <c r="C26" s="183"/>
      <c r="D26" s="20" t="s">
        <v>2101</v>
      </c>
      <c r="E26" s="15"/>
      <c r="F26" s="37">
        <v>120</v>
      </c>
      <c r="G26" s="37"/>
      <c r="H26" s="38"/>
      <c r="I26" s="38"/>
      <c r="J26" s="15"/>
      <c r="K26" s="15"/>
    </row>
    <row r="27" spans="1:11" s="208" customFormat="1" x14ac:dyDescent="0.3">
      <c r="A27" s="8" t="s">
        <v>920</v>
      </c>
      <c r="B27" s="54" t="s">
        <v>2510</v>
      </c>
      <c r="C27" s="183"/>
      <c r="D27" s="20" t="s">
        <v>919</v>
      </c>
      <c r="E27" s="15"/>
      <c r="F27" s="37">
        <v>120</v>
      </c>
      <c r="G27" s="37"/>
      <c r="H27" s="38"/>
      <c r="I27" s="38"/>
      <c r="J27" s="15"/>
      <c r="K27" s="15"/>
    </row>
    <row r="28" spans="1:11" s="208" customFormat="1" x14ac:dyDescent="0.3">
      <c r="A28" s="8" t="s">
        <v>1216</v>
      </c>
      <c r="B28" s="54" t="s">
        <v>2511</v>
      </c>
      <c r="C28" s="183"/>
      <c r="D28" s="20" t="s">
        <v>1215</v>
      </c>
      <c r="E28" s="15"/>
      <c r="F28" s="37">
        <v>100</v>
      </c>
      <c r="G28" s="37"/>
      <c r="H28" s="38"/>
      <c r="I28" s="38"/>
      <c r="J28" s="15"/>
      <c r="K28" s="15"/>
    </row>
    <row r="29" spans="1:11" s="208" customFormat="1" x14ac:dyDescent="0.3">
      <c r="A29" s="8"/>
      <c r="B29" s="54" t="s">
        <v>2512</v>
      </c>
      <c r="C29" s="183"/>
      <c r="D29" s="20" t="s">
        <v>2513</v>
      </c>
      <c r="E29" s="15"/>
      <c r="F29" s="37"/>
      <c r="G29" s="37">
        <v>100</v>
      </c>
      <c r="H29" s="38"/>
      <c r="I29" s="38"/>
      <c r="J29" s="15"/>
      <c r="K29" s="15"/>
    </row>
    <row r="30" spans="1:11" s="208" customFormat="1" x14ac:dyDescent="0.3">
      <c r="A30" s="8" t="s">
        <v>113</v>
      </c>
      <c r="B30" s="54" t="s">
        <v>2514</v>
      </c>
      <c r="C30" s="183"/>
      <c r="D30" s="20" t="s">
        <v>2126</v>
      </c>
      <c r="E30" s="15"/>
      <c r="F30" s="37"/>
      <c r="G30" s="37">
        <v>100</v>
      </c>
      <c r="H30" s="38"/>
      <c r="I30" s="38"/>
      <c r="J30" s="15"/>
      <c r="K30" s="15"/>
    </row>
    <row r="31" spans="1:11" s="208" customFormat="1" x14ac:dyDescent="0.3">
      <c r="A31" s="8"/>
      <c r="B31" s="54" t="s">
        <v>2515</v>
      </c>
      <c r="C31" s="183"/>
      <c r="D31" s="20" t="s">
        <v>2294</v>
      </c>
      <c r="E31" s="15"/>
      <c r="F31" s="37"/>
      <c r="G31" s="37">
        <v>50</v>
      </c>
      <c r="H31" s="38"/>
      <c r="I31" s="38"/>
      <c r="J31" s="15"/>
      <c r="K31" s="15"/>
    </row>
    <row r="32" spans="1:11" s="208" customFormat="1" x14ac:dyDescent="0.3">
      <c r="A32" s="8"/>
      <c r="B32" s="54" t="s">
        <v>2516</v>
      </c>
      <c r="C32" s="183"/>
      <c r="D32" s="20" t="s">
        <v>2517</v>
      </c>
      <c r="E32" s="15"/>
      <c r="F32" s="37"/>
      <c r="G32" s="37">
        <v>50</v>
      </c>
      <c r="H32" s="38"/>
      <c r="I32" s="38"/>
      <c r="J32" s="15"/>
      <c r="K32" s="15"/>
    </row>
    <row r="33" spans="1:11" s="208" customFormat="1" x14ac:dyDescent="0.3">
      <c r="A33" s="8"/>
      <c r="B33" s="54" t="s">
        <v>2518</v>
      </c>
      <c r="C33" s="183"/>
      <c r="D33" s="20" t="s">
        <v>2520</v>
      </c>
      <c r="E33" s="15"/>
      <c r="F33" s="37"/>
      <c r="G33" s="37">
        <v>100</v>
      </c>
      <c r="H33" s="38"/>
      <c r="I33" s="38"/>
      <c r="J33" s="15"/>
      <c r="K33" s="15"/>
    </row>
    <row r="34" spans="1:11" s="208" customFormat="1" x14ac:dyDescent="0.3">
      <c r="A34" s="8"/>
      <c r="B34" s="54" t="s">
        <v>2519</v>
      </c>
      <c r="C34" s="183"/>
      <c r="D34" s="20" t="s">
        <v>2521</v>
      </c>
      <c r="E34" s="15"/>
      <c r="F34" s="37"/>
      <c r="G34" s="37">
        <v>500</v>
      </c>
      <c r="H34" s="38"/>
      <c r="I34" s="38"/>
      <c r="J34" s="15"/>
      <c r="K34" s="15"/>
    </row>
    <row r="35" spans="1:11" s="208" customFormat="1" x14ac:dyDescent="0.3">
      <c r="A35" s="8"/>
      <c r="B35" s="54"/>
      <c r="C35" s="183">
        <v>42276</v>
      </c>
      <c r="D35" s="180" t="s">
        <v>260</v>
      </c>
      <c r="E35" s="15">
        <v>300</v>
      </c>
      <c r="F35" s="37"/>
      <c r="G35" s="37"/>
      <c r="H35" s="38"/>
      <c r="I35" s="38"/>
      <c r="J35" s="15"/>
      <c r="K35" s="15"/>
    </row>
    <row r="36" spans="1:11" s="208" customFormat="1" x14ac:dyDescent="0.3">
      <c r="A36" s="8" t="s">
        <v>2507</v>
      </c>
      <c r="B36" s="54"/>
      <c r="C36" s="183"/>
      <c r="D36" s="20" t="s">
        <v>2503</v>
      </c>
      <c r="E36" s="15"/>
      <c r="F36" s="37">
        <v>20</v>
      </c>
      <c r="G36" s="37"/>
      <c r="H36" s="38"/>
      <c r="I36" s="38"/>
      <c r="J36" s="15"/>
      <c r="K36" s="15"/>
    </row>
    <row r="37" spans="1:11" s="208" customFormat="1" x14ac:dyDescent="0.3">
      <c r="A37" s="194" t="s">
        <v>2335</v>
      </c>
      <c r="B37" s="54"/>
      <c r="C37" s="183"/>
      <c r="D37" s="20" t="s">
        <v>2504</v>
      </c>
      <c r="E37" s="15"/>
      <c r="F37" s="37">
        <v>20</v>
      </c>
      <c r="G37" s="37"/>
      <c r="H37" s="38"/>
      <c r="I37" s="38"/>
      <c r="J37" s="15"/>
      <c r="K37" s="15"/>
    </row>
    <row r="38" spans="1:11" s="208" customFormat="1" x14ac:dyDescent="0.3">
      <c r="A38" s="224" t="s">
        <v>675</v>
      </c>
      <c r="B38" s="54"/>
      <c r="C38" s="183"/>
      <c r="D38" s="20" t="s">
        <v>2505</v>
      </c>
      <c r="E38" s="15"/>
      <c r="F38" s="37">
        <v>200</v>
      </c>
      <c r="G38" s="37"/>
      <c r="H38" s="38"/>
      <c r="I38" s="38"/>
      <c r="J38" s="15"/>
      <c r="K38" s="15"/>
    </row>
    <row r="39" spans="1:11" s="208" customFormat="1" x14ac:dyDescent="0.3">
      <c r="A39" s="8" t="s">
        <v>2507</v>
      </c>
      <c r="B39" s="54"/>
      <c r="C39" s="183"/>
      <c r="D39" s="20" t="s">
        <v>2506</v>
      </c>
      <c r="E39" s="15"/>
      <c r="F39" s="37">
        <v>60</v>
      </c>
      <c r="G39" s="37"/>
      <c r="H39" s="38"/>
      <c r="I39" s="38"/>
      <c r="J39" s="15"/>
      <c r="K39" s="15"/>
    </row>
    <row r="40" spans="1:11" s="208" customFormat="1" x14ac:dyDescent="0.3">
      <c r="A40" s="8"/>
      <c r="B40" s="54"/>
      <c r="C40" s="183">
        <v>42268</v>
      </c>
      <c r="D40" s="180" t="s">
        <v>260</v>
      </c>
      <c r="E40" s="15">
        <v>730</v>
      </c>
      <c r="F40" s="37"/>
      <c r="G40" s="37"/>
      <c r="H40" s="38"/>
      <c r="I40" s="38"/>
      <c r="J40" s="15"/>
      <c r="K40" s="15"/>
    </row>
    <row r="41" spans="1:11" s="208" customFormat="1" x14ac:dyDescent="0.3">
      <c r="A41" s="8"/>
      <c r="B41" s="54" t="s">
        <v>2458</v>
      </c>
      <c r="C41" s="183"/>
      <c r="D41" s="20" t="s">
        <v>2460</v>
      </c>
      <c r="E41" s="15"/>
      <c r="F41" s="37"/>
      <c r="G41" s="37">
        <v>100</v>
      </c>
      <c r="H41" s="38"/>
      <c r="I41" s="38"/>
      <c r="J41" s="15"/>
      <c r="K41" s="15"/>
    </row>
    <row r="42" spans="1:11" s="208" customFormat="1" x14ac:dyDescent="0.3">
      <c r="A42" s="8"/>
      <c r="B42" s="54" t="s">
        <v>2459</v>
      </c>
      <c r="C42" s="183"/>
      <c r="D42" s="20" t="s">
        <v>2457</v>
      </c>
      <c r="E42" s="15"/>
      <c r="F42" s="37"/>
      <c r="G42" s="37">
        <v>100</v>
      </c>
      <c r="H42" s="38"/>
      <c r="I42" s="38"/>
      <c r="J42" s="15"/>
      <c r="K42" s="15"/>
    </row>
    <row r="43" spans="1:11" s="208" customFormat="1" x14ac:dyDescent="0.3">
      <c r="A43" s="8"/>
      <c r="B43" s="54" t="s">
        <v>2456</v>
      </c>
      <c r="C43" s="183"/>
      <c r="D43" s="20" t="s">
        <v>2455</v>
      </c>
      <c r="E43" s="15"/>
      <c r="F43" s="37"/>
      <c r="G43" s="37">
        <v>200</v>
      </c>
      <c r="H43" s="38"/>
      <c r="I43" s="38"/>
      <c r="J43" s="15"/>
      <c r="K43" s="15"/>
    </row>
    <row r="44" spans="1:11" s="208" customFormat="1" x14ac:dyDescent="0.3">
      <c r="A44" s="8"/>
      <c r="B44" s="54" t="s">
        <v>2453</v>
      </c>
      <c r="C44" s="183"/>
      <c r="D44" s="20" t="s">
        <v>2454</v>
      </c>
      <c r="E44" s="15"/>
      <c r="F44" s="37"/>
      <c r="G44" s="37">
        <v>50</v>
      </c>
      <c r="H44" s="38"/>
      <c r="I44" s="38"/>
      <c r="J44" s="15"/>
      <c r="K44" s="15"/>
    </row>
    <row r="45" spans="1:11" s="208" customFormat="1" x14ac:dyDescent="0.3">
      <c r="A45" s="240" t="s">
        <v>425</v>
      </c>
      <c r="B45" s="54" t="s">
        <v>2450</v>
      </c>
      <c r="C45" s="183"/>
      <c r="D45" s="20" t="s">
        <v>2302</v>
      </c>
      <c r="E45" s="15"/>
      <c r="F45" s="37">
        <v>200</v>
      </c>
      <c r="G45" s="37"/>
      <c r="H45" s="38"/>
      <c r="I45" s="38"/>
      <c r="J45" s="15"/>
      <c r="K45" s="15"/>
    </row>
    <row r="46" spans="1:11" s="208" customFormat="1" x14ac:dyDescent="0.3">
      <c r="A46" s="8" t="s">
        <v>685</v>
      </c>
      <c r="B46" s="54" t="s">
        <v>2451</v>
      </c>
      <c r="C46" s="183"/>
      <c r="D46" s="20" t="s">
        <v>2449</v>
      </c>
      <c r="E46" s="15"/>
      <c r="F46" s="37">
        <v>20</v>
      </c>
      <c r="G46" s="37"/>
      <c r="H46" s="38"/>
      <c r="I46" s="38"/>
      <c r="J46" s="15"/>
      <c r="K46" s="15"/>
    </row>
    <row r="47" spans="1:11" s="208" customFormat="1" x14ac:dyDescent="0.3">
      <c r="A47" s="8" t="s">
        <v>685</v>
      </c>
      <c r="B47" s="54" t="s">
        <v>2452</v>
      </c>
      <c r="C47" s="183"/>
      <c r="D47" s="20" t="s">
        <v>2449</v>
      </c>
      <c r="E47" s="15"/>
      <c r="F47" s="37">
        <v>20</v>
      </c>
      <c r="G47" s="37"/>
      <c r="H47" s="38"/>
      <c r="I47" s="38"/>
      <c r="J47" s="15"/>
      <c r="K47" s="15"/>
    </row>
    <row r="48" spans="1:11" s="208" customFormat="1" x14ac:dyDescent="0.3">
      <c r="A48" s="224" t="s">
        <v>1868</v>
      </c>
      <c r="B48" s="54" t="s">
        <v>2447</v>
      </c>
      <c r="C48" s="183"/>
      <c r="D48" s="20" t="s">
        <v>2448</v>
      </c>
      <c r="E48" s="15"/>
      <c r="F48" s="37">
        <v>20</v>
      </c>
      <c r="G48" s="37"/>
      <c r="H48" s="38"/>
      <c r="I48" s="38"/>
      <c r="J48" s="15"/>
      <c r="K48" s="15"/>
    </row>
    <row r="49" spans="1:11" s="208" customFormat="1" x14ac:dyDescent="0.3">
      <c r="A49" s="8" t="s">
        <v>103</v>
      </c>
      <c r="B49" s="54" t="s">
        <v>2446</v>
      </c>
      <c r="C49" s="183"/>
      <c r="D49" s="20" t="s">
        <v>228</v>
      </c>
      <c r="E49" s="15"/>
      <c r="F49" s="37">
        <v>20</v>
      </c>
      <c r="G49" s="37"/>
      <c r="H49" s="38"/>
      <c r="I49" s="38"/>
      <c r="J49" s="15"/>
      <c r="K49" s="15"/>
    </row>
    <row r="50" spans="1:11" s="208" customFormat="1" x14ac:dyDescent="0.3">
      <c r="A50" s="8"/>
      <c r="B50" s="54"/>
      <c r="C50" s="183">
        <v>42266</v>
      </c>
      <c r="D50" s="180" t="s">
        <v>260</v>
      </c>
      <c r="E50" s="15">
        <v>500</v>
      </c>
      <c r="F50" s="37"/>
      <c r="G50" s="37"/>
      <c r="H50" s="38"/>
      <c r="I50" s="38"/>
      <c r="J50" s="15"/>
      <c r="K50" s="15"/>
    </row>
    <row r="51" spans="1:11" s="208" customFormat="1" x14ac:dyDescent="0.3">
      <c r="A51" s="8" t="s">
        <v>1137</v>
      </c>
      <c r="B51" s="54" t="s">
        <v>2378</v>
      </c>
      <c r="C51" s="183"/>
      <c r="D51" s="20" t="s">
        <v>1136</v>
      </c>
      <c r="E51" s="15"/>
      <c r="F51" s="37">
        <v>200</v>
      </c>
      <c r="G51" s="37"/>
      <c r="H51" s="38"/>
      <c r="I51" s="38"/>
      <c r="J51" s="15"/>
      <c r="K51" s="15"/>
    </row>
    <row r="52" spans="1:11" s="208" customFormat="1" x14ac:dyDescent="0.3">
      <c r="A52" s="8" t="s">
        <v>1976</v>
      </c>
      <c r="B52" s="54" t="s">
        <v>2377</v>
      </c>
      <c r="C52" s="183"/>
      <c r="D52" s="20" t="s">
        <v>1975</v>
      </c>
      <c r="E52" s="15"/>
      <c r="F52" s="37">
        <v>300</v>
      </c>
      <c r="G52" s="37"/>
      <c r="H52" s="38"/>
      <c r="I52" s="38"/>
      <c r="J52" s="15"/>
      <c r="K52" s="15"/>
    </row>
    <row r="53" spans="1:11" s="3" customFormat="1" x14ac:dyDescent="0.3">
      <c r="A53" s="8"/>
      <c r="B53" s="54"/>
      <c r="C53" s="183">
        <v>42240</v>
      </c>
      <c r="D53" s="20" t="s">
        <v>2340</v>
      </c>
      <c r="E53" s="15">
        <v>180</v>
      </c>
      <c r="F53" s="37"/>
      <c r="G53" s="37"/>
      <c r="H53" s="38"/>
      <c r="I53" s="38"/>
      <c r="J53" s="15"/>
      <c r="K53" s="15"/>
    </row>
    <row r="54" spans="1:11" s="3" customFormat="1" x14ac:dyDescent="0.3">
      <c r="A54" s="8" t="s">
        <v>2346</v>
      </c>
      <c r="B54" s="54" t="s">
        <v>2342</v>
      </c>
      <c r="C54" s="183"/>
      <c r="D54" s="20" t="s">
        <v>2336</v>
      </c>
      <c r="E54" s="15"/>
      <c r="F54" s="37">
        <v>80</v>
      </c>
      <c r="G54" s="37"/>
      <c r="H54" s="38"/>
      <c r="I54" s="38"/>
      <c r="J54" s="15"/>
      <c r="K54" s="15"/>
    </row>
    <row r="55" spans="1:11" s="3" customFormat="1" x14ac:dyDescent="0.3">
      <c r="A55" s="8" t="s">
        <v>2215</v>
      </c>
      <c r="B55" s="54" t="s">
        <v>2343</v>
      </c>
      <c r="C55" s="183"/>
      <c r="D55" s="20" t="s">
        <v>2337</v>
      </c>
      <c r="E55" s="15"/>
      <c r="F55" s="37">
        <v>80</v>
      </c>
      <c r="G55" s="37"/>
      <c r="H55" s="38"/>
      <c r="I55" s="38"/>
      <c r="J55" s="15"/>
      <c r="K55" s="15"/>
    </row>
    <row r="56" spans="1:11" s="3" customFormat="1" x14ac:dyDescent="0.3">
      <c r="A56" s="8" t="s">
        <v>2330</v>
      </c>
      <c r="B56" s="54" t="s">
        <v>2344</v>
      </c>
      <c r="C56" s="183"/>
      <c r="D56" s="20" t="s">
        <v>2338</v>
      </c>
      <c r="E56" s="15"/>
      <c r="F56" s="37">
        <v>20</v>
      </c>
      <c r="G56" s="37"/>
      <c r="H56" s="38"/>
      <c r="I56" s="38"/>
      <c r="J56" s="15"/>
      <c r="K56" s="15"/>
    </row>
    <row r="57" spans="1:11" s="3" customFormat="1" x14ac:dyDescent="0.3">
      <c r="A57" s="8"/>
      <c r="B57" s="54"/>
      <c r="C57" s="183">
        <v>42254</v>
      </c>
      <c r="D57" s="180" t="s">
        <v>2341</v>
      </c>
      <c r="E57" s="15">
        <v>80</v>
      </c>
      <c r="F57" s="37"/>
      <c r="G57" s="37"/>
      <c r="H57" s="38"/>
      <c r="I57" s="38"/>
      <c r="J57" s="15"/>
      <c r="K57" s="15"/>
    </row>
    <row r="58" spans="1:11" s="3" customFormat="1" x14ac:dyDescent="0.3">
      <c r="A58" s="8"/>
      <c r="B58" s="54" t="s">
        <v>2345</v>
      </c>
      <c r="C58" s="183"/>
      <c r="D58" s="20" t="s">
        <v>2339</v>
      </c>
      <c r="E58" s="15"/>
      <c r="F58" s="37">
        <v>80</v>
      </c>
      <c r="G58" s="37"/>
      <c r="H58" s="38"/>
      <c r="I58" s="38"/>
      <c r="J58" s="15"/>
      <c r="K58" s="15"/>
    </row>
    <row r="59" spans="1:11" s="3" customFormat="1" x14ac:dyDescent="0.3">
      <c r="A59" s="8"/>
      <c r="B59" s="54"/>
      <c r="C59" s="183">
        <v>42247</v>
      </c>
      <c r="D59" s="180" t="s">
        <v>260</v>
      </c>
      <c r="E59" s="15">
        <v>1930</v>
      </c>
      <c r="F59" s="37"/>
      <c r="G59" s="37"/>
      <c r="H59" s="38"/>
      <c r="I59" s="38"/>
      <c r="J59" s="15"/>
      <c r="K59" s="15"/>
    </row>
    <row r="60" spans="1:11" s="3" customFormat="1" x14ac:dyDescent="0.3">
      <c r="A60" s="8" t="s">
        <v>1768</v>
      </c>
      <c r="B60" s="54" t="s">
        <v>2284</v>
      </c>
      <c r="C60" s="183"/>
      <c r="D60" s="20" t="s">
        <v>2285</v>
      </c>
      <c r="E60" s="15"/>
      <c r="F60" s="37">
        <v>100</v>
      </c>
      <c r="G60" s="37"/>
      <c r="H60" s="38"/>
      <c r="I60" s="38"/>
      <c r="J60" s="15"/>
      <c r="K60" s="15"/>
    </row>
    <row r="61" spans="1:11" s="3" customFormat="1" x14ac:dyDescent="0.3">
      <c r="A61" s="8" t="s">
        <v>2283</v>
      </c>
      <c r="B61" s="54" t="s">
        <v>2287</v>
      </c>
      <c r="C61" s="183"/>
      <c r="D61" s="20" t="s">
        <v>2299</v>
      </c>
      <c r="E61" s="15"/>
      <c r="F61" s="37">
        <v>20</v>
      </c>
      <c r="G61" s="37"/>
      <c r="H61" s="38"/>
      <c r="I61" s="38"/>
      <c r="J61" s="15"/>
      <c r="K61" s="15"/>
    </row>
    <row r="62" spans="1:11" s="3" customFormat="1" x14ac:dyDescent="0.3">
      <c r="A62" s="8" t="s">
        <v>1246</v>
      </c>
      <c r="B62" s="54" t="s">
        <v>2288</v>
      </c>
      <c r="C62" s="183"/>
      <c r="D62" s="20" t="s">
        <v>2286</v>
      </c>
      <c r="E62" s="15"/>
      <c r="F62" s="37">
        <v>60</v>
      </c>
      <c r="G62" s="37"/>
      <c r="H62" s="38"/>
      <c r="I62" s="38"/>
      <c r="J62" s="15"/>
      <c r="K62" s="15"/>
    </row>
    <row r="63" spans="1:11" s="3" customFormat="1" x14ac:dyDescent="0.3">
      <c r="A63" s="8" t="s">
        <v>2300</v>
      </c>
      <c r="B63" s="54" t="s">
        <v>2289</v>
      </c>
      <c r="C63" s="183"/>
      <c r="D63" s="20" t="s">
        <v>2290</v>
      </c>
      <c r="E63" s="15"/>
      <c r="F63" s="37"/>
      <c r="G63" s="37">
        <v>100</v>
      </c>
      <c r="H63" s="38"/>
      <c r="I63" s="38"/>
      <c r="J63" s="15"/>
      <c r="K63" s="15"/>
    </row>
    <row r="64" spans="1:11" s="3" customFormat="1" x14ac:dyDescent="0.3">
      <c r="A64" s="8" t="s">
        <v>2300</v>
      </c>
      <c r="B64" s="54" t="s">
        <v>2291</v>
      </c>
      <c r="C64" s="183"/>
      <c r="D64" s="20" t="s">
        <v>2294</v>
      </c>
      <c r="E64" s="15"/>
      <c r="F64" s="37"/>
      <c r="G64" s="37">
        <v>50</v>
      </c>
      <c r="H64" s="38"/>
      <c r="I64" s="38"/>
      <c r="J64" s="15"/>
      <c r="K64" s="15"/>
    </row>
    <row r="65" spans="1:11" s="3" customFormat="1" x14ac:dyDescent="0.3">
      <c r="A65" s="8" t="s">
        <v>1298</v>
      </c>
      <c r="B65" s="54" t="s">
        <v>2292</v>
      </c>
      <c r="C65" s="183"/>
      <c r="D65" s="20" t="s">
        <v>2295</v>
      </c>
      <c r="E65" s="15"/>
      <c r="F65" s="37"/>
      <c r="G65" s="37">
        <v>500</v>
      </c>
      <c r="H65" s="38"/>
      <c r="I65" s="38"/>
      <c r="J65" s="15"/>
      <c r="K65" s="15"/>
    </row>
    <row r="66" spans="1:11" s="3" customFormat="1" x14ac:dyDescent="0.3">
      <c r="A66" s="8" t="s">
        <v>2300</v>
      </c>
      <c r="B66" s="54" t="s">
        <v>2293</v>
      </c>
      <c r="C66" s="183"/>
      <c r="D66" s="20" t="s">
        <v>2296</v>
      </c>
      <c r="E66" s="15"/>
      <c r="F66" s="37"/>
      <c r="G66" s="37">
        <v>100</v>
      </c>
      <c r="H66" s="38"/>
      <c r="I66" s="38"/>
      <c r="J66" s="15"/>
      <c r="K66" s="15"/>
    </row>
    <row r="67" spans="1:11" s="3" customFormat="1" x14ac:dyDescent="0.3">
      <c r="A67" s="8" t="s">
        <v>2300</v>
      </c>
      <c r="B67" s="54" t="s">
        <v>2297</v>
      </c>
      <c r="C67" s="183"/>
      <c r="D67" s="20" t="s">
        <v>2298</v>
      </c>
      <c r="E67" s="15"/>
      <c r="F67" s="37"/>
      <c r="G67" s="37">
        <v>1000</v>
      </c>
      <c r="H67" s="38"/>
      <c r="I67" s="38"/>
      <c r="J67" s="15"/>
      <c r="K67" s="15"/>
    </row>
    <row r="68" spans="1:11" s="3" customFormat="1" x14ac:dyDescent="0.3">
      <c r="A68" s="8"/>
      <c r="B68" s="54"/>
      <c r="C68" s="183">
        <v>42238</v>
      </c>
      <c r="D68" s="180" t="s">
        <v>260</v>
      </c>
      <c r="E68" s="15">
        <v>1240</v>
      </c>
      <c r="F68" s="37"/>
      <c r="G68" s="37"/>
      <c r="H68" s="38"/>
      <c r="I68" s="38"/>
      <c r="J68" s="15"/>
      <c r="K68" s="15"/>
    </row>
    <row r="69" spans="1:11" s="3" customFormat="1" x14ac:dyDescent="0.3">
      <c r="A69" s="8" t="s">
        <v>1123</v>
      </c>
      <c r="B69" s="54" t="s">
        <v>2250</v>
      </c>
      <c r="C69" s="183"/>
      <c r="D69" s="20" t="s">
        <v>1122</v>
      </c>
      <c r="E69" s="15"/>
      <c r="F69" s="37">
        <v>100</v>
      </c>
      <c r="G69" s="37"/>
      <c r="H69" s="38"/>
      <c r="I69" s="38"/>
      <c r="J69" s="15"/>
      <c r="K69" s="15"/>
    </row>
    <row r="70" spans="1:11" s="3" customFormat="1" x14ac:dyDescent="0.3">
      <c r="A70" s="8" t="s">
        <v>827</v>
      </c>
      <c r="B70" s="54" t="s">
        <v>2251</v>
      </c>
      <c r="C70" s="183"/>
      <c r="D70" s="20" t="s">
        <v>826</v>
      </c>
      <c r="E70" s="15"/>
      <c r="F70" s="37">
        <v>60</v>
      </c>
      <c r="G70" s="37"/>
      <c r="H70" s="38"/>
      <c r="I70" s="38"/>
      <c r="J70" s="15"/>
      <c r="K70" s="15"/>
    </row>
    <row r="71" spans="1:11" s="3" customFormat="1" x14ac:dyDescent="0.3">
      <c r="A71" s="8" t="s">
        <v>1420</v>
      </c>
      <c r="B71" s="54" t="s">
        <v>2252</v>
      </c>
      <c r="C71" s="183"/>
      <c r="D71" s="20" t="s">
        <v>1419</v>
      </c>
      <c r="E71" s="15"/>
      <c r="F71" s="37">
        <v>240</v>
      </c>
      <c r="G71" s="37"/>
      <c r="H71" s="38"/>
      <c r="I71" s="38"/>
      <c r="J71" s="15"/>
      <c r="K71" s="15"/>
    </row>
    <row r="72" spans="1:11" s="3" customFormat="1" x14ac:dyDescent="0.3">
      <c r="A72" s="8" t="s">
        <v>2254</v>
      </c>
      <c r="B72" s="54" t="s">
        <v>2253</v>
      </c>
      <c r="C72" s="183"/>
      <c r="D72" s="20" t="s">
        <v>2255</v>
      </c>
      <c r="E72" s="15"/>
      <c r="F72" s="37">
        <v>240</v>
      </c>
      <c r="G72" s="37"/>
      <c r="H72" s="38"/>
      <c r="I72" s="38"/>
      <c r="J72" s="15"/>
      <c r="K72" s="15"/>
    </row>
    <row r="73" spans="1:11" s="3" customFormat="1" x14ac:dyDescent="0.3">
      <c r="A73" s="8" t="s">
        <v>618</v>
      </c>
      <c r="B73" s="54" t="s">
        <v>2256</v>
      </c>
      <c r="C73" s="183"/>
      <c r="D73" s="20" t="s">
        <v>617</v>
      </c>
      <c r="E73" s="15"/>
      <c r="F73" s="37">
        <v>300</v>
      </c>
      <c r="G73" s="37"/>
      <c r="H73" s="38"/>
      <c r="I73" s="38"/>
      <c r="J73" s="15"/>
      <c r="K73" s="15"/>
    </row>
    <row r="74" spans="1:11" s="3" customFormat="1" x14ac:dyDescent="0.3">
      <c r="A74" s="8" t="s">
        <v>1552</v>
      </c>
      <c r="B74" s="54" t="s">
        <v>2257</v>
      </c>
      <c r="C74" s="183"/>
      <c r="D74" s="20" t="s">
        <v>1551</v>
      </c>
      <c r="E74" s="15"/>
      <c r="F74" s="37">
        <v>100</v>
      </c>
      <c r="G74" s="37"/>
      <c r="H74" s="38"/>
      <c r="I74" s="38"/>
      <c r="J74" s="15"/>
      <c r="K74" s="15"/>
    </row>
    <row r="75" spans="1:11" s="3" customFormat="1" x14ac:dyDescent="0.3">
      <c r="A75" s="8" t="s">
        <v>1298</v>
      </c>
      <c r="B75" s="54" t="s">
        <v>2258</v>
      </c>
      <c r="C75" s="183"/>
      <c r="D75" s="20" t="s">
        <v>1297</v>
      </c>
      <c r="E75" s="15"/>
      <c r="F75" s="37"/>
      <c r="G75" s="37">
        <v>100</v>
      </c>
      <c r="H75" s="38"/>
      <c r="I75" s="38"/>
      <c r="J75" s="15"/>
      <c r="K75" s="15"/>
    </row>
    <row r="76" spans="1:11" s="3" customFormat="1" x14ac:dyDescent="0.3">
      <c r="A76" s="8" t="s">
        <v>1552</v>
      </c>
      <c r="B76" s="54" t="s">
        <v>2259</v>
      </c>
      <c r="C76" s="183"/>
      <c r="D76" s="20" t="s">
        <v>1551</v>
      </c>
      <c r="E76" s="15"/>
      <c r="F76" s="37"/>
      <c r="G76" s="37">
        <v>100</v>
      </c>
      <c r="H76" s="38"/>
      <c r="I76" s="38"/>
      <c r="J76" s="15"/>
      <c r="K76" s="15"/>
    </row>
    <row r="77" spans="1:11" s="3" customFormat="1" x14ac:dyDescent="0.3">
      <c r="A77" s="8"/>
      <c r="B77" s="54"/>
      <c r="C77" s="183">
        <v>42228</v>
      </c>
      <c r="D77" s="180" t="s">
        <v>260</v>
      </c>
      <c r="E77" s="15">
        <v>300</v>
      </c>
      <c r="F77" s="37"/>
      <c r="G77" s="37"/>
      <c r="H77" s="38"/>
      <c r="I77" s="38"/>
      <c r="J77" s="15"/>
      <c r="K77" s="15"/>
    </row>
    <row r="78" spans="1:11" s="3" customFormat="1" x14ac:dyDescent="0.3">
      <c r="A78" s="8" t="s">
        <v>551</v>
      </c>
      <c r="B78" s="54" t="s">
        <v>550</v>
      </c>
      <c r="C78" s="183"/>
      <c r="D78" s="20" t="s">
        <v>552</v>
      </c>
      <c r="E78" s="15"/>
      <c r="F78" s="37">
        <v>20</v>
      </c>
      <c r="G78" s="37"/>
      <c r="H78" s="38"/>
      <c r="I78" s="38"/>
      <c r="J78" s="15"/>
      <c r="K78" s="15"/>
    </row>
    <row r="79" spans="1:11" s="3" customFormat="1" x14ac:dyDescent="0.3">
      <c r="A79" s="8" t="s">
        <v>553</v>
      </c>
      <c r="B79" s="54" t="s">
        <v>554</v>
      </c>
      <c r="C79" s="183"/>
      <c r="D79" s="20" t="s">
        <v>555</v>
      </c>
      <c r="E79" s="15"/>
      <c r="F79" s="37">
        <v>40</v>
      </c>
      <c r="G79" s="37"/>
      <c r="H79" s="38"/>
      <c r="I79" s="38"/>
      <c r="J79" s="15"/>
      <c r="K79" s="15"/>
    </row>
    <row r="80" spans="1:11" s="3" customFormat="1" x14ac:dyDescent="0.3">
      <c r="A80" s="8" t="s">
        <v>556</v>
      </c>
      <c r="B80" s="54" t="s">
        <v>557</v>
      </c>
      <c r="C80" s="183"/>
      <c r="D80" s="20" t="s">
        <v>183</v>
      </c>
      <c r="E80" s="15"/>
      <c r="F80" s="37">
        <v>240</v>
      </c>
      <c r="G80" s="37"/>
      <c r="H80" s="38"/>
      <c r="I80" s="38"/>
      <c r="J80" s="15"/>
      <c r="K80" s="15"/>
    </row>
    <row r="81" spans="1:11" s="104" customFormat="1" x14ac:dyDescent="0.3">
      <c r="A81" s="99"/>
      <c r="B81" s="100"/>
      <c r="C81" s="183"/>
      <c r="D81" s="101"/>
      <c r="E81" s="98"/>
      <c r="F81" s="102"/>
      <c r="G81" s="102"/>
      <c r="H81" s="103"/>
      <c r="I81" s="103"/>
      <c r="J81" s="98"/>
      <c r="K81" s="98"/>
    </row>
    <row r="82" spans="1:11" s="3" customFormat="1" x14ac:dyDescent="0.3">
      <c r="A82" s="8"/>
      <c r="B82" s="54"/>
      <c r="C82" s="183">
        <v>42219</v>
      </c>
      <c r="D82" s="180" t="s">
        <v>260</v>
      </c>
      <c r="E82" s="169">
        <v>1730</v>
      </c>
      <c r="F82" s="37"/>
      <c r="G82" s="37"/>
      <c r="H82" s="38"/>
      <c r="I82" s="38"/>
      <c r="J82" s="15"/>
      <c r="K82" s="15"/>
    </row>
    <row r="83" spans="1:11" s="3" customFormat="1" x14ac:dyDescent="0.3">
      <c r="A83" s="166" t="s">
        <v>66</v>
      </c>
      <c r="B83" s="54" t="s">
        <v>407</v>
      </c>
      <c r="C83" s="183">
        <v>42211</v>
      </c>
      <c r="D83" s="20" t="s">
        <v>408</v>
      </c>
      <c r="E83" s="15"/>
      <c r="F83" s="37"/>
      <c r="G83" s="37">
        <v>500</v>
      </c>
      <c r="H83" s="38"/>
      <c r="I83" s="38"/>
      <c r="J83" s="15"/>
      <c r="K83" s="15"/>
    </row>
    <row r="84" spans="1:11" s="3" customFormat="1" x14ac:dyDescent="0.3">
      <c r="A84" s="166" t="s">
        <v>413</v>
      </c>
      <c r="B84" s="54" t="s">
        <v>410</v>
      </c>
      <c r="C84" s="183"/>
      <c r="D84" s="20" t="s">
        <v>207</v>
      </c>
      <c r="E84" s="15"/>
      <c r="F84" s="37"/>
      <c r="G84" s="37">
        <v>100</v>
      </c>
      <c r="H84" s="38"/>
      <c r="I84" s="38"/>
      <c r="J84" s="15"/>
      <c r="K84" s="15"/>
    </row>
    <row r="85" spans="1:11" s="3" customFormat="1" x14ac:dyDescent="0.3">
      <c r="A85" s="166" t="s">
        <v>113</v>
      </c>
      <c r="B85" s="54" t="s">
        <v>411</v>
      </c>
      <c r="C85" s="183"/>
      <c r="D85" s="20" t="s">
        <v>414</v>
      </c>
      <c r="E85" s="15"/>
      <c r="F85" s="37"/>
      <c r="G85" s="37">
        <v>200</v>
      </c>
      <c r="H85" s="38"/>
      <c r="I85" s="38"/>
      <c r="J85" s="15"/>
      <c r="K85" s="15"/>
    </row>
    <row r="86" spans="1:11" s="3" customFormat="1" x14ac:dyDescent="0.3">
      <c r="A86" s="166" t="s">
        <v>413</v>
      </c>
      <c r="B86" s="54" t="s">
        <v>412</v>
      </c>
      <c r="C86" s="183"/>
      <c r="D86" s="20" t="s">
        <v>415</v>
      </c>
      <c r="E86" s="15"/>
      <c r="F86" s="37"/>
      <c r="G86" s="37">
        <v>100</v>
      </c>
      <c r="H86" s="38"/>
      <c r="I86" s="38"/>
      <c r="J86" s="15"/>
      <c r="K86" s="15"/>
    </row>
    <row r="87" spans="1:11" s="3" customFormat="1" x14ac:dyDescent="0.3">
      <c r="A87" s="166" t="s">
        <v>421</v>
      </c>
      <c r="B87" s="54" t="s">
        <v>416</v>
      </c>
      <c r="C87" s="183"/>
      <c r="D87" s="20" t="s">
        <v>422</v>
      </c>
      <c r="E87" s="15"/>
      <c r="F87" s="37">
        <v>240</v>
      </c>
      <c r="G87" s="37"/>
      <c r="H87" s="38"/>
      <c r="I87" s="38"/>
      <c r="J87" s="15"/>
      <c r="K87" s="15"/>
    </row>
    <row r="88" spans="1:11" s="3" customFormat="1" x14ac:dyDescent="0.3">
      <c r="A88" s="166" t="s">
        <v>425</v>
      </c>
      <c r="B88" s="54" t="s">
        <v>417</v>
      </c>
      <c r="C88" s="183"/>
      <c r="D88" s="20" t="s">
        <v>423</v>
      </c>
      <c r="E88" s="15"/>
      <c r="F88" s="37">
        <v>200</v>
      </c>
      <c r="G88" s="37"/>
      <c r="H88" s="38"/>
      <c r="I88" s="38"/>
      <c r="J88" s="15"/>
      <c r="K88" s="15"/>
    </row>
    <row r="89" spans="1:11" s="3" customFormat="1" x14ac:dyDescent="0.3">
      <c r="A89" s="166" t="s">
        <v>69</v>
      </c>
      <c r="B89" s="54" t="s">
        <v>418</v>
      </c>
      <c r="C89" s="183"/>
      <c r="D89" s="20" t="s">
        <v>424</v>
      </c>
      <c r="E89" s="15"/>
      <c r="F89" s="37">
        <v>100</v>
      </c>
      <c r="G89" s="37"/>
      <c r="H89" s="38"/>
      <c r="I89" s="38"/>
      <c r="J89" s="15"/>
      <c r="K89" s="15"/>
    </row>
    <row r="90" spans="1:11" s="3" customFormat="1" x14ac:dyDescent="0.3">
      <c r="A90" s="166" t="s">
        <v>67</v>
      </c>
      <c r="B90" s="54" t="s">
        <v>419</v>
      </c>
      <c r="C90" s="183"/>
      <c r="D90" s="20" t="s">
        <v>426</v>
      </c>
      <c r="E90" s="15"/>
      <c r="F90" s="37">
        <v>20</v>
      </c>
      <c r="G90" s="37"/>
      <c r="H90" s="38"/>
      <c r="I90" s="38"/>
      <c r="J90" s="15"/>
      <c r="K90" s="15"/>
    </row>
    <row r="91" spans="1:11" s="3" customFormat="1" x14ac:dyDescent="0.3">
      <c r="A91" s="166" t="s">
        <v>428</v>
      </c>
      <c r="B91" s="54" t="s">
        <v>420</v>
      </c>
      <c r="C91" s="183"/>
      <c r="D91" s="20" t="s">
        <v>427</v>
      </c>
      <c r="E91" s="15"/>
      <c r="F91" s="37">
        <v>250</v>
      </c>
      <c r="G91" s="37"/>
      <c r="H91" s="38"/>
      <c r="I91" s="38"/>
      <c r="J91" s="15"/>
      <c r="K91" s="15"/>
    </row>
    <row r="92" spans="1:11" s="3" customFormat="1" x14ac:dyDescent="0.3">
      <c r="A92" s="166" t="s">
        <v>431</v>
      </c>
      <c r="B92" s="54" t="s">
        <v>429</v>
      </c>
      <c r="C92" s="183"/>
      <c r="D92" s="20" t="s">
        <v>430</v>
      </c>
      <c r="E92" s="15"/>
      <c r="F92" s="37">
        <v>20</v>
      </c>
      <c r="G92" s="37"/>
      <c r="H92" s="38"/>
      <c r="I92" s="38"/>
      <c r="J92" s="15"/>
      <c r="K92" s="15"/>
    </row>
    <row r="93" spans="1:11" s="104" customFormat="1" x14ac:dyDescent="0.3">
      <c r="A93" s="167"/>
      <c r="B93" s="100"/>
      <c r="C93" s="183"/>
      <c r="D93" s="101"/>
      <c r="E93" s="98"/>
      <c r="F93" s="102"/>
      <c r="G93" s="102"/>
      <c r="H93" s="103"/>
      <c r="I93" s="103"/>
      <c r="J93" s="98"/>
      <c r="K93" s="98"/>
    </row>
    <row r="94" spans="1:11" s="3" customFormat="1" x14ac:dyDescent="0.3">
      <c r="A94" s="166"/>
      <c r="B94" s="54"/>
      <c r="C94" s="183">
        <v>42212</v>
      </c>
      <c r="D94" s="180" t="s">
        <v>260</v>
      </c>
      <c r="E94" s="169">
        <v>1000</v>
      </c>
      <c r="F94" s="37"/>
      <c r="G94" s="37"/>
      <c r="H94" s="38"/>
      <c r="I94" s="38"/>
      <c r="J94" s="15"/>
      <c r="K94" s="15"/>
    </row>
    <row r="95" spans="1:11" s="3" customFormat="1" x14ac:dyDescent="0.3">
      <c r="A95" s="8"/>
      <c r="B95" s="54" t="s">
        <v>337</v>
      </c>
      <c r="C95" s="183"/>
      <c r="D95" s="95" t="s">
        <v>338</v>
      </c>
      <c r="E95" s="15"/>
      <c r="F95" s="37">
        <v>40</v>
      </c>
      <c r="G95" s="37"/>
      <c r="H95" s="38"/>
      <c r="I95" s="38"/>
      <c r="J95" s="15"/>
      <c r="K95" s="15"/>
    </row>
    <row r="96" spans="1:11" s="3" customFormat="1" x14ac:dyDescent="0.3">
      <c r="A96" s="166"/>
      <c r="B96" s="54" t="s">
        <v>381</v>
      </c>
      <c r="C96" s="183">
        <v>42187</v>
      </c>
      <c r="D96" s="95" t="s">
        <v>228</v>
      </c>
      <c r="E96" s="15"/>
      <c r="F96" s="37"/>
      <c r="G96" s="37">
        <v>20</v>
      </c>
      <c r="H96" s="38"/>
      <c r="I96" s="38"/>
      <c r="J96" s="15"/>
      <c r="K96" s="15"/>
    </row>
    <row r="97" spans="1:11" s="3" customFormat="1" x14ac:dyDescent="0.3">
      <c r="A97" s="166"/>
      <c r="B97" s="54" t="s">
        <v>382</v>
      </c>
      <c r="C97" s="183">
        <v>42187</v>
      </c>
      <c r="D97" s="95" t="s">
        <v>385</v>
      </c>
      <c r="E97" s="15"/>
      <c r="F97" s="37"/>
      <c r="G97" s="37">
        <v>200</v>
      </c>
      <c r="H97" s="38"/>
      <c r="I97" s="38"/>
      <c r="J97" s="15"/>
      <c r="K97" s="15"/>
    </row>
    <row r="98" spans="1:11" s="3" customFormat="1" x14ac:dyDescent="0.3">
      <c r="A98" s="166"/>
      <c r="B98" s="54" t="s">
        <v>383</v>
      </c>
      <c r="C98" s="183">
        <v>42190</v>
      </c>
      <c r="D98" s="95" t="s">
        <v>393</v>
      </c>
      <c r="E98" s="15"/>
      <c r="F98" s="37"/>
      <c r="G98" s="37">
        <v>280</v>
      </c>
      <c r="H98" s="38"/>
      <c r="I98" s="38"/>
      <c r="J98" s="15"/>
      <c r="K98" s="15"/>
    </row>
    <row r="99" spans="1:11" s="3" customFormat="1" x14ac:dyDescent="0.3">
      <c r="A99" s="166"/>
      <c r="B99" s="54" t="s">
        <v>384</v>
      </c>
      <c r="C99" s="183">
        <v>42199</v>
      </c>
      <c r="D99" s="95" t="s">
        <v>386</v>
      </c>
      <c r="E99" s="15"/>
      <c r="F99" s="37"/>
      <c r="G99" s="37">
        <v>100</v>
      </c>
      <c r="H99" s="38"/>
      <c r="I99" s="38"/>
      <c r="J99" s="15"/>
      <c r="K99" s="15"/>
    </row>
    <row r="100" spans="1:11" s="3" customFormat="1" x14ac:dyDescent="0.3">
      <c r="A100" s="166"/>
      <c r="B100" s="54" t="s">
        <v>387</v>
      </c>
      <c r="C100" s="183">
        <v>42187</v>
      </c>
      <c r="D100" s="95" t="s">
        <v>388</v>
      </c>
      <c r="E100" s="15"/>
      <c r="F100" s="37">
        <v>200</v>
      </c>
      <c r="G100" s="37"/>
      <c r="H100" s="38"/>
      <c r="I100" s="38"/>
      <c r="J100" s="15"/>
      <c r="K100" s="15"/>
    </row>
    <row r="101" spans="1:11" s="3" customFormat="1" x14ac:dyDescent="0.3">
      <c r="A101" s="166"/>
      <c r="B101" s="54" t="s">
        <v>389</v>
      </c>
      <c r="C101" s="183">
        <v>42189</v>
      </c>
      <c r="D101" s="95" t="s">
        <v>391</v>
      </c>
      <c r="E101" s="15"/>
      <c r="F101" s="37">
        <v>120</v>
      </c>
      <c r="G101" s="37"/>
      <c r="H101" s="38"/>
      <c r="I101" s="38"/>
      <c r="J101" s="15"/>
      <c r="K101" s="15"/>
    </row>
    <row r="102" spans="1:11" s="3" customFormat="1" x14ac:dyDescent="0.3">
      <c r="A102" s="166"/>
      <c r="B102" s="54" t="s">
        <v>390</v>
      </c>
      <c r="C102" s="183">
        <v>42190</v>
      </c>
      <c r="D102" s="95" t="s">
        <v>392</v>
      </c>
      <c r="E102" s="15"/>
      <c r="F102" s="37">
        <v>20</v>
      </c>
      <c r="G102" s="37"/>
      <c r="H102" s="38"/>
      <c r="I102" s="38"/>
      <c r="J102" s="15"/>
      <c r="K102" s="15"/>
    </row>
    <row r="103" spans="1:11" s="3" customFormat="1" x14ac:dyDescent="0.3">
      <c r="A103" s="166"/>
      <c r="B103" s="54" t="s">
        <v>394</v>
      </c>
      <c r="C103" s="183"/>
      <c r="D103" s="164" t="s">
        <v>395</v>
      </c>
      <c r="E103" s="15"/>
      <c r="F103" s="37">
        <v>20</v>
      </c>
      <c r="G103" s="37"/>
      <c r="H103" s="38">
        <f>SUM(F95:G103)</f>
        <v>1000</v>
      </c>
      <c r="I103" s="38"/>
      <c r="J103" s="15"/>
      <c r="K103" s="15"/>
    </row>
    <row r="104" spans="1:11" s="88" customFormat="1" x14ac:dyDescent="0.3">
      <c r="A104" s="90"/>
      <c r="B104" s="91"/>
      <c r="C104" s="183"/>
      <c r="D104" s="92"/>
      <c r="E104" s="89"/>
      <c r="F104" s="93"/>
      <c r="G104" s="93"/>
      <c r="H104" s="94"/>
      <c r="I104" s="94"/>
      <c r="J104" s="89"/>
      <c r="K104" s="89"/>
    </row>
    <row r="105" spans="1:11" s="3" customFormat="1" x14ac:dyDescent="0.3">
      <c r="A105" s="166"/>
      <c r="B105" s="54"/>
      <c r="C105" s="183">
        <v>42188</v>
      </c>
      <c r="D105" s="20"/>
      <c r="E105" s="169">
        <v>50</v>
      </c>
      <c r="F105" s="37"/>
      <c r="G105" s="37"/>
      <c r="H105" s="38"/>
      <c r="I105" s="38"/>
      <c r="J105" s="15"/>
      <c r="K105" s="15"/>
    </row>
    <row r="106" spans="1:11" s="3" customFormat="1" x14ac:dyDescent="0.3">
      <c r="A106" s="166"/>
      <c r="B106" s="54" t="s">
        <v>335</v>
      </c>
      <c r="C106" s="183">
        <v>42183</v>
      </c>
      <c r="D106" s="20" t="s">
        <v>336</v>
      </c>
      <c r="E106" s="15"/>
      <c r="F106" s="37"/>
      <c r="G106" s="37">
        <v>50</v>
      </c>
      <c r="H106" s="38"/>
      <c r="I106" s="38"/>
      <c r="J106" s="15"/>
      <c r="K106" s="15"/>
    </row>
    <row r="107" spans="1:11" s="88" customFormat="1" x14ac:dyDescent="0.3">
      <c r="A107" s="90"/>
      <c r="B107" s="91"/>
      <c r="C107" s="183"/>
      <c r="D107" s="92"/>
      <c r="E107" s="89"/>
      <c r="F107" s="93"/>
      <c r="G107" s="93"/>
      <c r="H107" s="94"/>
      <c r="I107" s="94"/>
      <c r="J107" s="89"/>
      <c r="K107" s="89"/>
    </row>
  </sheetData>
  <mergeCells count="1">
    <mergeCell ref="F4:J4"/>
  </mergeCells>
  <conditionalFormatting sqref="A37">
    <cfRule type="duplicateValues" dxfId="114" priority="16"/>
  </conditionalFormatting>
  <conditionalFormatting sqref="A37">
    <cfRule type="duplicateValues" dxfId="113" priority="15"/>
  </conditionalFormatting>
  <conditionalFormatting sqref="A38">
    <cfRule type="duplicateValues" dxfId="112" priority="14"/>
  </conditionalFormatting>
  <conditionalFormatting sqref="A22">
    <cfRule type="duplicateValues" dxfId="111" priority="8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workbookViewId="0">
      <pane xSplit="5" ySplit="10" topLeftCell="F95" activePane="bottomRight" state="frozen"/>
      <selection pane="topRight" activeCell="F1" sqref="F1"/>
      <selection pane="bottomLeft" activeCell="A11" sqref="A11"/>
      <selection pane="bottomRight" activeCell="E15" sqref="E15"/>
    </sheetView>
  </sheetViews>
  <sheetFormatPr defaultColWidth="9.109375" defaultRowHeight="14.4" x14ac:dyDescent="0.3"/>
  <cols>
    <col min="1" max="1" width="13.6640625" style="207" bestFit="1" customWidth="1"/>
    <col min="2" max="2" width="10.6640625" style="207" bestFit="1" customWidth="1"/>
    <col min="3" max="3" width="11.88671875" style="207" bestFit="1" customWidth="1"/>
    <col min="4" max="4" width="12.33203125" style="208" bestFit="1" customWidth="1"/>
    <col min="5" max="5" width="75.5546875" style="207" bestFit="1" customWidth="1"/>
    <col min="6" max="6" width="13.44140625" style="207" customWidth="1"/>
    <col min="7" max="21" width="12.6640625" style="207" customWidth="1"/>
    <col min="22" max="16384" width="9.109375" style="207"/>
  </cols>
  <sheetData>
    <row r="1" spans="1:21" s="208" customFormat="1" x14ac:dyDescent="0.3">
      <c r="E1" s="16"/>
      <c r="F1" s="10" t="s">
        <v>78</v>
      </c>
      <c r="G1" s="10"/>
      <c r="H1" s="10"/>
      <c r="I1" s="11"/>
    </row>
    <row r="2" spans="1:21" s="208" customFormat="1" x14ac:dyDescent="0.3">
      <c r="B2" s="51"/>
      <c r="E2" s="16"/>
      <c r="F2" s="11" t="s">
        <v>79</v>
      </c>
      <c r="G2" s="10"/>
      <c r="H2" s="10"/>
      <c r="I2" s="11"/>
    </row>
    <row r="3" spans="1:21" s="208" customFormat="1" x14ac:dyDescent="0.3">
      <c r="B3" s="51"/>
      <c r="E3" s="16"/>
      <c r="F3" s="11" t="s">
        <v>532</v>
      </c>
      <c r="G3" s="10"/>
      <c r="H3" s="10"/>
      <c r="I3" s="11"/>
    </row>
    <row r="4" spans="1:21" s="208" customFormat="1" x14ac:dyDescent="0.3">
      <c r="A4" s="25"/>
      <c r="B4" s="97"/>
      <c r="E4" s="36"/>
      <c r="F4" s="11"/>
      <c r="G4" s="10"/>
      <c r="H4" s="10"/>
      <c r="I4" s="11"/>
    </row>
    <row r="5" spans="1:21" s="208" customFormat="1" x14ac:dyDescent="0.3">
      <c r="B5" s="51"/>
      <c r="E5" s="16"/>
      <c r="F5" s="11"/>
      <c r="G5" s="10"/>
      <c r="H5" s="10"/>
      <c r="I5" s="11"/>
    </row>
    <row r="6" spans="1:21" s="208" customFormat="1" x14ac:dyDescent="0.3">
      <c r="A6" s="6"/>
      <c r="B6" s="52"/>
      <c r="C6" s="13"/>
      <c r="D6" s="6"/>
      <c r="E6" s="18"/>
      <c r="F6" s="298" t="s">
        <v>29</v>
      </c>
      <c r="G6" s="299"/>
      <c r="H6" s="299"/>
      <c r="I6" s="300" t="s">
        <v>33</v>
      </c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2"/>
    </row>
    <row r="7" spans="1:21" s="208" customFormat="1" x14ac:dyDescent="0.3">
      <c r="A7" s="12" t="s">
        <v>38</v>
      </c>
      <c r="B7" s="53" t="s">
        <v>35</v>
      </c>
      <c r="C7" s="39" t="s">
        <v>34</v>
      </c>
      <c r="D7" s="12" t="s">
        <v>36</v>
      </c>
      <c r="E7" s="176" t="s">
        <v>37</v>
      </c>
      <c r="F7" s="303" t="s">
        <v>439</v>
      </c>
      <c r="G7" s="305" t="s">
        <v>31</v>
      </c>
      <c r="H7" s="303" t="s">
        <v>440</v>
      </c>
      <c r="I7" s="307" t="s">
        <v>441</v>
      </c>
      <c r="J7" s="307" t="s">
        <v>2565</v>
      </c>
      <c r="K7" s="307" t="s">
        <v>446</v>
      </c>
      <c r="L7" s="173" t="s">
        <v>74</v>
      </c>
      <c r="M7" s="177" t="s">
        <v>82</v>
      </c>
      <c r="N7" s="173" t="s">
        <v>324</v>
      </c>
      <c r="O7" s="173" t="s">
        <v>76</v>
      </c>
      <c r="P7" s="173" t="s">
        <v>77</v>
      </c>
      <c r="Q7" s="172" t="s">
        <v>80</v>
      </c>
      <c r="R7" s="172"/>
      <c r="S7" s="179"/>
      <c r="T7" s="179"/>
      <c r="U7" s="179"/>
    </row>
    <row r="8" spans="1:21" s="208" customFormat="1" x14ac:dyDescent="0.3">
      <c r="A8" s="8"/>
      <c r="B8" s="54"/>
      <c r="C8" s="15"/>
      <c r="D8" s="8"/>
      <c r="E8" s="20"/>
      <c r="F8" s="304"/>
      <c r="G8" s="306"/>
      <c r="H8" s="304" t="s">
        <v>259</v>
      </c>
      <c r="I8" s="308"/>
      <c r="J8" s="308"/>
      <c r="K8" s="308"/>
      <c r="L8" s="175" t="s">
        <v>75</v>
      </c>
      <c r="M8" s="178" t="s">
        <v>83</v>
      </c>
      <c r="N8" s="174"/>
      <c r="O8" s="174"/>
      <c r="P8" s="174" t="s">
        <v>73</v>
      </c>
      <c r="Q8" s="174" t="s">
        <v>81</v>
      </c>
      <c r="R8" s="174"/>
      <c r="S8" s="174"/>
      <c r="T8" s="174"/>
      <c r="U8" s="174"/>
    </row>
    <row r="9" spans="1:21" s="208" customFormat="1" x14ac:dyDescent="0.3">
      <c r="A9" s="44"/>
      <c r="B9" s="55"/>
      <c r="C9" s="35"/>
      <c r="D9" s="27">
        <f>D10+D99</f>
        <v>39785.830000000009</v>
      </c>
      <c r="E9" s="30" t="s">
        <v>2551</v>
      </c>
      <c r="F9" s="31"/>
      <c r="G9" s="31"/>
      <c r="H9" s="31"/>
      <c r="I9" s="27"/>
      <c r="J9" s="27"/>
      <c r="K9" s="27"/>
      <c r="L9" s="32"/>
      <c r="M9" s="27"/>
      <c r="N9" s="27"/>
      <c r="O9" s="27"/>
      <c r="P9" s="27"/>
      <c r="Q9" s="27"/>
      <c r="R9" s="27"/>
      <c r="S9" s="27"/>
      <c r="T9" s="27"/>
      <c r="U9" s="27"/>
    </row>
    <row r="10" spans="1:21" s="208" customFormat="1" x14ac:dyDescent="0.3">
      <c r="A10" s="27"/>
      <c r="B10" s="55"/>
      <c r="C10" s="34"/>
      <c r="D10" s="27">
        <f>SUM(D12:D97)</f>
        <v>30345.999999999996</v>
      </c>
      <c r="E10" s="33" t="s">
        <v>84</v>
      </c>
      <c r="F10" s="31"/>
      <c r="G10" s="31"/>
      <c r="H10" s="31"/>
      <c r="I10" s="27"/>
      <c r="J10" s="27"/>
      <c r="K10" s="27"/>
      <c r="L10" s="32"/>
      <c r="M10" s="27"/>
      <c r="N10" s="27"/>
      <c r="O10" s="27"/>
      <c r="P10" s="27"/>
      <c r="Q10" s="27"/>
      <c r="R10" s="27"/>
      <c r="S10" s="27"/>
      <c r="T10" s="27"/>
      <c r="U10" s="27"/>
    </row>
    <row r="11" spans="1:21" s="208" customFormat="1" x14ac:dyDescent="0.3">
      <c r="A11" s="27"/>
      <c r="B11" s="55"/>
      <c r="C11" s="34"/>
      <c r="D11" s="27"/>
      <c r="E11" s="33"/>
      <c r="F11" s="31"/>
      <c r="G11" s="31"/>
      <c r="H11" s="31"/>
      <c r="I11" s="27"/>
      <c r="J11" s="27"/>
      <c r="K11" s="27"/>
      <c r="L11" s="32"/>
      <c r="M11" s="27"/>
      <c r="N11" s="27"/>
      <c r="O11" s="27"/>
      <c r="P11" s="27"/>
      <c r="Q11" s="27"/>
      <c r="R11" s="27"/>
      <c r="S11" s="27"/>
      <c r="T11" s="27"/>
      <c r="U11" s="27"/>
    </row>
    <row r="12" spans="1:21" s="208" customFormat="1" x14ac:dyDescent="0.3">
      <c r="A12" s="26"/>
      <c r="B12" s="55"/>
      <c r="C12" s="34">
        <v>42335</v>
      </c>
      <c r="D12" s="27">
        <v>250</v>
      </c>
      <c r="E12" s="33" t="s">
        <v>2589</v>
      </c>
      <c r="F12" s="27"/>
      <c r="G12" s="31"/>
      <c r="H12" s="31">
        <v>250</v>
      </c>
      <c r="I12" s="27"/>
      <c r="J12" s="27"/>
      <c r="K12" s="27"/>
      <c r="L12" s="32"/>
      <c r="M12" s="27"/>
      <c r="N12" s="27"/>
      <c r="O12" s="27"/>
      <c r="P12" s="27"/>
      <c r="Q12" s="27"/>
      <c r="R12" s="27"/>
      <c r="S12" s="27"/>
      <c r="T12" s="27"/>
      <c r="U12" s="27"/>
    </row>
    <row r="13" spans="1:21" s="208" customFormat="1" x14ac:dyDescent="0.3">
      <c r="A13" s="26"/>
      <c r="B13" s="55"/>
      <c r="C13" s="34">
        <v>42335</v>
      </c>
      <c r="D13" s="27">
        <v>230</v>
      </c>
      <c r="E13" s="33" t="s">
        <v>2590</v>
      </c>
      <c r="F13" s="27"/>
      <c r="G13" s="37"/>
      <c r="H13" s="31">
        <v>230</v>
      </c>
      <c r="I13" s="27"/>
      <c r="J13" s="27"/>
      <c r="K13" s="27"/>
      <c r="L13" s="32"/>
      <c r="M13" s="27"/>
      <c r="N13" s="27"/>
      <c r="O13" s="27"/>
      <c r="P13" s="27"/>
      <c r="Q13" s="27"/>
      <c r="R13" s="27"/>
      <c r="S13" s="27"/>
      <c r="T13" s="27"/>
      <c r="U13" s="27"/>
    </row>
    <row r="14" spans="1:21" s="208" customFormat="1" x14ac:dyDescent="0.3">
      <c r="A14" s="26" t="str">
        <f>INDEX(Sept15!A:A, MATCH('Nov15'!$E14, Sept15!$E:$E, 0))</f>
        <v>D002</v>
      </c>
      <c r="B14" s="55"/>
      <c r="C14" s="34">
        <v>42335</v>
      </c>
      <c r="D14" s="27">
        <v>30</v>
      </c>
      <c r="E14" s="33" t="s">
        <v>15</v>
      </c>
      <c r="F14" s="27">
        <v>30</v>
      </c>
      <c r="G14" s="37"/>
      <c r="H14" s="31"/>
      <c r="I14" s="27"/>
      <c r="J14" s="27"/>
      <c r="K14" s="27"/>
      <c r="L14" s="32"/>
      <c r="M14" s="27"/>
      <c r="N14" s="27"/>
      <c r="O14" s="27"/>
      <c r="P14" s="27"/>
      <c r="Q14" s="27"/>
      <c r="R14" s="27"/>
      <c r="S14" s="27"/>
      <c r="T14" s="27"/>
      <c r="U14" s="27"/>
    </row>
    <row r="15" spans="1:21" s="208" customFormat="1" x14ac:dyDescent="0.3">
      <c r="A15" s="26" t="s">
        <v>2254</v>
      </c>
      <c r="B15" s="55"/>
      <c r="C15" s="170">
        <v>42335</v>
      </c>
      <c r="D15" s="46">
        <v>20</v>
      </c>
      <c r="E15" s="285" t="s">
        <v>2591</v>
      </c>
      <c r="F15" s="27">
        <v>20</v>
      </c>
      <c r="G15" s="31"/>
      <c r="H15" s="31"/>
      <c r="I15" s="27"/>
      <c r="J15" s="27"/>
      <c r="K15" s="27"/>
      <c r="L15" s="32"/>
      <c r="M15" s="27"/>
      <c r="N15" s="27"/>
      <c r="O15" s="27"/>
      <c r="P15" s="27"/>
      <c r="Q15" s="27"/>
      <c r="R15" s="27"/>
      <c r="S15" s="27"/>
      <c r="T15" s="27"/>
      <c r="U15" s="27"/>
    </row>
    <row r="16" spans="1:21" s="208" customFormat="1" x14ac:dyDescent="0.3">
      <c r="A16" s="26" t="str">
        <f>INDEX(Sept15!A:A, MATCH('Nov15'!$E16, Sept15!$E:$E, 0))</f>
        <v>M015</v>
      </c>
      <c r="B16" s="55"/>
      <c r="C16" s="34">
        <v>42335</v>
      </c>
      <c r="D16" s="27">
        <v>20</v>
      </c>
      <c r="E16" s="33" t="s">
        <v>2470</v>
      </c>
      <c r="F16" s="27">
        <v>20</v>
      </c>
      <c r="G16" s="31"/>
      <c r="H16" s="31"/>
      <c r="I16" s="27"/>
      <c r="J16" s="27"/>
      <c r="K16" s="27"/>
      <c r="L16" s="32"/>
      <c r="M16" s="27"/>
      <c r="N16" s="27"/>
      <c r="O16" s="27"/>
      <c r="P16" s="27"/>
      <c r="Q16" s="27"/>
      <c r="R16" s="27"/>
      <c r="S16" s="27"/>
      <c r="T16" s="27"/>
      <c r="U16" s="27"/>
    </row>
    <row r="17" spans="1:21" s="208" customFormat="1" x14ac:dyDescent="0.3">
      <c r="A17" s="26"/>
      <c r="B17" s="55"/>
      <c r="C17" s="170">
        <v>42333</v>
      </c>
      <c r="D17" s="46">
        <v>-739.09</v>
      </c>
      <c r="E17" s="285">
        <v>1592</v>
      </c>
      <c r="F17" s="27"/>
      <c r="G17" s="31"/>
      <c r="H17" s="31"/>
      <c r="I17" s="27"/>
      <c r="J17" s="27"/>
      <c r="K17" s="27"/>
      <c r="L17" s="32"/>
      <c r="M17" s="27"/>
      <c r="N17" s="27"/>
      <c r="O17" s="27"/>
      <c r="P17" s="46">
        <v>-739.09</v>
      </c>
      <c r="Q17" s="27"/>
      <c r="R17" s="27"/>
      <c r="S17" s="27"/>
      <c r="T17" s="27"/>
      <c r="U17" s="27"/>
    </row>
    <row r="18" spans="1:21" s="208" customFormat="1" x14ac:dyDescent="0.3">
      <c r="A18" s="26"/>
      <c r="B18" s="55"/>
      <c r="C18" s="34">
        <v>42333</v>
      </c>
      <c r="D18" s="27">
        <v>1000</v>
      </c>
      <c r="E18" s="33" t="s">
        <v>2592</v>
      </c>
      <c r="F18" s="27"/>
      <c r="G18" s="31">
        <v>1000</v>
      </c>
      <c r="H18" s="31"/>
      <c r="I18" s="27"/>
      <c r="J18" s="27"/>
      <c r="K18" s="27"/>
      <c r="L18" s="32"/>
      <c r="M18" s="27"/>
      <c r="N18" s="27"/>
      <c r="O18" s="27"/>
      <c r="P18" s="27"/>
      <c r="Q18" s="27"/>
      <c r="R18" s="27"/>
      <c r="S18" s="27"/>
      <c r="T18" s="27"/>
      <c r="U18" s="27"/>
    </row>
    <row r="19" spans="1:21" s="208" customFormat="1" x14ac:dyDescent="0.3">
      <c r="A19" s="26" t="str">
        <f>INDEX(Sept15!A:A, MATCH('Nov15'!$E19, Sept15!$E:$E, 0))</f>
        <v>H016</v>
      </c>
      <c r="B19" s="55"/>
      <c r="C19" s="34">
        <v>42333</v>
      </c>
      <c r="D19" s="27">
        <v>20</v>
      </c>
      <c r="E19" s="33" t="s">
        <v>117</v>
      </c>
      <c r="F19" s="27">
        <v>20</v>
      </c>
      <c r="G19" s="31"/>
      <c r="H19" s="31"/>
      <c r="I19" s="27"/>
      <c r="J19" s="27"/>
      <c r="K19" s="27"/>
      <c r="L19" s="32"/>
      <c r="M19" s="27"/>
      <c r="N19" s="27"/>
      <c r="O19" s="27"/>
      <c r="P19" s="27"/>
      <c r="Q19" s="27"/>
      <c r="R19" s="27"/>
      <c r="S19" s="27"/>
      <c r="T19" s="27"/>
      <c r="U19" s="27"/>
    </row>
    <row r="20" spans="1:21" s="208" customFormat="1" x14ac:dyDescent="0.3">
      <c r="A20" s="26" t="str">
        <f>INDEX(Sept15!A:A, MATCH('Nov15'!$E20, Sept15!$E:$E, 0))</f>
        <v>W041</v>
      </c>
      <c r="B20" s="55"/>
      <c r="C20" s="34">
        <v>42333</v>
      </c>
      <c r="D20" s="27">
        <v>20</v>
      </c>
      <c r="E20" s="33" t="s">
        <v>17</v>
      </c>
      <c r="F20" s="27">
        <v>20</v>
      </c>
      <c r="G20" s="31"/>
      <c r="H20" s="31"/>
      <c r="I20" s="27"/>
      <c r="J20" s="27"/>
      <c r="K20" s="27"/>
      <c r="L20" s="32"/>
      <c r="M20" s="27"/>
      <c r="N20" s="27"/>
      <c r="O20" s="27"/>
      <c r="P20" s="27"/>
      <c r="Q20" s="27"/>
      <c r="R20" s="27"/>
      <c r="S20" s="27"/>
      <c r="T20" s="27"/>
      <c r="U20" s="27"/>
    </row>
    <row r="21" spans="1:21" s="208" customFormat="1" x14ac:dyDescent="0.3">
      <c r="A21" s="26" t="str">
        <f>INDEX(Sept15!A:A, MATCH('Nov15'!$E21, Sept15!$E:$E, 0))</f>
        <v>P017</v>
      </c>
      <c r="B21" s="55"/>
      <c r="C21" s="34">
        <v>42332</v>
      </c>
      <c r="D21" s="27">
        <v>20</v>
      </c>
      <c r="E21" s="33" t="s">
        <v>19</v>
      </c>
      <c r="F21" s="27">
        <v>20</v>
      </c>
      <c r="G21" s="31"/>
      <c r="H21" s="31"/>
      <c r="I21" s="27"/>
      <c r="J21" s="27"/>
      <c r="K21" s="27"/>
      <c r="L21" s="32"/>
      <c r="M21" s="27"/>
      <c r="N21" s="27"/>
      <c r="O21" s="27"/>
      <c r="P21" s="27"/>
      <c r="Q21" s="27"/>
      <c r="R21" s="27"/>
      <c r="S21" s="27"/>
      <c r="T21" s="27"/>
      <c r="U21" s="27"/>
    </row>
    <row r="22" spans="1:21" s="208" customFormat="1" x14ac:dyDescent="0.3">
      <c r="A22" s="26"/>
      <c r="B22" s="55"/>
      <c r="C22" s="34">
        <v>42331</v>
      </c>
      <c r="D22" s="27">
        <v>18559.599999999999</v>
      </c>
      <c r="E22" s="33" t="s">
        <v>2605</v>
      </c>
      <c r="F22" s="27"/>
      <c r="G22" s="31"/>
      <c r="H22" s="27">
        <v>18559.599999999999</v>
      </c>
      <c r="I22" s="27"/>
      <c r="J22" s="27"/>
      <c r="K22" s="27"/>
      <c r="L22" s="32"/>
      <c r="M22" s="27"/>
      <c r="N22" s="27"/>
      <c r="O22" s="27"/>
      <c r="P22" s="27"/>
      <c r="Q22" s="27"/>
      <c r="R22" s="27"/>
      <c r="S22" s="27"/>
      <c r="T22" s="27"/>
      <c r="U22" s="27"/>
    </row>
    <row r="23" spans="1:21" s="208" customFormat="1" x14ac:dyDescent="0.3">
      <c r="A23" s="26"/>
      <c r="B23" s="55"/>
      <c r="C23" s="286">
        <v>42331</v>
      </c>
      <c r="D23" s="287">
        <v>1200</v>
      </c>
      <c r="E23" s="288" t="s">
        <v>0</v>
      </c>
      <c r="F23" s="27"/>
      <c r="G23" s="31"/>
      <c r="H23" s="31"/>
      <c r="I23" s="27"/>
      <c r="J23" s="27"/>
      <c r="K23" s="27"/>
      <c r="L23" s="32"/>
      <c r="M23" s="27"/>
      <c r="N23" s="27"/>
      <c r="O23" s="27"/>
      <c r="P23" s="27"/>
      <c r="Q23" s="27"/>
      <c r="R23" s="27"/>
      <c r="S23" s="27"/>
      <c r="T23" s="27"/>
      <c r="U23" s="27"/>
    </row>
    <row r="24" spans="1:21" s="208" customFormat="1" x14ac:dyDescent="0.3">
      <c r="B24" s="54" t="s">
        <v>2581</v>
      </c>
      <c r="C24" s="34"/>
      <c r="D24" s="27"/>
      <c r="E24" s="33" t="s">
        <v>2582</v>
      </c>
      <c r="F24" s="27"/>
      <c r="G24" s="31">
        <v>1000</v>
      </c>
      <c r="H24" s="34"/>
      <c r="I24" s="27"/>
      <c r="J24" s="27"/>
      <c r="K24" s="27"/>
      <c r="L24" s="32"/>
      <c r="M24" s="27"/>
      <c r="N24" s="27"/>
      <c r="O24" s="27"/>
      <c r="P24" s="27"/>
      <c r="Q24" s="27"/>
      <c r="R24" s="27"/>
      <c r="S24" s="27"/>
      <c r="T24" s="27"/>
      <c r="U24" s="27"/>
    </row>
    <row r="25" spans="1:21" s="208" customFormat="1" x14ac:dyDescent="0.3">
      <c r="B25" s="54" t="s">
        <v>2583</v>
      </c>
      <c r="C25" s="34"/>
      <c r="D25" s="27"/>
      <c r="E25" s="33" t="s">
        <v>207</v>
      </c>
      <c r="F25" s="27"/>
      <c r="G25" s="31">
        <v>100</v>
      </c>
      <c r="H25" s="34"/>
      <c r="I25" s="27"/>
      <c r="J25" s="27"/>
      <c r="K25" s="27"/>
      <c r="L25" s="32"/>
      <c r="M25" s="27"/>
      <c r="N25" s="27"/>
      <c r="O25" s="27"/>
      <c r="P25" s="27"/>
      <c r="Q25" s="27"/>
      <c r="R25" s="27"/>
      <c r="S25" s="27"/>
      <c r="T25" s="27"/>
      <c r="U25" s="27"/>
    </row>
    <row r="26" spans="1:21" s="208" customFormat="1" x14ac:dyDescent="0.3">
      <c r="B26" s="54" t="s">
        <v>2584</v>
      </c>
      <c r="C26" s="34"/>
      <c r="D26" s="27"/>
      <c r="E26" s="33" t="s">
        <v>2585</v>
      </c>
      <c r="F26" s="27"/>
      <c r="G26" s="31">
        <v>50</v>
      </c>
      <c r="H26" s="34"/>
      <c r="I26" s="27"/>
      <c r="J26" s="27"/>
      <c r="K26" s="27"/>
      <c r="L26" s="32"/>
      <c r="M26" s="27"/>
      <c r="N26" s="27"/>
      <c r="O26" s="27"/>
      <c r="P26" s="27"/>
      <c r="Q26" s="27"/>
      <c r="R26" s="27"/>
      <c r="S26" s="27"/>
      <c r="T26" s="27"/>
      <c r="U26" s="27"/>
    </row>
    <row r="27" spans="1:21" s="208" customFormat="1" x14ac:dyDescent="0.3">
      <c r="B27" s="54" t="s">
        <v>2586</v>
      </c>
      <c r="C27" s="34"/>
      <c r="D27" s="27"/>
      <c r="E27" s="33" t="s">
        <v>2587</v>
      </c>
      <c r="F27" s="27"/>
      <c r="G27" s="31">
        <v>50</v>
      </c>
      <c r="H27" s="34"/>
      <c r="I27" s="27"/>
      <c r="J27" s="27"/>
      <c r="K27" s="27"/>
      <c r="L27" s="32"/>
      <c r="M27" s="27"/>
      <c r="N27" s="27"/>
      <c r="O27" s="27"/>
      <c r="P27" s="27"/>
      <c r="Q27" s="27"/>
      <c r="R27" s="27"/>
      <c r="S27" s="27"/>
      <c r="T27" s="27"/>
      <c r="U27" s="27"/>
    </row>
    <row r="28" spans="1:21" s="208" customFormat="1" x14ac:dyDescent="0.3">
      <c r="A28" s="26"/>
      <c r="B28" s="55"/>
      <c r="C28" s="34">
        <v>42331</v>
      </c>
      <c r="D28" s="27">
        <v>100</v>
      </c>
      <c r="E28" s="33" t="s">
        <v>2593</v>
      </c>
      <c r="F28" s="27"/>
      <c r="G28" s="31"/>
      <c r="H28" s="31">
        <v>100</v>
      </c>
      <c r="I28" s="27"/>
      <c r="J28" s="27"/>
      <c r="K28" s="27"/>
      <c r="L28" s="32"/>
      <c r="M28" s="27"/>
      <c r="N28" s="27"/>
      <c r="O28" s="27"/>
      <c r="P28" s="27"/>
      <c r="Q28" s="27"/>
      <c r="R28" s="27"/>
      <c r="S28" s="27"/>
      <c r="T28" s="27"/>
      <c r="U28" s="27"/>
    </row>
    <row r="29" spans="1:21" s="208" customFormat="1" x14ac:dyDescent="0.3">
      <c r="A29" s="26" t="str">
        <f>INDEX(Sept15!A:A, MATCH('Nov15'!$E29, Sept15!$E:$E, 0))</f>
        <v>R018</v>
      </c>
      <c r="B29" s="55"/>
      <c r="C29" s="34">
        <v>42331</v>
      </c>
      <c r="D29" s="27">
        <v>50</v>
      </c>
      <c r="E29" s="33" t="s">
        <v>20</v>
      </c>
      <c r="F29" s="27">
        <v>50</v>
      </c>
      <c r="G29" s="31"/>
      <c r="H29" s="31"/>
      <c r="I29" s="27"/>
      <c r="J29" s="27"/>
      <c r="K29" s="27"/>
      <c r="L29" s="32"/>
      <c r="M29" s="27"/>
      <c r="N29" s="27"/>
      <c r="O29" s="27"/>
      <c r="P29" s="27"/>
      <c r="Q29" s="27"/>
      <c r="R29" s="27"/>
      <c r="S29" s="27"/>
      <c r="T29" s="27"/>
      <c r="U29" s="27"/>
    </row>
    <row r="30" spans="1:21" s="208" customFormat="1" x14ac:dyDescent="0.3">
      <c r="A30" s="26" t="s">
        <v>462</v>
      </c>
      <c r="B30" s="55"/>
      <c r="C30" s="193">
        <v>42331</v>
      </c>
      <c r="D30" s="191">
        <v>20</v>
      </c>
      <c r="E30" s="289" t="s">
        <v>2561</v>
      </c>
      <c r="F30" s="191">
        <v>20</v>
      </c>
      <c r="G30" s="31"/>
      <c r="H30" s="31"/>
      <c r="I30" s="27"/>
      <c r="J30" s="27"/>
      <c r="K30" s="27"/>
      <c r="L30" s="32"/>
      <c r="M30" s="27"/>
      <c r="N30" s="27"/>
      <c r="O30" s="27"/>
      <c r="P30" s="27"/>
      <c r="Q30" s="27"/>
      <c r="R30" s="27"/>
      <c r="S30" s="27"/>
      <c r="T30" s="27"/>
      <c r="U30" s="27"/>
    </row>
    <row r="31" spans="1:21" s="208" customFormat="1" x14ac:dyDescent="0.3">
      <c r="A31" s="26" t="str">
        <f>INDEX(Sept15!A:A, MATCH('Nov15'!$E31, Sept15!$E:$E, 0))</f>
        <v>G029</v>
      </c>
      <c r="B31" s="55"/>
      <c r="C31" s="34">
        <v>42331</v>
      </c>
      <c r="D31" s="27">
        <v>20</v>
      </c>
      <c r="E31" s="33" t="s">
        <v>21</v>
      </c>
      <c r="F31" s="27">
        <v>20</v>
      </c>
      <c r="G31" s="37"/>
      <c r="H31" s="31"/>
      <c r="I31" s="27"/>
      <c r="J31" s="27"/>
      <c r="K31" s="27"/>
      <c r="L31" s="32"/>
      <c r="M31" s="27"/>
      <c r="N31" s="27"/>
      <c r="O31" s="27"/>
      <c r="P31" s="27"/>
      <c r="Q31" s="27"/>
      <c r="R31" s="27"/>
      <c r="S31" s="27"/>
      <c r="T31" s="27"/>
      <c r="U31" s="27"/>
    </row>
    <row r="32" spans="1:21" s="208" customFormat="1" x14ac:dyDescent="0.3">
      <c r="A32" s="26" t="str">
        <f>INDEX(Sept15!A:A, MATCH('Nov15'!$E32, Sept15!$E:$E, 0))</f>
        <v>W012</v>
      </c>
      <c r="B32" s="55"/>
      <c r="C32" s="34">
        <v>42331</v>
      </c>
      <c r="D32" s="27">
        <v>20</v>
      </c>
      <c r="E32" s="33" t="s">
        <v>18</v>
      </c>
      <c r="F32" s="27">
        <v>20</v>
      </c>
      <c r="G32" s="37"/>
      <c r="H32" s="31"/>
      <c r="I32" s="27"/>
      <c r="J32" s="27"/>
      <c r="K32" s="27"/>
      <c r="L32" s="32"/>
      <c r="M32" s="27"/>
      <c r="N32" s="27"/>
      <c r="O32" s="27"/>
      <c r="P32" s="27"/>
      <c r="Q32" s="27"/>
      <c r="R32" s="27"/>
      <c r="S32" s="27"/>
      <c r="T32" s="27"/>
      <c r="U32" s="27"/>
    </row>
    <row r="33" spans="1:21" s="208" customFormat="1" x14ac:dyDescent="0.3">
      <c r="A33" s="26" t="s">
        <v>2607</v>
      </c>
      <c r="B33" s="55"/>
      <c r="C33" s="34">
        <v>42331</v>
      </c>
      <c r="D33" s="27">
        <v>20</v>
      </c>
      <c r="E33" s="33" t="s">
        <v>2594</v>
      </c>
      <c r="F33" s="27">
        <v>20</v>
      </c>
      <c r="G33" s="37"/>
      <c r="H33" s="31"/>
      <c r="I33" s="27"/>
      <c r="J33" s="27"/>
      <c r="K33" s="27"/>
      <c r="L33" s="32"/>
      <c r="M33" s="27"/>
      <c r="N33" s="27"/>
      <c r="O33" s="27"/>
      <c r="P33" s="27"/>
      <c r="Q33" s="27"/>
      <c r="R33" s="27"/>
      <c r="S33" s="27"/>
      <c r="T33" s="27"/>
      <c r="U33" s="27"/>
    </row>
    <row r="34" spans="1:21" s="208" customFormat="1" x14ac:dyDescent="0.3">
      <c r="A34" s="26" t="s">
        <v>1306</v>
      </c>
      <c r="B34" s="55"/>
      <c r="C34" s="193">
        <v>42331</v>
      </c>
      <c r="D34" s="191">
        <v>200</v>
      </c>
      <c r="E34" s="289" t="s">
        <v>2595</v>
      </c>
      <c r="F34" s="191">
        <v>200</v>
      </c>
      <c r="G34" s="37"/>
      <c r="H34" s="31"/>
      <c r="I34" s="27"/>
      <c r="J34" s="27"/>
      <c r="K34" s="27"/>
      <c r="L34" s="32"/>
      <c r="M34" s="27"/>
      <c r="N34" s="27"/>
      <c r="O34" s="27"/>
      <c r="P34" s="27"/>
      <c r="Q34" s="27"/>
      <c r="R34" s="27"/>
      <c r="S34" s="27"/>
      <c r="T34" s="27"/>
      <c r="U34" s="27"/>
    </row>
    <row r="35" spans="1:21" s="208" customFormat="1" x14ac:dyDescent="0.3">
      <c r="A35" s="26" t="str">
        <f>INDEX(Sept15!A:A, MATCH('Nov15'!$E35, Sept15!$E:$E, 0))</f>
        <v>K039</v>
      </c>
      <c r="B35" s="55"/>
      <c r="C35" s="34">
        <v>42331</v>
      </c>
      <c r="D35" s="27">
        <v>20</v>
      </c>
      <c r="E35" s="33" t="s">
        <v>2477</v>
      </c>
      <c r="F35" s="27">
        <v>20</v>
      </c>
      <c r="G35" s="31"/>
      <c r="H35" s="31"/>
      <c r="I35" s="27"/>
      <c r="J35" s="27"/>
      <c r="K35" s="27"/>
      <c r="L35" s="32"/>
      <c r="M35" s="27"/>
      <c r="N35" s="27"/>
      <c r="O35" s="27"/>
      <c r="P35" s="27"/>
      <c r="Q35" s="27"/>
      <c r="R35" s="27"/>
      <c r="S35" s="27"/>
      <c r="T35" s="27"/>
      <c r="U35" s="27"/>
    </row>
    <row r="36" spans="1:21" s="208" customFormat="1" x14ac:dyDescent="0.3">
      <c r="A36" s="26" t="s">
        <v>973</v>
      </c>
      <c r="B36" s="55"/>
      <c r="C36" s="34">
        <v>42328</v>
      </c>
      <c r="D36" s="27">
        <v>120</v>
      </c>
      <c r="E36" s="33" t="s">
        <v>357</v>
      </c>
      <c r="F36" s="27">
        <v>120</v>
      </c>
      <c r="G36" s="31"/>
      <c r="H36" s="31"/>
      <c r="I36" s="27"/>
      <c r="J36" s="27"/>
      <c r="K36" s="27"/>
      <c r="L36" s="32"/>
      <c r="M36" s="27"/>
      <c r="N36" s="27"/>
      <c r="O36" s="27"/>
      <c r="P36" s="27"/>
      <c r="Q36" s="27"/>
      <c r="R36" s="27"/>
      <c r="S36" s="27"/>
      <c r="T36" s="27"/>
      <c r="U36" s="27"/>
    </row>
    <row r="37" spans="1:21" s="208" customFormat="1" x14ac:dyDescent="0.3">
      <c r="A37" s="26" t="e">
        <f>INDEX(Sept15!A:A, MATCH('Nov15'!$E37, Sept15!$E:$E, 0))</f>
        <v>#N/A</v>
      </c>
      <c r="B37" s="55"/>
      <c r="C37" s="34">
        <v>42328</v>
      </c>
      <c r="D37" s="27">
        <v>50</v>
      </c>
      <c r="E37" s="33" t="s">
        <v>2596</v>
      </c>
      <c r="F37" s="37"/>
      <c r="G37" s="31"/>
      <c r="H37" s="31">
        <v>50</v>
      </c>
      <c r="I37" s="27"/>
      <c r="J37" s="27"/>
      <c r="K37" s="27"/>
      <c r="L37" s="32"/>
      <c r="M37" s="27"/>
      <c r="N37" s="27"/>
      <c r="O37" s="27"/>
      <c r="P37" s="27"/>
      <c r="Q37" s="27"/>
      <c r="R37" s="27"/>
      <c r="S37" s="27"/>
      <c r="T37" s="27"/>
      <c r="U37" s="27"/>
    </row>
    <row r="38" spans="1:21" s="208" customFormat="1" x14ac:dyDescent="0.3">
      <c r="A38" s="26" t="str">
        <f>INDEX(Sept15!A:A, MATCH('Nov15'!$E38, Sept15!$E:$E, 0))</f>
        <v>S017</v>
      </c>
      <c r="B38" s="55"/>
      <c r="C38" s="34">
        <v>42328</v>
      </c>
      <c r="D38" s="27">
        <v>20</v>
      </c>
      <c r="E38" s="33" t="s">
        <v>22</v>
      </c>
      <c r="F38" s="27">
        <v>20</v>
      </c>
      <c r="G38" s="37"/>
      <c r="H38" s="31"/>
      <c r="I38" s="27"/>
      <c r="J38" s="27"/>
      <c r="K38" s="27"/>
      <c r="L38" s="32"/>
      <c r="M38" s="27"/>
      <c r="N38" s="27"/>
      <c r="O38" s="27"/>
      <c r="P38" s="27"/>
      <c r="Q38" s="27"/>
      <c r="R38" s="27"/>
      <c r="S38" s="27"/>
      <c r="T38" s="27"/>
      <c r="U38" s="27"/>
    </row>
    <row r="39" spans="1:21" s="208" customFormat="1" x14ac:dyDescent="0.3">
      <c r="A39" s="26" t="str">
        <f>INDEX(Sept15!A:A, MATCH('Nov15'!$E39, Sept15!$E:$E, 0))</f>
        <v>L003</v>
      </c>
      <c r="B39" s="55"/>
      <c r="C39" s="34">
        <v>42328</v>
      </c>
      <c r="D39" s="27">
        <v>20</v>
      </c>
      <c r="E39" s="33" t="s">
        <v>108</v>
      </c>
      <c r="F39" s="27">
        <v>20</v>
      </c>
      <c r="G39" s="37"/>
      <c r="H39" s="31"/>
      <c r="I39" s="27"/>
      <c r="J39" s="27"/>
      <c r="K39" s="27"/>
      <c r="L39" s="32"/>
      <c r="M39" s="27"/>
      <c r="N39" s="27"/>
      <c r="O39" s="27"/>
      <c r="P39" s="27"/>
      <c r="Q39" s="27"/>
      <c r="R39" s="27"/>
      <c r="S39" s="27"/>
      <c r="T39" s="27"/>
      <c r="U39" s="27"/>
    </row>
    <row r="40" spans="1:21" s="208" customFormat="1" x14ac:dyDescent="0.3">
      <c r="A40" s="26" t="str">
        <f>INDEX(Sept15!A:A, MATCH('Nov15'!$E40, Sept15!$E:$E, 0))</f>
        <v>E008</v>
      </c>
      <c r="B40" s="55"/>
      <c r="C40" s="34">
        <v>42328</v>
      </c>
      <c r="D40" s="27">
        <v>20</v>
      </c>
      <c r="E40" s="33" t="s">
        <v>2311</v>
      </c>
      <c r="F40" s="27">
        <v>20</v>
      </c>
      <c r="G40" s="37"/>
      <c r="H40" s="31"/>
      <c r="I40" s="27"/>
      <c r="J40" s="27"/>
      <c r="K40" s="27"/>
      <c r="L40" s="32"/>
      <c r="M40" s="27"/>
      <c r="N40" s="27"/>
      <c r="O40" s="27"/>
      <c r="P40" s="27"/>
      <c r="Q40" s="27"/>
      <c r="R40" s="27"/>
      <c r="S40" s="27"/>
      <c r="T40" s="27"/>
      <c r="U40" s="27"/>
    </row>
    <row r="41" spans="1:21" s="208" customFormat="1" x14ac:dyDescent="0.3">
      <c r="A41" s="26" t="str">
        <f>INDEX(Sept15!A:A, MATCH('Nov15'!$E41, Sept15!$E:$E, 0))</f>
        <v>O001</v>
      </c>
      <c r="B41" s="55"/>
      <c r="C41" s="34">
        <v>42328</v>
      </c>
      <c r="D41" s="27">
        <v>20</v>
      </c>
      <c r="E41" s="33" t="s">
        <v>262</v>
      </c>
      <c r="F41" s="27">
        <v>20</v>
      </c>
      <c r="G41" s="37"/>
      <c r="H41" s="31"/>
      <c r="I41" s="27"/>
      <c r="J41" s="27"/>
      <c r="K41" s="27"/>
      <c r="L41" s="32"/>
      <c r="M41" s="27"/>
      <c r="N41" s="27"/>
      <c r="O41" s="27"/>
      <c r="P41" s="27"/>
      <c r="Q41" s="27"/>
      <c r="R41" s="27"/>
      <c r="S41" s="27"/>
      <c r="T41" s="27"/>
      <c r="U41" s="27"/>
    </row>
    <row r="42" spans="1:21" s="208" customFormat="1" x14ac:dyDescent="0.3">
      <c r="A42" s="26" t="e">
        <f>INDEX(Sept15!A:A, MATCH('Nov15'!$E42, Sept15!$E:$E, 0))</f>
        <v>#N/A</v>
      </c>
      <c r="B42" s="55"/>
      <c r="C42" s="170">
        <v>42327</v>
      </c>
      <c r="D42" s="46">
        <v>20</v>
      </c>
      <c r="E42" s="285" t="s">
        <v>2597</v>
      </c>
      <c r="F42" s="46">
        <v>20</v>
      </c>
      <c r="G42" s="37"/>
      <c r="H42" s="31"/>
      <c r="I42" s="27"/>
      <c r="J42" s="27"/>
      <c r="K42" s="27"/>
      <c r="L42" s="32"/>
      <c r="M42" s="27"/>
      <c r="N42" s="27"/>
      <c r="O42" s="27"/>
      <c r="P42" s="27"/>
      <c r="Q42" s="27"/>
      <c r="R42" s="27"/>
      <c r="S42" s="27"/>
      <c r="T42" s="27"/>
      <c r="U42" s="27"/>
    </row>
    <row r="43" spans="1:21" s="208" customFormat="1" x14ac:dyDescent="0.3">
      <c r="A43" s="26" t="str">
        <f>INDEX(Sept15!A:A, MATCH('Nov15'!$E43, Sept15!$E:$E, 0))</f>
        <v>P029</v>
      </c>
      <c r="B43" s="55"/>
      <c r="C43" s="34">
        <v>42326</v>
      </c>
      <c r="D43" s="27">
        <v>20</v>
      </c>
      <c r="E43" s="33" t="s">
        <v>261</v>
      </c>
      <c r="F43" s="27">
        <v>20</v>
      </c>
      <c r="G43" s="37"/>
      <c r="H43" s="31"/>
      <c r="I43" s="27"/>
      <c r="J43" s="27"/>
      <c r="K43" s="27"/>
      <c r="L43" s="32"/>
      <c r="M43" s="27"/>
      <c r="N43" s="27"/>
      <c r="O43" s="27"/>
      <c r="P43" s="27"/>
      <c r="Q43" s="27"/>
      <c r="R43" s="27"/>
      <c r="S43" s="27"/>
      <c r="T43" s="27"/>
      <c r="U43" s="27"/>
    </row>
    <row r="44" spans="1:21" s="208" customFormat="1" x14ac:dyDescent="0.3">
      <c r="A44" s="26" t="str">
        <f>INDEX(Sept15!A:A, MATCH('Nov15'!$E44, Sept15!$E:$E, 0))</f>
        <v>M001</v>
      </c>
      <c r="B44" s="55"/>
      <c r="C44" s="34">
        <v>42326</v>
      </c>
      <c r="D44" s="27">
        <v>20</v>
      </c>
      <c r="E44" s="33" t="s">
        <v>26</v>
      </c>
      <c r="F44" s="27">
        <v>20</v>
      </c>
      <c r="G44" s="37"/>
      <c r="H44" s="31"/>
      <c r="I44" s="27"/>
      <c r="J44" s="27"/>
      <c r="K44" s="27"/>
      <c r="L44" s="32"/>
      <c r="M44" s="27"/>
      <c r="N44" s="27"/>
      <c r="O44" s="27"/>
      <c r="P44" s="27"/>
      <c r="Q44" s="27"/>
      <c r="R44" s="27"/>
      <c r="S44" s="27"/>
      <c r="T44" s="27"/>
      <c r="U44" s="27"/>
    </row>
    <row r="45" spans="1:21" s="208" customFormat="1" x14ac:dyDescent="0.3">
      <c r="A45" s="26"/>
      <c r="B45" s="55"/>
      <c r="C45" s="34">
        <v>42325</v>
      </c>
      <c r="D45" s="27">
        <v>-139.62</v>
      </c>
      <c r="E45" s="33">
        <v>1584</v>
      </c>
      <c r="F45" s="37"/>
      <c r="G45" s="37"/>
      <c r="H45" s="31"/>
      <c r="I45" s="27"/>
      <c r="J45" s="27"/>
      <c r="K45" s="27"/>
      <c r="L45" s="32"/>
      <c r="M45" s="27"/>
      <c r="N45" s="27"/>
      <c r="O45" s="27"/>
      <c r="P45" s="27">
        <v>-139.62</v>
      </c>
      <c r="Q45" s="27"/>
      <c r="R45" s="27"/>
      <c r="S45" s="27"/>
      <c r="T45" s="27"/>
      <c r="U45" s="27"/>
    </row>
    <row r="46" spans="1:21" s="208" customFormat="1" x14ac:dyDescent="0.3">
      <c r="A46" s="26"/>
      <c r="B46" s="55"/>
      <c r="C46" s="34">
        <v>42324</v>
      </c>
      <c r="D46" s="27">
        <v>10554.04</v>
      </c>
      <c r="E46" s="33" t="s">
        <v>2606</v>
      </c>
      <c r="F46" s="37"/>
      <c r="G46" s="37"/>
      <c r="H46" s="27">
        <v>10554.04</v>
      </c>
      <c r="I46" s="27"/>
      <c r="J46" s="27"/>
      <c r="K46" s="27"/>
      <c r="L46" s="32"/>
      <c r="M46" s="27"/>
      <c r="N46" s="27"/>
      <c r="O46" s="27"/>
      <c r="P46" s="27"/>
      <c r="Q46" s="27"/>
      <c r="R46" s="27"/>
      <c r="S46" s="27"/>
      <c r="T46" s="27"/>
      <c r="U46" s="27"/>
    </row>
    <row r="47" spans="1:21" s="208" customFormat="1" x14ac:dyDescent="0.3">
      <c r="A47" s="26">
        <f>INDEX(Sept15!A:A, MATCH('Nov15'!$E47, Sept15!$E:$E, 0))</f>
        <v>0</v>
      </c>
      <c r="B47" s="55"/>
      <c r="C47" s="286">
        <v>42324</v>
      </c>
      <c r="D47" s="287">
        <v>880</v>
      </c>
      <c r="E47" s="288" t="s">
        <v>0</v>
      </c>
      <c r="F47" s="37"/>
      <c r="G47" s="37"/>
      <c r="H47" s="31"/>
      <c r="I47" s="27"/>
      <c r="J47" s="27"/>
      <c r="K47" s="27"/>
      <c r="L47" s="32"/>
      <c r="M47" s="27"/>
      <c r="N47" s="27"/>
      <c r="O47" s="27"/>
      <c r="P47" s="27"/>
      <c r="Q47" s="27"/>
      <c r="R47" s="27"/>
      <c r="S47" s="27"/>
      <c r="T47" s="27"/>
      <c r="U47" s="27"/>
    </row>
    <row r="48" spans="1:21" s="208" customFormat="1" x14ac:dyDescent="0.3">
      <c r="A48" s="26" t="s">
        <v>459</v>
      </c>
      <c r="B48" s="54" t="s">
        <v>2569</v>
      </c>
      <c r="C48" s="183"/>
      <c r="D48" s="27"/>
      <c r="E48" s="20" t="s">
        <v>1332</v>
      </c>
      <c r="F48" s="37">
        <v>240</v>
      </c>
      <c r="G48" s="37"/>
      <c r="H48" s="31"/>
      <c r="I48" s="27"/>
      <c r="J48" s="27"/>
      <c r="K48" s="27"/>
      <c r="L48" s="32"/>
      <c r="M48" s="27"/>
      <c r="N48" s="27"/>
      <c r="O48" s="27"/>
      <c r="P48" s="27"/>
      <c r="Q48" s="27"/>
      <c r="R48" s="27"/>
      <c r="S48" s="27"/>
      <c r="T48" s="27"/>
      <c r="U48" s="27"/>
    </row>
    <row r="49" spans="1:21" s="208" customFormat="1" x14ac:dyDescent="0.3">
      <c r="A49" s="26" t="s">
        <v>1473</v>
      </c>
      <c r="B49" s="54" t="s">
        <v>2570</v>
      </c>
      <c r="C49" s="183"/>
      <c r="D49" s="27"/>
      <c r="E49" s="20" t="s">
        <v>2576</v>
      </c>
      <c r="F49" s="37">
        <v>120</v>
      </c>
      <c r="G49" s="37"/>
      <c r="H49" s="31"/>
      <c r="I49" s="27"/>
      <c r="J49" s="27"/>
      <c r="K49" s="27"/>
      <c r="L49" s="32"/>
      <c r="M49" s="27"/>
      <c r="N49" s="27"/>
      <c r="O49" s="27"/>
      <c r="P49" s="27"/>
      <c r="Q49" s="27"/>
      <c r="R49" s="27"/>
      <c r="S49" s="27"/>
      <c r="T49" s="27"/>
      <c r="U49" s="27"/>
    </row>
    <row r="50" spans="1:21" s="208" customFormat="1" x14ac:dyDescent="0.3">
      <c r="A50" s="26" t="s">
        <v>2041</v>
      </c>
      <c r="B50" s="54" t="s">
        <v>2571</v>
      </c>
      <c r="C50" s="183"/>
      <c r="D50" s="27"/>
      <c r="E50" s="20" t="s">
        <v>2577</v>
      </c>
      <c r="F50" s="37">
        <v>120</v>
      </c>
      <c r="G50" s="37"/>
      <c r="H50" s="31"/>
      <c r="I50" s="27"/>
      <c r="J50" s="27"/>
      <c r="K50" s="27"/>
      <c r="L50" s="32"/>
      <c r="M50" s="27"/>
      <c r="N50" s="27"/>
      <c r="O50" s="27"/>
      <c r="P50" s="27"/>
      <c r="Q50" s="27"/>
      <c r="R50" s="27"/>
      <c r="S50" s="27"/>
      <c r="T50" s="27"/>
      <c r="U50" s="27"/>
    </row>
    <row r="51" spans="1:21" s="208" customFormat="1" x14ac:dyDescent="0.3">
      <c r="A51" s="26" t="s">
        <v>2233</v>
      </c>
      <c r="B51" s="54" t="s">
        <v>2572</v>
      </c>
      <c r="C51" s="183"/>
      <c r="D51" s="27"/>
      <c r="E51" s="20" t="s">
        <v>2579</v>
      </c>
      <c r="F51" s="37">
        <v>240</v>
      </c>
      <c r="G51" s="37"/>
      <c r="H51" s="31"/>
      <c r="I51" s="27"/>
      <c r="J51" s="27"/>
      <c r="K51" s="27"/>
      <c r="L51" s="32"/>
      <c r="M51" s="27"/>
      <c r="N51" s="27"/>
      <c r="O51" s="27"/>
      <c r="P51" s="27"/>
      <c r="Q51" s="27"/>
      <c r="R51" s="27"/>
      <c r="S51" s="27"/>
      <c r="T51" s="27"/>
      <c r="U51" s="27"/>
    </row>
    <row r="52" spans="1:21" s="208" customFormat="1" x14ac:dyDescent="0.3">
      <c r="A52" s="26" t="s">
        <v>103</v>
      </c>
      <c r="B52" s="54" t="s">
        <v>2573</v>
      </c>
      <c r="C52" s="183"/>
      <c r="D52" s="27"/>
      <c r="E52" s="20" t="s">
        <v>228</v>
      </c>
      <c r="F52" s="37">
        <v>20</v>
      </c>
      <c r="G52" s="37"/>
      <c r="H52" s="31"/>
      <c r="I52" s="27"/>
      <c r="J52" s="27"/>
      <c r="K52" s="27"/>
      <c r="L52" s="32"/>
      <c r="M52" s="27"/>
      <c r="N52" s="27"/>
      <c r="O52" s="27"/>
      <c r="P52" s="27"/>
      <c r="Q52" s="27"/>
      <c r="R52" s="27"/>
      <c r="S52" s="27"/>
      <c r="T52" s="27"/>
      <c r="U52" s="27"/>
    </row>
    <row r="53" spans="1:21" s="208" customFormat="1" x14ac:dyDescent="0.3">
      <c r="A53" s="26" t="s">
        <v>1868</v>
      </c>
      <c r="B53" s="54" t="s">
        <v>2574</v>
      </c>
      <c r="C53" s="183"/>
      <c r="D53" s="27"/>
      <c r="E53" s="20" t="s">
        <v>2578</v>
      </c>
      <c r="F53" s="37">
        <v>20</v>
      </c>
      <c r="G53" s="37"/>
      <c r="H53" s="31"/>
      <c r="I53" s="27"/>
      <c r="J53" s="27"/>
      <c r="K53" s="27"/>
      <c r="L53" s="32"/>
      <c r="M53" s="27"/>
      <c r="N53" s="27"/>
      <c r="O53" s="27"/>
      <c r="P53" s="27"/>
      <c r="Q53" s="27"/>
      <c r="R53" s="27"/>
      <c r="S53" s="27"/>
      <c r="T53" s="27"/>
      <c r="U53" s="27"/>
    </row>
    <row r="54" spans="1:21" s="208" customFormat="1" x14ac:dyDescent="0.3">
      <c r="A54" s="26" t="s">
        <v>631</v>
      </c>
      <c r="B54" s="54" t="s">
        <v>2575</v>
      </c>
      <c r="C54" s="183"/>
      <c r="D54" s="27"/>
      <c r="E54" s="20" t="s">
        <v>2580</v>
      </c>
      <c r="F54" s="37">
        <v>120</v>
      </c>
      <c r="G54" s="37"/>
      <c r="H54" s="31"/>
      <c r="I54" s="27"/>
      <c r="J54" s="27"/>
      <c r="K54" s="27"/>
      <c r="L54" s="32"/>
      <c r="M54" s="27"/>
      <c r="N54" s="27"/>
      <c r="O54" s="27"/>
      <c r="P54" s="27"/>
      <c r="Q54" s="27"/>
      <c r="R54" s="27"/>
      <c r="S54" s="27"/>
      <c r="T54" s="27"/>
      <c r="U54" s="27"/>
    </row>
    <row r="55" spans="1:21" s="208" customFormat="1" x14ac:dyDescent="0.3">
      <c r="A55" s="26" t="s">
        <v>1240</v>
      </c>
      <c r="B55" s="55"/>
      <c r="C55" s="34">
        <v>42324</v>
      </c>
      <c r="D55" s="27">
        <v>120</v>
      </c>
      <c r="E55" s="33" t="s">
        <v>2598</v>
      </c>
      <c r="F55" s="27">
        <v>120</v>
      </c>
      <c r="G55" s="31"/>
      <c r="H55" s="31"/>
      <c r="I55" s="27"/>
      <c r="J55" s="27"/>
      <c r="K55" s="27"/>
      <c r="L55" s="32"/>
      <c r="M55" s="27"/>
      <c r="N55" s="27"/>
      <c r="O55" s="27"/>
      <c r="P55" s="27"/>
      <c r="Q55" s="27"/>
      <c r="R55" s="27"/>
      <c r="S55" s="27"/>
      <c r="T55" s="27"/>
      <c r="U55" s="27"/>
    </row>
    <row r="56" spans="1:21" s="208" customFormat="1" x14ac:dyDescent="0.3">
      <c r="A56" s="26" t="s">
        <v>661</v>
      </c>
      <c r="B56" s="55"/>
      <c r="C56" s="34">
        <v>42324</v>
      </c>
      <c r="D56" s="27">
        <v>100</v>
      </c>
      <c r="E56" s="33" t="s">
        <v>2599</v>
      </c>
      <c r="F56" s="27">
        <v>100</v>
      </c>
      <c r="G56" s="31"/>
      <c r="H56" s="31"/>
      <c r="I56" s="27"/>
      <c r="J56" s="27"/>
      <c r="K56" s="27"/>
      <c r="L56" s="32"/>
      <c r="M56" s="27"/>
      <c r="N56" s="27"/>
      <c r="O56" s="27"/>
      <c r="P56" s="27"/>
      <c r="Q56" s="27"/>
      <c r="R56" s="27"/>
      <c r="S56" s="27"/>
      <c r="T56" s="27"/>
      <c r="U56" s="27"/>
    </row>
    <row r="57" spans="1:21" s="208" customFormat="1" x14ac:dyDescent="0.3">
      <c r="A57" s="26" t="s">
        <v>565</v>
      </c>
      <c r="B57" s="55"/>
      <c r="C57" s="34">
        <v>42324</v>
      </c>
      <c r="D57" s="27">
        <v>60</v>
      </c>
      <c r="E57" s="33" t="s">
        <v>558</v>
      </c>
      <c r="F57" s="27">
        <v>60</v>
      </c>
      <c r="G57" s="31"/>
      <c r="H57" s="31"/>
      <c r="I57" s="27"/>
      <c r="J57" s="27"/>
      <c r="K57" s="27"/>
      <c r="L57" s="32"/>
      <c r="M57" s="27"/>
      <c r="N57" s="27"/>
      <c r="O57" s="27"/>
      <c r="P57" s="27"/>
      <c r="Q57" s="27"/>
      <c r="R57" s="27"/>
      <c r="S57" s="27"/>
      <c r="T57" s="27"/>
      <c r="U57" s="27"/>
    </row>
    <row r="58" spans="1:21" s="208" customFormat="1" x14ac:dyDescent="0.3">
      <c r="A58" s="26" t="str">
        <f>INDEX(Sept15!A:A, MATCH('Nov15'!$E58, Sept15!$E:$E, 0))</f>
        <v>K038</v>
      </c>
      <c r="B58" s="55"/>
      <c r="C58" s="34">
        <v>42324</v>
      </c>
      <c r="D58" s="27">
        <v>20</v>
      </c>
      <c r="E58" s="33" t="s">
        <v>214</v>
      </c>
      <c r="F58" s="27">
        <v>20</v>
      </c>
      <c r="G58" s="31"/>
      <c r="H58" s="31"/>
      <c r="I58" s="27"/>
      <c r="J58" s="27"/>
      <c r="K58" s="27"/>
      <c r="L58" s="32"/>
      <c r="M58" s="27"/>
      <c r="N58" s="27"/>
      <c r="O58" s="27"/>
      <c r="P58" s="27"/>
      <c r="Q58" s="27"/>
      <c r="R58" s="27"/>
      <c r="S58" s="27"/>
      <c r="T58" s="27"/>
      <c r="U58" s="27"/>
    </row>
    <row r="59" spans="1:21" s="208" customFormat="1" x14ac:dyDescent="0.3">
      <c r="A59" s="26" t="str">
        <f>INDEX(Sept15!A:A, MATCH('Nov15'!$E59, Sept15!$E:$E, 0))</f>
        <v>G001</v>
      </c>
      <c r="B59" s="55"/>
      <c r="C59" s="34">
        <v>42324</v>
      </c>
      <c r="D59" s="27">
        <v>20</v>
      </c>
      <c r="E59" s="33" t="s">
        <v>25</v>
      </c>
      <c r="F59" s="27">
        <v>20</v>
      </c>
      <c r="G59" s="31"/>
      <c r="H59" s="31"/>
      <c r="I59" s="27"/>
      <c r="J59" s="27"/>
      <c r="K59" s="27"/>
      <c r="L59" s="32"/>
      <c r="M59" s="27"/>
      <c r="N59" s="27"/>
      <c r="O59" s="27"/>
      <c r="P59" s="27"/>
      <c r="Q59" s="27"/>
      <c r="R59" s="27"/>
      <c r="S59" s="27"/>
      <c r="T59" s="27"/>
      <c r="U59" s="27"/>
    </row>
    <row r="60" spans="1:21" s="208" customFormat="1" x14ac:dyDescent="0.3">
      <c r="A60" s="26" t="str">
        <f>INDEX(Sept15!A:A, MATCH('Nov15'!$E60, Sept15!$E:$E, 0))</f>
        <v>H008</v>
      </c>
      <c r="B60" s="55"/>
      <c r="C60" s="34">
        <v>42324</v>
      </c>
      <c r="D60" s="27">
        <v>20</v>
      </c>
      <c r="E60" s="33" t="s">
        <v>24</v>
      </c>
      <c r="F60" s="27">
        <v>20</v>
      </c>
      <c r="G60" s="27"/>
      <c r="H60" s="31"/>
      <c r="I60" s="27"/>
      <c r="J60" s="27"/>
      <c r="K60" s="27"/>
      <c r="L60" s="32"/>
      <c r="M60" s="27"/>
      <c r="N60" s="27"/>
      <c r="O60" s="27"/>
      <c r="P60" s="27"/>
      <c r="Q60" s="27"/>
      <c r="R60" s="27"/>
      <c r="S60" s="27"/>
      <c r="T60" s="27"/>
      <c r="U60" s="27"/>
    </row>
    <row r="61" spans="1:21" s="208" customFormat="1" x14ac:dyDescent="0.3">
      <c r="A61" s="26" t="str">
        <f>INDEX(Sept15!A:A, MATCH('Nov15'!$E61, Sept15!$E:$E, 0))</f>
        <v>P019</v>
      </c>
      <c r="B61" s="55"/>
      <c r="C61" s="34">
        <v>42324</v>
      </c>
      <c r="D61" s="27">
        <v>20</v>
      </c>
      <c r="E61" s="33" t="s">
        <v>216</v>
      </c>
      <c r="F61" s="27">
        <v>20</v>
      </c>
      <c r="G61" s="31"/>
      <c r="H61" s="31"/>
      <c r="I61" s="27"/>
      <c r="J61" s="27"/>
      <c r="K61" s="27"/>
      <c r="L61" s="32"/>
      <c r="M61" s="27"/>
      <c r="N61" s="27"/>
      <c r="O61" s="27"/>
      <c r="P61" s="27"/>
      <c r="Q61" s="27"/>
      <c r="R61" s="27"/>
      <c r="S61" s="27"/>
      <c r="T61" s="27"/>
      <c r="U61" s="27"/>
    </row>
    <row r="62" spans="1:21" s="208" customFormat="1" x14ac:dyDescent="0.3">
      <c r="A62" s="26" t="str">
        <f>INDEX(Sept15!A:A, MATCH('Nov15'!$E62, Sept15!$E:$E, 0))</f>
        <v>H018</v>
      </c>
      <c r="B62" s="55"/>
      <c r="C62" s="34">
        <v>42324</v>
      </c>
      <c r="D62" s="27">
        <v>20</v>
      </c>
      <c r="E62" s="33" t="s">
        <v>278</v>
      </c>
      <c r="F62" s="27">
        <v>20</v>
      </c>
      <c r="G62" s="31"/>
      <c r="H62" s="31"/>
      <c r="I62" s="27"/>
      <c r="J62" s="27"/>
      <c r="K62" s="27"/>
      <c r="L62" s="32"/>
      <c r="M62" s="27"/>
      <c r="N62" s="27"/>
      <c r="O62" s="27"/>
      <c r="P62" s="27"/>
      <c r="Q62" s="27"/>
      <c r="R62" s="27"/>
      <c r="S62" s="27"/>
      <c r="T62" s="27"/>
      <c r="U62" s="27"/>
    </row>
    <row r="63" spans="1:21" s="208" customFormat="1" x14ac:dyDescent="0.3">
      <c r="A63" s="26" t="str">
        <f>INDEX(Sept15!A:A, MATCH('Nov15'!$E63, Sept15!$E:$E, 0))</f>
        <v>D025</v>
      </c>
      <c r="B63" s="55"/>
      <c r="C63" s="34">
        <v>42324</v>
      </c>
      <c r="D63" s="27">
        <v>20</v>
      </c>
      <c r="E63" s="33" t="s">
        <v>119</v>
      </c>
      <c r="F63" s="27">
        <v>20</v>
      </c>
      <c r="G63" s="31"/>
      <c r="H63" s="31"/>
      <c r="I63" s="27"/>
      <c r="J63" s="27"/>
      <c r="K63" s="27"/>
      <c r="L63" s="32"/>
      <c r="M63" s="27"/>
      <c r="N63" s="27"/>
      <c r="O63" s="27"/>
      <c r="P63" s="27"/>
      <c r="Q63" s="27"/>
      <c r="R63" s="27"/>
      <c r="S63" s="27"/>
      <c r="T63" s="27"/>
      <c r="U63" s="27"/>
    </row>
    <row r="64" spans="1:21" s="208" customFormat="1" x14ac:dyDescent="0.3">
      <c r="A64" s="26" t="str">
        <f>INDEX(Sept15!A:A, MATCH('Nov15'!$E64, Sept15!$E:$E, 0))</f>
        <v>P030</v>
      </c>
      <c r="B64" s="55"/>
      <c r="C64" s="34">
        <v>42324</v>
      </c>
      <c r="D64" s="27">
        <v>20</v>
      </c>
      <c r="E64" s="33" t="s">
        <v>399</v>
      </c>
      <c r="F64" s="27">
        <v>20</v>
      </c>
      <c r="G64" s="31"/>
      <c r="H64" s="31"/>
      <c r="I64" s="27"/>
      <c r="J64" s="27"/>
      <c r="K64" s="27"/>
      <c r="L64" s="32"/>
      <c r="M64" s="27"/>
      <c r="N64" s="27"/>
      <c r="O64" s="27"/>
      <c r="P64" s="27"/>
      <c r="Q64" s="27"/>
      <c r="R64" s="27"/>
      <c r="S64" s="27"/>
      <c r="T64" s="27"/>
      <c r="U64" s="27"/>
    </row>
    <row r="65" spans="1:21" s="208" customFormat="1" x14ac:dyDescent="0.3">
      <c r="A65" s="26" t="str">
        <f>INDEX(Sept15!A:A, MATCH('Nov15'!$E65, Sept15!$E:$E, 0))</f>
        <v>K013</v>
      </c>
      <c r="B65" s="55"/>
      <c r="C65" s="34">
        <v>42324</v>
      </c>
      <c r="D65" s="27">
        <v>20</v>
      </c>
      <c r="E65" s="33" t="s">
        <v>27</v>
      </c>
      <c r="F65" s="27">
        <v>20</v>
      </c>
      <c r="G65" s="31"/>
      <c r="H65" s="31"/>
      <c r="I65" s="27"/>
      <c r="J65" s="27"/>
      <c r="K65" s="27"/>
      <c r="L65" s="32"/>
      <c r="M65" s="27"/>
      <c r="N65" s="27"/>
      <c r="O65" s="27"/>
      <c r="P65" s="27"/>
      <c r="Q65" s="27"/>
      <c r="R65" s="27"/>
      <c r="S65" s="27"/>
      <c r="T65" s="27"/>
      <c r="U65" s="27"/>
    </row>
    <row r="66" spans="1:21" s="208" customFormat="1" x14ac:dyDescent="0.3">
      <c r="A66" s="26" t="str">
        <f>INDEX(Sept15!A:A, MATCH('Nov15'!$E66, Sept15!$E:$E, 0))</f>
        <v>K007</v>
      </c>
      <c r="B66" s="55"/>
      <c r="C66" s="34">
        <v>42324</v>
      </c>
      <c r="D66" s="27">
        <v>20</v>
      </c>
      <c r="E66" s="33" t="s">
        <v>109</v>
      </c>
      <c r="F66" s="27">
        <v>20</v>
      </c>
      <c r="G66" s="31"/>
      <c r="H66" s="31"/>
      <c r="I66" s="27"/>
      <c r="J66" s="27"/>
      <c r="K66" s="27"/>
      <c r="L66" s="32"/>
      <c r="M66" s="27"/>
      <c r="N66" s="27"/>
      <c r="O66" s="27"/>
      <c r="P66" s="27"/>
      <c r="Q66" s="27"/>
      <c r="R66" s="27"/>
      <c r="S66" s="27"/>
      <c r="T66" s="27"/>
      <c r="U66" s="27"/>
    </row>
    <row r="67" spans="1:21" s="208" customFormat="1" x14ac:dyDescent="0.3">
      <c r="A67" s="26" t="str">
        <f>INDEX(Sept15!A:A, MATCH('Nov15'!$E67, Sept15!$E:$E, 0))</f>
        <v>D021</v>
      </c>
      <c r="B67" s="55"/>
      <c r="C67" s="34">
        <v>42324</v>
      </c>
      <c r="D67" s="27">
        <v>20</v>
      </c>
      <c r="E67" s="33" t="s">
        <v>124</v>
      </c>
      <c r="F67" s="27">
        <v>20</v>
      </c>
      <c r="G67" s="31"/>
      <c r="H67" s="31"/>
      <c r="I67" s="27"/>
      <c r="J67" s="27"/>
      <c r="K67" s="27"/>
      <c r="L67" s="32"/>
      <c r="M67" s="27"/>
      <c r="N67" s="27"/>
      <c r="O67" s="27"/>
      <c r="P67" s="27"/>
      <c r="Q67" s="27"/>
      <c r="R67" s="27"/>
      <c r="S67" s="27"/>
      <c r="T67" s="27"/>
      <c r="U67" s="27"/>
    </row>
    <row r="68" spans="1:21" s="208" customFormat="1" x14ac:dyDescent="0.3">
      <c r="A68" s="26" t="str">
        <f>INDEX(Sept15!A:A, MATCH('Nov15'!$E68, Sept15!$E:$E, 0))</f>
        <v>M017</v>
      </c>
      <c r="B68" s="55"/>
      <c r="C68" s="34">
        <v>42324</v>
      </c>
      <c r="D68" s="27">
        <v>20</v>
      </c>
      <c r="E68" s="33" t="s">
        <v>257</v>
      </c>
      <c r="F68" s="27">
        <v>20</v>
      </c>
      <c r="G68" s="31"/>
      <c r="H68" s="31"/>
      <c r="I68" s="27"/>
      <c r="J68" s="27"/>
      <c r="K68" s="27"/>
      <c r="L68" s="32"/>
      <c r="M68" s="27"/>
      <c r="N68" s="27"/>
      <c r="O68" s="27"/>
      <c r="P68" s="27"/>
      <c r="Q68" s="27"/>
      <c r="R68" s="27"/>
      <c r="S68" s="27"/>
      <c r="T68" s="27"/>
      <c r="U68" s="27"/>
    </row>
    <row r="69" spans="1:21" s="208" customFormat="1" x14ac:dyDescent="0.3">
      <c r="A69" s="26" t="str">
        <f>INDEX(Sept15!A:A, MATCH('Nov15'!$E69, Sept15!$E:$E, 0))</f>
        <v>M021</v>
      </c>
      <c r="B69" s="55"/>
      <c r="C69" s="34">
        <v>42321</v>
      </c>
      <c r="D69" s="27">
        <v>20</v>
      </c>
      <c r="E69" s="33" t="s">
        <v>102</v>
      </c>
      <c r="F69" s="27">
        <v>20</v>
      </c>
      <c r="G69" s="31"/>
      <c r="H69" s="31"/>
      <c r="I69" s="27"/>
      <c r="J69" s="27"/>
      <c r="K69" s="27"/>
      <c r="L69" s="32"/>
      <c r="M69" s="27"/>
      <c r="N69" s="27"/>
      <c r="O69" s="27"/>
      <c r="P69" s="27"/>
      <c r="Q69" s="27"/>
      <c r="R69" s="27"/>
      <c r="S69" s="27"/>
      <c r="T69" s="27"/>
      <c r="U69" s="27"/>
    </row>
    <row r="70" spans="1:21" s="208" customFormat="1" x14ac:dyDescent="0.3">
      <c r="A70" s="26"/>
      <c r="B70" s="55"/>
      <c r="C70" s="34">
        <v>42321</v>
      </c>
      <c r="D70" s="27">
        <v>-1666.95</v>
      </c>
      <c r="E70" s="33" t="s">
        <v>3</v>
      </c>
      <c r="F70" s="27"/>
      <c r="G70" s="31"/>
      <c r="H70" s="31"/>
      <c r="I70" s="27">
        <v>-1666.95</v>
      </c>
      <c r="K70" s="27"/>
      <c r="L70" s="32"/>
      <c r="M70" s="27"/>
      <c r="N70" s="27"/>
      <c r="O70" s="27"/>
      <c r="P70" s="27"/>
      <c r="Q70" s="27"/>
      <c r="R70" s="27"/>
      <c r="S70" s="27"/>
      <c r="T70" s="27"/>
      <c r="U70" s="27"/>
    </row>
    <row r="71" spans="1:21" s="208" customFormat="1" x14ac:dyDescent="0.3">
      <c r="A71" s="26"/>
      <c r="B71" s="55"/>
      <c r="C71" s="34">
        <v>42320</v>
      </c>
      <c r="D71" s="27">
        <v>-311.45</v>
      </c>
      <c r="E71" s="33" t="s">
        <v>2600</v>
      </c>
      <c r="F71" s="27"/>
      <c r="G71" s="31"/>
      <c r="H71" s="31"/>
      <c r="J71" s="27">
        <v>-311.45</v>
      </c>
      <c r="K71" s="27"/>
      <c r="L71" s="32"/>
      <c r="M71" s="27"/>
      <c r="N71" s="27"/>
      <c r="O71" s="27"/>
      <c r="P71" s="27"/>
      <c r="Q71" s="27"/>
      <c r="R71" s="27"/>
      <c r="S71" s="27"/>
      <c r="T71" s="27"/>
      <c r="U71" s="27"/>
    </row>
    <row r="72" spans="1:21" s="208" customFormat="1" x14ac:dyDescent="0.3">
      <c r="A72" s="26"/>
      <c r="B72" s="55"/>
      <c r="C72" s="34">
        <v>42320</v>
      </c>
      <c r="D72" s="27">
        <v>-131.4</v>
      </c>
      <c r="E72" s="33" t="s">
        <v>2601</v>
      </c>
      <c r="F72" s="27"/>
      <c r="G72" s="31"/>
      <c r="H72" s="31"/>
      <c r="J72" s="27">
        <v>-131.4</v>
      </c>
      <c r="K72" s="27"/>
      <c r="L72" s="32"/>
      <c r="M72" s="27"/>
      <c r="N72" s="27"/>
      <c r="O72" s="27"/>
      <c r="P72" s="27"/>
      <c r="Q72" s="27"/>
      <c r="R72" s="27"/>
      <c r="S72" s="27"/>
      <c r="T72" s="27"/>
      <c r="U72" s="27"/>
    </row>
    <row r="73" spans="1:21" s="208" customFormat="1" x14ac:dyDescent="0.3">
      <c r="A73" s="26" t="str">
        <f>INDEX(Sept15!A:A, MATCH('Nov15'!$E73, Sept15!$E:$E, 0))</f>
        <v>L005</v>
      </c>
      <c r="B73" s="55"/>
      <c r="C73" s="34">
        <v>42320</v>
      </c>
      <c r="D73" s="27">
        <v>20</v>
      </c>
      <c r="E73" s="33" t="s">
        <v>2</v>
      </c>
      <c r="F73" s="27">
        <v>20</v>
      </c>
      <c r="G73" s="31"/>
      <c r="H73" s="31"/>
      <c r="I73" s="27"/>
      <c r="J73" s="27"/>
      <c r="K73" s="27"/>
      <c r="L73" s="32"/>
      <c r="M73" s="27"/>
      <c r="N73" s="27"/>
      <c r="O73" s="27"/>
      <c r="P73" s="27"/>
      <c r="Q73" s="27"/>
      <c r="R73" s="27"/>
      <c r="S73" s="27"/>
      <c r="T73" s="27"/>
      <c r="U73" s="27"/>
    </row>
    <row r="74" spans="1:21" s="208" customFormat="1" x14ac:dyDescent="0.3">
      <c r="A74" s="26" t="str">
        <f>INDEX(Sept15!A:A, MATCH('Nov15'!$E74, Sept15!$E:$E, 0))</f>
        <v>P002</v>
      </c>
      <c r="B74" s="55"/>
      <c r="C74" s="34">
        <v>42320</v>
      </c>
      <c r="D74" s="27">
        <v>20</v>
      </c>
      <c r="E74" s="33" t="s">
        <v>68</v>
      </c>
      <c r="F74" s="27">
        <v>20</v>
      </c>
      <c r="G74" s="31"/>
      <c r="H74" s="31"/>
      <c r="I74" s="27"/>
      <c r="J74" s="27"/>
      <c r="K74" s="27"/>
      <c r="L74" s="32"/>
      <c r="M74" s="27"/>
      <c r="N74" s="27"/>
      <c r="O74" s="27"/>
      <c r="P74" s="27"/>
      <c r="Q74" s="27"/>
      <c r="R74" s="27"/>
      <c r="S74" s="27"/>
      <c r="T74" s="27"/>
      <c r="U74" s="27"/>
    </row>
    <row r="75" spans="1:21" s="208" customFormat="1" x14ac:dyDescent="0.3">
      <c r="A75" s="26" t="s">
        <v>763</v>
      </c>
      <c r="B75" s="55"/>
      <c r="C75" s="34">
        <v>42320</v>
      </c>
      <c r="D75" s="27">
        <v>20</v>
      </c>
      <c r="E75" s="33" t="s">
        <v>2466</v>
      </c>
      <c r="F75" s="27">
        <v>20</v>
      </c>
      <c r="G75" s="31"/>
      <c r="H75" s="31"/>
      <c r="I75" s="27"/>
      <c r="J75" s="27"/>
      <c r="K75" s="27"/>
      <c r="L75" s="32"/>
      <c r="M75" s="27"/>
      <c r="N75" s="27"/>
      <c r="O75" s="27"/>
      <c r="P75" s="27"/>
      <c r="Q75" s="27"/>
      <c r="R75" s="27"/>
      <c r="S75" s="27"/>
      <c r="T75" s="27"/>
      <c r="U75" s="27"/>
    </row>
    <row r="76" spans="1:21" s="208" customFormat="1" x14ac:dyDescent="0.3">
      <c r="A76" s="26"/>
      <c r="B76" s="55"/>
      <c r="C76" s="34">
        <v>42319</v>
      </c>
      <c r="D76" s="27">
        <v>-700</v>
      </c>
      <c r="E76" s="33">
        <v>1588</v>
      </c>
      <c r="F76" s="27"/>
      <c r="G76" s="31"/>
      <c r="H76" s="31"/>
      <c r="I76" s="27"/>
      <c r="J76" s="27"/>
      <c r="K76" s="27"/>
      <c r="L76" s="32"/>
      <c r="M76" s="27"/>
      <c r="N76" s="27"/>
      <c r="O76" s="27"/>
      <c r="P76" s="27">
        <v>-700</v>
      </c>
      <c r="Q76" s="27"/>
      <c r="R76" s="27"/>
      <c r="S76" s="27"/>
      <c r="T76" s="27"/>
      <c r="U76" s="27"/>
    </row>
    <row r="77" spans="1:21" s="208" customFormat="1" x14ac:dyDescent="0.3">
      <c r="A77" s="26" t="str">
        <f>INDEX(Sept15!A:A, MATCH('Nov15'!$E77, Sept15!$E:$E, 0))</f>
        <v>W033</v>
      </c>
      <c r="B77" s="55"/>
      <c r="C77" s="34">
        <v>42318</v>
      </c>
      <c r="D77" s="27">
        <v>20</v>
      </c>
      <c r="E77" s="33" t="s">
        <v>563</v>
      </c>
      <c r="F77" s="27">
        <v>20</v>
      </c>
      <c r="G77" s="31"/>
      <c r="H77" s="31"/>
      <c r="I77" s="27"/>
      <c r="J77" s="27"/>
      <c r="K77" s="27"/>
      <c r="L77" s="32"/>
      <c r="M77" s="27"/>
      <c r="N77" s="27"/>
      <c r="O77" s="27"/>
      <c r="P77" s="27"/>
      <c r="Q77" s="27"/>
      <c r="R77" s="27"/>
      <c r="S77" s="27"/>
      <c r="T77" s="27"/>
      <c r="U77" s="27"/>
    </row>
    <row r="78" spans="1:21" s="208" customFormat="1" x14ac:dyDescent="0.3">
      <c r="A78" s="26"/>
      <c r="B78" s="55"/>
      <c r="C78" s="34">
        <v>42317</v>
      </c>
      <c r="D78" s="27">
        <v>-41</v>
      </c>
      <c r="E78" s="33">
        <v>1586</v>
      </c>
      <c r="F78" s="27"/>
      <c r="G78" s="31"/>
      <c r="H78" s="31"/>
      <c r="I78" s="27"/>
      <c r="J78" s="27"/>
      <c r="K78" s="27"/>
      <c r="L78" s="32"/>
      <c r="M78" s="27"/>
      <c r="N78" s="27"/>
      <c r="O78" s="27"/>
      <c r="P78" s="27">
        <v>-41</v>
      </c>
      <c r="Q78" s="27"/>
      <c r="R78" s="27"/>
      <c r="S78" s="27"/>
      <c r="T78" s="27"/>
      <c r="U78" s="27"/>
    </row>
    <row r="79" spans="1:21" s="208" customFormat="1" x14ac:dyDescent="0.3">
      <c r="A79" s="26" t="s">
        <v>438</v>
      </c>
      <c r="B79" s="55"/>
      <c r="C79" s="34">
        <v>42317</v>
      </c>
      <c r="D79" s="27">
        <v>240</v>
      </c>
      <c r="E79" s="33" t="s">
        <v>2602</v>
      </c>
      <c r="F79" s="27">
        <v>240</v>
      </c>
      <c r="G79" s="31"/>
      <c r="H79" s="31"/>
      <c r="I79" s="27"/>
      <c r="J79" s="27"/>
      <c r="K79" s="27"/>
      <c r="L79" s="32"/>
      <c r="M79" s="27"/>
      <c r="N79" s="27"/>
      <c r="O79" s="27"/>
      <c r="P79" s="27"/>
      <c r="Q79" s="27"/>
      <c r="R79" s="27"/>
      <c r="S79" s="27"/>
      <c r="T79" s="27"/>
      <c r="U79" s="27"/>
    </row>
    <row r="80" spans="1:21" s="208" customFormat="1" x14ac:dyDescent="0.3">
      <c r="A80" s="26" t="s">
        <v>2118</v>
      </c>
      <c r="B80" s="55"/>
      <c r="C80" s="34">
        <v>42317</v>
      </c>
      <c r="D80" s="27">
        <v>240</v>
      </c>
      <c r="E80" s="33" t="s">
        <v>2603</v>
      </c>
      <c r="F80" s="27">
        <v>240</v>
      </c>
      <c r="G80" s="31"/>
      <c r="H80" s="31"/>
      <c r="I80" s="27"/>
      <c r="J80" s="27"/>
      <c r="K80" s="27"/>
      <c r="L80" s="32"/>
      <c r="M80" s="27"/>
      <c r="N80" s="27"/>
      <c r="O80" s="27"/>
      <c r="P80" s="27"/>
      <c r="Q80" s="27"/>
      <c r="R80" s="27"/>
      <c r="S80" s="27"/>
      <c r="T80" s="27"/>
      <c r="U80" s="27"/>
    </row>
    <row r="81" spans="1:21" s="208" customFormat="1" x14ac:dyDescent="0.3">
      <c r="A81" s="26" t="s">
        <v>1773</v>
      </c>
      <c r="B81" s="55"/>
      <c r="C81" s="34">
        <v>42317</v>
      </c>
      <c r="D81" s="27">
        <v>100</v>
      </c>
      <c r="E81" s="33" t="s">
        <v>2604</v>
      </c>
      <c r="F81" s="27">
        <v>100</v>
      </c>
      <c r="G81" s="31"/>
      <c r="H81" s="31"/>
      <c r="I81" s="27"/>
      <c r="J81" s="27"/>
      <c r="K81" s="27"/>
      <c r="L81" s="32"/>
      <c r="M81" s="27"/>
      <c r="N81" s="27"/>
      <c r="O81" s="27"/>
      <c r="P81" s="27"/>
      <c r="Q81" s="27"/>
      <c r="R81" s="27"/>
      <c r="S81" s="27"/>
      <c r="T81" s="27"/>
      <c r="U81" s="27"/>
    </row>
    <row r="82" spans="1:21" s="208" customFormat="1" x14ac:dyDescent="0.3">
      <c r="A82" s="26" t="str">
        <f>INDEX(Sept15!A:A, MATCH('Nov15'!$E82, Sept15!$E:$E, 0))</f>
        <v>A029</v>
      </c>
      <c r="B82" s="55"/>
      <c r="C82" s="34">
        <v>42317</v>
      </c>
      <c r="D82" s="27">
        <v>20</v>
      </c>
      <c r="E82" s="33" t="s">
        <v>2384</v>
      </c>
      <c r="F82" s="27">
        <v>20</v>
      </c>
      <c r="G82" s="31"/>
      <c r="H82" s="31"/>
      <c r="I82" s="27"/>
      <c r="J82" s="27"/>
      <c r="K82" s="27"/>
      <c r="L82" s="32"/>
      <c r="M82" s="27"/>
      <c r="N82" s="27"/>
      <c r="O82" s="27"/>
      <c r="P82" s="27"/>
      <c r="Q82" s="27"/>
      <c r="R82" s="27"/>
      <c r="S82" s="27"/>
      <c r="T82" s="27"/>
      <c r="U82" s="27"/>
    </row>
    <row r="83" spans="1:21" s="208" customFormat="1" x14ac:dyDescent="0.3">
      <c r="A83" s="26" t="str">
        <f>INDEX(Sept15!A:A, MATCH('Nov15'!$E83, Sept15!$E:$E, 0))</f>
        <v>T007</v>
      </c>
      <c r="B83" s="55"/>
      <c r="C83" s="34">
        <v>42314</v>
      </c>
      <c r="D83" s="27">
        <v>20</v>
      </c>
      <c r="E83" s="33" t="s">
        <v>1</v>
      </c>
      <c r="F83" s="27">
        <v>20</v>
      </c>
      <c r="G83" s="31"/>
      <c r="H83" s="31"/>
      <c r="I83" s="27"/>
      <c r="J83" s="27"/>
      <c r="K83" s="27"/>
      <c r="L83" s="32"/>
      <c r="M83" s="27"/>
      <c r="N83" s="27"/>
      <c r="O83" s="27"/>
      <c r="P83" s="27"/>
      <c r="Q83" s="27"/>
      <c r="R83" s="27"/>
      <c r="S83" s="27"/>
      <c r="T83" s="27"/>
      <c r="U83" s="27"/>
    </row>
    <row r="84" spans="1:21" s="208" customFormat="1" x14ac:dyDescent="0.3">
      <c r="A84" s="26" t="str">
        <f>INDEX(Sept15!A:A, MATCH('Nov15'!$E84, Sept15!$E:$E, 0))</f>
        <v>NA</v>
      </c>
      <c r="B84" s="55"/>
      <c r="C84" s="34">
        <v>42314</v>
      </c>
      <c r="D84" s="27">
        <v>-1328.13</v>
      </c>
      <c r="E84" s="33" t="s">
        <v>3</v>
      </c>
      <c r="F84" s="27"/>
      <c r="G84" s="31"/>
      <c r="H84" s="31"/>
      <c r="I84" s="27"/>
      <c r="J84" s="27"/>
      <c r="K84" s="27">
        <v>-1328.13</v>
      </c>
      <c r="L84" s="32"/>
      <c r="M84" s="27"/>
      <c r="N84" s="27"/>
      <c r="O84" s="27"/>
      <c r="P84" s="27"/>
      <c r="Q84" s="27"/>
      <c r="R84" s="27"/>
      <c r="S84" s="27"/>
      <c r="T84" s="27"/>
      <c r="U84" s="27"/>
    </row>
    <row r="85" spans="1:21" s="208" customFormat="1" x14ac:dyDescent="0.3">
      <c r="A85" s="26" t="str">
        <f>INDEX(Sept15!A:A, MATCH('Nov15'!$E85, Sept15!$E:$E, 0))</f>
        <v>K018</v>
      </c>
      <c r="B85" s="55"/>
      <c r="C85" s="34">
        <v>42313</v>
      </c>
      <c r="D85" s="27">
        <v>100</v>
      </c>
      <c r="E85" s="33" t="s">
        <v>2472</v>
      </c>
      <c r="F85" s="27">
        <v>100</v>
      </c>
      <c r="G85" s="31"/>
      <c r="H85" s="31"/>
      <c r="I85" s="27"/>
      <c r="J85" s="27"/>
      <c r="K85" s="27"/>
      <c r="L85" s="32"/>
      <c r="M85" s="27"/>
      <c r="N85" s="27"/>
      <c r="O85" s="27"/>
      <c r="P85" s="27"/>
      <c r="Q85" s="27"/>
      <c r="R85" s="27"/>
      <c r="S85" s="27"/>
      <c r="T85" s="27"/>
      <c r="U85" s="27"/>
    </row>
    <row r="86" spans="1:21" s="208" customFormat="1" x14ac:dyDescent="0.3">
      <c r="A86" s="26" t="s">
        <v>1227</v>
      </c>
      <c r="B86" s="55"/>
      <c r="C86" s="34">
        <v>42311</v>
      </c>
      <c r="D86" s="27">
        <v>300</v>
      </c>
      <c r="E86" s="33" t="s">
        <v>2563</v>
      </c>
      <c r="F86" s="27"/>
      <c r="G86" s="31"/>
      <c r="H86" s="31">
        <v>300</v>
      </c>
      <c r="I86" s="27"/>
      <c r="J86" s="27"/>
      <c r="K86" s="27"/>
      <c r="L86" s="32"/>
      <c r="M86" s="27"/>
      <c r="N86" s="27"/>
      <c r="O86" s="27"/>
      <c r="P86" s="27"/>
      <c r="Q86" s="27"/>
      <c r="R86" s="27"/>
      <c r="S86" s="27"/>
      <c r="T86" s="27"/>
      <c r="U86" s="27"/>
    </row>
    <row r="87" spans="1:21" s="208" customFormat="1" x14ac:dyDescent="0.3">
      <c r="A87" s="26" t="str">
        <f>INDEX(Sept15!A:A, MATCH('Nov15'!$E87, Sept15!$E:$E, 0))</f>
        <v>S008</v>
      </c>
      <c r="B87" s="55"/>
      <c r="C87" s="34">
        <v>42310</v>
      </c>
      <c r="D87" s="27">
        <v>20</v>
      </c>
      <c r="E87" s="33" t="s">
        <v>4</v>
      </c>
      <c r="F87" s="27">
        <v>20</v>
      </c>
      <c r="G87" s="31"/>
      <c r="H87" s="31"/>
      <c r="I87" s="27"/>
      <c r="J87" s="27"/>
      <c r="K87" s="27"/>
      <c r="L87" s="32"/>
      <c r="M87" s="27"/>
      <c r="N87" s="27"/>
      <c r="O87" s="27"/>
      <c r="P87" s="27"/>
      <c r="Q87" s="27"/>
      <c r="R87" s="27"/>
      <c r="S87" s="27"/>
      <c r="T87" s="27"/>
      <c r="U87" s="27"/>
    </row>
    <row r="88" spans="1:21" s="208" customFormat="1" x14ac:dyDescent="0.3">
      <c r="A88" s="26" t="str">
        <f>INDEX(Sept15!A:A, MATCH('Nov15'!$E88, Sept15!$E:$E, 0))</f>
        <v>P014</v>
      </c>
      <c r="B88" s="55"/>
      <c r="C88" s="34">
        <v>42310</v>
      </c>
      <c r="D88" s="27">
        <v>20</v>
      </c>
      <c r="E88" s="33" t="s">
        <v>110</v>
      </c>
      <c r="F88" s="27">
        <v>20</v>
      </c>
      <c r="G88" s="31"/>
      <c r="H88" s="31"/>
      <c r="I88" s="27"/>
      <c r="J88" s="27"/>
      <c r="K88" s="27"/>
      <c r="L88" s="32"/>
      <c r="M88" s="27"/>
      <c r="N88" s="27"/>
      <c r="O88" s="27"/>
      <c r="P88" s="27"/>
      <c r="Q88" s="27"/>
      <c r="R88" s="27"/>
      <c r="S88" s="27"/>
      <c r="T88" s="27"/>
      <c r="U88" s="27"/>
    </row>
    <row r="89" spans="1:21" s="208" customFormat="1" x14ac:dyDescent="0.3">
      <c r="A89" s="26" t="str">
        <f>INDEX(Sept15!A:A, MATCH('Nov15'!$E89, Sept15!$E:$E, 0))</f>
        <v>S010</v>
      </c>
      <c r="B89" s="55"/>
      <c r="C89" s="34">
        <v>42310</v>
      </c>
      <c r="D89" s="27">
        <v>20</v>
      </c>
      <c r="E89" s="33" t="s">
        <v>354</v>
      </c>
      <c r="F89" s="27">
        <v>20</v>
      </c>
      <c r="G89" s="31"/>
      <c r="H89" s="31"/>
      <c r="I89" s="27"/>
      <c r="J89" s="27"/>
      <c r="K89" s="27"/>
      <c r="L89" s="32"/>
      <c r="M89" s="27"/>
      <c r="N89" s="27"/>
      <c r="O89" s="27"/>
      <c r="P89" s="27"/>
      <c r="Q89" s="27"/>
      <c r="R89" s="27"/>
      <c r="S89" s="27"/>
      <c r="T89" s="27"/>
      <c r="U89" s="27"/>
    </row>
    <row r="90" spans="1:21" s="208" customFormat="1" x14ac:dyDescent="0.3">
      <c r="A90" s="26" t="str">
        <f>INDEX(Sept15!A:A, MATCH('Nov15'!$E90, Sept15!$E:$E, 0))</f>
        <v>K023</v>
      </c>
      <c r="B90" s="55"/>
      <c r="C90" s="34">
        <v>42310</v>
      </c>
      <c r="D90" s="27">
        <v>20</v>
      </c>
      <c r="E90" s="33" t="s">
        <v>8</v>
      </c>
      <c r="F90" s="27">
        <v>20</v>
      </c>
      <c r="G90" s="31"/>
      <c r="H90" s="31"/>
      <c r="I90" s="27"/>
      <c r="J90" s="27"/>
      <c r="K90" s="27"/>
      <c r="L90" s="32"/>
      <c r="M90" s="27"/>
      <c r="N90" s="27"/>
      <c r="O90" s="27"/>
      <c r="P90" s="27"/>
      <c r="Q90" s="27"/>
      <c r="R90" s="27"/>
      <c r="S90" s="27"/>
      <c r="T90" s="27"/>
      <c r="U90" s="27"/>
    </row>
    <row r="91" spans="1:21" s="208" customFormat="1" x14ac:dyDescent="0.3">
      <c r="A91" s="26" t="str">
        <f>INDEX(Sept15!A:A, MATCH('Nov15'!$E91, Sept15!$E:$E, 0))</f>
        <v>S005</v>
      </c>
      <c r="B91" s="55"/>
      <c r="C91" s="34">
        <v>42310</v>
      </c>
      <c r="D91" s="27">
        <v>20</v>
      </c>
      <c r="E91" s="33" t="s">
        <v>322</v>
      </c>
      <c r="F91" s="27">
        <v>20</v>
      </c>
      <c r="G91" s="31"/>
      <c r="H91" s="31"/>
      <c r="I91" s="27"/>
      <c r="J91" s="27"/>
      <c r="K91" s="27"/>
      <c r="L91" s="32"/>
      <c r="M91" s="27"/>
      <c r="N91" s="27"/>
      <c r="O91" s="27"/>
      <c r="P91" s="27"/>
      <c r="Q91" s="27"/>
      <c r="R91" s="27"/>
      <c r="S91" s="27"/>
      <c r="T91" s="27"/>
      <c r="U91" s="27"/>
    </row>
    <row r="92" spans="1:21" s="208" customFormat="1" x14ac:dyDescent="0.3">
      <c r="A92" s="26" t="str">
        <f>INDEX(Sept15!A:A, MATCH('Nov15'!$E92, Sept15!$E:$E, 0))</f>
        <v>S030</v>
      </c>
      <c r="B92" s="55"/>
      <c r="C92" s="34">
        <v>42310</v>
      </c>
      <c r="D92" s="27">
        <v>20</v>
      </c>
      <c r="E92" s="33" t="s">
        <v>2390</v>
      </c>
      <c r="F92" s="27">
        <v>20</v>
      </c>
      <c r="G92" s="31"/>
      <c r="H92" s="31"/>
      <c r="I92" s="27"/>
      <c r="J92" s="27"/>
      <c r="K92" s="27"/>
      <c r="L92" s="32"/>
      <c r="M92" s="27"/>
      <c r="N92" s="27"/>
      <c r="O92" s="27"/>
      <c r="P92" s="27"/>
      <c r="Q92" s="27"/>
      <c r="R92" s="27"/>
      <c r="S92" s="27"/>
      <c r="T92" s="27"/>
      <c r="U92" s="27"/>
    </row>
    <row r="93" spans="1:21" s="208" customFormat="1" x14ac:dyDescent="0.3">
      <c r="A93" s="26" t="str">
        <f>INDEX(Sept15!A:A, MATCH('Nov15'!$E93, Sept15!$E:$E, 0))</f>
        <v>A021</v>
      </c>
      <c r="B93" s="55"/>
      <c r="C93" s="34">
        <v>42310</v>
      </c>
      <c r="D93" s="27">
        <v>20</v>
      </c>
      <c r="E93" s="33" t="s">
        <v>10</v>
      </c>
      <c r="F93" s="27">
        <v>20</v>
      </c>
      <c r="G93" s="31"/>
      <c r="H93" s="31"/>
      <c r="I93" s="27"/>
      <c r="J93" s="27"/>
      <c r="K93" s="27"/>
      <c r="L93" s="32"/>
      <c r="M93" s="27"/>
      <c r="N93" s="27"/>
      <c r="O93" s="27"/>
      <c r="P93" s="27"/>
      <c r="Q93" s="27"/>
      <c r="R93" s="27"/>
      <c r="S93" s="27"/>
      <c r="T93" s="27"/>
      <c r="U93" s="27"/>
    </row>
    <row r="94" spans="1:21" s="208" customFormat="1" x14ac:dyDescent="0.3">
      <c r="A94" s="26" t="str">
        <f>INDEX(Sept15!A:A, MATCH('Nov15'!$E94, Sept15!$E:$E, 0))</f>
        <v>D018</v>
      </c>
      <c r="B94" s="55"/>
      <c r="C94" s="34">
        <v>42310</v>
      </c>
      <c r="D94" s="27">
        <v>20</v>
      </c>
      <c r="E94" s="33" t="s">
        <v>9</v>
      </c>
      <c r="F94" s="27">
        <v>20</v>
      </c>
      <c r="G94" s="31"/>
      <c r="H94" s="31"/>
      <c r="I94" s="27"/>
      <c r="J94" s="27"/>
      <c r="K94" s="27"/>
      <c r="L94" s="32"/>
      <c r="M94" s="27"/>
      <c r="N94" s="27"/>
      <c r="O94" s="27"/>
      <c r="P94" s="27"/>
      <c r="Q94" s="27"/>
      <c r="R94" s="27"/>
      <c r="S94" s="27"/>
      <c r="T94" s="27"/>
      <c r="U94" s="27"/>
    </row>
    <row r="95" spans="1:21" s="208" customFormat="1" x14ac:dyDescent="0.3">
      <c r="A95" s="26" t="str">
        <f>INDEX(Sept15!A:A, MATCH('Nov15'!$E95, Sept15!$E:$E, 0))</f>
        <v>P013</v>
      </c>
      <c r="B95" s="55"/>
      <c r="C95" s="34">
        <v>42310</v>
      </c>
      <c r="D95" s="27">
        <v>20</v>
      </c>
      <c r="E95" s="33" t="s">
        <v>7</v>
      </c>
      <c r="F95" s="27">
        <v>20</v>
      </c>
      <c r="G95" s="31"/>
      <c r="H95" s="31"/>
      <c r="I95" s="27"/>
      <c r="J95" s="27"/>
      <c r="K95" s="27"/>
      <c r="L95" s="32"/>
      <c r="M95" s="27"/>
      <c r="N95" s="27"/>
      <c r="O95" s="27"/>
      <c r="P95" s="27"/>
      <c r="Q95" s="27"/>
      <c r="R95" s="27"/>
      <c r="S95" s="27"/>
      <c r="T95" s="27"/>
      <c r="U95" s="27"/>
    </row>
    <row r="96" spans="1:21" s="208" customFormat="1" x14ac:dyDescent="0.3">
      <c r="A96" s="26" t="str">
        <f>INDEX(Sept15!A:A, MATCH('Nov15'!$E96, Sept15!$E:$E, 0))</f>
        <v>W004</v>
      </c>
      <c r="B96" s="55"/>
      <c r="C96" s="34">
        <v>42310</v>
      </c>
      <c r="D96" s="27">
        <v>20</v>
      </c>
      <c r="E96" s="33" t="s">
        <v>215</v>
      </c>
      <c r="F96" s="27">
        <v>20</v>
      </c>
      <c r="G96" s="31"/>
      <c r="H96" s="31"/>
      <c r="I96" s="27"/>
      <c r="J96" s="27"/>
      <c r="K96" s="27"/>
      <c r="L96" s="32"/>
      <c r="M96" s="27"/>
      <c r="N96" s="27"/>
      <c r="O96" s="27"/>
      <c r="P96" s="27"/>
      <c r="Q96" s="27"/>
      <c r="R96" s="27"/>
      <c r="S96" s="27"/>
      <c r="T96" s="27"/>
      <c r="U96" s="27"/>
    </row>
    <row r="97" spans="1:28" s="208" customFormat="1" x14ac:dyDescent="0.3">
      <c r="A97" s="26" t="str">
        <f>INDEX(Sept15!A:A, MATCH('Nov15'!$E97, Sept15!$E:$E, 0))</f>
        <v>W039</v>
      </c>
      <c r="B97" s="55"/>
      <c r="C97" s="34">
        <v>42310</v>
      </c>
      <c r="D97" s="27">
        <v>20</v>
      </c>
      <c r="E97" s="33" t="s">
        <v>6</v>
      </c>
      <c r="F97" s="27">
        <v>20</v>
      </c>
      <c r="G97" s="31"/>
      <c r="H97" s="31"/>
      <c r="I97" s="27"/>
      <c r="J97" s="27"/>
      <c r="K97" s="27"/>
      <c r="L97" s="32"/>
      <c r="M97" s="27"/>
      <c r="N97" s="27"/>
      <c r="O97" s="27"/>
      <c r="P97" s="27"/>
      <c r="Q97" s="27"/>
      <c r="R97" s="27"/>
      <c r="S97" s="27"/>
      <c r="T97" s="27"/>
      <c r="U97" s="27"/>
    </row>
    <row r="98" spans="1:28" s="208" customFormat="1" x14ac:dyDescent="0.3">
      <c r="A98" s="27"/>
      <c r="B98" s="55"/>
      <c r="C98" s="34"/>
      <c r="D98" s="27"/>
      <c r="E98" s="33"/>
      <c r="F98" s="31"/>
      <c r="G98" s="31"/>
      <c r="H98" s="31"/>
      <c r="I98" s="27"/>
      <c r="J98" s="27"/>
      <c r="K98" s="27"/>
      <c r="L98" s="32"/>
      <c r="M98" s="27"/>
      <c r="N98" s="27"/>
      <c r="O98" s="27"/>
      <c r="P98" s="27"/>
      <c r="Q98" s="27"/>
      <c r="R98" s="27"/>
      <c r="S98" s="27"/>
      <c r="T98" s="27"/>
      <c r="U98" s="27"/>
    </row>
    <row r="99" spans="1:28" x14ac:dyDescent="0.3">
      <c r="A99" s="34"/>
      <c r="B99" s="56"/>
      <c r="C99" s="34"/>
      <c r="D99" s="27">
        <v>9439.8300000000108</v>
      </c>
      <c r="E99" s="26" t="s">
        <v>2588</v>
      </c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6"/>
      <c r="Q99" s="26"/>
      <c r="R99" s="26"/>
      <c r="S99" s="26"/>
      <c r="T99" s="26"/>
      <c r="U99" s="26"/>
      <c r="V99" s="2"/>
      <c r="W99" s="2"/>
      <c r="X99" s="2"/>
      <c r="Y99" s="2"/>
      <c r="Z99" s="2"/>
      <c r="AA99" s="2"/>
      <c r="AB99" s="5"/>
    </row>
    <row r="100" spans="1:28" x14ac:dyDescent="0.3">
      <c r="A100" s="34"/>
      <c r="B100" s="56"/>
      <c r="C100" s="34"/>
      <c r="D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7"/>
      <c r="W100" s="7"/>
      <c r="X100" s="7"/>
      <c r="Y100" s="7"/>
      <c r="Z100" s="7"/>
      <c r="AA100" s="7"/>
      <c r="AB100" s="9"/>
    </row>
    <row r="101" spans="1:28" ht="15" thickBot="1" x14ac:dyDescent="0.35">
      <c r="A101" s="26"/>
      <c r="B101" s="57"/>
      <c r="C101" s="26"/>
      <c r="D101" s="27"/>
      <c r="E101" s="26"/>
      <c r="F101" s="42">
        <f t="shared" ref="F101:U101" si="0">SUM(F9:F100)</f>
        <v>3160</v>
      </c>
      <c r="G101" s="42">
        <f t="shared" si="0"/>
        <v>2200</v>
      </c>
      <c r="H101" s="42">
        <f t="shared" si="0"/>
        <v>30043.64</v>
      </c>
      <c r="I101" s="42">
        <f t="shared" si="0"/>
        <v>-1666.95</v>
      </c>
      <c r="J101" s="42">
        <f t="shared" si="0"/>
        <v>-442.85</v>
      </c>
      <c r="K101" s="42">
        <f t="shared" si="0"/>
        <v>-1328.13</v>
      </c>
      <c r="L101" s="42">
        <f t="shared" si="0"/>
        <v>0</v>
      </c>
      <c r="M101" s="42">
        <f t="shared" si="0"/>
        <v>0</v>
      </c>
      <c r="N101" s="42">
        <f t="shared" si="0"/>
        <v>0</v>
      </c>
      <c r="O101" s="42">
        <f t="shared" si="0"/>
        <v>0</v>
      </c>
      <c r="P101" s="42">
        <f t="shared" si="0"/>
        <v>-1619.71</v>
      </c>
      <c r="Q101" s="42">
        <f t="shared" si="0"/>
        <v>0</v>
      </c>
      <c r="R101" s="42">
        <f t="shared" si="0"/>
        <v>0</v>
      </c>
      <c r="S101" s="42">
        <f t="shared" si="0"/>
        <v>0</v>
      </c>
      <c r="T101" s="42">
        <f t="shared" si="0"/>
        <v>0</v>
      </c>
      <c r="U101" s="42">
        <f t="shared" si="0"/>
        <v>0</v>
      </c>
      <c r="V101" s="210">
        <f t="shared" ref="V101:AB101" si="1">SUM(V99:V100)</f>
        <v>0</v>
      </c>
      <c r="W101" s="210">
        <f t="shared" si="1"/>
        <v>0</v>
      </c>
      <c r="X101" s="210">
        <f t="shared" si="1"/>
        <v>0</v>
      </c>
      <c r="Y101" s="210">
        <f t="shared" si="1"/>
        <v>0</v>
      </c>
      <c r="Z101" s="210">
        <f t="shared" si="1"/>
        <v>0</v>
      </c>
      <c r="AA101" s="210">
        <f t="shared" si="1"/>
        <v>0</v>
      </c>
      <c r="AB101" s="210">
        <f t="shared" si="1"/>
        <v>0</v>
      </c>
    </row>
    <row r="102" spans="1:28" ht="15" thickTop="1" x14ac:dyDescent="0.3">
      <c r="B102" s="58"/>
      <c r="K102" s="4"/>
      <c r="O102" s="42"/>
    </row>
    <row r="103" spans="1:28" x14ac:dyDescent="0.3">
      <c r="B103" s="209"/>
      <c r="E103" s="60" t="s">
        <v>84</v>
      </c>
      <c r="F103" s="4">
        <f>SUM(F101:U101)</f>
        <v>30346.000000000004</v>
      </c>
    </row>
    <row r="104" spans="1:28" x14ac:dyDescent="0.3">
      <c r="B104" s="209"/>
      <c r="E104" s="83"/>
      <c r="F104" s="208"/>
    </row>
    <row r="105" spans="1:28" x14ac:dyDescent="0.3">
      <c r="B105" s="209"/>
      <c r="F105" s="79"/>
    </row>
    <row r="106" spans="1:28" x14ac:dyDescent="0.3">
      <c r="B106" s="209"/>
    </row>
    <row r="107" spans="1:28" x14ac:dyDescent="0.3">
      <c r="B107" s="209"/>
    </row>
    <row r="108" spans="1:28" x14ac:dyDescent="0.3">
      <c r="B108" s="209"/>
    </row>
    <row r="109" spans="1:28" x14ac:dyDescent="0.3">
      <c r="B109" s="209"/>
    </row>
    <row r="110" spans="1:28" x14ac:dyDescent="0.3">
      <c r="B110" s="209"/>
    </row>
  </sheetData>
  <mergeCells count="8">
    <mergeCell ref="F6:H6"/>
    <mergeCell ref="I6:U6"/>
    <mergeCell ref="F7:F8"/>
    <mergeCell ref="G7:G8"/>
    <mergeCell ref="H7:H8"/>
    <mergeCell ref="I7:I8"/>
    <mergeCell ref="J7:J8"/>
    <mergeCell ref="K7:K8"/>
  </mergeCells>
  <conditionalFormatting sqref="A78">
    <cfRule type="duplicateValues" dxfId="110" priority="28"/>
  </conditionalFormatting>
  <conditionalFormatting sqref="A77">
    <cfRule type="duplicateValues" dxfId="109" priority="27"/>
  </conditionalFormatting>
  <conditionalFormatting sqref="A76">
    <cfRule type="duplicateValues" dxfId="108" priority="26"/>
  </conditionalFormatting>
  <conditionalFormatting sqref="A75">
    <cfRule type="duplicateValues" dxfId="107" priority="25"/>
  </conditionalFormatting>
  <conditionalFormatting sqref="A74">
    <cfRule type="duplicateValues" dxfId="106" priority="24"/>
  </conditionalFormatting>
  <conditionalFormatting sqref="A73 A67:A69 A63:A64 A55:A60 A32:A37">
    <cfRule type="duplicateValues" dxfId="105" priority="22"/>
  </conditionalFormatting>
  <conditionalFormatting sqref="A72">
    <cfRule type="duplicateValues" dxfId="104" priority="21"/>
  </conditionalFormatting>
  <conditionalFormatting sqref="A71">
    <cfRule type="duplicateValues" dxfId="103" priority="20"/>
  </conditionalFormatting>
  <conditionalFormatting sqref="A70">
    <cfRule type="duplicateValues" dxfId="102" priority="19"/>
  </conditionalFormatting>
  <conditionalFormatting sqref="A66">
    <cfRule type="duplicateValues" dxfId="101" priority="18"/>
  </conditionalFormatting>
  <conditionalFormatting sqref="A65">
    <cfRule type="duplicateValues" dxfId="100" priority="17"/>
  </conditionalFormatting>
  <conditionalFormatting sqref="A62">
    <cfRule type="duplicateValues" dxfId="99" priority="16"/>
  </conditionalFormatting>
  <conditionalFormatting sqref="A61">
    <cfRule type="duplicateValues" dxfId="98" priority="15"/>
  </conditionalFormatting>
  <conditionalFormatting sqref="A38:A47">
    <cfRule type="duplicateValues" dxfId="97" priority="12"/>
  </conditionalFormatting>
  <conditionalFormatting sqref="A13">
    <cfRule type="duplicateValues" dxfId="96" priority="11"/>
  </conditionalFormatting>
  <conditionalFormatting sqref="A34 A17 A92:A93 A80 A29 A37 A45 A60 A67:A68 A76 A84 A47">
    <cfRule type="duplicateValues" dxfId="95" priority="9"/>
  </conditionalFormatting>
  <conditionalFormatting sqref="A34">
    <cfRule type="duplicateValues" dxfId="94" priority="8"/>
  </conditionalFormatting>
  <conditionalFormatting sqref="A60">
    <cfRule type="duplicateValues" dxfId="93" priority="7"/>
  </conditionalFormatting>
  <conditionalFormatting sqref="A80:A97">
    <cfRule type="duplicateValues" dxfId="92" priority="41"/>
  </conditionalFormatting>
  <conditionalFormatting sqref="A12:A23 A28:A47 A55:A97">
    <cfRule type="duplicateValues" dxfId="91" priority="47"/>
  </conditionalFormatting>
  <conditionalFormatting sqref="A48:A54">
    <cfRule type="duplicateValues" dxfId="9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pane xSplit="4" ySplit="10" topLeftCell="E86" activePane="bottomRight" state="frozen"/>
      <selection pane="topRight" activeCell="E1" sqref="E1"/>
      <selection pane="bottomLeft" activeCell="A11" sqref="A11"/>
      <selection pane="bottomRight" activeCell="E25" sqref="E25"/>
    </sheetView>
  </sheetViews>
  <sheetFormatPr defaultColWidth="9.109375" defaultRowHeight="14.4" x14ac:dyDescent="0.3"/>
  <cols>
    <col min="1" max="1" width="13.6640625" style="207" bestFit="1" customWidth="1"/>
    <col min="2" max="2" width="10.6640625" style="207" bestFit="1" customWidth="1"/>
    <col min="3" max="3" width="11.88671875" style="207" bestFit="1" customWidth="1"/>
    <col min="4" max="4" width="12.33203125" style="208" bestFit="1" customWidth="1"/>
    <col min="5" max="5" width="75.5546875" style="207" bestFit="1" customWidth="1"/>
    <col min="6" max="6" width="13.44140625" style="207" customWidth="1"/>
    <col min="7" max="22" width="12.6640625" style="207" customWidth="1"/>
    <col min="23" max="16384" width="9.109375" style="207"/>
  </cols>
  <sheetData>
    <row r="1" spans="1:22" s="208" customFormat="1" x14ac:dyDescent="0.3">
      <c r="E1" s="16"/>
      <c r="F1" s="10" t="s">
        <v>78</v>
      </c>
      <c r="G1" s="10"/>
      <c r="H1" s="10"/>
      <c r="I1" s="11"/>
    </row>
    <row r="2" spans="1:22" s="208" customFormat="1" x14ac:dyDescent="0.3">
      <c r="B2" s="51"/>
      <c r="E2" s="16"/>
      <c r="F2" s="11" t="s">
        <v>79</v>
      </c>
      <c r="G2" s="10"/>
      <c r="H2" s="10"/>
      <c r="I2" s="11"/>
    </row>
    <row r="3" spans="1:22" s="208" customFormat="1" x14ac:dyDescent="0.3">
      <c r="B3" s="51"/>
      <c r="E3" s="16"/>
      <c r="F3" s="11" t="s">
        <v>532</v>
      </c>
      <c r="G3" s="10"/>
      <c r="H3" s="10"/>
      <c r="I3" s="11"/>
    </row>
    <row r="4" spans="1:22" s="208" customFormat="1" x14ac:dyDescent="0.3">
      <c r="A4" s="25"/>
      <c r="B4" s="97"/>
      <c r="E4" s="36"/>
      <c r="F4" s="11"/>
      <c r="G4" s="10"/>
      <c r="H4" s="10"/>
      <c r="I4" s="11"/>
    </row>
    <row r="5" spans="1:22" s="208" customFormat="1" x14ac:dyDescent="0.3">
      <c r="B5" s="51"/>
      <c r="E5" s="16"/>
      <c r="F5" s="11"/>
      <c r="G5" s="10"/>
      <c r="H5" s="10"/>
      <c r="I5" s="11"/>
    </row>
    <row r="6" spans="1:22" s="208" customFormat="1" x14ac:dyDescent="0.3">
      <c r="A6" s="6"/>
      <c r="B6" s="52"/>
      <c r="C6" s="13"/>
      <c r="D6" s="6"/>
      <c r="E6" s="18"/>
      <c r="F6" s="298" t="s">
        <v>29</v>
      </c>
      <c r="G6" s="299"/>
      <c r="H6" s="299"/>
      <c r="I6" s="300" t="s">
        <v>33</v>
      </c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2"/>
    </row>
    <row r="7" spans="1:22" s="208" customFormat="1" ht="15.75" customHeight="1" x14ac:dyDescent="0.3">
      <c r="A7" s="12" t="s">
        <v>38</v>
      </c>
      <c r="B7" s="53" t="s">
        <v>35</v>
      </c>
      <c r="C7" s="39" t="s">
        <v>34</v>
      </c>
      <c r="D7" s="12" t="s">
        <v>36</v>
      </c>
      <c r="E7" s="176" t="s">
        <v>37</v>
      </c>
      <c r="F7" s="303" t="s">
        <v>439</v>
      </c>
      <c r="G7" s="305" t="s">
        <v>31</v>
      </c>
      <c r="H7" s="303" t="s">
        <v>440</v>
      </c>
      <c r="I7" s="307" t="s">
        <v>441</v>
      </c>
      <c r="J7" s="307" t="s">
        <v>2565</v>
      </c>
      <c r="K7" s="307" t="s">
        <v>446</v>
      </c>
      <c r="L7" s="173" t="s">
        <v>74</v>
      </c>
      <c r="M7" s="177" t="s">
        <v>72</v>
      </c>
      <c r="N7" s="177" t="s">
        <v>82</v>
      </c>
      <c r="O7" s="173" t="s">
        <v>324</v>
      </c>
      <c r="P7" s="173" t="s">
        <v>76</v>
      </c>
      <c r="Q7" s="173" t="s">
        <v>77</v>
      </c>
      <c r="R7" s="172" t="s">
        <v>80</v>
      </c>
      <c r="S7" s="172"/>
      <c r="T7" s="179"/>
      <c r="U7" s="179"/>
      <c r="V7" s="179"/>
    </row>
    <row r="8" spans="1:22" s="208" customFormat="1" x14ac:dyDescent="0.3">
      <c r="A8" s="8"/>
      <c r="B8" s="54"/>
      <c r="C8" s="15"/>
      <c r="D8" s="8"/>
      <c r="E8" s="20"/>
      <c r="F8" s="304"/>
      <c r="G8" s="306"/>
      <c r="H8" s="304" t="s">
        <v>259</v>
      </c>
      <c r="I8" s="308"/>
      <c r="J8" s="308"/>
      <c r="K8" s="308"/>
      <c r="L8" s="175" t="s">
        <v>75</v>
      </c>
      <c r="M8" s="178" t="s">
        <v>73</v>
      </c>
      <c r="N8" s="178" t="s">
        <v>83</v>
      </c>
      <c r="O8" s="174"/>
      <c r="P8" s="174"/>
      <c r="Q8" s="174" t="s">
        <v>73</v>
      </c>
      <c r="R8" s="174" t="s">
        <v>81</v>
      </c>
      <c r="S8" s="174"/>
      <c r="T8" s="174"/>
      <c r="U8" s="174"/>
      <c r="V8" s="174"/>
    </row>
    <row r="9" spans="1:22" s="208" customFormat="1" x14ac:dyDescent="0.3">
      <c r="A9" s="44"/>
      <c r="B9" s="55"/>
      <c r="C9" s="35"/>
      <c r="D9" s="27">
        <f>D10+D91</f>
        <v>9439.8300000000108</v>
      </c>
      <c r="E9" s="30" t="s">
        <v>2551</v>
      </c>
      <c r="F9" s="31"/>
      <c r="G9" s="31"/>
      <c r="H9" s="31"/>
      <c r="I9" s="27"/>
      <c r="J9" s="27"/>
      <c r="K9" s="27"/>
      <c r="L9" s="32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s="208" customFormat="1" x14ac:dyDescent="0.3">
      <c r="A10" s="27"/>
      <c r="B10" s="55"/>
      <c r="C10" s="34"/>
      <c r="D10" s="27">
        <f>SUM(D12:D89)</f>
        <v>-5286.15</v>
      </c>
      <c r="E10" s="33" t="s">
        <v>84</v>
      </c>
      <c r="F10" s="31"/>
      <c r="G10" s="31"/>
      <c r="H10" s="31"/>
      <c r="I10" s="27"/>
      <c r="J10" s="27"/>
      <c r="K10" s="27"/>
      <c r="L10" s="32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s="208" customFormat="1" x14ac:dyDescent="0.3">
      <c r="A11" s="27"/>
      <c r="B11" s="55"/>
      <c r="C11" s="34"/>
      <c r="D11" s="27"/>
      <c r="E11" s="33"/>
      <c r="F11" s="31"/>
      <c r="G11" s="31"/>
      <c r="H11" s="31"/>
      <c r="I11" s="27"/>
      <c r="J11" s="27"/>
      <c r="K11" s="27"/>
      <c r="L11" s="32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s="208" customFormat="1" x14ac:dyDescent="0.3">
      <c r="A12" s="26"/>
      <c r="B12" s="55"/>
      <c r="C12" s="34">
        <v>42305</v>
      </c>
      <c r="D12" s="27">
        <v>150</v>
      </c>
      <c r="E12" s="33" t="s">
        <v>0</v>
      </c>
      <c r="F12" s="27"/>
      <c r="G12" s="31"/>
      <c r="H12" s="31"/>
      <c r="I12" s="27"/>
      <c r="J12" s="27"/>
      <c r="K12" s="27"/>
      <c r="L12" s="32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s="208" customFormat="1" x14ac:dyDescent="0.3">
      <c r="A13" s="26" t="s">
        <v>1640</v>
      </c>
      <c r="B13" s="55" t="s">
        <v>2559</v>
      </c>
      <c r="C13" s="34"/>
      <c r="D13" s="27"/>
      <c r="E13" s="33" t="s">
        <v>2560</v>
      </c>
      <c r="F13" s="27">
        <v>100</v>
      </c>
      <c r="G13" s="37"/>
      <c r="H13" s="31"/>
      <c r="I13" s="27"/>
      <c r="J13" s="27"/>
      <c r="K13" s="27"/>
      <c r="L13" s="32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s="208" customFormat="1" x14ac:dyDescent="0.3">
      <c r="A14" s="26"/>
      <c r="B14" s="55" t="s">
        <v>2558</v>
      </c>
      <c r="C14" s="34"/>
      <c r="D14" s="27"/>
      <c r="E14" s="33" t="s">
        <v>2294</v>
      </c>
      <c r="F14" s="27"/>
      <c r="G14" s="37">
        <v>50</v>
      </c>
      <c r="H14" s="31"/>
      <c r="I14" s="27"/>
      <c r="J14" s="27"/>
      <c r="K14" s="27"/>
      <c r="L14" s="32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s="208" customFormat="1" x14ac:dyDescent="0.3">
      <c r="A15" s="26" t="str">
        <f>INDEX(Sept15!A:A, MATCH('Oct15'!$E15, Sept15!$E:$E, 0))</f>
        <v>H017</v>
      </c>
      <c r="B15" s="55"/>
      <c r="C15" s="34">
        <v>42305</v>
      </c>
      <c r="D15" s="27">
        <v>20</v>
      </c>
      <c r="E15" s="33" t="s">
        <v>12</v>
      </c>
      <c r="F15" s="27">
        <v>20</v>
      </c>
      <c r="G15" s="31"/>
      <c r="H15" s="31"/>
      <c r="I15" s="27"/>
      <c r="J15" s="27"/>
      <c r="K15" s="27"/>
      <c r="L15" s="32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s="208" customFormat="1" x14ac:dyDescent="0.3">
      <c r="A16" s="26" t="str">
        <f>INDEX(Sept15!A:A, MATCH('Oct15'!$E16, Sept15!$E:$E, 0))</f>
        <v>R024</v>
      </c>
      <c r="B16" s="55"/>
      <c r="C16" s="34">
        <v>42305</v>
      </c>
      <c r="D16" s="27">
        <v>20</v>
      </c>
      <c r="E16" s="33" t="s">
        <v>11</v>
      </c>
      <c r="F16" s="27">
        <v>20</v>
      </c>
      <c r="G16" s="31"/>
      <c r="H16" s="31"/>
      <c r="I16" s="27"/>
      <c r="J16" s="27"/>
      <c r="K16" s="27"/>
      <c r="L16" s="32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s="208" customFormat="1" x14ac:dyDescent="0.3">
      <c r="A17" s="224" t="s">
        <v>1679</v>
      </c>
      <c r="B17" s="55"/>
      <c r="C17" s="34">
        <v>42305</v>
      </c>
      <c r="D17" s="27">
        <v>20</v>
      </c>
      <c r="E17" s="33" t="s">
        <v>2564</v>
      </c>
      <c r="F17" s="27">
        <v>20</v>
      </c>
      <c r="G17" s="31"/>
      <c r="H17" s="31"/>
      <c r="I17" s="27"/>
      <c r="J17" s="27"/>
      <c r="K17" s="27"/>
      <c r="L17" s="32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s="208" customFormat="1" x14ac:dyDescent="0.3">
      <c r="A18" s="26" t="str">
        <f>INDEX(Sept15!A:A, MATCH('Oct15'!$E18, Sept15!$E:$E, 0))</f>
        <v>G004</v>
      </c>
      <c r="B18" s="55"/>
      <c r="C18" s="34">
        <v>42305</v>
      </c>
      <c r="D18" s="27">
        <v>20</v>
      </c>
      <c r="E18" s="33" t="s">
        <v>13</v>
      </c>
      <c r="F18" s="27">
        <v>20</v>
      </c>
      <c r="G18" s="31"/>
      <c r="H18" s="31"/>
      <c r="I18" s="27"/>
      <c r="J18" s="27"/>
      <c r="K18" s="27"/>
      <c r="L18" s="32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s="208" customFormat="1" x14ac:dyDescent="0.3">
      <c r="A19" s="26" t="str">
        <f>INDEX(Sept15!A:A, MATCH('Oct15'!$E19, Sept15!$E:$E, 0))</f>
        <v>R001</v>
      </c>
      <c r="B19" s="55"/>
      <c r="C19" s="34">
        <v>42305</v>
      </c>
      <c r="D19" s="27">
        <v>20</v>
      </c>
      <c r="E19" s="33" t="s">
        <v>14</v>
      </c>
      <c r="F19" s="27">
        <v>20</v>
      </c>
      <c r="G19" s="31"/>
      <c r="H19" s="31"/>
      <c r="I19" s="27"/>
      <c r="J19" s="27"/>
      <c r="K19" s="27"/>
      <c r="L19" s="32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1:22" s="208" customFormat="1" x14ac:dyDescent="0.3">
      <c r="A20" s="26"/>
      <c r="B20" s="55"/>
      <c r="C20" s="34">
        <v>42304</v>
      </c>
      <c r="D20" s="27">
        <v>-3300</v>
      </c>
      <c r="E20" s="33">
        <v>1585</v>
      </c>
      <c r="F20" s="27"/>
      <c r="G20" s="31"/>
      <c r="H20" s="31"/>
      <c r="I20" s="27"/>
      <c r="J20" s="27"/>
      <c r="K20" s="27"/>
      <c r="L20" s="32"/>
      <c r="M20" s="27"/>
      <c r="N20" s="27"/>
      <c r="O20" s="27"/>
      <c r="P20" s="27"/>
      <c r="Q20" s="27">
        <v>-3300</v>
      </c>
      <c r="R20" s="27"/>
      <c r="S20" s="27"/>
      <c r="T20" s="27"/>
      <c r="U20" s="27"/>
      <c r="V20" s="27"/>
    </row>
    <row r="21" spans="1:22" s="208" customFormat="1" x14ac:dyDescent="0.3">
      <c r="A21" s="26" t="str">
        <f>INDEX(Sept15!A:A, MATCH('Oct15'!$E21, Sept15!$E:$E, 0))</f>
        <v>D002</v>
      </c>
      <c r="B21" s="55"/>
      <c r="C21" s="34">
        <v>42304</v>
      </c>
      <c r="D21" s="27">
        <v>30</v>
      </c>
      <c r="E21" s="33" t="s">
        <v>15</v>
      </c>
      <c r="F21" s="27">
        <v>30</v>
      </c>
      <c r="G21" s="31"/>
      <c r="H21" s="31"/>
      <c r="I21" s="27"/>
      <c r="J21" s="27"/>
      <c r="K21" s="27"/>
      <c r="L21" s="32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 s="208" customFormat="1" x14ac:dyDescent="0.3">
      <c r="A22" s="26" t="str">
        <f>INDEX(Sept15!A:A, MATCH('Oct15'!$E22, Sept15!$E:$E, 0))</f>
        <v>M015</v>
      </c>
      <c r="B22" s="55"/>
      <c r="C22" s="34">
        <v>42304</v>
      </c>
      <c r="D22" s="27">
        <v>20</v>
      </c>
      <c r="E22" s="33" t="s">
        <v>2470</v>
      </c>
      <c r="F22" s="27">
        <v>20</v>
      </c>
      <c r="G22" s="31"/>
      <c r="H22" s="31"/>
      <c r="I22" s="27"/>
      <c r="J22" s="27"/>
      <c r="K22" s="27"/>
      <c r="L22" s="32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s="208" customFormat="1" x14ac:dyDescent="0.3">
      <c r="A23" s="26" t="str">
        <f>INDEX(Sept15!A:A, MATCH('Oct15'!$E23, Sept15!$E:$E, 0))</f>
        <v>H016</v>
      </c>
      <c r="B23" s="55"/>
      <c r="C23" s="34">
        <v>42303</v>
      </c>
      <c r="D23" s="27">
        <v>20</v>
      </c>
      <c r="E23" s="33" t="s">
        <v>117</v>
      </c>
      <c r="F23" s="27">
        <v>20</v>
      </c>
      <c r="G23" s="31"/>
      <c r="H23" s="31"/>
      <c r="I23" s="27"/>
      <c r="J23" s="27"/>
      <c r="K23" s="27"/>
      <c r="L23" s="32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s="208" customFormat="1" x14ac:dyDescent="0.3">
      <c r="A24" s="26" t="str">
        <f>INDEX(Sept15!A:A, MATCH('Oct15'!$E24, Sept15!$E:$E, 0))</f>
        <v>W041</v>
      </c>
      <c r="B24" s="55"/>
      <c r="C24" s="34">
        <v>42303</v>
      </c>
      <c r="D24" s="27">
        <v>20</v>
      </c>
      <c r="E24" s="33" t="s">
        <v>17</v>
      </c>
      <c r="F24" s="27">
        <v>20</v>
      </c>
      <c r="G24" s="31"/>
      <c r="H24" s="31"/>
      <c r="I24" s="27"/>
      <c r="J24" s="27"/>
      <c r="K24" s="27"/>
      <c r="L24" s="32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s="208" customFormat="1" x14ac:dyDescent="0.3">
      <c r="A25" s="26" t="str">
        <f>INDEX(Sept15!A:A, MATCH('Oct15'!$E25, Sept15!$E:$E, 0))</f>
        <v>P017</v>
      </c>
      <c r="B25" s="55"/>
      <c r="C25" s="34">
        <v>42303</v>
      </c>
      <c r="D25" s="27">
        <v>20</v>
      </c>
      <c r="E25" s="33" t="s">
        <v>19</v>
      </c>
      <c r="F25" s="27">
        <v>20</v>
      </c>
      <c r="G25" s="31"/>
      <c r="H25" s="31"/>
      <c r="I25" s="27"/>
      <c r="J25" s="27"/>
      <c r="K25" s="27"/>
      <c r="L25" s="32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 s="208" customFormat="1" x14ac:dyDescent="0.3">
      <c r="A26" s="26" t="str">
        <f>INDEX(Sept15!A:A, MATCH('Oct15'!$E26, Sept15!$E:$E, 0))</f>
        <v>W012</v>
      </c>
      <c r="B26" s="55"/>
      <c r="C26" s="34">
        <v>42300</v>
      </c>
      <c r="D26" s="27">
        <v>20</v>
      </c>
      <c r="E26" s="33" t="s">
        <v>18</v>
      </c>
      <c r="F26" s="27">
        <v>20</v>
      </c>
      <c r="G26" s="31"/>
      <c r="H26" s="31"/>
      <c r="I26" s="27"/>
      <c r="J26" s="27"/>
      <c r="K26" s="27"/>
      <c r="L26" s="32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s="208" customFormat="1" x14ac:dyDescent="0.3">
      <c r="A27" s="26" t="str">
        <f>INDEX(Sept15!A:A, MATCH('Oct15'!$E27, Sept15!$E:$E, 0))</f>
        <v>R018</v>
      </c>
      <c r="B27" s="55"/>
      <c r="C27" s="34">
        <v>42298</v>
      </c>
      <c r="D27" s="27">
        <v>50</v>
      </c>
      <c r="E27" s="33" t="s">
        <v>20</v>
      </c>
      <c r="F27" s="27">
        <v>50</v>
      </c>
      <c r="G27" s="37"/>
      <c r="H27" s="31"/>
      <c r="I27" s="27"/>
      <c r="J27" s="27"/>
      <c r="K27" s="27"/>
      <c r="L27" s="32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 s="208" customFormat="1" x14ac:dyDescent="0.3">
      <c r="A28" s="26" t="str">
        <f>INDEX(Sept15!A:A, MATCH('Oct15'!$E28, Sept15!$E:$E, 0))</f>
        <v>K039</v>
      </c>
      <c r="B28" s="55"/>
      <c r="C28" s="34">
        <v>42298</v>
      </c>
      <c r="D28" s="27">
        <v>20</v>
      </c>
      <c r="E28" s="33" t="s">
        <v>2477</v>
      </c>
      <c r="F28" s="27">
        <v>20</v>
      </c>
      <c r="G28" s="37"/>
      <c r="H28" s="31"/>
      <c r="I28" s="27"/>
      <c r="J28" s="27"/>
      <c r="K28" s="27"/>
      <c r="L28" s="32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 s="208" customFormat="1" x14ac:dyDescent="0.3">
      <c r="A29" s="26" t="str">
        <f>INDEX(Sept15!A:A, MATCH('Oct15'!$E29, Sept15!$E:$E, 0))</f>
        <v>G029</v>
      </c>
      <c r="B29" s="55"/>
      <c r="C29" s="34">
        <v>42298</v>
      </c>
      <c r="D29" s="27">
        <v>20</v>
      </c>
      <c r="E29" s="33" t="s">
        <v>21</v>
      </c>
      <c r="F29" s="27">
        <v>20</v>
      </c>
      <c r="G29" s="37"/>
      <c r="H29" s="31"/>
      <c r="I29" s="27"/>
      <c r="J29" s="27"/>
      <c r="K29" s="27"/>
      <c r="L29" s="32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 s="208" customFormat="1" x14ac:dyDescent="0.3">
      <c r="A30" s="224" t="s">
        <v>462</v>
      </c>
      <c r="B30" s="55"/>
      <c r="C30" s="34">
        <v>42298</v>
      </c>
      <c r="D30" s="27">
        <v>20</v>
      </c>
      <c r="E30" s="33" t="s">
        <v>2561</v>
      </c>
      <c r="F30" s="27">
        <v>20</v>
      </c>
      <c r="G30" s="37"/>
      <c r="H30" s="31"/>
      <c r="I30" s="27"/>
      <c r="J30" s="27"/>
      <c r="K30" s="27"/>
      <c r="L30" s="32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 s="208" customFormat="1" x14ac:dyDescent="0.3">
      <c r="A31" s="26" t="str">
        <f>INDEX(Sept15!A:A, MATCH('Oct15'!$E31, Sept15!$E:$E, 0))</f>
        <v>S017</v>
      </c>
      <c r="B31" s="55"/>
      <c r="C31" s="34">
        <v>42297</v>
      </c>
      <c r="D31" s="27">
        <v>20</v>
      </c>
      <c r="E31" s="33" t="s">
        <v>22</v>
      </c>
      <c r="F31" s="27">
        <v>20</v>
      </c>
      <c r="G31" s="31"/>
      <c r="H31" s="31"/>
      <c r="I31" s="27"/>
      <c r="J31" s="27"/>
      <c r="K31" s="27"/>
      <c r="L31" s="32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 s="208" customFormat="1" x14ac:dyDescent="0.3">
      <c r="A32" s="26" t="str">
        <f>INDEX(Sept15!A:A, MATCH('Oct15'!$E32, Sept15!$E:$E, 0))</f>
        <v>O001</v>
      </c>
      <c r="B32" s="55"/>
      <c r="C32" s="34">
        <v>42297</v>
      </c>
      <c r="D32" s="27">
        <v>20</v>
      </c>
      <c r="E32" s="33" t="s">
        <v>262</v>
      </c>
      <c r="F32" s="27">
        <v>20</v>
      </c>
      <c r="G32" s="31"/>
      <c r="H32" s="31"/>
      <c r="I32" s="27"/>
      <c r="J32" s="27"/>
      <c r="K32" s="27"/>
      <c r="L32" s="32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 s="208" customFormat="1" x14ac:dyDescent="0.3">
      <c r="A33" s="26"/>
      <c r="B33" s="55"/>
      <c r="C33" s="183">
        <v>42296</v>
      </c>
      <c r="D33" s="87">
        <v>1480</v>
      </c>
      <c r="E33" s="280" t="s">
        <v>0</v>
      </c>
      <c r="F33" s="37"/>
      <c r="G33" s="31"/>
      <c r="H33" s="31"/>
      <c r="I33" s="27"/>
      <c r="J33" s="27"/>
      <c r="K33" s="27"/>
      <c r="L33" s="32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 s="208" customFormat="1" x14ac:dyDescent="0.3">
      <c r="A34" s="26" t="s">
        <v>761</v>
      </c>
      <c r="B34" s="55" t="s">
        <v>2508</v>
      </c>
      <c r="C34" s="34"/>
      <c r="D34" s="27"/>
      <c r="E34" s="33" t="s">
        <v>760</v>
      </c>
      <c r="F34" s="37">
        <v>240</v>
      </c>
      <c r="G34" s="37"/>
      <c r="H34" s="31"/>
      <c r="I34" s="27"/>
      <c r="J34" s="27"/>
      <c r="K34" s="27"/>
      <c r="L34" s="32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s="208" customFormat="1" x14ac:dyDescent="0.3">
      <c r="A35" s="26" t="s">
        <v>2102</v>
      </c>
      <c r="B35" s="55" t="s">
        <v>2509</v>
      </c>
      <c r="C35" s="34"/>
      <c r="D35" s="27"/>
      <c r="E35" s="33" t="s">
        <v>2101</v>
      </c>
      <c r="F35" s="37">
        <v>120</v>
      </c>
      <c r="G35" s="37"/>
      <c r="H35" s="31"/>
      <c r="I35" s="27"/>
      <c r="J35" s="27"/>
      <c r="K35" s="27"/>
      <c r="L35" s="32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s="208" customFormat="1" x14ac:dyDescent="0.3">
      <c r="A36" s="26" t="s">
        <v>920</v>
      </c>
      <c r="B36" s="55" t="s">
        <v>2510</v>
      </c>
      <c r="C36" s="34"/>
      <c r="D36" s="27"/>
      <c r="E36" s="33" t="s">
        <v>919</v>
      </c>
      <c r="F36" s="37">
        <v>120</v>
      </c>
      <c r="G36" s="37"/>
      <c r="H36" s="31"/>
      <c r="I36" s="27"/>
      <c r="J36" s="27"/>
      <c r="K36" s="27"/>
      <c r="L36" s="32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 s="208" customFormat="1" x14ac:dyDescent="0.3">
      <c r="A37" s="26" t="s">
        <v>1216</v>
      </c>
      <c r="B37" s="55" t="s">
        <v>2511</v>
      </c>
      <c r="C37" s="34"/>
      <c r="D37" s="27"/>
      <c r="E37" s="33" t="s">
        <v>1215</v>
      </c>
      <c r="F37" s="37">
        <v>100</v>
      </c>
      <c r="G37" s="37"/>
      <c r="H37" s="31"/>
      <c r="I37" s="27"/>
      <c r="J37" s="27"/>
      <c r="K37" s="27"/>
      <c r="L37" s="32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s="208" customFormat="1" x14ac:dyDescent="0.3">
      <c r="A38" s="26"/>
      <c r="B38" s="55" t="s">
        <v>2512</v>
      </c>
      <c r="C38" s="34"/>
      <c r="D38" s="27"/>
      <c r="E38" s="33" t="s">
        <v>2513</v>
      </c>
      <c r="F38" s="37"/>
      <c r="G38" s="37">
        <v>100</v>
      </c>
      <c r="H38" s="31"/>
      <c r="I38" s="27"/>
      <c r="J38" s="27"/>
      <c r="K38" s="27"/>
      <c r="L38" s="32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s="208" customFormat="1" x14ac:dyDescent="0.3">
      <c r="A39" s="26" t="s">
        <v>113</v>
      </c>
      <c r="B39" s="55" t="s">
        <v>2514</v>
      </c>
      <c r="C39" s="34"/>
      <c r="D39" s="27"/>
      <c r="E39" s="33" t="s">
        <v>2126</v>
      </c>
      <c r="F39" s="37"/>
      <c r="G39" s="37">
        <v>100</v>
      </c>
      <c r="H39" s="31"/>
      <c r="I39" s="27"/>
      <c r="J39" s="27"/>
      <c r="K39" s="27"/>
      <c r="L39" s="32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2" s="208" customFormat="1" x14ac:dyDescent="0.3">
      <c r="A40" s="26"/>
      <c r="B40" s="55" t="s">
        <v>2515</v>
      </c>
      <c r="C40" s="34"/>
      <c r="D40" s="27"/>
      <c r="E40" s="33" t="s">
        <v>2294</v>
      </c>
      <c r="F40" s="37"/>
      <c r="G40" s="37">
        <v>50</v>
      </c>
      <c r="H40" s="31"/>
      <c r="I40" s="27"/>
      <c r="J40" s="27"/>
      <c r="K40" s="27"/>
      <c r="L40" s="32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s="208" customFormat="1" x14ac:dyDescent="0.3">
      <c r="A41" s="26"/>
      <c r="B41" s="55" t="s">
        <v>2516</v>
      </c>
      <c r="C41" s="34"/>
      <c r="D41" s="27"/>
      <c r="E41" s="33" t="s">
        <v>2517</v>
      </c>
      <c r="F41" s="37"/>
      <c r="G41" s="37">
        <v>50</v>
      </c>
      <c r="H41" s="31"/>
      <c r="I41" s="27"/>
      <c r="J41" s="27"/>
      <c r="K41" s="27"/>
      <c r="L41" s="32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s="208" customFormat="1" x14ac:dyDescent="0.3">
      <c r="A42" s="26"/>
      <c r="B42" s="55" t="s">
        <v>2518</v>
      </c>
      <c r="C42" s="34"/>
      <c r="D42" s="27"/>
      <c r="E42" s="33" t="s">
        <v>2520</v>
      </c>
      <c r="F42" s="37"/>
      <c r="G42" s="37">
        <v>100</v>
      </c>
      <c r="H42" s="31"/>
      <c r="I42" s="27"/>
      <c r="J42" s="27"/>
      <c r="K42" s="27"/>
      <c r="L42" s="32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s="208" customFormat="1" x14ac:dyDescent="0.3">
      <c r="A43" s="26"/>
      <c r="B43" s="55" t="s">
        <v>2519</v>
      </c>
      <c r="C43" s="34"/>
      <c r="D43" s="27"/>
      <c r="E43" s="33" t="s">
        <v>2521</v>
      </c>
      <c r="F43" s="37"/>
      <c r="G43" s="37">
        <v>500</v>
      </c>
      <c r="H43" s="31"/>
      <c r="I43" s="27"/>
      <c r="J43" s="27"/>
      <c r="K43" s="27"/>
      <c r="L43" s="32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s="208" customFormat="1" x14ac:dyDescent="0.3">
      <c r="A44" s="26"/>
      <c r="B44" s="55"/>
      <c r="C44" s="281">
        <v>42296</v>
      </c>
      <c r="D44" s="282">
        <v>500</v>
      </c>
      <c r="E44" s="283" t="s">
        <v>0</v>
      </c>
      <c r="F44" s="37"/>
      <c r="G44" s="31"/>
      <c r="H44" s="31"/>
      <c r="I44" s="27"/>
      <c r="J44" s="27"/>
      <c r="K44" s="27"/>
      <c r="L44" s="32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s="208" customFormat="1" x14ac:dyDescent="0.3">
      <c r="A45" s="26"/>
      <c r="B45" s="55"/>
      <c r="C45" s="281"/>
      <c r="D45" s="282"/>
      <c r="E45" s="33" t="s">
        <v>2566</v>
      </c>
      <c r="F45" s="37"/>
      <c r="G45" s="31">
        <v>500</v>
      </c>
      <c r="H45" s="31"/>
      <c r="I45" s="27"/>
      <c r="J45" s="27"/>
      <c r="K45" s="27"/>
      <c r="L45" s="32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s="208" customFormat="1" x14ac:dyDescent="0.3">
      <c r="A46" s="26" t="s">
        <v>2330</v>
      </c>
      <c r="B46" s="55"/>
      <c r="C46" s="34">
        <v>42296</v>
      </c>
      <c r="D46" s="27">
        <v>20</v>
      </c>
      <c r="E46" s="33" t="s">
        <v>2562</v>
      </c>
      <c r="F46" s="27">
        <v>20</v>
      </c>
      <c r="G46" s="31"/>
      <c r="H46" s="31"/>
      <c r="I46" s="27"/>
      <c r="J46" s="27"/>
      <c r="K46" s="27"/>
      <c r="L46" s="32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s="208" customFormat="1" x14ac:dyDescent="0.3">
      <c r="A47" s="26" t="str">
        <f>INDEX(Sept15!A:A, MATCH('Oct15'!$E47, Sept15!$E:$E, 0))</f>
        <v>M001</v>
      </c>
      <c r="B47" s="55"/>
      <c r="C47" s="34">
        <v>42296</v>
      </c>
      <c r="D47" s="27">
        <v>20</v>
      </c>
      <c r="E47" s="33" t="s">
        <v>26</v>
      </c>
      <c r="F47" s="27">
        <v>20</v>
      </c>
      <c r="G47" s="31"/>
      <c r="H47" s="31"/>
      <c r="I47" s="27"/>
      <c r="J47" s="27"/>
      <c r="K47" s="27"/>
      <c r="L47" s="32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s="208" customFormat="1" x14ac:dyDescent="0.3">
      <c r="A48" s="26" t="str">
        <f>INDEX(Sept15!A:A, MATCH('Oct15'!$E48, Sept15!$E:$E, 0))</f>
        <v>P029</v>
      </c>
      <c r="B48" s="55"/>
      <c r="C48" s="34">
        <v>42296</v>
      </c>
      <c r="D48" s="27">
        <v>20</v>
      </c>
      <c r="E48" s="33" t="s">
        <v>261</v>
      </c>
      <c r="F48" s="27">
        <v>20</v>
      </c>
      <c r="G48" s="31"/>
      <c r="H48" s="31"/>
      <c r="I48" s="27"/>
      <c r="J48" s="27"/>
      <c r="K48" s="27"/>
      <c r="L48" s="32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s="208" customFormat="1" x14ac:dyDescent="0.3">
      <c r="A49" s="224" t="s">
        <v>1227</v>
      </c>
      <c r="B49" s="55"/>
      <c r="C49" s="34">
        <v>42293</v>
      </c>
      <c r="D49" s="27">
        <v>2700</v>
      </c>
      <c r="E49" s="33" t="s">
        <v>2563</v>
      </c>
      <c r="F49" s="37"/>
      <c r="G49" s="27">
        <v>2700</v>
      </c>
      <c r="H49" s="31"/>
      <c r="I49" s="27"/>
      <c r="J49" s="27"/>
      <c r="K49" s="27"/>
      <c r="L49" s="32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s="208" customFormat="1" x14ac:dyDescent="0.3">
      <c r="A50" s="26" t="str">
        <f>INDEX(Sept15!A:A, MATCH('Oct15'!$E50, Sept15!$E:$E, 0))</f>
        <v>G001</v>
      </c>
      <c r="B50" s="55"/>
      <c r="C50" s="34">
        <v>42293</v>
      </c>
      <c r="D50" s="27">
        <v>20</v>
      </c>
      <c r="E50" s="33" t="s">
        <v>25</v>
      </c>
      <c r="F50" s="27">
        <v>20</v>
      </c>
      <c r="G50" s="31"/>
      <c r="H50" s="31"/>
      <c r="I50" s="27"/>
      <c r="J50" s="27"/>
      <c r="K50" s="27"/>
      <c r="L50" s="32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s="208" customFormat="1" x14ac:dyDescent="0.3">
      <c r="A51" s="26" t="str">
        <f>INDEX(Sept15!A:A, MATCH('Oct15'!$E51, Sept15!$E:$E, 0))</f>
        <v>H008</v>
      </c>
      <c r="B51" s="55"/>
      <c r="C51" s="34">
        <v>42293</v>
      </c>
      <c r="D51" s="27">
        <v>20</v>
      </c>
      <c r="E51" s="33" t="s">
        <v>24</v>
      </c>
      <c r="F51" s="27">
        <v>20</v>
      </c>
      <c r="G51" s="31"/>
      <c r="H51" s="31"/>
      <c r="I51" s="27"/>
      <c r="J51" s="27"/>
      <c r="K51" s="27"/>
      <c r="L51" s="32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s="208" customFormat="1" x14ac:dyDescent="0.3">
      <c r="A52" s="26" t="str">
        <f>INDEX(Sept15!A:A, MATCH('Oct15'!$E52, Sept15!$E:$E, 0))</f>
        <v>K038</v>
      </c>
      <c r="B52" s="55"/>
      <c r="C52" s="34">
        <v>42293</v>
      </c>
      <c r="D52" s="27">
        <v>20</v>
      </c>
      <c r="E52" s="33" t="s">
        <v>214</v>
      </c>
      <c r="F52" s="27">
        <v>20</v>
      </c>
      <c r="G52" s="31"/>
      <c r="H52" s="31"/>
      <c r="I52" s="27"/>
      <c r="J52" s="27"/>
      <c r="K52" s="27"/>
      <c r="L52" s="32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s="208" customFormat="1" x14ac:dyDescent="0.3">
      <c r="A53" s="26" t="str">
        <f>INDEX(Sept15!A:A, MATCH('Oct15'!$E53, Sept15!$E:$E, 0))</f>
        <v>P030</v>
      </c>
      <c r="B53" s="55"/>
      <c r="C53" s="34">
        <v>42293</v>
      </c>
      <c r="D53" s="27">
        <v>20</v>
      </c>
      <c r="E53" s="33" t="s">
        <v>399</v>
      </c>
      <c r="F53" s="27">
        <v>20</v>
      </c>
      <c r="G53" s="31"/>
      <c r="H53" s="31"/>
      <c r="I53" s="27"/>
      <c r="J53" s="27"/>
      <c r="K53" s="27"/>
      <c r="L53" s="32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s="208" customFormat="1" x14ac:dyDescent="0.3">
      <c r="A54" s="26" t="str">
        <f>INDEX(Sept15!A:A, MATCH('Oct15'!$E54, Sept15!$E:$E, 0))</f>
        <v>P019</v>
      </c>
      <c r="B54" s="55"/>
      <c r="C54" s="34">
        <v>42293</v>
      </c>
      <c r="D54" s="27">
        <v>20</v>
      </c>
      <c r="E54" s="33" t="s">
        <v>216</v>
      </c>
      <c r="F54" s="27">
        <v>20</v>
      </c>
      <c r="G54" s="31"/>
      <c r="H54" s="31"/>
      <c r="I54" s="27"/>
      <c r="J54" s="27"/>
      <c r="K54" s="27"/>
      <c r="L54" s="32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s="208" customFormat="1" x14ac:dyDescent="0.3">
      <c r="A55" s="26" t="str">
        <f>INDEX(Sept15!A:A, MATCH('Oct15'!$E55, Sept15!$E:$E, 0))</f>
        <v>D021</v>
      </c>
      <c r="B55" s="55"/>
      <c r="C55" s="34">
        <v>42292</v>
      </c>
      <c r="D55" s="27">
        <v>20</v>
      </c>
      <c r="E55" s="33" t="s">
        <v>124</v>
      </c>
      <c r="F55" s="27">
        <v>20</v>
      </c>
      <c r="G55" s="31"/>
      <c r="H55" s="31"/>
      <c r="I55" s="27"/>
      <c r="J55" s="27"/>
      <c r="K55" s="27"/>
      <c r="L55" s="32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s="208" customFormat="1" x14ac:dyDescent="0.3">
      <c r="A56" s="26" t="str">
        <f>INDEX(Sept15!A:A, MATCH('Oct15'!$E56, Sept15!$E:$E, 0))</f>
        <v>H018</v>
      </c>
      <c r="B56" s="55"/>
      <c r="C56" s="34">
        <v>42292</v>
      </c>
      <c r="D56" s="27">
        <v>20</v>
      </c>
      <c r="E56" s="33" t="s">
        <v>278</v>
      </c>
      <c r="F56" s="27">
        <v>20</v>
      </c>
      <c r="G56" s="31"/>
      <c r="H56" s="31"/>
      <c r="I56" s="27"/>
      <c r="J56" s="27"/>
      <c r="K56" s="27"/>
      <c r="L56" s="32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 s="208" customFormat="1" x14ac:dyDescent="0.3">
      <c r="A57" s="26" t="str">
        <f>INDEX(Sept15!A:A, MATCH('Oct15'!$E57, Sept15!$E:$E, 0))</f>
        <v>D025</v>
      </c>
      <c r="B57" s="55"/>
      <c r="C57" s="34">
        <v>42292</v>
      </c>
      <c r="D57" s="27">
        <v>20</v>
      </c>
      <c r="E57" s="33" t="s">
        <v>119</v>
      </c>
      <c r="F57" s="27">
        <v>20</v>
      </c>
      <c r="G57" s="31"/>
      <c r="H57" s="31"/>
      <c r="I57" s="27"/>
      <c r="J57" s="27"/>
      <c r="K57" s="27"/>
      <c r="L57" s="32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 s="208" customFormat="1" x14ac:dyDescent="0.3">
      <c r="A58" s="26" t="str">
        <f>INDEX(Sept15!A:A, MATCH('Oct15'!$E58, Sept15!$E:$E, 0))</f>
        <v>K013</v>
      </c>
      <c r="B58" s="55"/>
      <c r="C58" s="34">
        <v>42292</v>
      </c>
      <c r="D58" s="27">
        <v>20</v>
      </c>
      <c r="E58" s="33" t="s">
        <v>27</v>
      </c>
      <c r="F58" s="27">
        <v>20</v>
      </c>
      <c r="G58" s="31"/>
      <c r="H58" s="31"/>
      <c r="I58" s="27"/>
      <c r="J58" s="27"/>
      <c r="K58" s="27"/>
      <c r="L58" s="32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 s="208" customFormat="1" x14ac:dyDescent="0.3">
      <c r="A59" s="26"/>
      <c r="B59" s="55"/>
      <c r="C59" s="34">
        <v>42291</v>
      </c>
      <c r="D59" s="27">
        <v>-1807.09</v>
      </c>
      <c r="E59" s="33">
        <v>1583</v>
      </c>
      <c r="F59" s="27"/>
      <c r="G59" s="31"/>
      <c r="H59" s="31"/>
      <c r="I59" s="27"/>
      <c r="J59" s="27">
        <v>-1807.09</v>
      </c>
      <c r="K59" s="27"/>
      <c r="L59" s="32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s="208" customFormat="1" x14ac:dyDescent="0.3">
      <c r="A60" s="26"/>
      <c r="B60" s="55"/>
      <c r="C60" s="34">
        <v>42291</v>
      </c>
      <c r="D60" s="27">
        <v>-1200</v>
      </c>
      <c r="E60" s="33">
        <v>1580</v>
      </c>
      <c r="F60" s="27"/>
      <c r="G60" s="31"/>
      <c r="H60" s="31"/>
      <c r="I60" s="27"/>
      <c r="J60" s="27"/>
      <c r="K60" s="27"/>
      <c r="L60" s="32"/>
      <c r="M60" s="27"/>
      <c r="N60" s="27"/>
      <c r="O60" s="27"/>
      <c r="P60" s="27"/>
      <c r="Q60" s="27">
        <v>-1200</v>
      </c>
      <c r="R60" s="27"/>
      <c r="S60" s="27"/>
      <c r="T60" s="27"/>
      <c r="U60" s="27"/>
      <c r="V60" s="27"/>
    </row>
    <row r="61" spans="1:22" s="208" customFormat="1" x14ac:dyDescent="0.3">
      <c r="A61" s="26" t="str">
        <f>INDEX(Sept15!A:A, MATCH('Oct15'!$E61, Sept15!$E:$E, 0))</f>
        <v>M017</v>
      </c>
      <c r="B61" s="55"/>
      <c r="C61" s="34">
        <v>42291</v>
      </c>
      <c r="D61" s="27">
        <v>20</v>
      </c>
      <c r="E61" s="33" t="s">
        <v>257</v>
      </c>
      <c r="F61" s="27">
        <v>20</v>
      </c>
      <c r="G61" s="31"/>
      <c r="H61" s="31"/>
      <c r="I61" s="27"/>
      <c r="J61" s="27"/>
      <c r="K61" s="27"/>
      <c r="L61" s="32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1:22" s="208" customFormat="1" x14ac:dyDescent="0.3">
      <c r="A62" s="26" t="str">
        <f>INDEX(Sept15!A:A, MATCH('Oct15'!$E62, Sept15!$E:$E, 0))</f>
        <v>K007</v>
      </c>
      <c r="B62" s="55"/>
      <c r="C62" s="34">
        <v>42291</v>
      </c>
      <c r="D62" s="27">
        <v>20</v>
      </c>
      <c r="E62" s="33" t="s">
        <v>109</v>
      </c>
      <c r="F62" s="27">
        <v>20</v>
      </c>
      <c r="G62" s="31"/>
      <c r="H62" s="31"/>
      <c r="I62" s="27"/>
      <c r="J62" s="27"/>
      <c r="K62" s="27"/>
      <c r="L62" s="32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1:22" s="208" customFormat="1" x14ac:dyDescent="0.3">
      <c r="A63" s="26" t="str">
        <f>INDEX(Sept15!A:A, MATCH('Oct15'!$E63, Sept15!$E:$E, 0))</f>
        <v>E008</v>
      </c>
      <c r="B63" s="55"/>
      <c r="C63" s="34">
        <v>42291</v>
      </c>
      <c r="D63" s="27">
        <v>20</v>
      </c>
      <c r="E63" s="33" t="s">
        <v>2311</v>
      </c>
      <c r="F63" s="27">
        <v>20</v>
      </c>
      <c r="G63" s="31"/>
      <c r="H63" s="31"/>
      <c r="I63" s="27"/>
      <c r="J63" s="27"/>
      <c r="K63" s="27"/>
      <c r="L63" s="32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1:22" s="208" customFormat="1" x14ac:dyDescent="0.3">
      <c r="A64" s="26"/>
      <c r="B64" s="55"/>
      <c r="C64" s="34">
        <v>42290</v>
      </c>
      <c r="D64" s="27">
        <v>-1198.98</v>
      </c>
      <c r="E64" s="33">
        <v>1581</v>
      </c>
      <c r="F64" s="27"/>
      <c r="G64" s="31"/>
      <c r="H64" s="31"/>
      <c r="I64" s="27"/>
      <c r="J64" s="27"/>
      <c r="K64" s="27"/>
      <c r="L64" s="32"/>
      <c r="M64" s="27"/>
      <c r="N64" s="27"/>
      <c r="O64" s="27"/>
      <c r="P64" s="27">
        <v>-1198.98</v>
      </c>
      <c r="Q64" s="27"/>
      <c r="R64" s="27"/>
      <c r="S64" s="27"/>
      <c r="T64" s="27"/>
      <c r="U64" s="27"/>
      <c r="V64" s="27"/>
    </row>
    <row r="65" spans="1:22" s="208" customFormat="1" x14ac:dyDescent="0.3">
      <c r="A65" s="26"/>
      <c r="B65" s="55"/>
      <c r="C65" s="34">
        <v>42290</v>
      </c>
      <c r="D65" s="27">
        <v>-100</v>
      </c>
      <c r="E65" s="33">
        <v>1582</v>
      </c>
      <c r="F65" s="27"/>
      <c r="G65" s="31"/>
      <c r="H65" s="31"/>
      <c r="I65" s="27"/>
      <c r="J65" s="27"/>
      <c r="K65" s="27"/>
      <c r="L65" s="32"/>
      <c r="M65" s="27"/>
      <c r="N65" s="27"/>
      <c r="O65" s="27"/>
      <c r="P65" s="27"/>
      <c r="Q65" s="27">
        <v>-100</v>
      </c>
      <c r="R65" s="27"/>
      <c r="S65" s="27"/>
      <c r="T65" s="27"/>
      <c r="U65" s="27"/>
      <c r="V65" s="27"/>
    </row>
    <row r="66" spans="1:22" s="208" customFormat="1" x14ac:dyDescent="0.3">
      <c r="A66" s="26" t="str">
        <f>INDEX(Sept15!A:A, MATCH('Oct15'!$E66, Sept15!$E:$E, 0))</f>
        <v>M021</v>
      </c>
      <c r="B66" s="55"/>
      <c r="C66" s="34">
        <v>42290</v>
      </c>
      <c r="D66" s="27">
        <v>20</v>
      </c>
      <c r="E66" s="33" t="s">
        <v>102</v>
      </c>
      <c r="F66" s="27">
        <v>20</v>
      </c>
      <c r="G66" s="31"/>
      <c r="H66" s="31"/>
      <c r="I66" s="27"/>
      <c r="J66" s="27"/>
      <c r="K66" s="27"/>
      <c r="L66" s="32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1:22" s="208" customFormat="1" x14ac:dyDescent="0.3">
      <c r="A67" s="26"/>
      <c r="B67" s="55"/>
      <c r="C67" s="34">
        <v>42290</v>
      </c>
      <c r="D67" s="27">
        <v>-1666.95</v>
      </c>
      <c r="E67" s="33" t="s">
        <v>3</v>
      </c>
      <c r="F67" s="27"/>
      <c r="G67" s="31"/>
      <c r="H67" s="31"/>
      <c r="I67" s="27"/>
      <c r="J67" s="27"/>
      <c r="K67" s="27">
        <v>-1666.95</v>
      </c>
      <c r="L67" s="32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 s="208" customFormat="1" x14ac:dyDescent="0.3">
      <c r="A68" s="26"/>
      <c r="B68" s="55"/>
      <c r="C68" s="34">
        <v>42289</v>
      </c>
      <c r="D68" s="284">
        <v>-2000</v>
      </c>
      <c r="E68" s="33">
        <v>1579</v>
      </c>
      <c r="F68" s="31"/>
      <c r="G68" s="31"/>
      <c r="H68" s="31"/>
      <c r="I68" s="27"/>
      <c r="J68" s="27"/>
      <c r="K68" s="27"/>
      <c r="L68" s="32"/>
      <c r="M68" s="27"/>
      <c r="N68" s="27"/>
      <c r="O68" s="27"/>
      <c r="P68" s="27"/>
      <c r="Q68" s="27">
        <v>-2000</v>
      </c>
      <c r="R68" s="27"/>
      <c r="S68" s="27"/>
      <c r="T68" s="27"/>
      <c r="U68" s="27"/>
      <c r="V68" s="27"/>
    </row>
    <row r="69" spans="1:22" s="208" customFormat="1" x14ac:dyDescent="0.3">
      <c r="A69" s="26" t="str">
        <f>INDEX(Sept15!A:A, MATCH('Oct15'!$E69, Sept15!$E:$E, 0))</f>
        <v>P002</v>
      </c>
      <c r="B69" s="55"/>
      <c r="C69" s="34">
        <v>42289</v>
      </c>
      <c r="D69" s="284">
        <v>20</v>
      </c>
      <c r="E69" s="33" t="s">
        <v>68</v>
      </c>
      <c r="F69" s="27">
        <v>20</v>
      </c>
      <c r="G69" s="31"/>
      <c r="H69" s="31"/>
      <c r="I69" s="27"/>
      <c r="J69" s="27"/>
      <c r="K69" s="27"/>
      <c r="L69" s="32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 s="208" customFormat="1" x14ac:dyDescent="0.3">
      <c r="A70" s="26" t="s">
        <v>763</v>
      </c>
      <c r="B70" s="55"/>
      <c r="C70" s="34">
        <v>42289</v>
      </c>
      <c r="D70" s="284">
        <v>20</v>
      </c>
      <c r="E70" s="33" t="s">
        <v>2466</v>
      </c>
      <c r="F70" s="27">
        <v>20</v>
      </c>
      <c r="G70" s="31"/>
      <c r="H70" s="31"/>
      <c r="I70" s="27"/>
      <c r="J70" s="27"/>
      <c r="K70" s="27"/>
      <c r="L70" s="32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 s="208" customFormat="1" x14ac:dyDescent="0.3">
      <c r="A71" s="26" t="str">
        <f>INDEX(Sept15!A:A, MATCH('Oct15'!$E71, Sept15!$E:$E, 0))</f>
        <v>W033</v>
      </c>
      <c r="B71" s="55"/>
      <c r="C71" s="34">
        <v>42289</v>
      </c>
      <c r="D71" s="284">
        <v>20</v>
      </c>
      <c r="E71" s="33" t="s">
        <v>563</v>
      </c>
      <c r="F71" s="27">
        <v>20</v>
      </c>
      <c r="G71" s="31"/>
      <c r="H71" s="31"/>
      <c r="I71" s="27"/>
      <c r="J71" s="27"/>
      <c r="K71" s="27"/>
      <c r="L71" s="32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1:22" s="208" customFormat="1" x14ac:dyDescent="0.3">
      <c r="A72" s="26" t="str">
        <f>INDEX(Sept15!A:A, MATCH('Oct15'!$E72, Sept15!$E:$E, 0))</f>
        <v>L005</v>
      </c>
      <c r="B72" s="55"/>
      <c r="C72" s="34">
        <v>42286</v>
      </c>
      <c r="D72" s="284">
        <v>20</v>
      </c>
      <c r="E72" s="33" t="s">
        <v>2</v>
      </c>
      <c r="F72" s="27">
        <v>20</v>
      </c>
      <c r="G72" s="31"/>
      <c r="H72" s="31"/>
      <c r="I72" s="27"/>
      <c r="J72" s="27"/>
      <c r="K72" s="27"/>
      <c r="L72" s="32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1:22" s="208" customFormat="1" x14ac:dyDescent="0.3">
      <c r="A73" s="224" t="s">
        <v>1227</v>
      </c>
      <c r="B73" s="55"/>
      <c r="C73" s="34">
        <v>42285</v>
      </c>
      <c r="D73" s="284">
        <v>3000</v>
      </c>
      <c r="E73" s="33" t="s">
        <v>2467</v>
      </c>
      <c r="F73" s="27"/>
      <c r="G73" s="27">
        <v>3000</v>
      </c>
      <c r="H73" s="31"/>
      <c r="I73" s="27"/>
      <c r="J73" s="27"/>
      <c r="K73" s="27"/>
      <c r="L73" s="32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1:22" s="208" customFormat="1" x14ac:dyDescent="0.3">
      <c r="A74" s="26" t="str">
        <f>INDEX(Sept15!A:A, MATCH('Oct15'!$E74, Sept15!$E:$E, 0))</f>
        <v>A029</v>
      </c>
      <c r="B74" s="55"/>
      <c r="C74" s="34">
        <v>42285</v>
      </c>
      <c r="D74" s="284">
        <v>20</v>
      </c>
      <c r="E74" s="33" t="s">
        <v>2384</v>
      </c>
      <c r="F74" s="27">
        <v>20</v>
      </c>
      <c r="G74" s="31"/>
      <c r="H74" s="31"/>
      <c r="I74" s="27"/>
      <c r="J74" s="27"/>
      <c r="K74" s="27"/>
      <c r="L74" s="32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 spans="1:22" s="208" customFormat="1" x14ac:dyDescent="0.3">
      <c r="A75" s="26" t="str">
        <f>INDEX(Sept15!A:A, MATCH('Oct15'!$E75, Sept15!$E:$E, 0))</f>
        <v>T007</v>
      </c>
      <c r="B75" s="54"/>
      <c r="C75" s="34">
        <v>42283</v>
      </c>
      <c r="D75" s="284">
        <v>20</v>
      </c>
      <c r="E75" s="33" t="s">
        <v>1</v>
      </c>
      <c r="F75" s="27">
        <v>20</v>
      </c>
      <c r="G75" s="31"/>
      <c r="H75" s="31"/>
      <c r="I75" s="27"/>
      <c r="J75" s="27"/>
      <c r="K75" s="27"/>
      <c r="L75" s="32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 spans="1:22" s="208" customFormat="1" x14ac:dyDescent="0.3">
      <c r="A76" s="26" t="str">
        <f>INDEX(Sept15!A:A, MATCH('Oct15'!$E76, Sept15!$E:$E, 0))</f>
        <v>NA</v>
      </c>
      <c r="B76" s="55"/>
      <c r="C76" s="34">
        <v>42283</v>
      </c>
      <c r="D76" s="284">
        <v>-1328.13</v>
      </c>
      <c r="E76" s="33" t="s">
        <v>3</v>
      </c>
      <c r="F76" s="27"/>
      <c r="G76" s="31"/>
      <c r="H76" s="31"/>
      <c r="I76" s="27"/>
      <c r="J76" s="27"/>
      <c r="K76" s="27">
        <v>-1328.13</v>
      </c>
      <c r="L76" s="32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 spans="1:22" s="208" customFormat="1" x14ac:dyDescent="0.3">
      <c r="A77" s="26"/>
      <c r="B77" s="55"/>
      <c r="C77" s="34">
        <v>42282</v>
      </c>
      <c r="D77" s="284">
        <v>-1615</v>
      </c>
      <c r="E77" s="33">
        <v>1574</v>
      </c>
      <c r="F77" s="31"/>
      <c r="G77" s="31"/>
      <c r="H77" s="31"/>
      <c r="I77" s="27"/>
      <c r="J77" s="27"/>
      <c r="K77" s="27"/>
      <c r="L77" s="32"/>
      <c r="M77" s="27"/>
      <c r="N77" s="27"/>
      <c r="O77" s="27"/>
      <c r="P77" s="27"/>
      <c r="Q77" s="27">
        <v>-1615</v>
      </c>
      <c r="R77" s="27"/>
      <c r="S77" s="27"/>
      <c r="T77" s="27"/>
      <c r="U77" s="27"/>
      <c r="V77" s="27"/>
    </row>
    <row r="78" spans="1:22" s="208" customFormat="1" x14ac:dyDescent="0.3">
      <c r="A78" s="224" t="s">
        <v>1679</v>
      </c>
      <c r="B78" s="55"/>
      <c r="C78" s="34">
        <v>42282</v>
      </c>
      <c r="D78" s="284">
        <v>60</v>
      </c>
      <c r="E78" s="33" t="s">
        <v>2468</v>
      </c>
      <c r="F78" s="27">
        <v>60</v>
      </c>
      <c r="G78" s="31"/>
      <c r="H78" s="31"/>
      <c r="I78" s="27"/>
      <c r="J78" s="27"/>
      <c r="K78" s="27"/>
      <c r="L78" s="32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 spans="1:22" s="208" customFormat="1" x14ac:dyDescent="0.3">
      <c r="A79" s="26" t="str">
        <f>INDEX(Sept15!A:A, MATCH('Oct15'!$E79, Sept15!$E:$E, 0))</f>
        <v>S008</v>
      </c>
      <c r="B79" s="55"/>
      <c r="C79" s="34">
        <v>42279</v>
      </c>
      <c r="D79" s="284">
        <v>20</v>
      </c>
      <c r="E79" s="33" t="s">
        <v>4</v>
      </c>
      <c r="F79" s="27">
        <v>20</v>
      </c>
      <c r="G79" s="31"/>
      <c r="H79" s="31"/>
      <c r="I79" s="27"/>
      <c r="J79" s="27"/>
      <c r="K79" s="27"/>
      <c r="L79" s="32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1:22" s="208" customFormat="1" x14ac:dyDescent="0.3">
      <c r="A80" s="26" t="str">
        <f>INDEX(Sept15!A:A, MATCH('Oct15'!$E80, Sept15!$E:$E, 0))</f>
        <v>S030</v>
      </c>
      <c r="B80" s="55"/>
      <c r="C80" s="34">
        <v>42279</v>
      </c>
      <c r="D80" s="284">
        <v>20</v>
      </c>
      <c r="E80" s="33" t="s">
        <v>2390</v>
      </c>
      <c r="F80" s="27">
        <v>20</v>
      </c>
      <c r="G80" s="31"/>
      <c r="H80" s="31"/>
      <c r="I80" s="27"/>
      <c r="J80" s="27"/>
      <c r="K80" s="27"/>
      <c r="L80" s="32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 spans="1:29" s="208" customFormat="1" x14ac:dyDescent="0.3">
      <c r="A81" s="26" t="str">
        <f>INDEX(Sept15!A:A, MATCH('Oct15'!$E81, Sept15!$E:$E, 0))</f>
        <v>S005</v>
      </c>
      <c r="B81" s="55"/>
      <c r="C81" s="34">
        <v>42279</v>
      </c>
      <c r="D81" s="284">
        <v>20</v>
      </c>
      <c r="E81" s="33" t="s">
        <v>322</v>
      </c>
      <c r="F81" s="27">
        <v>20</v>
      </c>
      <c r="G81" s="31"/>
      <c r="H81" s="31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 spans="1:29" s="208" customFormat="1" x14ac:dyDescent="0.3">
      <c r="A82" s="26" t="str">
        <f>INDEX(Sept15!A:A, MATCH('Oct15'!$E82, Sept15!$E:$E, 0))</f>
        <v>P013</v>
      </c>
      <c r="B82" s="55"/>
      <c r="C82" s="34">
        <v>42278</v>
      </c>
      <c r="D82" s="284">
        <v>20</v>
      </c>
      <c r="E82" s="33" t="s">
        <v>7</v>
      </c>
      <c r="F82" s="27">
        <v>20</v>
      </c>
      <c r="G82" s="31"/>
      <c r="H82" s="31"/>
      <c r="I82" s="27"/>
      <c r="J82" s="27"/>
      <c r="K82" s="27"/>
      <c r="L82" s="32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 spans="1:29" s="208" customFormat="1" x14ac:dyDescent="0.3">
      <c r="A83" s="26" t="str">
        <f>INDEX(Sept15!A:A, MATCH('Oct15'!$E83, Sept15!$E:$E, 0))</f>
        <v>W004</v>
      </c>
      <c r="B83" s="55"/>
      <c r="C83" s="34">
        <v>42278</v>
      </c>
      <c r="D83" s="284">
        <v>20</v>
      </c>
      <c r="E83" s="33" t="s">
        <v>215</v>
      </c>
      <c r="F83" s="27">
        <v>20</v>
      </c>
      <c r="G83" s="31"/>
      <c r="H83" s="31"/>
      <c r="I83" s="27"/>
      <c r="J83" s="27"/>
      <c r="K83" s="27"/>
      <c r="L83" s="32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 spans="1:29" s="208" customFormat="1" x14ac:dyDescent="0.3">
      <c r="A84" s="26" t="str">
        <f>INDEX(Sept15!A:A, MATCH('Oct15'!$E84, Sept15!$E:$E, 0))</f>
        <v>W039</v>
      </c>
      <c r="B84" s="55"/>
      <c r="C84" s="34">
        <v>42278</v>
      </c>
      <c r="D84" s="284">
        <v>20</v>
      </c>
      <c r="E84" s="33" t="s">
        <v>6</v>
      </c>
      <c r="F84" s="27">
        <v>20</v>
      </c>
      <c r="G84" s="31"/>
      <c r="H84" s="31"/>
      <c r="I84" s="27"/>
      <c r="J84" s="27"/>
      <c r="K84" s="27"/>
      <c r="L84" s="32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 spans="1:29" s="208" customFormat="1" x14ac:dyDescent="0.3">
      <c r="A85" s="26" t="str">
        <f>INDEX(Sept15!A:A, MATCH('Oct15'!$E85, Sept15!$E:$E, 0))</f>
        <v>K023</v>
      </c>
      <c r="B85" s="55"/>
      <c r="C85" s="34">
        <v>42278</v>
      </c>
      <c r="D85" s="284">
        <v>20</v>
      </c>
      <c r="E85" s="33" t="s">
        <v>8</v>
      </c>
      <c r="F85" s="27">
        <v>20</v>
      </c>
      <c r="G85" s="31"/>
      <c r="H85" s="31"/>
      <c r="I85" s="27"/>
      <c r="J85" s="27"/>
      <c r="K85" s="27"/>
      <c r="L85" s="32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 spans="1:29" s="208" customFormat="1" x14ac:dyDescent="0.3">
      <c r="A86" s="26" t="str">
        <f>INDEX(Sept15!A:A, MATCH('Oct15'!$E86, Sept15!$E:$E, 0))</f>
        <v>A021</v>
      </c>
      <c r="B86" s="55"/>
      <c r="C86" s="34">
        <v>42278</v>
      </c>
      <c r="D86" s="284">
        <v>20</v>
      </c>
      <c r="E86" s="33" t="s">
        <v>10</v>
      </c>
      <c r="F86" s="27">
        <v>20</v>
      </c>
      <c r="G86" s="31"/>
      <c r="H86" s="31"/>
      <c r="I86" s="27"/>
      <c r="J86" s="27"/>
      <c r="K86" s="27"/>
      <c r="L86" s="32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 spans="1:29" s="208" customFormat="1" x14ac:dyDescent="0.3">
      <c r="A87" s="26" t="str">
        <f>INDEX(Sept15!A:A, MATCH('Oct15'!$E87, Sept15!$E:$E, 0))</f>
        <v>D018</v>
      </c>
      <c r="B87" s="55"/>
      <c r="C87" s="34">
        <v>42278</v>
      </c>
      <c r="D87" s="284">
        <v>20</v>
      </c>
      <c r="E87" s="33" t="s">
        <v>9</v>
      </c>
      <c r="F87" s="27">
        <v>20</v>
      </c>
      <c r="G87" s="31"/>
      <c r="H87" s="31"/>
      <c r="I87" s="27"/>
      <c r="J87" s="27"/>
      <c r="K87" s="27"/>
      <c r="L87" s="32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 spans="1:29" s="208" customFormat="1" x14ac:dyDescent="0.3">
      <c r="A88" s="26" t="str">
        <f>INDEX(Sept15!A:A, MATCH('Oct15'!$E88, Sept15!$E:$E, 0))</f>
        <v>P014</v>
      </c>
      <c r="B88" s="55" t="s">
        <v>2567</v>
      </c>
      <c r="C88" s="34">
        <v>42278</v>
      </c>
      <c r="D88" s="284">
        <v>20</v>
      </c>
      <c r="E88" s="33" t="s">
        <v>110</v>
      </c>
      <c r="F88" s="27">
        <v>20</v>
      </c>
      <c r="G88" s="31"/>
      <c r="H88" s="31"/>
      <c r="I88" s="27"/>
      <c r="J88" s="27"/>
      <c r="K88" s="27"/>
      <c r="L88" s="32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 spans="1:29" s="208" customFormat="1" x14ac:dyDescent="0.3">
      <c r="A89" s="26" t="str">
        <f>INDEX(Sept15!A:A, MATCH('Oct15'!$E89, Sept15!$E:$E, 0))</f>
        <v>S010</v>
      </c>
      <c r="B89" s="55"/>
      <c r="C89" s="34">
        <v>42278</v>
      </c>
      <c r="D89" s="284">
        <v>20</v>
      </c>
      <c r="E89" s="33" t="s">
        <v>354</v>
      </c>
      <c r="F89" s="27">
        <v>20</v>
      </c>
      <c r="G89" s="31"/>
      <c r="H89" s="31"/>
      <c r="I89" s="27"/>
      <c r="J89" s="27"/>
      <c r="K89" s="27"/>
      <c r="L89" s="32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 spans="1:29" s="208" customFormat="1" x14ac:dyDescent="0.3">
      <c r="A90" s="27"/>
      <c r="B90" s="55"/>
      <c r="C90" s="34"/>
      <c r="D90" s="27"/>
      <c r="E90" s="33"/>
      <c r="F90" s="31"/>
      <c r="G90" s="31"/>
      <c r="H90" s="31"/>
      <c r="I90" s="27"/>
      <c r="J90" s="27"/>
      <c r="K90" s="27"/>
      <c r="L90" s="32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 spans="1:29" x14ac:dyDescent="0.3">
      <c r="A91" s="34"/>
      <c r="B91" s="56"/>
      <c r="C91" s="34"/>
      <c r="D91" s="27">
        <v>14725.98000000001</v>
      </c>
      <c r="E91" s="26" t="s">
        <v>2550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6"/>
      <c r="R91" s="26"/>
      <c r="S91" s="26"/>
      <c r="T91" s="26"/>
      <c r="U91" s="26"/>
      <c r="V91" s="26"/>
      <c r="W91" s="2"/>
      <c r="X91" s="2"/>
      <c r="Y91" s="2"/>
      <c r="Z91" s="2"/>
      <c r="AA91" s="2"/>
      <c r="AB91" s="2"/>
      <c r="AC91" s="5"/>
    </row>
    <row r="92" spans="1:29" x14ac:dyDescent="0.3">
      <c r="A92" s="34"/>
      <c r="B92" s="56"/>
      <c r="C92" s="34"/>
      <c r="D92" s="2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7"/>
      <c r="X92" s="7"/>
      <c r="Y92" s="7"/>
      <c r="Z92" s="7"/>
      <c r="AA92" s="7"/>
      <c r="AB92" s="7"/>
      <c r="AC92" s="9"/>
    </row>
    <row r="93" spans="1:29" ht="15" thickBot="1" x14ac:dyDescent="0.35">
      <c r="A93" s="26"/>
      <c r="B93" s="57"/>
      <c r="C93" s="26"/>
      <c r="D93" s="27"/>
      <c r="E93" s="26"/>
      <c r="F93" s="42">
        <f t="shared" ref="F93:V93" si="0">SUM(F9:F92)</f>
        <v>1780</v>
      </c>
      <c r="G93" s="42">
        <f t="shared" si="0"/>
        <v>7150</v>
      </c>
      <c r="H93" s="42">
        <f t="shared" si="0"/>
        <v>0</v>
      </c>
      <c r="I93" s="42">
        <f t="shared" si="0"/>
        <v>0</v>
      </c>
      <c r="J93" s="42">
        <f t="shared" si="0"/>
        <v>-1807.09</v>
      </c>
      <c r="K93" s="42">
        <f t="shared" si="0"/>
        <v>-2995.08</v>
      </c>
      <c r="L93" s="42">
        <f t="shared" si="0"/>
        <v>0</v>
      </c>
      <c r="M93" s="42">
        <f t="shared" si="0"/>
        <v>0</v>
      </c>
      <c r="N93" s="42">
        <f t="shared" si="0"/>
        <v>0</v>
      </c>
      <c r="O93" s="42">
        <f t="shared" si="0"/>
        <v>0</v>
      </c>
      <c r="P93" s="42">
        <f t="shared" si="0"/>
        <v>-1198.98</v>
      </c>
      <c r="Q93" s="42">
        <f t="shared" si="0"/>
        <v>-8215</v>
      </c>
      <c r="R93" s="42">
        <f t="shared" si="0"/>
        <v>0</v>
      </c>
      <c r="S93" s="42">
        <f t="shared" si="0"/>
        <v>0</v>
      </c>
      <c r="T93" s="42">
        <f t="shared" si="0"/>
        <v>0</v>
      </c>
      <c r="U93" s="42">
        <f t="shared" si="0"/>
        <v>0</v>
      </c>
      <c r="V93" s="42">
        <f t="shared" si="0"/>
        <v>0</v>
      </c>
      <c r="W93" s="210">
        <f t="shared" ref="W93:AC93" si="1">SUM(W91:W92)</f>
        <v>0</v>
      </c>
      <c r="X93" s="210">
        <f t="shared" si="1"/>
        <v>0</v>
      </c>
      <c r="Y93" s="210">
        <f t="shared" si="1"/>
        <v>0</v>
      </c>
      <c r="Z93" s="210">
        <f t="shared" si="1"/>
        <v>0</v>
      </c>
      <c r="AA93" s="210">
        <f t="shared" si="1"/>
        <v>0</v>
      </c>
      <c r="AB93" s="210">
        <f t="shared" si="1"/>
        <v>0</v>
      </c>
      <c r="AC93" s="210">
        <f t="shared" si="1"/>
        <v>0</v>
      </c>
    </row>
    <row r="94" spans="1:29" ht="15" thickTop="1" x14ac:dyDescent="0.3">
      <c r="B94" s="58"/>
      <c r="K94" s="4"/>
      <c r="P94" s="42"/>
    </row>
    <row r="95" spans="1:29" x14ac:dyDescent="0.3">
      <c r="B95" s="209"/>
      <c r="E95" s="60" t="s">
        <v>84</v>
      </c>
      <c r="F95" s="4">
        <f>SUM(F93:V93)</f>
        <v>-5286.15</v>
      </c>
    </row>
    <row r="96" spans="1:29" x14ac:dyDescent="0.3">
      <c r="B96" s="209"/>
      <c r="E96" s="83"/>
      <c r="F96" s="208"/>
    </row>
    <row r="97" spans="2:6" x14ac:dyDescent="0.3">
      <c r="B97" s="209"/>
      <c r="F97" s="79"/>
    </row>
    <row r="98" spans="2:6" x14ac:dyDescent="0.3">
      <c r="B98" s="209"/>
    </row>
    <row r="99" spans="2:6" x14ac:dyDescent="0.3">
      <c r="B99" s="209"/>
    </row>
    <row r="100" spans="2:6" x14ac:dyDescent="0.3">
      <c r="B100" s="209"/>
    </row>
    <row r="101" spans="2:6" x14ac:dyDescent="0.3">
      <c r="B101" s="209"/>
    </row>
    <row r="102" spans="2:6" x14ac:dyDescent="0.3">
      <c r="B102" s="209"/>
    </row>
  </sheetData>
  <mergeCells count="8">
    <mergeCell ref="K7:K8"/>
    <mergeCell ref="F6:H6"/>
    <mergeCell ref="I6:V6"/>
    <mergeCell ref="F7:F8"/>
    <mergeCell ref="G7:G8"/>
    <mergeCell ref="H7:H8"/>
    <mergeCell ref="I7:I8"/>
    <mergeCell ref="J7:J8"/>
  </mergeCells>
  <conditionalFormatting sqref="A87">
    <cfRule type="duplicateValues" dxfId="89" priority="50"/>
  </conditionalFormatting>
  <conditionalFormatting sqref="A88">
    <cfRule type="duplicateValues" dxfId="88" priority="49"/>
  </conditionalFormatting>
  <conditionalFormatting sqref="A86">
    <cfRule type="duplicateValues" dxfId="87" priority="48"/>
  </conditionalFormatting>
  <conditionalFormatting sqref="A85">
    <cfRule type="duplicateValues" dxfId="86" priority="47"/>
  </conditionalFormatting>
  <conditionalFormatting sqref="A82">
    <cfRule type="duplicateValues" dxfId="85" priority="46"/>
  </conditionalFormatting>
  <conditionalFormatting sqref="A76">
    <cfRule type="duplicateValues" dxfId="84" priority="45"/>
  </conditionalFormatting>
  <conditionalFormatting sqref="A73">
    <cfRule type="duplicateValues" dxfId="83" priority="44"/>
  </conditionalFormatting>
  <conditionalFormatting sqref="A67">
    <cfRule type="duplicateValues" dxfId="82" priority="35"/>
  </conditionalFormatting>
  <conditionalFormatting sqref="A66">
    <cfRule type="duplicateValues" dxfId="81" priority="34"/>
  </conditionalFormatting>
  <conditionalFormatting sqref="A65">
    <cfRule type="duplicateValues" dxfId="80" priority="33"/>
  </conditionalFormatting>
  <conditionalFormatting sqref="A64">
    <cfRule type="duplicateValues" dxfId="79" priority="32"/>
  </conditionalFormatting>
  <conditionalFormatting sqref="A63">
    <cfRule type="duplicateValues" dxfId="78" priority="31"/>
  </conditionalFormatting>
  <conditionalFormatting sqref="A69:A70">
    <cfRule type="duplicateValues" dxfId="77" priority="27"/>
  </conditionalFormatting>
  <conditionalFormatting sqref="A62 A56:A58 A52:A53 A44:A49 A28:A33">
    <cfRule type="duplicateValues" dxfId="76" priority="25"/>
  </conditionalFormatting>
  <conditionalFormatting sqref="A61">
    <cfRule type="duplicateValues" dxfId="75" priority="24"/>
  </conditionalFormatting>
  <conditionalFormatting sqref="A60">
    <cfRule type="duplicateValues" dxfId="74" priority="23"/>
  </conditionalFormatting>
  <conditionalFormatting sqref="A59">
    <cfRule type="duplicateValues" dxfId="73" priority="22"/>
  </conditionalFormatting>
  <conditionalFormatting sqref="A55">
    <cfRule type="duplicateValues" dxfId="72" priority="21"/>
  </conditionalFormatting>
  <conditionalFormatting sqref="A54">
    <cfRule type="duplicateValues" dxfId="71" priority="20"/>
  </conditionalFormatting>
  <conditionalFormatting sqref="A51">
    <cfRule type="duplicateValues" dxfId="70" priority="19"/>
  </conditionalFormatting>
  <conditionalFormatting sqref="A50">
    <cfRule type="duplicateValues" dxfId="69" priority="18"/>
  </conditionalFormatting>
  <conditionalFormatting sqref="A44:A84 A12:A33">
    <cfRule type="duplicateValues" dxfId="68" priority="79"/>
  </conditionalFormatting>
  <conditionalFormatting sqref="A44:A89 A12:A33">
    <cfRule type="duplicateValues" dxfId="67" priority="85"/>
  </conditionalFormatting>
  <conditionalFormatting sqref="A34:A43">
    <cfRule type="duplicateValues" dxfId="66" priority="11"/>
  </conditionalFormatting>
  <conditionalFormatting sqref="A13">
    <cfRule type="duplicateValues" dxfId="65" priority="8"/>
  </conditionalFormatting>
  <conditionalFormatting sqref="A12:A27">
    <cfRule type="duplicateValues" dxfId="64" priority="103"/>
  </conditionalFormatting>
  <conditionalFormatting sqref="A17">
    <cfRule type="duplicateValues" dxfId="63" priority="7"/>
  </conditionalFormatting>
  <conditionalFormatting sqref="A30">
    <cfRule type="duplicateValues" dxfId="62" priority="6"/>
  </conditionalFormatting>
  <conditionalFormatting sqref="A49">
    <cfRule type="duplicateValues" dxfId="61" priority="5"/>
  </conditionalFormatting>
  <conditionalFormatting sqref="A73">
    <cfRule type="duplicateValues" dxfId="60" priority="4"/>
  </conditionalFormatting>
  <conditionalFormatting sqref="A73">
    <cfRule type="duplicateValues" dxfId="59" priority="3"/>
  </conditionalFormatting>
  <conditionalFormatting sqref="A78">
    <cfRule type="duplicateValues" dxfId="58" priority="2"/>
  </conditionalFormatting>
  <conditionalFormatting sqref="A78">
    <cfRule type="duplicateValues" dxfId="5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1"/>
  <sheetViews>
    <sheetView workbookViewId="0">
      <pane xSplit="5" ySplit="8" topLeftCell="F72" activePane="bottomRight" state="frozen"/>
      <selection pane="topRight" activeCell="F1" sqref="F1"/>
      <selection pane="bottomLeft" activeCell="A9" sqref="A9"/>
      <selection pane="bottomRight" activeCell="E114" sqref="E114:F114"/>
    </sheetView>
  </sheetViews>
  <sheetFormatPr defaultColWidth="9.109375" defaultRowHeight="14.4" x14ac:dyDescent="0.3"/>
  <cols>
    <col min="1" max="1" width="13.6640625" style="207" bestFit="1" customWidth="1"/>
    <col min="2" max="2" width="10.6640625" style="207" bestFit="1" customWidth="1"/>
    <col min="3" max="3" width="11.88671875" style="207" bestFit="1" customWidth="1"/>
    <col min="4" max="4" width="12.33203125" style="208" bestFit="1" customWidth="1"/>
    <col min="5" max="5" width="75.5546875" style="207" bestFit="1" customWidth="1"/>
    <col min="6" max="6" width="13.44140625" style="207" customWidth="1"/>
    <col min="7" max="9" width="12.6640625" style="207" customWidth="1"/>
    <col min="10" max="10" width="12.6640625" style="208" customWidth="1"/>
    <col min="11" max="25" width="12.6640625" style="207" customWidth="1"/>
    <col min="26" max="16384" width="9.109375" style="207"/>
  </cols>
  <sheetData>
    <row r="1" spans="1:25" s="208" customFormat="1" x14ac:dyDescent="0.3">
      <c r="E1" s="16"/>
      <c r="F1" s="10" t="s">
        <v>78</v>
      </c>
      <c r="G1" s="10"/>
      <c r="H1" s="10"/>
      <c r="I1" s="11"/>
      <c r="J1" s="11"/>
    </row>
    <row r="2" spans="1:25" s="208" customFormat="1" x14ac:dyDescent="0.3">
      <c r="B2" s="51"/>
      <c r="E2" s="16"/>
      <c r="F2" s="11" t="s">
        <v>79</v>
      </c>
      <c r="G2" s="10"/>
      <c r="H2" s="10"/>
      <c r="I2" s="11"/>
      <c r="J2" s="11"/>
    </row>
    <row r="3" spans="1:25" s="208" customFormat="1" x14ac:dyDescent="0.3">
      <c r="B3" s="51"/>
      <c r="E3" s="16"/>
      <c r="F3" s="11" t="s">
        <v>532</v>
      </c>
      <c r="G3" s="10"/>
      <c r="H3" s="10"/>
      <c r="I3" s="11"/>
      <c r="J3" s="11"/>
    </row>
    <row r="4" spans="1:25" s="208" customFormat="1" x14ac:dyDescent="0.3">
      <c r="A4" s="25"/>
      <c r="B4" s="97"/>
      <c r="E4" s="36"/>
      <c r="F4" s="11"/>
      <c r="G4" s="10"/>
      <c r="H4" s="10"/>
      <c r="I4" s="11"/>
      <c r="J4" s="11"/>
    </row>
    <row r="5" spans="1:25" s="208" customFormat="1" x14ac:dyDescent="0.3">
      <c r="B5" s="51"/>
      <c r="E5" s="16"/>
      <c r="F5" s="11"/>
      <c r="G5" s="10"/>
      <c r="H5" s="10"/>
      <c r="I5" s="11"/>
      <c r="J5" s="11"/>
    </row>
    <row r="6" spans="1:25" s="208" customFormat="1" x14ac:dyDescent="0.3">
      <c r="A6" s="6"/>
      <c r="B6" s="52"/>
      <c r="C6" s="13"/>
      <c r="D6" s="6"/>
      <c r="E6" s="18"/>
      <c r="F6" s="298" t="s">
        <v>29</v>
      </c>
      <c r="G6" s="299"/>
      <c r="H6" s="299"/>
      <c r="I6" s="300" t="s">
        <v>33</v>
      </c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2"/>
    </row>
    <row r="7" spans="1:25" s="208" customFormat="1" ht="15.75" customHeight="1" x14ac:dyDescent="0.3">
      <c r="A7" s="12" t="s">
        <v>38</v>
      </c>
      <c r="B7" s="53" t="s">
        <v>35</v>
      </c>
      <c r="C7" s="39" t="s">
        <v>34</v>
      </c>
      <c r="D7" s="12" t="s">
        <v>36</v>
      </c>
      <c r="E7" s="176" t="s">
        <v>37</v>
      </c>
      <c r="F7" s="303" t="s">
        <v>439</v>
      </c>
      <c r="G7" s="305" t="s">
        <v>31</v>
      </c>
      <c r="H7" s="303" t="s">
        <v>440</v>
      </c>
      <c r="I7" s="307" t="s">
        <v>441</v>
      </c>
      <c r="J7" s="309" t="s">
        <v>442</v>
      </c>
      <c r="K7" s="307" t="s">
        <v>443</v>
      </c>
      <c r="L7" s="307" t="s">
        <v>444</v>
      </c>
      <c r="M7" s="307" t="s">
        <v>447</v>
      </c>
      <c r="N7" s="307" t="s">
        <v>446</v>
      </c>
      <c r="O7" s="173" t="s">
        <v>74</v>
      </c>
      <c r="P7" s="177" t="s">
        <v>72</v>
      </c>
      <c r="Q7" s="177" t="s">
        <v>82</v>
      </c>
      <c r="R7" s="173" t="s">
        <v>324</v>
      </c>
      <c r="S7" s="173" t="s">
        <v>76</v>
      </c>
      <c r="T7" s="173" t="s">
        <v>77</v>
      </c>
      <c r="U7" s="172" t="s">
        <v>80</v>
      </c>
      <c r="V7" s="172"/>
      <c r="W7" s="179"/>
      <c r="X7" s="179"/>
      <c r="Y7" s="179"/>
    </row>
    <row r="8" spans="1:25" s="208" customFormat="1" x14ac:dyDescent="0.3">
      <c r="A8" s="8"/>
      <c r="B8" s="54"/>
      <c r="C8" s="15"/>
      <c r="D8" s="8"/>
      <c r="E8" s="20"/>
      <c r="F8" s="304"/>
      <c r="G8" s="306"/>
      <c r="H8" s="304" t="s">
        <v>259</v>
      </c>
      <c r="I8" s="308"/>
      <c r="J8" s="310"/>
      <c r="K8" s="308"/>
      <c r="L8" s="308"/>
      <c r="M8" s="308"/>
      <c r="N8" s="308"/>
      <c r="O8" s="175" t="s">
        <v>75</v>
      </c>
      <c r="P8" s="178" t="s">
        <v>73</v>
      </c>
      <c r="Q8" s="178" t="s">
        <v>83</v>
      </c>
      <c r="R8" s="174"/>
      <c r="S8" s="174"/>
      <c r="T8" s="174" t="s">
        <v>73</v>
      </c>
      <c r="U8" s="174" t="s">
        <v>81</v>
      </c>
      <c r="V8" s="174"/>
      <c r="W8" s="174"/>
      <c r="X8" s="174"/>
      <c r="Y8" s="174"/>
    </row>
    <row r="9" spans="1:25" s="208" customFormat="1" x14ac:dyDescent="0.3">
      <c r="A9" s="44"/>
      <c r="B9" s="55"/>
      <c r="C9" s="35"/>
      <c r="D9" s="27">
        <f>D10+D110</f>
        <v>14725.98000000001</v>
      </c>
      <c r="E9" s="30" t="s">
        <v>2347</v>
      </c>
      <c r="F9" s="31"/>
      <c r="G9" s="31"/>
      <c r="H9" s="31"/>
      <c r="I9" s="27"/>
      <c r="J9" s="27"/>
      <c r="K9" s="27"/>
      <c r="L9" s="182"/>
      <c r="M9" s="27"/>
      <c r="N9" s="27"/>
      <c r="O9" s="32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s="208" customFormat="1" x14ac:dyDescent="0.3">
      <c r="A10" s="27"/>
      <c r="B10" s="55"/>
      <c r="C10" s="34"/>
      <c r="D10" s="27">
        <f>SUM(D11:D108)</f>
        <v>-33156.71</v>
      </c>
      <c r="E10" s="33" t="s">
        <v>84</v>
      </c>
      <c r="F10" s="31"/>
      <c r="G10" s="31"/>
      <c r="H10" s="31"/>
      <c r="I10" s="27"/>
      <c r="J10" s="27"/>
      <c r="K10" s="27"/>
      <c r="L10" s="27"/>
      <c r="M10" s="27"/>
      <c r="N10" s="27"/>
      <c r="O10" s="32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s="208" customFormat="1" x14ac:dyDescent="0.3">
      <c r="A11" s="27"/>
      <c r="B11" s="55"/>
      <c r="C11" s="34"/>
      <c r="D11" s="27"/>
      <c r="E11" s="33"/>
      <c r="F11" s="31"/>
      <c r="G11" s="31"/>
      <c r="H11" s="31"/>
      <c r="I11" s="27"/>
      <c r="J11" s="27"/>
      <c r="K11" s="27"/>
      <c r="L11" s="27"/>
      <c r="M11" s="27"/>
      <c r="N11" s="27"/>
      <c r="O11" s="32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s="208" customFormat="1" x14ac:dyDescent="0.3">
      <c r="A12" s="26"/>
      <c r="B12" s="55"/>
      <c r="C12" s="34">
        <v>42277</v>
      </c>
      <c r="D12" s="27">
        <v>-1249</v>
      </c>
      <c r="E12" s="33">
        <v>1572</v>
      </c>
      <c r="F12" s="27"/>
      <c r="G12" s="31"/>
      <c r="H12" s="31"/>
      <c r="I12" s="27"/>
      <c r="J12" s="27"/>
      <c r="K12" s="27"/>
      <c r="L12" s="27"/>
      <c r="M12" s="27"/>
      <c r="N12" s="27"/>
      <c r="O12" s="32"/>
      <c r="P12" s="27"/>
      <c r="Q12" s="27"/>
      <c r="R12" s="27"/>
      <c r="S12" s="27"/>
      <c r="T12" s="27">
        <v>-1249</v>
      </c>
      <c r="U12" s="27"/>
      <c r="V12" s="27"/>
      <c r="W12" s="27"/>
      <c r="X12" s="27"/>
      <c r="Y12" s="27"/>
    </row>
    <row r="13" spans="1:25" s="208" customFormat="1" x14ac:dyDescent="0.3">
      <c r="A13" s="26"/>
      <c r="B13" s="55"/>
      <c r="C13" s="34">
        <v>42276</v>
      </c>
      <c r="D13" s="27">
        <v>-1200</v>
      </c>
      <c r="E13" s="33">
        <v>1576</v>
      </c>
      <c r="F13" s="27"/>
      <c r="G13" s="31"/>
      <c r="H13" s="31"/>
      <c r="I13" s="27"/>
      <c r="J13" s="27"/>
      <c r="K13" s="27"/>
      <c r="L13" s="27"/>
      <c r="M13" s="27"/>
      <c r="N13" s="27"/>
      <c r="O13" s="32"/>
      <c r="P13" s="27"/>
      <c r="Q13" s="27"/>
      <c r="R13" s="27"/>
      <c r="S13" s="27"/>
      <c r="T13" s="27">
        <v>1200</v>
      </c>
      <c r="U13" s="27"/>
      <c r="V13" s="27"/>
      <c r="W13" s="27"/>
      <c r="X13" s="27"/>
      <c r="Y13" s="27"/>
    </row>
    <row r="14" spans="1:25" s="208" customFormat="1" x14ac:dyDescent="0.3">
      <c r="A14" s="26"/>
      <c r="B14" s="55"/>
      <c r="C14" s="34">
        <v>42276</v>
      </c>
      <c r="D14" s="27">
        <v>-100</v>
      </c>
      <c r="E14" s="33">
        <v>1571</v>
      </c>
      <c r="F14" s="27"/>
      <c r="G14" s="31"/>
      <c r="H14" s="31"/>
      <c r="I14" s="27"/>
      <c r="J14" s="27"/>
      <c r="K14" s="27"/>
      <c r="L14" s="27"/>
      <c r="M14" s="27"/>
      <c r="N14" s="27"/>
      <c r="O14" s="32"/>
      <c r="P14" s="27"/>
      <c r="Q14" s="27"/>
      <c r="R14" s="27"/>
      <c r="S14" s="27"/>
      <c r="T14" s="27">
        <v>100</v>
      </c>
      <c r="U14" s="27"/>
      <c r="V14" s="27"/>
      <c r="W14" s="27"/>
      <c r="X14" s="27"/>
      <c r="Y14" s="27"/>
    </row>
    <row r="15" spans="1:25" s="208" customFormat="1" x14ac:dyDescent="0.3">
      <c r="A15" s="26"/>
      <c r="B15" s="55"/>
      <c r="C15" s="34">
        <v>42276</v>
      </c>
      <c r="D15" s="159">
        <v>300</v>
      </c>
      <c r="E15" s="50" t="s">
        <v>2552</v>
      </c>
      <c r="F15" s="27"/>
      <c r="G15" s="31"/>
      <c r="H15" s="31"/>
      <c r="I15" s="27"/>
      <c r="J15" s="27"/>
      <c r="K15" s="27"/>
      <c r="L15" s="27"/>
      <c r="M15" s="27"/>
      <c r="N15" s="27"/>
      <c r="O15" s="32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s="208" customFormat="1" x14ac:dyDescent="0.3">
      <c r="A16" s="224" t="s">
        <v>2549</v>
      </c>
      <c r="B16" s="55"/>
      <c r="C16" s="34"/>
      <c r="D16" s="27"/>
      <c r="E16" s="20" t="s">
        <v>2503</v>
      </c>
      <c r="F16" s="37">
        <v>20</v>
      </c>
      <c r="G16" s="31"/>
      <c r="H16" s="31"/>
      <c r="I16" s="27"/>
      <c r="J16" s="27"/>
      <c r="K16" s="27"/>
      <c r="L16" s="27"/>
      <c r="M16" s="27"/>
      <c r="N16" s="27"/>
      <c r="O16" s="32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s="208" customFormat="1" x14ac:dyDescent="0.3">
      <c r="A17" s="26" t="s">
        <v>2335</v>
      </c>
      <c r="B17" s="55"/>
      <c r="C17" s="34"/>
      <c r="D17" s="27"/>
      <c r="E17" s="20" t="s">
        <v>2504</v>
      </c>
      <c r="F17" s="37">
        <v>20</v>
      </c>
      <c r="G17" s="31"/>
      <c r="H17" s="31"/>
      <c r="I17" s="27"/>
      <c r="J17" s="27"/>
      <c r="K17" s="27"/>
      <c r="L17" s="27"/>
      <c r="M17" s="27"/>
      <c r="N17" s="27"/>
      <c r="O17" s="3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s="208" customFormat="1" x14ac:dyDescent="0.3">
      <c r="A18" s="26" t="s">
        <v>675</v>
      </c>
      <c r="B18" s="55"/>
      <c r="C18" s="34"/>
      <c r="D18" s="27"/>
      <c r="E18" s="20" t="s">
        <v>2505</v>
      </c>
      <c r="F18" s="37">
        <v>200</v>
      </c>
      <c r="G18" s="31"/>
      <c r="H18" s="31"/>
      <c r="I18" s="27"/>
      <c r="J18" s="27"/>
      <c r="K18" s="27"/>
      <c r="L18" s="27"/>
      <c r="M18" s="27"/>
      <c r="N18" s="27"/>
      <c r="O18" s="32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s="208" customFormat="1" x14ac:dyDescent="0.3">
      <c r="A19" s="224" t="s">
        <v>2548</v>
      </c>
      <c r="B19" s="55"/>
      <c r="C19" s="34"/>
      <c r="D19" s="27"/>
      <c r="E19" s="20" t="s">
        <v>2506</v>
      </c>
      <c r="F19" s="37">
        <v>60</v>
      </c>
      <c r="G19" s="31"/>
      <c r="H19" s="31"/>
      <c r="I19" s="27"/>
      <c r="J19" s="27"/>
      <c r="K19" s="27"/>
      <c r="L19" s="27"/>
      <c r="M19" s="27"/>
      <c r="N19" s="27"/>
      <c r="O19" s="32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s="208" customFormat="1" x14ac:dyDescent="0.3">
      <c r="A20" s="26" t="s">
        <v>877</v>
      </c>
      <c r="B20" s="55" t="s">
        <v>2543</v>
      </c>
      <c r="C20" s="34">
        <v>42275</v>
      </c>
      <c r="D20" s="27">
        <v>60</v>
      </c>
      <c r="E20" s="33" t="s">
        <v>2469</v>
      </c>
      <c r="F20" s="27">
        <v>60</v>
      </c>
      <c r="G20" s="31"/>
      <c r="H20" s="31"/>
      <c r="I20" s="27"/>
      <c r="J20" s="27"/>
      <c r="K20" s="27"/>
      <c r="L20" s="27"/>
      <c r="M20" s="27"/>
      <c r="N20" s="27"/>
      <c r="O20" s="32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s="208" customFormat="1" x14ac:dyDescent="0.3">
      <c r="A21" s="26" t="s">
        <v>59</v>
      </c>
      <c r="B21" s="55" t="s">
        <v>2544</v>
      </c>
      <c r="C21" s="34">
        <v>42275</v>
      </c>
      <c r="D21" s="27">
        <v>30</v>
      </c>
      <c r="E21" s="33" t="s">
        <v>15</v>
      </c>
      <c r="F21" s="27">
        <v>30</v>
      </c>
      <c r="G21" s="31"/>
      <c r="H21" s="31"/>
      <c r="I21" s="27"/>
      <c r="J21" s="27"/>
      <c r="K21" s="27"/>
      <c r="L21" s="27"/>
      <c r="M21" s="27"/>
      <c r="N21" s="27"/>
      <c r="O21" s="32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 s="208" customFormat="1" x14ac:dyDescent="0.3">
      <c r="A22" s="26" t="s">
        <v>58</v>
      </c>
      <c r="B22" s="55" t="s">
        <v>2545</v>
      </c>
      <c r="C22" s="34">
        <v>42275</v>
      </c>
      <c r="D22" s="27">
        <v>20</v>
      </c>
      <c r="E22" s="33" t="s">
        <v>12</v>
      </c>
      <c r="F22" s="27">
        <v>20</v>
      </c>
      <c r="G22" s="31"/>
      <c r="H22" s="31"/>
      <c r="I22" s="27"/>
      <c r="J22" s="27"/>
      <c r="K22" s="27"/>
      <c r="L22" s="27"/>
      <c r="M22" s="27"/>
      <c r="N22" s="27"/>
      <c r="O22" s="32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s="208" customFormat="1" x14ac:dyDescent="0.3">
      <c r="A23" s="26" t="s">
        <v>61</v>
      </c>
      <c r="B23" s="55" t="s">
        <v>2546</v>
      </c>
      <c r="C23" s="34">
        <v>42275</v>
      </c>
      <c r="D23" s="27">
        <v>20</v>
      </c>
      <c r="E23" s="33" t="s">
        <v>11</v>
      </c>
      <c r="F23" s="27">
        <v>20</v>
      </c>
      <c r="G23" s="31"/>
      <c r="H23" s="31"/>
      <c r="I23" s="27"/>
      <c r="J23" s="27"/>
      <c r="K23" s="27"/>
      <c r="L23" s="27"/>
      <c r="M23" s="27"/>
      <c r="N23" s="27"/>
      <c r="O23" s="32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s="208" customFormat="1" x14ac:dyDescent="0.3">
      <c r="A24" s="26" t="s">
        <v>57</v>
      </c>
      <c r="B24" s="55" t="s">
        <v>2547</v>
      </c>
      <c r="C24" s="34">
        <v>42275</v>
      </c>
      <c r="D24" s="27">
        <v>20</v>
      </c>
      <c r="E24" s="33" t="s">
        <v>13</v>
      </c>
      <c r="F24" s="27">
        <v>20</v>
      </c>
      <c r="G24" s="31"/>
      <c r="H24" s="31"/>
      <c r="I24" s="27"/>
      <c r="J24" s="27"/>
      <c r="K24" s="27"/>
      <c r="L24" s="27"/>
      <c r="M24" s="27"/>
      <c r="N24" s="27"/>
      <c r="O24" s="32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s="208" customFormat="1" x14ac:dyDescent="0.3">
      <c r="A25" s="26" t="s">
        <v>56</v>
      </c>
      <c r="B25" s="55" t="s">
        <v>2540</v>
      </c>
      <c r="C25" s="34">
        <v>42275</v>
      </c>
      <c r="D25" s="27">
        <v>20</v>
      </c>
      <c r="E25" s="33" t="s">
        <v>14</v>
      </c>
      <c r="F25" s="27">
        <v>20</v>
      </c>
      <c r="G25" s="31"/>
      <c r="H25" s="31"/>
      <c r="I25" s="27"/>
      <c r="J25" s="27"/>
      <c r="K25" s="27"/>
      <c r="L25" s="27"/>
      <c r="M25" s="27"/>
      <c r="N25" s="27"/>
      <c r="O25" s="32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 s="208" customFormat="1" x14ac:dyDescent="0.3">
      <c r="A26" s="26" t="s">
        <v>1442</v>
      </c>
      <c r="B26" s="55" t="s">
        <v>2541</v>
      </c>
      <c r="C26" s="34">
        <v>42275</v>
      </c>
      <c r="D26" s="27">
        <v>20</v>
      </c>
      <c r="E26" s="33" t="s">
        <v>2470</v>
      </c>
      <c r="F26" s="27">
        <v>20</v>
      </c>
      <c r="G26" s="31"/>
      <c r="H26" s="31"/>
      <c r="I26" s="27"/>
      <c r="J26" s="27"/>
      <c r="K26" s="27"/>
      <c r="L26" s="27"/>
      <c r="M26" s="27"/>
      <c r="N26" s="27"/>
      <c r="O26" s="32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 s="208" customFormat="1" x14ac:dyDescent="0.3">
      <c r="A27" s="26" t="s">
        <v>2145</v>
      </c>
      <c r="B27" s="55" t="s">
        <v>2542</v>
      </c>
      <c r="C27" s="34">
        <v>42275</v>
      </c>
      <c r="D27" s="27">
        <v>120</v>
      </c>
      <c r="E27" s="33" t="s">
        <v>2471</v>
      </c>
      <c r="F27" s="27">
        <v>120</v>
      </c>
      <c r="G27" s="31"/>
      <c r="H27" s="31"/>
      <c r="I27" s="27"/>
      <c r="J27" s="27"/>
      <c r="K27" s="27"/>
      <c r="L27" s="27"/>
      <c r="M27" s="27"/>
      <c r="N27" s="27"/>
      <c r="O27" s="32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 s="208" customFormat="1" x14ac:dyDescent="0.3">
      <c r="A28" s="26"/>
      <c r="B28" s="55"/>
      <c r="C28" s="34">
        <v>42272</v>
      </c>
      <c r="D28" s="27">
        <v>-24</v>
      </c>
      <c r="E28" s="33">
        <v>1575</v>
      </c>
      <c r="F28" s="27"/>
      <c r="G28" s="31"/>
      <c r="H28" s="31"/>
      <c r="I28" s="27"/>
      <c r="J28" s="27"/>
      <c r="K28" s="27"/>
      <c r="L28" s="27"/>
      <c r="M28" s="27"/>
      <c r="N28" s="27"/>
      <c r="O28" s="32"/>
      <c r="P28" s="27"/>
      <c r="Q28" s="27"/>
      <c r="R28" s="27"/>
      <c r="S28" s="27"/>
      <c r="T28" s="27">
        <v>24</v>
      </c>
      <c r="U28" s="27"/>
      <c r="V28" s="27"/>
      <c r="W28" s="27"/>
      <c r="X28" s="27"/>
      <c r="Y28" s="27"/>
    </row>
    <row r="29" spans="1:25" s="208" customFormat="1" x14ac:dyDescent="0.3">
      <c r="A29" s="26" t="s">
        <v>1259</v>
      </c>
      <c r="B29" s="55" t="s">
        <v>2536</v>
      </c>
      <c r="C29" s="34">
        <v>42272</v>
      </c>
      <c r="D29" s="27">
        <v>100</v>
      </c>
      <c r="E29" s="33" t="s">
        <v>2472</v>
      </c>
      <c r="F29" s="27">
        <v>100</v>
      </c>
      <c r="G29" s="31"/>
      <c r="H29" s="31"/>
      <c r="I29" s="27"/>
      <c r="J29" s="27"/>
      <c r="K29" s="27"/>
      <c r="L29" s="27"/>
      <c r="M29" s="27"/>
      <c r="N29" s="27"/>
      <c r="O29" s="32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 s="208" customFormat="1" x14ac:dyDescent="0.3">
      <c r="A30" s="26" t="s">
        <v>111</v>
      </c>
      <c r="B30" s="55" t="s">
        <v>2537</v>
      </c>
      <c r="C30" s="34">
        <v>42272</v>
      </c>
      <c r="D30" s="27">
        <v>20</v>
      </c>
      <c r="E30" s="33" t="s">
        <v>117</v>
      </c>
      <c r="F30" s="27">
        <v>20</v>
      </c>
      <c r="G30" s="31"/>
      <c r="H30" s="31"/>
      <c r="I30" s="27"/>
      <c r="J30" s="27"/>
      <c r="K30" s="27"/>
      <c r="L30" s="27"/>
      <c r="M30" s="27"/>
      <c r="N30" s="27"/>
      <c r="O30" s="32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 s="208" customFormat="1" x14ac:dyDescent="0.3">
      <c r="A31" s="26" t="s">
        <v>64</v>
      </c>
      <c r="B31" s="55" t="s">
        <v>2538</v>
      </c>
      <c r="C31" s="34">
        <v>42272</v>
      </c>
      <c r="D31" s="27">
        <v>20</v>
      </c>
      <c r="E31" s="33" t="s">
        <v>17</v>
      </c>
      <c r="F31" s="27">
        <v>20</v>
      </c>
      <c r="G31" s="31"/>
      <c r="H31" s="31"/>
      <c r="I31" s="27"/>
      <c r="J31" s="27"/>
      <c r="K31" s="27"/>
      <c r="L31" s="27"/>
      <c r="M31" s="27"/>
      <c r="N31" s="27"/>
      <c r="O31" s="32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s="208" customFormat="1" x14ac:dyDescent="0.3">
      <c r="A32" s="26" t="s">
        <v>1231</v>
      </c>
      <c r="B32" s="55" t="s">
        <v>2539</v>
      </c>
      <c r="C32" s="34">
        <v>42271</v>
      </c>
      <c r="D32" s="27">
        <v>240</v>
      </c>
      <c r="E32" s="33" t="s">
        <v>2473</v>
      </c>
      <c r="F32" s="27">
        <v>240</v>
      </c>
      <c r="G32" s="31"/>
      <c r="H32" s="31"/>
      <c r="I32" s="27"/>
      <c r="J32" s="27"/>
      <c r="K32" s="27"/>
      <c r="L32" s="27"/>
      <c r="M32" s="27"/>
      <c r="N32" s="27"/>
      <c r="O32" s="32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s="208" customFormat="1" x14ac:dyDescent="0.3">
      <c r="A33" s="26" t="s">
        <v>55</v>
      </c>
      <c r="B33" s="55" t="s">
        <v>2535</v>
      </c>
      <c r="C33" s="34">
        <v>42271</v>
      </c>
      <c r="D33" s="27">
        <v>20</v>
      </c>
      <c r="E33" s="33" t="s">
        <v>19</v>
      </c>
      <c r="F33" s="27">
        <v>20</v>
      </c>
      <c r="G33" s="31"/>
      <c r="H33" s="31"/>
      <c r="I33" s="27"/>
      <c r="J33" s="27"/>
      <c r="K33" s="27"/>
      <c r="L33" s="27"/>
      <c r="M33" s="27"/>
      <c r="N33" s="27"/>
      <c r="O33" s="32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s="208" customFormat="1" x14ac:dyDescent="0.3">
      <c r="A34" s="26" t="s">
        <v>54</v>
      </c>
      <c r="B34" s="55" t="s">
        <v>2534</v>
      </c>
      <c r="C34" s="34">
        <v>42270</v>
      </c>
      <c r="D34" s="27">
        <v>20</v>
      </c>
      <c r="E34" s="33" t="s">
        <v>18</v>
      </c>
      <c r="F34" s="27">
        <v>20</v>
      </c>
      <c r="G34" s="31"/>
      <c r="H34" s="31"/>
      <c r="I34" s="27"/>
      <c r="J34" s="27"/>
      <c r="K34" s="27"/>
      <c r="L34" s="27"/>
      <c r="M34" s="27"/>
      <c r="N34" s="27"/>
      <c r="O34" s="32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s="208" customFormat="1" x14ac:dyDescent="0.3">
      <c r="A35" s="26"/>
      <c r="B35" s="55"/>
      <c r="C35" s="34">
        <v>42269</v>
      </c>
      <c r="D35" s="27">
        <v>-798</v>
      </c>
      <c r="E35" s="33">
        <v>1578</v>
      </c>
      <c r="F35" s="27"/>
      <c r="G35" s="31"/>
      <c r="H35" s="31"/>
      <c r="I35" s="27"/>
      <c r="J35" s="27"/>
      <c r="K35" s="27"/>
      <c r="L35" s="27"/>
      <c r="M35" s="27"/>
      <c r="N35" s="27"/>
      <c r="O35" s="32"/>
      <c r="P35" s="27"/>
      <c r="Q35" s="27"/>
      <c r="R35" s="27"/>
      <c r="S35" s="27"/>
      <c r="T35" s="27">
        <v>798</v>
      </c>
      <c r="U35" s="27"/>
      <c r="V35" s="27"/>
      <c r="W35" s="27"/>
      <c r="X35" s="27"/>
      <c r="Y35" s="27"/>
    </row>
    <row r="36" spans="1:25" s="208" customFormat="1" x14ac:dyDescent="0.3">
      <c r="A36" s="26"/>
      <c r="B36" s="55"/>
      <c r="C36" s="34">
        <v>42268</v>
      </c>
      <c r="D36" s="27">
        <v>-25000</v>
      </c>
      <c r="E36" s="33" t="s">
        <v>2568</v>
      </c>
      <c r="F36" s="27"/>
      <c r="G36" s="31"/>
      <c r="H36" s="31"/>
      <c r="I36" s="27"/>
      <c r="J36" s="27"/>
      <c r="K36" s="27"/>
      <c r="L36" s="27"/>
      <c r="M36" s="27"/>
      <c r="N36" s="27"/>
      <c r="O36" s="32"/>
      <c r="P36" s="27"/>
      <c r="Q36" s="27"/>
      <c r="R36" s="27"/>
      <c r="S36" s="27"/>
      <c r="T36" s="27">
        <v>25000</v>
      </c>
      <c r="U36" s="27"/>
      <c r="V36" s="27"/>
      <c r="W36" s="27"/>
      <c r="X36" s="27"/>
      <c r="Y36" s="27"/>
    </row>
    <row r="37" spans="1:25" s="208" customFormat="1" x14ac:dyDescent="0.3">
      <c r="A37" s="26"/>
      <c r="B37" s="55"/>
      <c r="C37" s="34">
        <v>42268</v>
      </c>
      <c r="D37" s="27">
        <v>-166</v>
      </c>
      <c r="E37" s="33">
        <v>1573</v>
      </c>
      <c r="F37" s="27"/>
      <c r="G37" s="31"/>
      <c r="H37" s="31"/>
      <c r="I37" s="27"/>
      <c r="J37" s="27"/>
      <c r="K37" s="27"/>
      <c r="L37" s="27"/>
      <c r="M37" s="27"/>
      <c r="N37" s="27"/>
      <c r="O37" s="32"/>
      <c r="P37" s="27"/>
      <c r="Q37" s="27"/>
      <c r="R37" s="27"/>
      <c r="S37" s="27"/>
      <c r="T37" s="27">
        <v>166</v>
      </c>
      <c r="U37" s="27"/>
      <c r="V37" s="27"/>
      <c r="W37" s="27"/>
      <c r="X37" s="27"/>
      <c r="Y37" s="27"/>
    </row>
    <row r="38" spans="1:25" s="208" customFormat="1" x14ac:dyDescent="0.3">
      <c r="A38" s="26"/>
      <c r="B38" s="55"/>
      <c r="C38" s="34">
        <v>42268</v>
      </c>
      <c r="D38" s="159">
        <v>730</v>
      </c>
      <c r="E38" s="50" t="s">
        <v>0</v>
      </c>
      <c r="F38" s="27"/>
      <c r="G38" s="31"/>
      <c r="H38" s="31"/>
      <c r="I38" s="27"/>
      <c r="J38" s="27"/>
      <c r="K38" s="27"/>
      <c r="L38" s="27"/>
      <c r="M38" s="27"/>
      <c r="N38" s="27"/>
      <c r="O38" s="32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5" s="208" customFormat="1" x14ac:dyDescent="0.3">
      <c r="A39" s="26"/>
      <c r="B39" s="55" t="s">
        <v>2458</v>
      </c>
      <c r="C39" s="183"/>
      <c r="D39" s="27"/>
      <c r="E39" s="20" t="s">
        <v>2460</v>
      </c>
      <c r="F39" s="27"/>
      <c r="G39" s="37">
        <v>100</v>
      </c>
      <c r="H39" s="31"/>
      <c r="I39" s="27"/>
      <c r="J39" s="27"/>
      <c r="K39" s="27"/>
      <c r="L39" s="27"/>
      <c r="M39" s="27"/>
      <c r="N39" s="27"/>
      <c r="O39" s="32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s="208" customFormat="1" x14ac:dyDescent="0.3">
      <c r="A40" s="26"/>
      <c r="B40" s="55" t="s">
        <v>2459</v>
      </c>
      <c r="C40" s="183"/>
      <c r="D40" s="27"/>
      <c r="E40" s="20" t="s">
        <v>2457</v>
      </c>
      <c r="F40" s="27"/>
      <c r="G40" s="37">
        <v>100</v>
      </c>
      <c r="H40" s="31"/>
      <c r="I40" s="27"/>
      <c r="J40" s="27"/>
      <c r="K40" s="27"/>
      <c r="L40" s="27"/>
      <c r="M40" s="27"/>
      <c r="N40" s="27"/>
      <c r="O40" s="32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s="208" customFormat="1" x14ac:dyDescent="0.3">
      <c r="A41" s="26"/>
      <c r="B41" s="55" t="s">
        <v>2456</v>
      </c>
      <c r="C41" s="183"/>
      <c r="D41" s="27"/>
      <c r="E41" s="20" t="s">
        <v>2455</v>
      </c>
      <c r="F41" s="27"/>
      <c r="G41" s="37">
        <v>200</v>
      </c>
      <c r="H41" s="31"/>
      <c r="I41" s="27"/>
      <c r="J41" s="27"/>
      <c r="K41" s="27"/>
      <c r="L41" s="27"/>
      <c r="M41" s="27"/>
      <c r="N41" s="27"/>
      <c r="O41" s="32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s="208" customFormat="1" x14ac:dyDescent="0.3">
      <c r="A42" s="26"/>
      <c r="B42" s="55" t="s">
        <v>2453</v>
      </c>
      <c r="C42" s="183"/>
      <c r="D42" s="27"/>
      <c r="E42" s="20" t="s">
        <v>2454</v>
      </c>
      <c r="F42" s="27"/>
      <c r="G42" s="37">
        <v>50</v>
      </c>
      <c r="H42" s="31"/>
      <c r="I42" s="27"/>
      <c r="J42" s="27"/>
      <c r="K42" s="27"/>
      <c r="L42" s="27"/>
      <c r="M42" s="27"/>
      <c r="N42" s="27"/>
      <c r="O42" s="32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s="208" customFormat="1" x14ac:dyDescent="0.3">
      <c r="A43" s="240" t="s">
        <v>425</v>
      </c>
      <c r="B43" s="55" t="s">
        <v>2450</v>
      </c>
      <c r="C43" s="183"/>
      <c r="D43" s="27"/>
      <c r="E43" s="20" t="s">
        <v>2302</v>
      </c>
      <c r="F43" s="37">
        <v>200</v>
      </c>
      <c r="G43" s="31"/>
      <c r="H43" s="31"/>
      <c r="I43" s="27"/>
      <c r="J43" s="27"/>
      <c r="K43" s="27"/>
      <c r="L43" s="27"/>
      <c r="M43" s="27"/>
      <c r="N43" s="27"/>
      <c r="O43" s="32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s="208" customFormat="1" x14ac:dyDescent="0.3">
      <c r="A44" s="8" t="s">
        <v>685</v>
      </c>
      <c r="B44" s="55" t="s">
        <v>2451</v>
      </c>
      <c r="C44" s="183"/>
      <c r="D44" s="27"/>
      <c r="E44" s="20" t="s">
        <v>2449</v>
      </c>
      <c r="F44" s="37">
        <v>20</v>
      </c>
      <c r="G44" s="31"/>
      <c r="H44" s="31"/>
      <c r="I44" s="27"/>
      <c r="J44" s="27"/>
      <c r="K44" s="27"/>
      <c r="L44" s="27"/>
      <c r="M44" s="27"/>
      <c r="N44" s="27"/>
      <c r="O44" s="32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s="208" customFormat="1" x14ac:dyDescent="0.3">
      <c r="A45" s="8" t="s">
        <v>685</v>
      </c>
      <c r="B45" s="55" t="s">
        <v>2452</v>
      </c>
      <c r="C45" s="183"/>
      <c r="D45" s="27"/>
      <c r="E45" s="20" t="s">
        <v>2449</v>
      </c>
      <c r="F45" s="37">
        <v>20</v>
      </c>
      <c r="G45" s="31"/>
      <c r="H45" s="31"/>
      <c r="I45" s="27"/>
      <c r="J45" s="27"/>
      <c r="K45" s="27"/>
      <c r="L45" s="27"/>
      <c r="M45" s="27"/>
      <c r="N45" s="27"/>
      <c r="O45" s="32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s="208" customFormat="1" x14ac:dyDescent="0.3">
      <c r="A46" s="224" t="s">
        <v>1868</v>
      </c>
      <c r="B46" s="55" t="s">
        <v>2447</v>
      </c>
      <c r="C46" s="183"/>
      <c r="D46" s="27"/>
      <c r="E46" s="20" t="s">
        <v>2448</v>
      </c>
      <c r="F46" s="37">
        <v>20</v>
      </c>
      <c r="G46" s="31"/>
      <c r="H46" s="31"/>
      <c r="I46" s="27"/>
      <c r="J46" s="27"/>
      <c r="K46" s="27"/>
      <c r="L46" s="27"/>
      <c r="M46" s="27"/>
      <c r="N46" s="27"/>
      <c r="O46" s="32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208" customFormat="1" x14ac:dyDescent="0.3">
      <c r="A47" s="8" t="s">
        <v>103</v>
      </c>
      <c r="B47" s="55" t="s">
        <v>2446</v>
      </c>
      <c r="C47" s="183"/>
      <c r="D47" s="27"/>
      <c r="E47" s="20" t="s">
        <v>228</v>
      </c>
      <c r="F47" s="37">
        <v>20</v>
      </c>
      <c r="G47" s="31"/>
      <c r="H47" s="31"/>
      <c r="I47" s="27"/>
      <c r="J47" s="27"/>
      <c r="K47" s="27"/>
      <c r="L47" s="27"/>
      <c r="M47" s="27"/>
      <c r="N47" s="27"/>
      <c r="O47" s="32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208" customFormat="1" x14ac:dyDescent="0.3">
      <c r="A48" s="26"/>
      <c r="B48" s="55"/>
      <c r="C48" s="34">
        <v>42268</v>
      </c>
      <c r="D48" s="159">
        <v>500</v>
      </c>
      <c r="E48" s="50" t="s">
        <v>0</v>
      </c>
      <c r="F48" s="27"/>
      <c r="G48" s="31"/>
      <c r="H48" s="31"/>
      <c r="I48" s="27"/>
      <c r="J48" s="27"/>
      <c r="K48" s="27"/>
      <c r="L48" s="27"/>
      <c r="M48" s="27"/>
      <c r="N48" s="27"/>
      <c r="O48" s="32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s="208" customFormat="1" x14ac:dyDescent="0.3">
      <c r="A49" s="8" t="s">
        <v>1137</v>
      </c>
      <c r="B49" s="55" t="s">
        <v>2378</v>
      </c>
      <c r="C49" s="183"/>
      <c r="D49" s="27"/>
      <c r="E49" s="20" t="s">
        <v>1136</v>
      </c>
      <c r="F49" s="37">
        <v>200</v>
      </c>
      <c r="G49" s="31"/>
      <c r="H49" s="31"/>
      <c r="I49" s="27"/>
      <c r="J49" s="27"/>
      <c r="K49" s="27"/>
      <c r="L49" s="27"/>
      <c r="M49" s="27"/>
      <c r="N49" s="27"/>
      <c r="O49" s="32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s="208" customFormat="1" x14ac:dyDescent="0.3">
      <c r="A50" s="8" t="s">
        <v>1976</v>
      </c>
      <c r="B50" s="55" t="s">
        <v>2377</v>
      </c>
      <c r="C50" s="183"/>
      <c r="D50" s="27"/>
      <c r="E50" s="20" t="s">
        <v>1975</v>
      </c>
      <c r="F50" s="37">
        <v>300</v>
      </c>
      <c r="G50" s="31"/>
      <c r="H50" s="31"/>
      <c r="I50" s="27"/>
      <c r="J50" s="27"/>
      <c r="K50" s="27"/>
      <c r="L50" s="27"/>
      <c r="M50" s="27"/>
      <c r="N50" s="27"/>
      <c r="O50" s="32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s="208" customFormat="1" x14ac:dyDescent="0.3">
      <c r="A51" s="224" t="s">
        <v>942</v>
      </c>
      <c r="B51" s="55" t="s">
        <v>2533</v>
      </c>
      <c r="C51" s="34">
        <v>42268</v>
      </c>
      <c r="D51" s="27">
        <v>120</v>
      </c>
      <c r="E51" s="33" t="s">
        <v>2475</v>
      </c>
      <c r="F51" s="27">
        <v>120</v>
      </c>
      <c r="G51" s="31"/>
      <c r="H51" s="31"/>
      <c r="I51" s="27"/>
      <c r="J51" s="27"/>
      <c r="K51" s="27"/>
      <c r="L51" s="27"/>
      <c r="M51" s="27"/>
      <c r="N51" s="27"/>
      <c r="O51" s="32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s="208" customFormat="1" x14ac:dyDescent="0.3">
      <c r="A52" s="27" t="s">
        <v>53</v>
      </c>
      <c r="B52" s="55" t="s">
        <v>2532</v>
      </c>
      <c r="C52" s="34">
        <v>42268</v>
      </c>
      <c r="D52" s="27">
        <v>50</v>
      </c>
      <c r="E52" s="33" t="s">
        <v>20</v>
      </c>
      <c r="F52" s="27">
        <v>50</v>
      </c>
      <c r="G52" s="31"/>
      <c r="H52" s="31"/>
      <c r="I52" s="27"/>
      <c r="J52" s="27"/>
      <c r="K52" s="27"/>
      <c r="L52" s="27"/>
      <c r="M52" s="27"/>
      <c r="N52" s="27"/>
      <c r="O52" s="32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s="208" customFormat="1" x14ac:dyDescent="0.3">
      <c r="A53" s="26" t="s">
        <v>2427</v>
      </c>
      <c r="B53" s="55" t="s">
        <v>2524</v>
      </c>
      <c r="C53" s="34">
        <v>42268</v>
      </c>
      <c r="D53" s="27">
        <v>20</v>
      </c>
      <c r="E53" s="33" t="s">
        <v>2476</v>
      </c>
      <c r="F53" s="27">
        <v>20</v>
      </c>
      <c r="G53" s="31"/>
      <c r="H53" s="31"/>
      <c r="I53" s="27"/>
      <c r="J53" s="27"/>
      <c r="K53" s="27"/>
      <c r="L53" s="27"/>
      <c r="M53" s="27"/>
      <c r="N53" s="27"/>
      <c r="O53" s="32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s="208" customFormat="1" x14ac:dyDescent="0.3">
      <c r="A54" s="26" t="s">
        <v>2427</v>
      </c>
      <c r="B54" s="55" t="s">
        <v>2524</v>
      </c>
      <c r="C54" s="34">
        <v>42268</v>
      </c>
      <c r="D54" s="27">
        <v>20</v>
      </c>
      <c r="E54" s="33" t="s">
        <v>2477</v>
      </c>
      <c r="F54" s="27">
        <v>20</v>
      </c>
      <c r="G54" s="31"/>
      <c r="H54" s="31"/>
      <c r="I54" s="27"/>
      <c r="J54" s="27"/>
      <c r="K54" s="27"/>
      <c r="L54" s="27"/>
      <c r="M54" s="27"/>
      <c r="N54" s="27"/>
      <c r="O54" s="32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s="208" customFormat="1" x14ac:dyDescent="0.3">
      <c r="A55" s="27" t="s">
        <v>485</v>
      </c>
      <c r="B55" s="55" t="s">
        <v>2525</v>
      </c>
      <c r="C55" s="34">
        <v>42268</v>
      </c>
      <c r="D55" s="27">
        <v>20</v>
      </c>
      <c r="E55" s="33" t="s">
        <v>262</v>
      </c>
      <c r="F55" s="27">
        <v>20</v>
      </c>
      <c r="G55" s="31"/>
      <c r="H55" s="31"/>
      <c r="I55" s="27"/>
      <c r="J55" s="27"/>
      <c r="K55" s="27"/>
      <c r="L55" s="27"/>
      <c r="M55" s="27"/>
      <c r="N55" s="27"/>
      <c r="O55" s="32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s="208" customFormat="1" x14ac:dyDescent="0.3">
      <c r="A56" s="27" t="s">
        <v>51</v>
      </c>
      <c r="B56" s="55" t="s">
        <v>2526</v>
      </c>
      <c r="C56" s="34">
        <v>42268</v>
      </c>
      <c r="D56" s="27">
        <v>20</v>
      </c>
      <c r="E56" s="33" t="s">
        <v>21</v>
      </c>
      <c r="F56" s="27">
        <v>20</v>
      </c>
      <c r="G56" s="31"/>
      <c r="H56" s="31"/>
      <c r="I56" s="27"/>
      <c r="J56" s="27"/>
      <c r="K56" s="27"/>
      <c r="L56" s="27"/>
      <c r="M56" s="27"/>
      <c r="N56" s="27"/>
      <c r="O56" s="32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s="208" customFormat="1" x14ac:dyDescent="0.3">
      <c r="A57" s="26" t="s">
        <v>100</v>
      </c>
      <c r="B57" s="55" t="s">
        <v>2527</v>
      </c>
      <c r="C57" s="34">
        <v>42268</v>
      </c>
      <c r="D57" s="27">
        <v>20</v>
      </c>
      <c r="E57" s="33" t="s">
        <v>2478</v>
      </c>
      <c r="F57" s="27">
        <v>20</v>
      </c>
      <c r="G57" s="31"/>
      <c r="H57" s="31"/>
      <c r="I57" s="27"/>
      <c r="J57" s="27"/>
      <c r="K57" s="27"/>
      <c r="L57" s="27"/>
      <c r="M57" s="27"/>
      <c r="N57" s="27"/>
      <c r="O57" s="32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s="208" customFormat="1" x14ac:dyDescent="0.3">
      <c r="A58" s="26" t="s">
        <v>50</v>
      </c>
      <c r="B58" s="55" t="s">
        <v>2528</v>
      </c>
      <c r="C58" s="34">
        <v>42268</v>
      </c>
      <c r="D58" s="27">
        <v>20</v>
      </c>
      <c r="E58" s="33" t="s">
        <v>22</v>
      </c>
      <c r="F58" s="27">
        <v>20</v>
      </c>
      <c r="G58" s="31"/>
      <c r="H58" s="31"/>
      <c r="I58" s="27"/>
      <c r="J58" s="27"/>
      <c r="K58" s="27"/>
      <c r="L58" s="27"/>
      <c r="M58" s="27"/>
      <c r="N58" s="27"/>
      <c r="O58" s="32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s="208" customFormat="1" x14ac:dyDescent="0.3">
      <c r="A59" s="26" t="s">
        <v>107</v>
      </c>
      <c r="B59" s="55" t="s">
        <v>2529</v>
      </c>
      <c r="C59" s="34">
        <v>42268</v>
      </c>
      <c r="D59" s="27">
        <v>20</v>
      </c>
      <c r="E59" s="33" t="s">
        <v>108</v>
      </c>
      <c r="F59" s="27">
        <v>20</v>
      </c>
      <c r="G59" s="31"/>
      <c r="H59" s="31"/>
      <c r="I59" s="27"/>
      <c r="J59" s="27"/>
      <c r="K59" s="27"/>
      <c r="L59" s="27"/>
      <c r="M59" s="27"/>
      <c r="N59" s="27"/>
      <c r="O59" s="32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s="208" customFormat="1" x14ac:dyDescent="0.3">
      <c r="A60" s="224" t="s">
        <v>654</v>
      </c>
      <c r="B60" s="55" t="s">
        <v>2530</v>
      </c>
      <c r="C60" s="34">
        <v>42265</v>
      </c>
      <c r="D60" s="27">
        <v>200</v>
      </c>
      <c r="E60" s="33" t="s">
        <v>2479</v>
      </c>
      <c r="F60" s="27">
        <v>200</v>
      </c>
      <c r="G60" s="31"/>
      <c r="H60" s="31"/>
      <c r="I60" s="27"/>
      <c r="J60" s="27"/>
      <c r="K60" s="27"/>
      <c r="L60" s="27"/>
      <c r="M60" s="27"/>
      <c r="N60" s="27"/>
      <c r="O60" s="32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s="208" customFormat="1" x14ac:dyDescent="0.3">
      <c r="A61" s="26" t="s">
        <v>484</v>
      </c>
      <c r="B61" s="55" t="s">
        <v>2531</v>
      </c>
      <c r="C61" s="34">
        <v>42265</v>
      </c>
      <c r="D61" s="27">
        <v>20</v>
      </c>
      <c r="E61" s="33" t="s">
        <v>261</v>
      </c>
      <c r="F61" s="27">
        <v>20</v>
      </c>
      <c r="G61" s="31"/>
      <c r="H61" s="31"/>
      <c r="I61" s="27"/>
      <c r="J61" s="27"/>
      <c r="K61" s="27"/>
      <c r="L61" s="27"/>
      <c r="M61" s="27"/>
      <c r="N61" s="27"/>
      <c r="O61" s="32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s="208" customFormat="1" x14ac:dyDescent="0.3">
      <c r="A62" s="26" t="s">
        <v>437</v>
      </c>
      <c r="B62" s="55" t="s">
        <v>2523</v>
      </c>
      <c r="C62" s="34">
        <v>42265</v>
      </c>
      <c r="D62" s="27">
        <v>20</v>
      </c>
      <c r="E62" s="33" t="s">
        <v>2311</v>
      </c>
      <c r="F62" s="27">
        <v>20</v>
      </c>
      <c r="G62" s="31"/>
      <c r="H62" s="31"/>
      <c r="I62" s="27"/>
      <c r="J62" s="27"/>
      <c r="K62" s="27"/>
      <c r="L62" s="27"/>
      <c r="M62" s="27"/>
      <c r="N62" s="27"/>
      <c r="O62" s="32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208" customFormat="1" x14ac:dyDescent="0.3">
      <c r="A63" s="26" t="s">
        <v>63</v>
      </c>
      <c r="B63" s="55" t="s">
        <v>2522</v>
      </c>
      <c r="C63" s="34">
        <v>42265</v>
      </c>
      <c r="D63" s="27">
        <v>20</v>
      </c>
      <c r="E63" s="33" t="s">
        <v>26</v>
      </c>
      <c r="F63" s="27">
        <v>20</v>
      </c>
      <c r="G63" s="31"/>
      <c r="H63" s="31"/>
      <c r="I63" s="27"/>
      <c r="J63" s="27"/>
      <c r="K63" s="27"/>
      <c r="L63" s="27"/>
      <c r="M63" s="27"/>
      <c r="N63" s="27"/>
      <c r="O63" s="32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208" customFormat="1" x14ac:dyDescent="0.3">
      <c r="A64" s="26" t="s">
        <v>477</v>
      </c>
      <c r="B64" s="55" t="s">
        <v>2423</v>
      </c>
      <c r="C64" s="34">
        <v>42263</v>
      </c>
      <c r="D64" s="27">
        <v>20</v>
      </c>
      <c r="E64" s="33" t="s">
        <v>399</v>
      </c>
      <c r="F64" s="27">
        <v>20</v>
      </c>
      <c r="G64" s="31"/>
      <c r="H64" s="31"/>
      <c r="I64" s="27"/>
      <c r="J64" s="27"/>
      <c r="K64" s="27"/>
      <c r="L64" s="27"/>
      <c r="M64" s="27"/>
      <c r="N64" s="27"/>
      <c r="O64" s="32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208" customFormat="1" x14ac:dyDescent="0.3">
      <c r="A65" s="26" t="s">
        <v>475</v>
      </c>
      <c r="B65" s="55" t="s">
        <v>2424</v>
      </c>
      <c r="C65" s="34">
        <v>42263</v>
      </c>
      <c r="D65" s="27">
        <v>20</v>
      </c>
      <c r="E65" s="33" t="s">
        <v>216</v>
      </c>
      <c r="F65" s="27">
        <v>20</v>
      </c>
      <c r="G65" s="31"/>
      <c r="H65" s="31"/>
      <c r="I65" s="27"/>
      <c r="J65" s="27"/>
      <c r="K65" s="27"/>
      <c r="L65" s="27"/>
      <c r="M65" s="27"/>
      <c r="N65" s="27"/>
      <c r="O65" s="32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s="208" customFormat="1" x14ac:dyDescent="0.3">
      <c r="A66" s="26" t="s">
        <v>47</v>
      </c>
      <c r="B66" s="55" t="s">
        <v>2425</v>
      </c>
      <c r="C66" s="34">
        <v>42263</v>
      </c>
      <c r="D66" s="27">
        <v>20</v>
      </c>
      <c r="E66" s="33" t="s">
        <v>25</v>
      </c>
      <c r="F66" s="27">
        <v>20</v>
      </c>
      <c r="G66" s="31"/>
      <c r="H66" s="31"/>
      <c r="I66" s="27"/>
      <c r="J66" s="27"/>
      <c r="K66" s="27"/>
      <c r="L66" s="27"/>
      <c r="M66" s="27"/>
      <c r="N66" s="27"/>
      <c r="O66" s="32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s="208" customFormat="1" x14ac:dyDescent="0.3">
      <c r="A67" s="26" t="s">
        <v>48</v>
      </c>
      <c r="B67" s="55" t="s">
        <v>2417</v>
      </c>
      <c r="C67" s="34">
        <v>42263</v>
      </c>
      <c r="D67" s="27">
        <v>20</v>
      </c>
      <c r="E67" s="33" t="s">
        <v>24</v>
      </c>
      <c r="F67" s="27">
        <v>20</v>
      </c>
      <c r="G67" s="31"/>
      <c r="H67" s="31"/>
      <c r="I67" s="27"/>
      <c r="J67" s="27"/>
      <c r="K67" s="27"/>
      <c r="L67" s="27"/>
      <c r="M67" s="27"/>
      <c r="N67" s="27"/>
      <c r="O67" s="32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s="208" customFormat="1" x14ac:dyDescent="0.3">
      <c r="A68" s="26" t="s">
        <v>480</v>
      </c>
      <c r="B68" s="55" t="s">
        <v>2418</v>
      </c>
      <c r="C68" s="34">
        <v>42263</v>
      </c>
      <c r="D68" s="27">
        <v>20</v>
      </c>
      <c r="E68" s="33" t="s">
        <v>214</v>
      </c>
      <c r="F68" s="27">
        <v>20</v>
      </c>
      <c r="G68" s="31"/>
      <c r="H68" s="31"/>
      <c r="I68" s="27"/>
      <c r="J68" s="27"/>
      <c r="K68" s="27"/>
      <c r="L68" s="27"/>
      <c r="M68" s="27"/>
      <c r="N68" s="27"/>
      <c r="O68" s="32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s="208" customFormat="1" x14ac:dyDescent="0.3">
      <c r="A69" s="26" t="s">
        <v>1544</v>
      </c>
      <c r="B69" s="55" t="s">
        <v>2419</v>
      </c>
      <c r="C69" s="34">
        <v>42262</v>
      </c>
      <c r="D69" s="27">
        <v>240</v>
      </c>
      <c r="E69" s="33" t="s">
        <v>2379</v>
      </c>
      <c r="F69" s="27">
        <v>240</v>
      </c>
      <c r="G69" s="31"/>
      <c r="H69" s="31"/>
      <c r="I69" s="27"/>
      <c r="J69" s="27"/>
      <c r="K69" s="27"/>
      <c r="L69" s="27"/>
      <c r="M69" s="27"/>
      <c r="N69" s="27"/>
      <c r="O69" s="32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s="208" customFormat="1" x14ac:dyDescent="0.3">
      <c r="A70" s="26" t="s">
        <v>1623</v>
      </c>
      <c r="B70" s="55" t="s">
        <v>2420</v>
      </c>
      <c r="C70" s="34">
        <v>42262</v>
      </c>
      <c r="D70" s="27">
        <v>240</v>
      </c>
      <c r="E70" s="33" t="s">
        <v>2380</v>
      </c>
      <c r="F70" s="27">
        <v>240</v>
      </c>
      <c r="G70" s="31"/>
      <c r="H70" s="31"/>
      <c r="I70" s="27"/>
      <c r="J70" s="27"/>
      <c r="K70" s="27"/>
      <c r="L70" s="27"/>
      <c r="M70" s="27"/>
      <c r="N70" s="27"/>
      <c r="O70" s="32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208" customFormat="1" x14ac:dyDescent="0.3">
      <c r="A71" s="26" t="s">
        <v>473</v>
      </c>
      <c r="B71" s="55" t="s">
        <v>2421</v>
      </c>
      <c r="C71" s="34">
        <v>42262</v>
      </c>
      <c r="D71" s="27">
        <v>20</v>
      </c>
      <c r="E71" s="33" t="s">
        <v>124</v>
      </c>
      <c r="F71" s="27">
        <v>20</v>
      </c>
      <c r="G71" s="31"/>
      <c r="H71" s="31"/>
      <c r="I71" s="27"/>
      <c r="J71" s="27"/>
      <c r="K71" s="27"/>
      <c r="L71" s="27"/>
      <c r="M71" s="27"/>
      <c r="N71" s="27"/>
      <c r="O71" s="32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208" customFormat="1" x14ac:dyDescent="0.3">
      <c r="A72" s="26" t="s">
        <v>2265</v>
      </c>
      <c r="B72" s="55" t="s">
        <v>2422</v>
      </c>
      <c r="C72" s="34">
        <v>42262</v>
      </c>
      <c r="D72" s="27">
        <v>20</v>
      </c>
      <c r="E72" s="33" t="s">
        <v>278</v>
      </c>
      <c r="F72" s="27">
        <v>20</v>
      </c>
      <c r="G72" s="31"/>
      <c r="H72" s="31"/>
      <c r="I72" s="27"/>
      <c r="J72" s="27"/>
      <c r="K72" s="27"/>
      <c r="L72" s="27"/>
      <c r="M72" s="27"/>
      <c r="N72" s="27"/>
      <c r="O72" s="32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s="208" customFormat="1" x14ac:dyDescent="0.3">
      <c r="A73" s="26" t="s">
        <v>465</v>
      </c>
      <c r="B73" s="55" t="s">
        <v>2416</v>
      </c>
      <c r="C73" s="34">
        <v>42262</v>
      </c>
      <c r="D73" s="27">
        <v>20</v>
      </c>
      <c r="E73" s="33" t="s">
        <v>119</v>
      </c>
      <c r="F73" s="27">
        <v>20</v>
      </c>
      <c r="G73" s="31"/>
      <c r="H73" s="31"/>
      <c r="I73" s="27"/>
      <c r="J73" s="27"/>
      <c r="K73" s="27"/>
      <c r="L73" s="27"/>
      <c r="M73" s="27"/>
      <c r="N73" s="27"/>
      <c r="O73" s="32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s="208" customFormat="1" x14ac:dyDescent="0.3">
      <c r="A74" s="26" t="s">
        <v>62</v>
      </c>
      <c r="B74" s="55" t="s">
        <v>2415</v>
      </c>
      <c r="C74" s="34">
        <v>42262</v>
      </c>
      <c r="D74" s="27">
        <v>20</v>
      </c>
      <c r="E74" s="33" t="s">
        <v>27</v>
      </c>
      <c r="F74" s="27">
        <v>20</v>
      </c>
      <c r="G74" s="31"/>
      <c r="H74" s="31"/>
      <c r="I74" s="27"/>
      <c r="J74" s="27"/>
      <c r="K74" s="27"/>
      <c r="L74" s="27"/>
      <c r="M74" s="27"/>
      <c r="N74" s="27"/>
      <c r="O74" s="32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s="208" customFormat="1" x14ac:dyDescent="0.3">
      <c r="A75" s="27" t="s">
        <v>569</v>
      </c>
      <c r="B75" s="55"/>
      <c r="C75" s="34">
        <v>42262</v>
      </c>
      <c r="D75" s="27">
        <v>-1666.95</v>
      </c>
      <c r="E75" s="33" t="s">
        <v>3</v>
      </c>
      <c r="F75" s="31"/>
      <c r="G75" s="31"/>
      <c r="H75" s="31"/>
      <c r="I75" s="27"/>
      <c r="J75" s="27"/>
      <c r="K75" s="27"/>
      <c r="L75" s="27"/>
      <c r="M75" s="27"/>
      <c r="N75" s="27">
        <v>-1666.95</v>
      </c>
      <c r="O75" s="32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s="208" customFormat="1" x14ac:dyDescent="0.3">
      <c r="A76" s="26" t="s">
        <v>463</v>
      </c>
      <c r="B76" s="55" t="s">
        <v>2411</v>
      </c>
      <c r="C76" s="34">
        <v>42261</v>
      </c>
      <c r="D76" s="27">
        <v>20</v>
      </c>
      <c r="E76" s="33" t="s">
        <v>257</v>
      </c>
      <c r="F76" s="27">
        <v>20</v>
      </c>
      <c r="G76" s="31"/>
      <c r="H76" s="31"/>
      <c r="I76" s="27"/>
      <c r="J76" s="27"/>
      <c r="K76" s="27"/>
      <c r="L76" s="27"/>
      <c r="M76" s="27"/>
      <c r="N76" s="27"/>
      <c r="O76" s="32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s="208" customFormat="1" x14ac:dyDescent="0.3">
      <c r="A77" s="26" t="s">
        <v>45</v>
      </c>
      <c r="B77" s="55" t="s">
        <v>2412</v>
      </c>
      <c r="C77" s="34">
        <v>42261</v>
      </c>
      <c r="D77" s="27">
        <v>20</v>
      </c>
      <c r="E77" s="33" t="s">
        <v>68</v>
      </c>
      <c r="F77" s="27">
        <v>20</v>
      </c>
      <c r="G77" s="31"/>
      <c r="H77" s="31"/>
      <c r="I77" s="27"/>
      <c r="J77" s="27"/>
      <c r="K77" s="27"/>
      <c r="L77" s="27"/>
      <c r="M77" s="27"/>
      <c r="N77" s="27"/>
      <c r="O77" s="32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s="208" customFormat="1" x14ac:dyDescent="0.3">
      <c r="A78" s="26" t="s">
        <v>106</v>
      </c>
      <c r="B78" s="55" t="s">
        <v>2413</v>
      </c>
      <c r="C78" s="34">
        <v>42261</v>
      </c>
      <c r="D78" s="27">
        <v>20</v>
      </c>
      <c r="E78" s="33" t="s">
        <v>102</v>
      </c>
      <c r="F78" s="27">
        <v>20</v>
      </c>
      <c r="G78" s="31"/>
      <c r="H78" s="31"/>
      <c r="I78" s="27"/>
      <c r="J78" s="27"/>
      <c r="K78" s="27"/>
      <c r="L78" s="27"/>
      <c r="M78" s="27"/>
      <c r="N78" s="27"/>
      <c r="O78" s="32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s="208" customFormat="1" x14ac:dyDescent="0.3">
      <c r="A79" s="26" t="s">
        <v>116</v>
      </c>
      <c r="B79" s="55" t="s">
        <v>2414</v>
      </c>
      <c r="C79" s="34">
        <v>42261</v>
      </c>
      <c r="D79" s="27">
        <v>20</v>
      </c>
      <c r="E79" s="33" t="s">
        <v>109</v>
      </c>
      <c r="F79" s="27">
        <v>20</v>
      </c>
      <c r="G79" s="31"/>
      <c r="H79" s="31"/>
      <c r="I79" s="27"/>
      <c r="J79" s="27"/>
      <c r="K79" s="27"/>
      <c r="L79" s="27"/>
      <c r="M79" s="27"/>
      <c r="N79" s="27"/>
      <c r="O79" s="32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s="208" customFormat="1" x14ac:dyDescent="0.3">
      <c r="A80" s="224" t="s">
        <v>2391</v>
      </c>
      <c r="B80" s="55" t="s">
        <v>2410</v>
      </c>
      <c r="C80" s="34">
        <v>42261</v>
      </c>
      <c r="D80" s="27">
        <v>120</v>
      </c>
      <c r="E80" s="33" t="s">
        <v>2381</v>
      </c>
      <c r="F80" s="27">
        <v>120</v>
      </c>
      <c r="G80" s="31"/>
      <c r="H80" s="31"/>
      <c r="I80" s="27"/>
      <c r="J80" s="27"/>
      <c r="K80" s="27"/>
      <c r="L80" s="27"/>
      <c r="M80" s="27"/>
      <c r="N80" s="27"/>
      <c r="O80" s="32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s="208" customFormat="1" x14ac:dyDescent="0.3">
      <c r="A81" s="224" t="s">
        <v>1060</v>
      </c>
      <c r="B81" s="55" t="s">
        <v>2409</v>
      </c>
      <c r="C81" s="34">
        <v>42258</v>
      </c>
      <c r="D81" s="27">
        <v>100</v>
      </c>
      <c r="E81" s="33" t="s">
        <v>2382</v>
      </c>
      <c r="F81" s="27">
        <v>100</v>
      </c>
      <c r="G81" s="31"/>
      <c r="H81" s="31"/>
      <c r="I81" s="27"/>
      <c r="J81" s="27"/>
      <c r="K81" s="27"/>
      <c r="L81" s="27"/>
      <c r="M81" s="27"/>
      <c r="N81" s="27"/>
      <c r="O81" s="32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s="208" customFormat="1" x14ac:dyDescent="0.3">
      <c r="A82" s="224" t="s">
        <v>568</v>
      </c>
      <c r="B82" s="55"/>
      <c r="C82" s="34">
        <v>42257</v>
      </c>
      <c r="D82" s="27">
        <v>20</v>
      </c>
      <c r="E82" s="33" t="s">
        <v>563</v>
      </c>
      <c r="F82" s="27">
        <v>20</v>
      </c>
      <c r="G82" s="31"/>
      <c r="H82" s="31"/>
      <c r="I82" s="27"/>
      <c r="J82" s="27"/>
      <c r="K82" s="27"/>
      <c r="L82" s="27"/>
      <c r="M82" s="27"/>
      <c r="N82" s="27"/>
      <c r="O82" s="32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s="208" customFormat="1" x14ac:dyDescent="0.3">
      <c r="A83" s="26" t="s">
        <v>44</v>
      </c>
      <c r="B83" s="55" t="s">
        <v>2408</v>
      </c>
      <c r="C83" s="34">
        <v>42256</v>
      </c>
      <c r="D83" s="27">
        <v>20</v>
      </c>
      <c r="E83" s="33" t="s">
        <v>2</v>
      </c>
      <c r="F83" s="27">
        <v>20</v>
      </c>
      <c r="G83" s="31"/>
      <c r="H83" s="31"/>
      <c r="I83" s="27"/>
      <c r="J83" s="27"/>
      <c r="K83" s="27"/>
      <c r="L83" s="27"/>
      <c r="M83" s="27"/>
      <c r="N83" s="27"/>
      <c r="O83" s="32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s="208" customFormat="1" x14ac:dyDescent="0.3">
      <c r="A84" s="27" t="s">
        <v>569</v>
      </c>
      <c r="B84" s="55"/>
      <c r="C84" s="34">
        <v>42255</v>
      </c>
      <c r="D84" s="27">
        <v>-4235</v>
      </c>
      <c r="E84" s="33">
        <v>1570</v>
      </c>
      <c r="F84" s="31"/>
      <c r="G84" s="31"/>
      <c r="H84" s="31"/>
      <c r="I84" s="27"/>
      <c r="J84" s="27"/>
      <c r="K84" s="27"/>
      <c r="L84" s="27"/>
      <c r="M84" s="27"/>
      <c r="N84" s="27"/>
      <c r="O84" s="32"/>
      <c r="P84" s="27"/>
      <c r="Q84" s="27"/>
      <c r="R84" s="27"/>
      <c r="S84" s="27"/>
      <c r="T84" s="27">
        <v>-4235</v>
      </c>
      <c r="U84" s="27"/>
      <c r="V84" s="27"/>
      <c r="W84" s="27"/>
      <c r="X84" s="27"/>
      <c r="Y84" s="27"/>
    </row>
    <row r="85" spans="1:25" s="208" customFormat="1" x14ac:dyDescent="0.3">
      <c r="A85" s="26" t="s">
        <v>594</v>
      </c>
      <c r="B85" s="55" t="s">
        <v>2407</v>
      </c>
      <c r="C85" s="34">
        <v>42255</v>
      </c>
      <c r="D85" s="27">
        <v>240</v>
      </c>
      <c r="E85" s="33" t="s">
        <v>2383</v>
      </c>
      <c r="F85" s="27">
        <v>240</v>
      </c>
      <c r="G85" s="31"/>
      <c r="H85" s="31"/>
      <c r="I85" s="27"/>
      <c r="J85" s="27"/>
      <c r="K85" s="27"/>
      <c r="L85" s="27"/>
      <c r="M85" s="27"/>
      <c r="N85" s="27"/>
      <c r="O85" s="32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s="208" customFormat="1" x14ac:dyDescent="0.3">
      <c r="A86" s="26" t="s">
        <v>2356</v>
      </c>
      <c r="B86" s="55" t="s">
        <v>2406</v>
      </c>
      <c r="C86" s="34">
        <v>42255</v>
      </c>
      <c r="D86" s="27">
        <v>20</v>
      </c>
      <c r="E86" s="33" t="s">
        <v>2384</v>
      </c>
      <c r="F86" s="27">
        <v>20</v>
      </c>
      <c r="G86" s="31"/>
      <c r="H86" s="31"/>
      <c r="I86" s="27"/>
      <c r="J86" s="27"/>
      <c r="K86" s="27"/>
      <c r="L86" s="27"/>
      <c r="M86" s="27"/>
      <c r="N86" s="27"/>
      <c r="O86" s="32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s="208" customFormat="1" x14ac:dyDescent="0.3">
      <c r="A87" s="27" t="s">
        <v>569</v>
      </c>
      <c r="B87" s="55"/>
      <c r="C87" s="34">
        <v>42255</v>
      </c>
      <c r="D87" s="27">
        <v>-1328.13</v>
      </c>
      <c r="E87" s="33" t="s">
        <v>3</v>
      </c>
      <c r="F87" s="31"/>
      <c r="G87" s="31"/>
      <c r="H87" s="31"/>
      <c r="I87" s="27"/>
      <c r="J87" s="27"/>
      <c r="K87" s="27"/>
      <c r="L87" s="27"/>
      <c r="M87" s="27"/>
      <c r="N87" s="27">
        <v>-1328.13</v>
      </c>
      <c r="O87" s="32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s="208" customFormat="1" x14ac:dyDescent="0.3">
      <c r="A88" s="224" t="s">
        <v>1406</v>
      </c>
      <c r="B88" s="55" t="s">
        <v>2405</v>
      </c>
      <c r="C88" s="34">
        <v>42254</v>
      </c>
      <c r="D88" s="27">
        <v>300</v>
      </c>
      <c r="E88" s="33" t="s">
        <v>2385</v>
      </c>
      <c r="F88" s="27">
        <v>300</v>
      </c>
      <c r="G88" s="31"/>
      <c r="H88" s="31"/>
      <c r="I88" s="27"/>
      <c r="J88" s="27"/>
      <c r="K88" s="27"/>
      <c r="L88" s="27"/>
      <c r="M88" s="27"/>
      <c r="N88" s="27"/>
      <c r="O88" s="32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s="208" customFormat="1" x14ac:dyDescent="0.3">
      <c r="A89" s="26" t="s">
        <v>1451</v>
      </c>
      <c r="B89" s="55" t="s">
        <v>2403</v>
      </c>
      <c r="C89" s="34">
        <v>42254</v>
      </c>
      <c r="D89" s="27">
        <v>240</v>
      </c>
      <c r="E89" s="33" t="s">
        <v>2386</v>
      </c>
      <c r="F89" s="27">
        <v>240</v>
      </c>
      <c r="G89" s="31"/>
      <c r="H89" s="31"/>
      <c r="I89" s="27"/>
      <c r="J89" s="27"/>
      <c r="K89" s="27"/>
      <c r="L89" s="27"/>
      <c r="M89" s="27"/>
      <c r="N89" s="27"/>
      <c r="O89" s="32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s="208" customFormat="1" x14ac:dyDescent="0.3">
      <c r="A90" s="27"/>
      <c r="B90" s="55"/>
      <c r="C90" s="34">
        <v>42254</v>
      </c>
      <c r="D90" s="159">
        <v>80</v>
      </c>
      <c r="E90" s="50" t="s">
        <v>0</v>
      </c>
      <c r="F90" s="31"/>
      <c r="G90" s="31"/>
      <c r="H90" s="31"/>
      <c r="I90" s="27"/>
      <c r="J90" s="27"/>
      <c r="K90" s="27"/>
      <c r="L90" s="27"/>
      <c r="M90" s="27"/>
      <c r="N90" s="27"/>
      <c r="O90" s="32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s="208" customFormat="1" x14ac:dyDescent="0.3">
      <c r="A91" s="224" t="s">
        <v>798</v>
      </c>
      <c r="B91" s="54" t="s">
        <v>2345</v>
      </c>
      <c r="C91" s="34"/>
      <c r="D91" s="27"/>
      <c r="E91" s="20" t="s">
        <v>2339</v>
      </c>
      <c r="F91" s="31">
        <v>80</v>
      </c>
      <c r="G91" s="31"/>
      <c r="H91" s="31"/>
      <c r="I91" s="27"/>
      <c r="J91" s="27"/>
      <c r="K91" s="27"/>
      <c r="L91" s="27"/>
      <c r="M91" s="27"/>
      <c r="N91" s="27"/>
      <c r="O91" s="32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s="208" customFormat="1" x14ac:dyDescent="0.3">
      <c r="A92" s="26" t="s">
        <v>46</v>
      </c>
      <c r="B92" s="55" t="s">
        <v>2404</v>
      </c>
      <c r="C92" s="34">
        <v>42254</v>
      </c>
      <c r="D92" s="27">
        <v>20</v>
      </c>
      <c r="E92" s="33" t="s">
        <v>1</v>
      </c>
      <c r="F92" s="27">
        <v>20</v>
      </c>
      <c r="G92" s="31"/>
      <c r="H92" s="31"/>
      <c r="I92" s="27"/>
      <c r="J92" s="27"/>
      <c r="K92" s="27"/>
      <c r="L92" s="27"/>
      <c r="M92" s="27"/>
      <c r="N92" s="27"/>
      <c r="O92" s="32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s="208" customFormat="1" x14ac:dyDescent="0.3">
      <c r="A93" s="27" t="s">
        <v>569</v>
      </c>
      <c r="B93" s="55"/>
      <c r="C93" s="34">
        <v>42254</v>
      </c>
      <c r="D93" s="27">
        <v>-0.6</v>
      </c>
      <c r="E93" s="33" t="s">
        <v>2387</v>
      </c>
      <c r="F93" s="31"/>
      <c r="G93" s="31"/>
      <c r="H93" s="31"/>
      <c r="I93" s="27">
        <v>-0.6</v>
      </c>
      <c r="J93" s="27"/>
      <c r="K93" s="27"/>
      <c r="L93" s="27"/>
      <c r="M93" s="27"/>
      <c r="N93" s="27"/>
      <c r="O93" s="32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1:25" s="208" customFormat="1" x14ac:dyDescent="0.3">
      <c r="A94" s="27" t="s">
        <v>569</v>
      </c>
      <c r="B94" s="55"/>
      <c r="C94" s="34">
        <v>42254</v>
      </c>
      <c r="D94" s="27">
        <v>-0.8</v>
      </c>
      <c r="E94" s="33" t="s">
        <v>2388</v>
      </c>
      <c r="F94" s="31"/>
      <c r="G94" s="31"/>
      <c r="H94" s="31"/>
      <c r="I94" s="27">
        <v>-0.8</v>
      </c>
      <c r="J94" s="27"/>
      <c r="K94" s="27"/>
      <c r="L94" s="27"/>
      <c r="M94" s="27"/>
      <c r="N94" s="27"/>
      <c r="O94" s="32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s="208" customFormat="1" x14ac:dyDescent="0.3">
      <c r="A95" s="27" t="s">
        <v>569</v>
      </c>
      <c r="B95" s="55"/>
      <c r="C95" s="34">
        <v>42254</v>
      </c>
      <c r="D95" s="27">
        <v>-1.2</v>
      </c>
      <c r="E95" s="33" t="s">
        <v>2389</v>
      </c>
      <c r="F95" s="31"/>
      <c r="G95" s="31"/>
      <c r="H95" s="31"/>
      <c r="I95" s="27">
        <v>-1.2</v>
      </c>
      <c r="J95" s="27"/>
      <c r="K95" s="27"/>
      <c r="L95" s="27"/>
      <c r="M95" s="27"/>
      <c r="N95" s="27"/>
      <c r="O95" s="32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s="208" customFormat="1" x14ac:dyDescent="0.3">
      <c r="A96" s="27" t="s">
        <v>569</v>
      </c>
      <c r="B96" s="55"/>
      <c r="C96" s="34">
        <v>42254</v>
      </c>
      <c r="D96" s="27">
        <v>1.66</v>
      </c>
      <c r="E96" s="33" t="s">
        <v>16</v>
      </c>
      <c r="F96" s="31"/>
      <c r="G96" s="31"/>
      <c r="H96" s="31"/>
      <c r="I96" s="27">
        <v>1.66</v>
      </c>
      <c r="J96" s="27"/>
      <c r="K96" s="27"/>
      <c r="L96" s="27"/>
      <c r="M96" s="27"/>
      <c r="N96" s="27"/>
      <c r="O96" s="32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32" s="208" customFormat="1" x14ac:dyDescent="0.3">
      <c r="A97" s="27" t="s">
        <v>569</v>
      </c>
      <c r="B97" s="55"/>
      <c r="C97" s="34">
        <v>42251</v>
      </c>
      <c r="D97" s="27">
        <v>-2338.69</v>
      </c>
      <c r="E97" s="33">
        <v>1568</v>
      </c>
      <c r="F97" s="31"/>
      <c r="G97" s="31"/>
      <c r="H97" s="31"/>
      <c r="I97" s="27"/>
      <c r="J97" s="27"/>
      <c r="K97" s="27"/>
      <c r="L97" s="27"/>
      <c r="M97" s="27"/>
      <c r="N97" s="27"/>
      <c r="O97" s="27">
        <v>-2338.69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32" s="208" customFormat="1" x14ac:dyDescent="0.3">
      <c r="A98" s="26" t="s">
        <v>43</v>
      </c>
      <c r="B98" s="55" t="s">
        <v>2394</v>
      </c>
      <c r="C98" s="34">
        <v>42249</v>
      </c>
      <c r="D98" s="27">
        <v>20</v>
      </c>
      <c r="E98" s="33" t="s">
        <v>4</v>
      </c>
      <c r="F98" s="27">
        <v>20</v>
      </c>
      <c r="G98" s="31"/>
      <c r="H98" s="31"/>
      <c r="I98" s="27"/>
      <c r="J98" s="27"/>
      <c r="K98" s="27"/>
      <c r="L98" s="27"/>
      <c r="M98" s="27"/>
      <c r="N98" s="27"/>
      <c r="O98" s="32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32" s="208" customFormat="1" x14ac:dyDescent="0.3">
      <c r="A99" s="26" t="s">
        <v>1966</v>
      </c>
      <c r="B99" s="55" t="s">
        <v>2395</v>
      </c>
      <c r="C99" s="34">
        <v>42249</v>
      </c>
      <c r="D99" s="27">
        <v>20</v>
      </c>
      <c r="E99" s="33" t="s">
        <v>2390</v>
      </c>
      <c r="F99" s="27">
        <v>20</v>
      </c>
      <c r="G99" s="31"/>
      <c r="H99" s="31"/>
      <c r="I99" s="27"/>
      <c r="J99" s="27"/>
      <c r="K99" s="27"/>
      <c r="L99" s="27"/>
      <c r="M99" s="27"/>
      <c r="N99" s="27"/>
      <c r="O99" s="32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32" s="208" customFormat="1" x14ac:dyDescent="0.3">
      <c r="A100" s="26" t="s">
        <v>458</v>
      </c>
      <c r="B100" s="55" t="s">
        <v>2396</v>
      </c>
      <c r="C100" s="34">
        <v>42249</v>
      </c>
      <c r="D100" s="27">
        <v>20</v>
      </c>
      <c r="E100" s="33" t="s">
        <v>322</v>
      </c>
      <c r="F100" s="27">
        <v>20</v>
      </c>
      <c r="G100" s="31"/>
      <c r="H100" s="31"/>
      <c r="I100" s="27"/>
      <c r="J100" s="27"/>
      <c r="K100" s="27"/>
      <c r="L100" s="27"/>
      <c r="M100" s="27"/>
      <c r="N100" s="27"/>
      <c r="O100" s="32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32" s="208" customFormat="1" x14ac:dyDescent="0.3">
      <c r="A101" s="26" t="s">
        <v>41</v>
      </c>
      <c r="B101" s="55" t="s">
        <v>2397</v>
      </c>
      <c r="C101" s="34">
        <v>42248</v>
      </c>
      <c r="D101" s="27">
        <v>20</v>
      </c>
      <c r="E101" s="33" t="s">
        <v>7</v>
      </c>
      <c r="F101" s="27">
        <v>20</v>
      </c>
      <c r="G101" s="31"/>
      <c r="H101" s="31"/>
      <c r="I101" s="27"/>
      <c r="J101" s="27"/>
      <c r="K101" s="27"/>
      <c r="L101" s="27"/>
      <c r="M101" s="27"/>
      <c r="N101" s="27"/>
      <c r="O101" s="32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32" s="208" customFormat="1" x14ac:dyDescent="0.3">
      <c r="A102" s="26" t="s">
        <v>456</v>
      </c>
      <c r="B102" s="55" t="s">
        <v>2398</v>
      </c>
      <c r="C102" s="34">
        <v>42248</v>
      </c>
      <c r="D102" s="27">
        <v>20</v>
      </c>
      <c r="E102" s="33" t="s">
        <v>215</v>
      </c>
      <c r="F102" s="27">
        <v>20</v>
      </c>
      <c r="G102" s="31"/>
      <c r="H102" s="31"/>
      <c r="I102" s="27"/>
      <c r="J102" s="27"/>
      <c r="K102" s="27"/>
      <c r="L102" s="27"/>
      <c r="M102" s="27"/>
      <c r="N102" s="27"/>
      <c r="O102" s="32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32" s="208" customFormat="1" x14ac:dyDescent="0.3">
      <c r="A103" s="26" t="s">
        <v>42</v>
      </c>
      <c r="B103" s="55" t="s">
        <v>2399</v>
      </c>
      <c r="C103" s="34">
        <v>42248</v>
      </c>
      <c r="D103" s="27">
        <v>20</v>
      </c>
      <c r="E103" s="33" t="s">
        <v>6</v>
      </c>
      <c r="F103" s="27">
        <v>20</v>
      </c>
      <c r="G103" s="31"/>
      <c r="H103" s="31"/>
      <c r="I103" s="27"/>
      <c r="J103" s="27"/>
      <c r="K103" s="27"/>
      <c r="L103" s="27"/>
      <c r="M103" s="27"/>
      <c r="N103" s="27"/>
      <c r="O103" s="32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32" s="208" customFormat="1" x14ac:dyDescent="0.3">
      <c r="A104" s="26" t="s">
        <v>40</v>
      </c>
      <c r="B104" s="55" t="s">
        <v>2400</v>
      </c>
      <c r="C104" s="34">
        <v>42248</v>
      </c>
      <c r="D104" s="27">
        <v>20</v>
      </c>
      <c r="E104" s="33" t="s">
        <v>8</v>
      </c>
      <c r="F104" s="27">
        <v>20</v>
      </c>
      <c r="G104" s="31"/>
      <c r="H104" s="31"/>
      <c r="I104" s="27"/>
      <c r="J104" s="27"/>
      <c r="K104" s="27"/>
      <c r="L104" s="27"/>
      <c r="M104" s="27"/>
      <c r="N104" s="27"/>
      <c r="O104" s="32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32" s="208" customFormat="1" x14ac:dyDescent="0.3">
      <c r="A105" s="26" t="s">
        <v>39</v>
      </c>
      <c r="B105" s="55" t="s">
        <v>2401</v>
      </c>
      <c r="C105" s="34">
        <v>42248</v>
      </c>
      <c r="D105" s="27">
        <v>20</v>
      </c>
      <c r="E105" s="33" t="s">
        <v>10</v>
      </c>
      <c r="F105" s="27">
        <v>20</v>
      </c>
      <c r="G105" s="31"/>
      <c r="H105" s="31"/>
      <c r="I105" s="27"/>
      <c r="J105" s="27"/>
      <c r="K105" s="27"/>
      <c r="L105" s="27"/>
      <c r="M105" s="27"/>
      <c r="N105" s="27"/>
      <c r="O105" s="32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32" s="208" customFormat="1" x14ac:dyDescent="0.3">
      <c r="A106" s="26" t="s">
        <v>455</v>
      </c>
      <c r="B106" s="55" t="s">
        <v>2402</v>
      </c>
      <c r="C106" s="34">
        <v>42248</v>
      </c>
      <c r="D106" s="27">
        <v>20</v>
      </c>
      <c r="E106" s="33" t="s">
        <v>9</v>
      </c>
      <c r="F106" s="27">
        <v>20</v>
      </c>
      <c r="G106" s="31"/>
      <c r="H106" s="31"/>
      <c r="I106" s="27"/>
      <c r="J106" s="27"/>
      <c r="K106" s="27"/>
      <c r="L106" s="27"/>
      <c r="M106" s="27"/>
      <c r="N106" s="27"/>
      <c r="O106" s="32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32" s="208" customFormat="1" x14ac:dyDescent="0.3">
      <c r="A107" s="26" t="s">
        <v>60</v>
      </c>
      <c r="B107" s="55" t="s">
        <v>2393</v>
      </c>
      <c r="C107" s="34">
        <v>42248</v>
      </c>
      <c r="D107" s="27">
        <v>20</v>
      </c>
      <c r="E107" s="33" t="s">
        <v>110</v>
      </c>
      <c r="F107" s="27">
        <v>20</v>
      </c>
      <c r="G107" s="31"/>
      <c r="H107" s="31"/>
      <c r="I107" s="27"/>
      <c r="J107" s="27"/>
      <c r="K107" s="27"/>
      <c r="L107" s="27"/>
      <c r="M107" s="27"/>
      <c r="N107" s="27"/>
      <c r="O107" s="32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spans="1:32" s="208" customFormat="1" x14ac:dyDescent="0.3">
      <c r="A108" s="26" t="s">
        <v>49</v>
      </c>
      <c r="B108" s="55" t="s">
        <v>2392</v>
      </c>
      <c r="C108" s="34">
        <v>42248</v>
      </c>
      <c r="D108" s="27">
        <v>20</v>
      </c>
      <c r="E108" s="33" t="s">
        <v>354</v>
      </c>
      <c r="F108" s="27">
        <v>20</v>
      </c>
      <c r="G108" s="31"/>
      <c r="H108" s="31"/>
      <c r="I108" s="27"/>
      <c r="J108" s="27"/>
      <c r="K108" s="27"/>
      <c r="L108" s="27"/>
      <c r="M108" s="27"/>
      <c r="N108" s="27"/>
      <c r="O108" s="32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spans="1:32" s="208" customFormat="1" x14ac:dyDescent="0.3">
      <c r="A109" s="27"/>
      <c r="B109" s="55"/>
      <c r="C109" s="34"/>
      <c r="D109" s="27"/>
      <c r="E109" s="33"/>
      <c r="F109" s="31"/>
      <c r="G109" s="31"/>
      <c r="H109" s="31"/>
      <c r="I109" s="27"/>
      <c r="J109" s="27"/>
      <c r="K109" s="27"/>
      <c r="L109" s="27"/>
      <c r="M109" s="27"/>
      <c r="N109" s="27"/>
      <c r="O109" s="32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32" x14ac:dyDescent="0.3">
      <c r="A110" s="34"/>
      <c r="B110" s="56"/>
      <c r="C110" s="34"/>
      <c r="D110" s="27">
        <v>47882.69000000001</v>
      </c>
      <c r="E110" s="26" t="s">
        <v>2348</v>
      </c>
      <c r="F110" s="26"/>
      <c r="G110" s="26"/>
      <c r="H110" s="26"/>
      <c r="I110" s="26"/>
      <c r="J110" s="27"/>
      <c r="K110" s="26"/>
      <c r="L110" s="26"/>
      <c r="M110" s="26"/>
      <c r="N110" s="26"/>
      <c r="O110" s="26"/>
      <c r="P110" s="26"/>
      <c r="Q110" s="26"/>
      <c r="R110" s="26"/>
      <c r="S110" s="27"/>
      <c r="T110" s="26"/>
      <c r="U110" s="26"/>
      <c r="V110" s="26"/>
      <c r="W110" s="26"/>
      <c r="X110" s="26"/>
      <c r="Y110" s="26"/>
      <c r="Z110" s="2"/>
      <c r="AA110" s="2"/>
      <c r="AB110" s="2"/>
      <c r="AC110" s="2"/>
      <c r="AD110" s="2"/>
      <c r="AE110" s="2"/>
      <c r="AF110" s="5"/>
    </row>
    <row r="111" spans="1:32" x14ac:dyDescent="0.3">
      <c r="A111" s="34"/>
      <c r="B111" s="56"/>
      <c r="C111" s="34"/>
      <c r="D111" s="27"/>
      <c r="E111" s="26"/>
      <c r="F111" s="26"/>
      <c r="G111" s="26"/>
      <c r="H111" s="26"/>
      <c r="I111" s="26"/>
      <c r="J111" s="2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7"/>
      <c r="AA111" s="7"/>
      <c r="AB111" s="7"/>
      <c r="AC111" s="7"/>
      <c r="AD111" s="7"/>
      <c r="AE111" s="7"/>
      <c r="AF111" s="9"/>
    </row>
    <row r="112" spans="1:32" ht="15" thickBot="1" x14ac:dyDescent="0.35">
      <c r="A112" s="26"/>
      <c r="B112" s="57"/>
      <c r="C112" s="26"/>
      <c r="D112" s="27"/>
      <c r="E112" s="26"/>
      <c r="F112" s="42">
        <f t="shared" ref="F112:Y112" si="0">SUM(F9:F111)</f>
        <v>4500</v>
      </c>
      <c r="G112" s="42">
        <f t="shared" si="0"/>
        <v>450</v>
      </c>
      <c r="H112" s="42">
        <f t="shared" si="0"/>
        <v>0</v>
      </c>
      <c r="I112" s="42">
        <f t="shared" si="0"/>
        <v>-0.93999999999999972</v>
      </c>
      <c r="J112" s="42">
        <f t="shared" si="0"/>
        <v>0</v>
      </c>
      <c r="K112" s="42">
        <f t="shared" si="0"/>
        <v>0</v>
      </c>
      <c r="L112" s="42">
        <f t="shared" si="0"/>
        <v>0</v>
      </c>
      <c r="M112" s="42">
        <f t="shared" si="0"/>
        <v>0</v>
      </c>
      <c r="N112" s="42">
        <f t="shared" si="0"/>
        <v>-2995.08</v>
      </c>
      <c r="O112" s="42">
        <f t="shared" si="0"/>
        <v>-2338.69</v>
      </c>
      <c r="P112" s="42">
        <f t="shared" si="0"/>
        <v>0</v>
      </c>
      <c r="Q112" s="42">
        <f t="shared" si="0"/>
        <v>0</v>
      </c>
      <c r="R112" s="42">
        <f t="shared" si="0"/>
        <v>0</v>
      </c>
      <c r="S112" s="42">
        <f t="shared" si="0"/>
        <v>0</v>
      </c>
      <c r="T112" s="42">
        <f t="shared" si="0"/>
        <v>21804</v>
      </c>
      <c r="U112" s="42">
        <f t="shared" si="0"/>
        <v>0</v>
      </c>
      <c r="V112" s="42">
        <f t="shared" si="0"/>
        <v>0</v>
      </c>
      <c r="W112" s="42">
        <f t="shared" si="0"/>
        <v>0</v>
      </c>
      <c r="X112" s="42">
        <f t="shared" si="0"/>
        <v>0</v>
      </c>
      <c r="Y112" s="42">
        <f t="shared" si="0"/>
        <v>0</v>
      </c>
      <c r="Z112" s="210">
        <f t="shared" ref="Z112:AF112" si="1">SUM(Z110:Z111)</f>
        <v>0</v>
      </c>
      <c r="AA112" s="210">
        <f t="shared" si="1"/>
        <v>0</v>
      </c>
      <c r="AB112" s="210">
        <f t="shared" si="1"/>
        <v>0</v>
      </c>
      <c r="AC112" s="210">
        <f t="shared" si="1"/>
        <v>0</v>
      </c>
      <c r="AD112" s="210">
        <f t="shared" si="1"/>
        <v>0</v>
      </c>
      <c r="AE112" s="210">
        <f t="shared" si="1"/>
        <v>0</v>
      </c>
      <c r="AF112" s="210">
        <f t="shared" si="1"/>
        <v>0</v>
      </c>
    </row>
    <row r="113" spans="2:19" ht="15" thickTop="1" x14ac:dyDescent="0.3">
      <c r="B113" s="58"/>
      <c r="L113" s="4"/>
      <c r="M113" s="4"/>
      <c r="N113" s="4"/>
      <c r="S113" s="42"/>
    </row>
    <row r="114" spans="2:19" x14ac:dyDescent="0.3">
      <c r="B114" s="209"/>
      <c r="E114" s="60" t="s">
        <v>84</v>
      </c>
      <c r="F114" s="4">
        <f>SUM(F112:Y112)</f>
        <v>21419.29</v>
      </c>
    </row>
    <row r="115" spans="2:19" x14ac:dyDescent="0.3">
      <c r="B115" s="209"/>
      <c r="E115" s="83"/>
      <c r="F115" s="208"/>
    </row>
    <row r="116" spans="2:19" x14ac:dyDescent="0.3">
      <c r="B116" s="209"/>
      <c r="F116" s="79"/>
    </row>
    <row r="117" spans="2:19" x14ac:dyDescent="0.3">
      <c r="B117" s="209"/>
    </row>
    <row r="118" spans="2:19" x14ac:dyDescent="0.3">
      <c r="B118" s="209"/>
    </row>
    <row r="119" spans="2:19" x14ac:dyDescent="0.3">
      <c r="B119" s="209"/>
    </row>
    <row r="120" spans="2:19" x14ac:dyDescent="0.3">
      <c r="B120" s="209"/>
    </row>
    <row r="121" spans="2:19" x14ac:dyDescent="0.3">
      <c r="B121" s="209"/>
    </row>
  </sheetData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03">
    <cfRule type="duplicateValues" dxfId="56" priority="55"/>
  </conditionalFormatting>
  <conditionalFormatting sqref="A104">
    <cfRule type="duplicateValues" dxfId="55" priority="54"/>
  </conditionalFormatting>
  <conditionalFormatting sqref="A102">
    <cfRule type="duplicateValues" dxfId="54" priority="53"/>
  </conditionalFormatting>
  <conditionalFormatting sqref="A101">
    <cfRule type="duplicateValues" dxfId="53" priority="52"/>
  </conditionalFormatting>
  <conditionalFormatting sqref="A98">
    <cfRule type="duplicateValues" dxfId="52" priority="50"/>
  </conditionalFormatting>
  <conditionalFormatting sqref="A92">
    <cfRule type="duplicateValues" dxfId="51" priority="49"/>
  </conditionalFormatting>
  <conditionalFormatting sqref="A89">
    <cfRule type="duplicateValues" dxfId="50" priority="48"/>
  </conditionalFormatting>
  <conditionalFormatting sqref="A83">
    <cfRule type="duplicateValues" dxfId="49" priority="47"/>
  </conditionalFormatting>
  <conditionalFormatting sqref="A79">
    <cfRule type="duplicateValues" dxfId="48" priority="46"/>
  </conditionalFormatting>
  <conditionalFormatting sqref="A78">
    <cfRule type="duplicateValues" dxfId="47" priority="45"/>
  </conditionalFormatting>
  <conditionalFormatting sqref="A77">
    <cfRule type="duplicateValues" dxfId="46" priority="44"/>
  </conditionalFormatting>
  <conditionalFormatting sqref="A76">
    <cfRule type="duplicateValues" dxfId="45" priority="43"/>
  </conditionalFormatting>
  <conditionalFormatting sqref="A74">
    <cfRule type="duplicateValues" dxfId="44" priority="42"/>
  </conditionalFormatting>
  <conditionalFormatting sqref="A73">
    <cfRule type="duplicateValues" dxfId="43" priority="41"/>
  </conditionalFormatting>
  <conditionalFormatting sqref="A71">
    <cfRule type="duplicateValues" dxfId="42" priority="40"/>
  </conditionalFormatting>
  <conditionalFormatting sqref="A68">
    <cfRule type="duplicateValues" dxfId="41" priority="39"/>
  </conditionalFormatting>
  <conditionalFormatting sqref="A67">
    <cfRule type="duplicateValues" dxfId="40" priority="38"/>
  </conditionalFormatting>
  <conditionalFormatting sqref="A66">
    <cfRule type="duplicateValues" dxfId="39" priority="37"/>
  </conditionalFormatting>
  <conditionalFormatting sqref="A65">
    <cfRule type="duplicateValues" dxfId="38" priority="36"/>
  </conditionalFormatting>
  <conditionalFormatting sqref="A64">
    <cfRule type="duplicateValues" dxfId="37" priority="35"/>
  </conditionalFormatting>
  <conditionalFormatting sqref="A72">
    <cfRule type="duplicateValues" dxfId="36" priority="34"/>
  </conditionalFormatting>
  <conditionalFormatting sqref="A105:A108">
    <cfRule type="duplicateValues" dxfId="35" priority="33"/>
  </conditionalFormatting>
  <conditionalFormatting sqref="A99:A100">
    <cfRule type="duplicateValues" dxfId="34" priority="32"/>
  </conditionalFormatting>
  <conditionalFormatting sqref="A85:A86">
    <cfRule type="duplicateValues" dxfId="33" priority="31"/>
  </conditionalFormatting>
  <conditionalFormatting sqref="A69:A70">
    <cfRule type="duplicateValues" dxfId="32" priority="30"/>
  </conditionalFormatting>
  <conditionalFormatting sqref="A63 A57:A59 A53:A54 A40:A50 A12:A15 A17">
    <cfRule type="duplicateValues" dxfId="31" priority="29"/>
  </conditionalFormatting>
  <conditionalFormatting sqref="A62">
    <cfRule type="duplicateValues" dxfId="30" priority="27"/>
  </conditionalFormatting>
  <conditionalFormatting sqref="A61">
    <cfRule type="duplicateValues" dxfId="29" priority="26"/>
  </conditionalFormatting>
  <conditionalFormatting sqref="A60">
    <cfRule type="duplicateValues" dxfId="28" priority="25"/>
  </conditionalFormatting>
  <conditionalFormatting sqref="A56">
    <cfRule type="duplicateValues" dxfId="27" priority="24"/>
  </conditionalFormatting>
  <conditionalFormatting sqref="A55">
    <cfRule type="duplicateValues" dxfId="26" priority="23"/>
  </conditionalFormatting>
  <conditionalFormatting sqref="A52">
    <cfRule type="duplicateValues" dxfId="25" priority="22"/>
  </conditionalFormatting>
  <conditionalFormatting sqref="A51">
    <cfRule type="duplicateValues" dxfId="24" priority="21"/>
  </conditionalFormatting>
  <conditionalFormatting sqref="A17">
    <cfRule type="duplicateValues" dxfId="23" priority="7"/>
  </conditionalFormatting>
  <conditionalFormatting sqref="A17">
    <cfRule type="duplicateValues" dxfId="22" priority="6"/>
  </conditionalFormatting>
  <conditionalFormatting sqref="A18 A20:A39">
    <cfRule type="duplicateValues" dxfId="21" priority="4"/>
  </conditionalFormatting>
  <conditionalFormatting sqref="A19">
    <cfRule type="duplicateValues" dxfId="20" priority="3"/>
  </conditionalFormatting>
  <conditionalFormatting sqref="A16">
    <cfRule type="duplicateValues" dxfId="19" priority="2"/>
  </conditionalFormatting>
  <conditionalFormatting sqref="A16">
    <cfRule type="duplicateValues" dxfId="18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1"/>
  <sheetViews>
    <sheetView workbookViewId="0">
      <pane xSplit="5" ySplit="10" topLeftCell="F106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E125" sqref="E125"/>
    </sheetView>
  </sheetViews>
  <sheetFormatPr defaultRowHeight="14.4" x14ac:dyDescent="0.3"/>
  <cols>
    <col min="1" max="1" width="13.6640625" style="189" bestFit="1" customWidth="1"/>
    <col min="2" max="2" width="10.6640625" style="189" bestFit="1" customWidth="1"/>
    <col min="3" max="3" width="11.44140625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E1" s="16"/>
      <c r="F1" s="10" t="s">
        <v>78</v>
      </c>
      <c r="G1" s="10"/>
      <c r="H1" s="10"/>
      <c r="I1" s="11"/>
      <c r="J1" s="11"/>
    </row>
    <row r="2" spans="1:25" s="3" customFormat="1" x14ac:dyDescent="0.3">
      <c r="B2" s="51"/>
      <c r="E2" s="16"/>
      <c r="F2" s="11" t="s">
        <v>79</v>
      </c>
      <c r="G2" s="10"/>
      <c r="H2" s="10"/>
      <c r="I2" s="11"/>
      <c r="J2" s="11"/>
    </row>
    <row r="3" spans="1:25" s="3" customFormat="1" x14ac:dyDescent="0.3">
      <c r="B3" s="51"/>
      <c r="E3" s="16"/>
      <c r="F3" s="11" t="s">
        <v>532</v>
      </c>
      <c r="G3" s="10"/>
      <c r="H3" s="10"/>
      <c r="I3" s="11"/>
      <c r="J3" s="11"/>
    </row>
    <row r="4" spans="1:25" s="3" customFormat="1" x14ac:dyDescent="0.3">
      <c r="A4" s="25"/>
      <c r="B4" s="97"/>
      <c r="E4" s="36"/>
      <c r="F4" s="11"/>
      <c r="G4" s="10"/>
      <c r="H4" s="10"/>
      <c r="I4" s="11"/>
      <c r="J4" s="11"/>
    </row>
    <row r="5" spans="1:25" s="3" customFormat="1" x14ac:dyDescent="0.3">
      <c r="B5" s="51"/>
      <c r="E5" s="16"/>
      <c r="F5" s="11"/>
      <c r="G5" s="10"/>
      <c r="H5" s="10"/>
      <c r="I5" s="11"/>
      <c r="J5" s="11"/>
    </row>
    <row r="6" spans="1:25" s="3" customFormat="1" x14ac:dyDescent="0.3">
      <c r="A6" s="6"/>
      <c r="B6" s="52"/>
      <c r="C6" s="13"/>
      <c r="D6" s="6"/>
      <c r="E6" s="18"/>
      <c r="F6" s="298" t="s">
        <v>29</v>
      </c>
      <c r="G6" s="299"/>
      <c r="H6" s="299"/>
      <c r="I6" s="300" t="s">
        <v>33</v>
      </c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2"/>
    </row>
    <row r="7" spans="1:25" s="3" customFormat="1" ht="15.75" customHeight="1" x14ac:dyDescent="0.3">
      <c r="A7" s="12" t="s">
        <v>38</v>
      </c>
      <c r="B7" s="53" t="s">
        <v>35</v>
      </c>
      <c r="C7" s="39" t="s">
        <v>34</v>
      </c>
      <c r="D7" s="12" t="s">
        <v>36</v>
      </c>
      <c r="E7" s="176" t="s">
        <v>37</v>
      </c>
      <c r="F7" s="303" t="s">
        <v>439</v>
      </c>
      <c r="G7" s="305" t="s">
        <v>31</v>
      </c>
      <c r="H7" s="303" t="s">
        <v>440</v>
      </c>
      <c r="I7" s="307" t="s">
        <v>441</v>
      </c>
      <c r="J7" s="309" t="s">
        <v>442</v>
      </c>
      <c r="K7" s="307" t="s">
        <v>443</v>
      </c>
      <c r="L7" s="307" t="s">
        <v>444</v>
      </c>
      <c r="M7" s="307" t="s">
        <v>447</v>
      </c>
      <c r="N7" s="307" t="s">
        <v>446</v>
      </c>
      <c r="O7" s="173" t="s">
        <v>74</v>
      </c>
      <c r="P7" s="177" t="s">
        <v>72</v>
      </c>
      <c r="Q7" s="177" t="s">
        <v>82</v>
      </c>
      <c r="R7" s="173" t="s">
        <v>324</v>
      </c>
      <c r="S7" s="173" t="s">
        <v>76</v>
      </c>
      <c r="T7" s="173" t="s">
        <v>77</v>
      </c>
      <c r="U7" s="172" t="s">
        <v>80</v>
      </c>
      <c r="V7" s="172"/>
      <c r="W7" s="179"/>
      <c r="X7" s="179"/>
      <c r="Y7" s="179"/>
    </row>
    <row r="8" spans="1:25" s="3" customFormat="1" x14ac:dyDescent="0.3">
      <c r="A8" s="8"/>
      <c r="B8" s="54"/>
      <c r="C8" s="15"/>
      <c r="D8" s="8"/>
      <c r="E8" s="20"/>
      <c r="F8" s="304"/>
      <c r="G8" s="306"/>
      <c r="H8" s="304" t="s">
        <v>259</v>
      </c>
      <c r="I8" s="308"/>
      <c r="J8" s="310"/>
      <c r="K8" s="308"/>
      <c r="L8" s="308"/>
      <c r="M8" s="308"/>
      <c r="N8" s="308"/>
      <c r="O8" s="175" t="s">
        <v>75</v>
      </c>
      <c r="P8" s="178" t="s">
        <v>73</v>
      </c>
      <c r="Q8" s="178" t="s">
        <v>83</v>
      </c>
      <c r="R8" s="174"/>
      <c r="S8" s="174"/>
      <c r="T8" s="174" t="s">
        <v>73</v>
      </c>
      <c r="U8" s="174" t="s">
        <v>81</v>
      </c>
      <c r="V8" s="174"/>
      <c r="W8" s="174"/>
      <c r="X8" s="174"/>
      <c r="Y8" s="174"/>
    </row>
    <row r="9" spans="1:25" s="3" customFormat="1" x14ac:dyDescent="0.3">
      <c r="A9" s="44"/>
      <c r="B9" s="55"/>
      <c r="C9" s="35"/>
      <c r="D9" s="27">
        <f>D10+D120</f>
        <v>47882.69000000001</v>
      </c>
      <c r="E9" s="30" t="s">
        <v>530</v>
      </c>
      <c r="F9" s="31"/>
      <c r="G9" s="31"/>
      <c r="H9" s="31"/>
      <c r="I9" s="27"/>
      <c r="J9" s="27"/>
      <c r="K9" s="27"/>
      <c r="L9" s="182"/>
      <c r="M9" s="27"/>
      <c r="N9" s="27"/>
      <c r="O9" s="32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s="3" customFormat="1" x14ac:dyDescent="0.3">
      <c r="A10" s="27"/>
      <c r="B10" s="55"/>
      <c r="C10" s="34"/>
      <c r="D10" s="27">
        <f>SUM(D11:D118)</f>
        <v>5498.5900000000011</v>
      </c>
      <c r="E10" s="33" t="s">
        <v>84</v>
      </c>
      <c r="F10" s="31"/>
      <c r="G10" s="31"/>
      <c r="H10" s="31"/>
      <c r="I10" s="27"/>
      <c r="J10" s="27"/>
      <c r="K10" s="27"/>
      <c r="L10" s="27"/>
      <c r="M10" s="27"/>
      <c r="N10" s="27"/>
      <c r="O10" s="32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s="3" customFormat="1" x14ac:dyDescent="0.3">
      <c r="A11" s="27"/>
      <c r="B11" s="55"/>
      <c r="C11" s="34"/>
      <c r="D11" s="27"/>
      <c r="E11" s="33"/>
      <c r="F11" s="31"/>
      <c r="G11" s="31"/>
      <c r="H11" s="31"/>
      <c r="I11" s="27"/>
      <c r="J11" s="27"/>
      <c r="K11" s="27"/>
      <c r="L11" s="27"/>
      <c r="M11" s="27"/>
      <c r="N11" s="27"/>
      <c r="O11" s="32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s="3" customFormat="1" x14ac:dyDescent="0.3">
      <c r="A12" s="27"/>
      <c r="B12" s="55"/>
      <c r="C12" s="34"/>
      <c r="D12" s="27"/>
      <c r="E12" s="33"/>
      <c r="F12" s="31"/>
      <c r="G12" s="31"/>
      <c r="H12" s="31"/>
      <c r="I12" s="27"/>
      <c r="J12" s="27"/>
      <c r="K12" s="27"/>
      <c r="L12" s="27"/>
      <c r="M12" s="27"/>
      <c r="N12" s="27"/>
      <c r="O12" s="32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s="3" customFormat="1" x14ac:dyDescent="0.3">
      <c r="A13" s="27"/>
      <c r="B13" s="55"/>
      <c r="C13" s="34">
        <v>42247</v>
      </c>
      <c r="D13" s="159">
        <v>1930</v>
      </c>
      <c r="E13" s="50" t="s">
        <v>0</v>
      </c>
      <c r="F13" s="31"/>
      <c r="G13" s="31"/>
      <c r="H13" s="31"/>
      <c r="I13" s="27"/>
      <c r="J13" s="27"/>
      <c r="K13" s="27"/>
      <c r="L13" s="27"/>
      <c r="M13" s="27"/>
      <c r="N13" s="27"/>
      <c r="O13" s="32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s="3" customFormat="1" x14ac:dyDescent="0.3">
      <c r="A14" s="8" t="s">
        <v>1768</v>
      </c>
      <c r="B14" s="246" t="s">
        <v>2284</v>
      </c>
      <c r="C14" s="15"/>
      <c r="D14" s="27"/>
      <c r="E14" s="20" t="s">
        <v>2285</v>
      </c>
      <c r="F14" s="37">
        <v>100</v>
      </c>
      <c r="G14" s="37"/>
      <c r="H14" s="31"/>
      <c r="I14" s="27"/>
      <c r="J14" s="27"/>
      <c r="K14" s="27"/>
      <c r="L14" s="27"/>
      <c r="M14" s="27"/>
      <c r="N14" s="27"/>
      <c r="O14" s="32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s="3" customFormat="1" x14ac:dyDescent="0.3">
      <c r="A15" s="8" t="s">
        <v>2283</v>
      </c>
      <c r="B15" s="246" t="s">
        <v>2287</v>
      </c>
      <c r="C15" s="15"/>
      <c r="D15" s="27"/>
      <c r="E15" s="20" t="s">
        <v>2299</v>
      </c>
      <c r="F15" s="37">
        <v>20</v>
      </c>
      <c r="G15" s="37"/>
      <c r="H15" s="31"/>
      <c r="I15" s="27"/>
      <c r="J15" s="27"/>
      <c r="K15" s="27"/>
      <c r="L15" s="27"/>
      <c r="M15" s="27"/>
      <c r="N15" s="27"/>
      <c r="O15" s="32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s="3" customFormat="1" x14ac:dyDescent="0.3">
      <c r="A16" s="8" t="s">
        <v>1246</v>
      </c>
      <c r="B16" s="246" t="s">
        <v>2288</v>
      </c>
      <c r="C16" s="15"/>
      <c r="D16" s="27"/>
      <c r="E16" s="20" t="s">
        <v>2286</v>
      </c>
      <c r="F16" s="37">
        <v>60</v>
      </c>
      <c r="G16" s="37"/>
      <c r="H16" s="31"/>
      <c r="I16" s="27"/>
      <c r="J16" s="27"/>
      <c r="K16" s="27"/>
      <c r="L16" s="27"/>
      <c r="M16" s="27"/>
      <c r="N16" s="27"/>
      <c r="O16" s="32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s="3" customFormat="1" x14ac:dyDescent="0.3">
      <c r="A17" s="8" t="s">
        <v>2300</v>
      </c>
      <c r="B17" s="54" t="s">
        <v>2289</v>
      </c>
      <c r="C17" s="15"/>
      <c r="D17" s="27"/>
      <c r="E17" s="20" t="s">
        <v>2290</v>
      </c>
      <c r="F17" s="37"/>
      <c r="G17" s="37">
        <v>100</v>
      </c>
      <c r="H17" s="31"/>
      <c r="I17" s="27"/>
      <c r="J17" s="27"/>
      <c r="K17" s="27"/>
      <c r="L17" s="27"/>
      <c r="M17" s="27"/>
      <c r="N17" s="27"/>
      <c r="O17" s="3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s="3" customFormat="1" x14ac:dyDescent="0.3">
      <c r="A18" s="8" t="s">
        <v>2300</v>
      </c>
      <c r="B18" s="54" t="s">
        <v>2291</v>
      </c>
      <c r="C18" s="15"/>
      <c r="D18" s="27"/>
      <c r="E18" s="20" t="s">
        <v>2294</v>
      </c>
      <c r="F18" s="37"/>
      <c r="G18" s="37">
        <v>50</v>
      </c>
      <c r="H18" s="31"/>
      <c r="I18" s="27"/>
      <c r="J18" s="27"/>
      <c r="K18" s="27"/>
      <c r="L18" s="27"/>
      <c r="M18" s="27"/>
      <c r="N18" s="27"/>
      <c r="O18" s="32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s="3" customFormat="1" x14ac:dyDescent="0.3">
      <c r="A19" s="8" t="s">
        <v>1298</v>
      </c>
      <c r="B19" s="54" t="s">
        <v>2292</v>
      </c>
      <c r="C19" s="15"/>
      <c r="D19" s="27"/>
      <c r="E19" s="20" t="s">
        <v>2295</v>
      </c>
      <c r="F19" s="37"/>
      <c r="G19" s="37">
        <v>500</v>
      </c>
      <c r="H19" s="31"/>
      <c r="I19" s="27"/>
      <c r="J19" s="27"/>
      <c r="K19" s="27"/>
      <c r="L19" s="27"/>
      <c r="M19" s="27"/>
      <c r="N19" s="27"/>
      <c r="O19" s="32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s="3" customFormat="1" x14ac:dyDescent="0.3">
      <c r="A20" s="8" t="s">
        <v>2300</v>
      </c>
      <c r="B20" s="54" t="s">
        <v>2293</v>
      </c>
      <c r="C20" s="15"/>
      <c r="D20" s="27"/>
      <c r="E20" s="20" t="s">
        <v>2296</v>
      </c>
      <c r="F20" s="37"/>
      <c r="G20" s="37">
        <v>100</v>
      </c>
      <c r="H20" s="31"/>
      <c r="I20" s="27"/>
      <c r="J20" s="27"/>
      <c r="K20" s="27"/>
      <c r="L20" s="27"/>
      <c r="M20" s="27"/>
      <c r="N20" s="27"/>
      <c r="O20" s="32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s="3" customFormat="1" x14ac:dyDescent="0.3">
      <c r="A21" s="8" t="s">
        <v>2300</v>
      </c>
      <c r="B21" s="54" t="s">
        <v>2297</v>
      </c>
      <c r="C21" s="15"/>
      <c r="D21" s="27"/>
      <c r="E21" s="20" t="s">
        <v>2298</v>
      </c>
      <c r="F21" s="37"/>
      <c r="G21" s="37">
        <v>1000</v>
      </c>
      <c r="H21" s="31"/>
      <c r="I21" s="27"/>
      <c r="J21" s="27"/>
      <c r="K21" s="27"/>
      <c r="L21" s="27"/>
      <c r="M21" s="27"/>
      <c r="N21" s="27"/>
      <c r="O21" s="32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 s="3" customFormat="1" x14ac:dyDescent="0.3">
      <c r="A22" s="27" t="s">
        <v>61</v>
      </c>
      <c r="B22" s="249" t="s">
        <v>2333</v>
      </c>
      <c r="C22" s="34">
        <v>42247</v>
      </c>
      <c r="D22" s="27">
        <v>20</v>
      </c>
      <c r="E22" s="33" t="s">
        <v>11</v>
      </c>
      <c r="F22" s="27">
        <v>20</v>
      </c>
      <c r="G22" s="31"/>
      <c r="H22" s="31"/>
      <c r="I22" s="27"/>
      <c r="J22" s="27"/>
      <c r="K22" s="27"/>
      <c r="L22" s="27"/>
      <c r="M22" s="27"/>
      <c r="N22" s="27"/>
      <c r="O22" s="32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s="3" customFormat="1" x14ac:dyDescent="0.3">
      <c r="A23" s="27" t="s">
        <v>2335</v>
      </c>
      <c r="B23" s="249" t="s">
        <v>2334</v>
      </c>
      <c r="C23" s="34">
        <v>42247</v>
      </c>
      <c r="D23" s="27">
        <v>20</v>
      </c>
      <c r="E23" s="33" t="s">
        <v>2303</v>
      </c>
      <c r="F23" s="27">
        <v>20</v>
      </c>
      <c r="G23" s="31"/>
      <c r="H23" s="31"/>
      <c r="I23" s="27"/>
      <c r="J23" s="27"/>
      <c r="K23" s="27"/>
      <c r="L23" s="27"/>
      <c r="M23" s="27"/>
      <c r="N23" s="27"/>
      <c r="O23" s="32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s="3" customFormat="1" x14ac:dyDescent="0.3">
      <c r="A24" s="27" t="s">
        <v>58</v>
      </c>
      <c r="B24" s="249" t="s">
        <v>2332</v>
      </c>
      <c r="C24" s="34">
        <v>42244</v>
      </c>
      <c r="D24" s="27">
        <v>20</v>
      </c>
      <c r="E24" s="33" t="s">
        <v>12</v>
      </c>
      <c r="F24" s="27">
        <v>20</v>
      </c>
      <c r="G24" s="31"/>
      <c r="H24" s="31"/>
      <c r="I24" s="27"/>
      <c r="J24" s="27"/>
      <c r="K24" s="27"/>
      <c r="L24" s="27"/>
      <c r="M24" s="27"/>
      <c r="N24" s="27"/>
      <c r="O24" s="32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s="3" customFormat="1" x14ac:dyDescent="0.3">
      <c r="A25" s="27" t="s">
        <v>57</v>
      </c>
      <c r="B25" s="249" t="s">
        <v>2329</v>
      </c>
      <c r="C25" s="34">
        <v>42244</v>
      </c>
      <c r="D25" s="27">
        <v>20</v>
      </c>
      <c r="E25" s="33" t="s">
        <v>13</v>
      </c>
      <c r="F25" s="27">
        <v>20</v>
      </c>
      <c r="G25" s="31"/>
      <c r="H25" s="31"/>
      <c r="I25" s="27"/>
      <c r="J25" s="27"/>
      <c r="K25" s="27"/>
      <c r="L25" s="27"/>
      <c r="M25" s="27"/>
      <c r="N25" s="27"/>
      <c r="O25" s="32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 s="3" customFormat="1" x14ac:dyDescent="0.3">
      <c r="A26" s="27" t="s">
        <v>56</v>
      </c>
      <c r="B26" s="249" t="s">
        <v>2328</v>
      </c>
      <c r="C26" s="34">
        <v>42244</v>
      </c>
      <c r="D26" s="27">
        <v>20</v>
      </c>
      <c r="E26" s="33" t="s">
        <v>14</v>
      </c>
      <c r="F26" s="27">
        <v>20</v>
      </c>
      <c r="G26" s="31"/>
      <c r="H26" s="31"/>
      <c r="I26" s="27"/>
      <c r="J26" s="27"/>
      <c r="K26" s="27"/>
      <c r="L26" s="27"/>
      <c r="M26" s="27"/>
      <c r="N26" s="27"/>
      <c r="O26" s="32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 s="3" customFormat="1" x14ac:dyDescent="0.3">
      <c r="A27" s="27" t="s">
        <v>59</v>
      </c>
      <c r="B27" s="249" t="s">
        <v>2327</v>
      </c>
      <c r="C27" s="34">
        <v>42243</v>
      </c>
      <c r="D27" s="27">
        <v>30</v>
      </c>
      <c r="E27" s="33" t="s">
        <v>15</v>
      </c>
      <c r="F27" s="27">
        <v>30</v>
      </c>
      <c r="G27" s="31"/>
      <c r="H27" s="31"/>
      <c r="I27" s="27"/>
      <c r="J27" s="27"/>
      <c r="K27" s="27"/>
      <c r="L27" s="27"/>
      <c r="M27" s="27"/>
      <c r="N27" s="27"/>
      <c r="O27" s="32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 s="3" customFormat="1" x14ac:dyDescent="0.3">
      <c r="A28" s="27" t="s">
        <v>1632</v>
      </c>
      <c r="B28" s="249" t="s">
        <v>2326</v>
      </c>
      <c r="C28" s="34">
        <v>42242</v>
      </c>
      <c r="D28" s="27">
        <v>100</v>
      </c>
      <c r="E28" s="33" t="s">
        <v>2304</v>
      </c>
      <c r="F28" s="27">
        <v>100</v>
      </c>
      <c r="G28" s="31"/>
      <c r="H28" s="31"/>
      <c r="I28" s="27"/>
      <c r="J28" s="27"/>
      <c r="K28" s="27"/>
      <c r="L28" s="27"/>
      <c r="M28" s="27"/>
      <c r="N28" s="27"/>
      <c r="O28" s="32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 s="3" customFormat="1" x14ac:dyDescent="0.3">
      <c r="A29" s="27" t="s">
        <v>1966</v>
      </c>
      <c r="B29" s="249" t="s">
        <v>2325</v>
      </c>
      <c r="C29" s="34">
        <v>42242</v>
      </c>
      <c r="D29" s="27">
        <v>80</v>
      </c>
      <c r="E29" s="33" t="s">
        <v>2305</v>
      </c>
      <c r="F29" s="27">
        <v>80</v>
      </c>
      <c r="G29" s="31"/>
      <c r="H29" s="31"/>
      <c r="I29" s="27"/>
      <c r="J29" s="27"/>
      <c r="K29" s="27"/>
      <c r="L29" s="27"/>
      <c r="M29" s="27"/>
      <c r="N29" s="27"/>
      <c r="O29" s="32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 s="3" customFormat="1" x14ac:dyDescent="0.3">
      <c r="A30" s="27"/>
      <c r="B30" s="55"/>
      <c r="C30" s="34">
        <v>42241</v>
      </c>
      <c r="D30" s="27">
        <v>-3</v>
      </c>
      <c r="E30" s="33" t="s">
        <v>118</v>
      </c>
      <c r="F30" s="31"/>
      <c r="G30" s="31"/>
      <c r="H30" s="31"/>
      <c r="I30" s="27">
        <v>-3</v>
      </c>
      <c r="J30" s="27"/>
      <c r="K30" s="27"/>
      <c r="L30" s="27"/>
      <c r="M30" s="27"/>
      <c r="N30" s="27"/>
      <c r="O30" s="32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 s="3" customFormat="1" x14ac:dyDescent="0.3">
      <c r="A31" s="27"/>
      <c r="B31" s="55"/>
      <c r="C31" s="34">
        <v>42241</v>
      </c>
      <c r="D31" s="27">
        <v>-2.8</v>
      </c>
      <c r="E31" s="33" t="s">
        <v>2306</v>
      </c>
      <c r="F31" s="31"/>
      <c r="G31" s="31"/>
      <c r="H31" s="31"/>
      <c r="I31" s="27">
        <v>-2.8</v>
      </c>
      <c r="J31" s="27"/>
      <c r="K31" s="27"/>
      <c r="L31" s="27"/>
      <c r="M31" s="27"/>
      <c r="N31" s="27"/>
      <c r="O31" s="32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s="3" customFormat="1" x14ac:dyDescent="0.3">
      <c r="A32" s="27"/>
      <c r="B32" s="55"/>
      <c r="C32" s="34">
        <v>42241</v>
      </c>
      <c r="D32" s="27">
        <v>-7.6</v>
      </c>
      <c r="E32" s="33" t="s">
        <v>2307</v>
      </c>
      <c r="F32" s="31"/>
      <c r="G32" s="31"/>
      <c r="H32" s="31"/>
      <c r="I32" s="27">
        <v>-7.6</v>
      </c>
      <c r="J32" s="27"/>
      <c r="K32" s="27"/>
      <c r="L32" s="27"/>
      <c r="M32" s="27"/>
      <c r="N32" s="27"/>
      <c r="O32" s="32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s="3" customFormat="1" x14ac:dyDescent="0.3">
      <c r="A33" s="27"/>
      <c r="B33" s="55"/>
      <c r="C33" s="34">
        <v>42241</v>
      </c>
      <c r="D33" s="27">
        <v>-12.5</v>
      </c>
      <c r="E33" s="33" t="s">
        <v>2308</v>
      </c>
      <c r="F33" s="31"/>
      <c r="G33" s="31"/>
      <c r="H33" s="31"/>
      <c r="I33" s="27">
        <v>-12.5</v>
      </c>
      <c r="J33" s="27"/>
      <c r="K33" s="27"/>
      <c r="L33" s="27"/>
      <c r="M33" s="27"/>
      <c r="N33" s="27"/>
      <c r="O33" s="32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s="3" customFormat="1" x14ac:dyDescent="0.3">
      <c r="A34" s="27"/>
      <c r="B34" s="55"/>
      <c r="C34" s="34">
        <v>42241</v>
      </c>
      <c r="D34" s="27">
        <v>-1.2</v>
      </c>
      <c r="E34" s="33" t="s">
        <v>2309</v>
      </c>
      <c r="F34" s="31"/>
      <c r="G34" s="31"/>
      <c r="H34" s="31"/>
      <c r="I34" s="27">
        <v>-1.2</v>
      </c>
      <c r="J34" s="27"/>
      <c r="K34" s="27"/>
      <c r="L34" s="27"/>
      <c r="M34" s="27"/>
      <c r="N34" s="27"/>
      <c r="O34" s="32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s="3" customFormat="1" x14ac:dyDescent="0.3">
      <c r="A35" s="27"/>
      <c r="B35" s="55"/>
      <c r="C35" s="34">
        <v>42241</v>
      </c>
      <c r="D35" s="27">
        <v>3.8</v>
      </c>
      <c r="E35" s="33" t="s">
        <v>16</v>
      </c>
      <c r="F35" s="31"/>
      <c r="G35" s="31"/>
      <c r="H35" s="27">
        <v>3.8</v>
      </c>
      <c r="I35" s="27"/>
      <c r="J35" s="27"/>
      <c r="K35" s="27"/>
      <c r="L35" s="27"/>
      <c r="M35" s="27"/>
      <c r="N35" s="27"/>
      <c r="O35" s="32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s="3" customFormat="1" x14ac:dyDescent="0.3">
      <c r="A36" s="27" t="s">
        <v>111</v>
      </c>
      <c r="B36" s="249" t="s">
        <v>2324</v>
      </c>
      <c r="C36" s="34">
        <v>42241</v>
      </c>
      <c r="D36" s="27">
        <v>20</v>
      </c>
      <c r="E36" s="33" t="s">
        <v>117</v>
      </c>
      <c r="F36" s="27">
        <v>20</v>
      </c>
      <c r="G36" s="31"/>
      <c r="H36" s="31"/>
      <c r="I36" s="27"/>
      <c r="J36" s="27"/>
      <c r="K36" s="27"/>
      <c r="L36" s="27"/>
      <c r="M36" s="27"/>
      <c r="N36" s="27"/>
      <c r="O36" s="32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s="3" customFormat="1" x14ac:dyDescent="0.3">
      <c r="A37" s="27" t="s">
        <v>64</v>
      </c>
      <c r="B37" s="249" t="s">
        <v>2322</v>
      </c>
      <c r="C37" s="34">
        <v>42241</v>
      </c>
      <c r="D37" s="27">
        <v>20</v>
      </c>
      <c r="E37" s="33" t="s">
        <v>17</v>
      </c>
      <c r="F37" s="27">
        <v>20</v>
      </c>
      <c r="G37" s="31"/>
      <c r="H37" s="31"/>
      <c r="I37" s="27"/>
      <c r="J37" s="27"/>
      <c r="K37" s="27"/>
      <c r="L37" s="27"/>
      <c r="M37" s="27"/>
      <c r="N37" s="27"/>
      <c r="O37" s="32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 s="3" customFormat="1" x14ac:dyDescent="0.3">
      <c r="A38" s="27"/>
      <c r="B38" s="55"/>
      <c r="C38" s="34">
        <v>42240</v>
      </c>
      <c r="D38" s="159">
        <v>1240</v>
      </c>
      <c r="E38" s="50" t="s">
        <v>0</v>
      </c>
      <c r="F38" s="31"/>
      <c r="G38" s="31"/>
      <c r="H38" s="31"/>
      <c r="I38" s="27"/>
      <c r="J38" s="27"/>
      <c r="K38" s="27"/>
      <c r="L38" s="27"/>
      <c r="M38" s="27"/>
      <c r="N38" s="27"/>
      <c r="O38" s="32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5" s="3" customFormat="1" x14ac:dyDescent="0.3">
      <c r="A39" s="8" t="s">
        <v>1123</v>
      </c>
      <c r="B39" s="246" t="s">
        <v>2250</v>
      </c>
      <c r="C39" s="15"/>
      <c r="D39" s="27"/>
      <c r="E39" s="20" t="s">
        <v>1122</v>
      </c>
      <c r="F39" s="37">
        <v>100</v>
      </c>
      <c r="G39" s="37"/>
      <c r="H39" s="31"/>
      <c r="I39" s="27"/>
      <c r="J39" s="27"/>
      <c r="K39" s="27"/>
      <c r="L39" s="27"/>
      <c r="M39" s="27"/>
      <c r="N39" s="27"/>
      <c r="O39" s="32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s="3" customFormat="1" x14ac:dyDescent="0.3">
      <c r="A40" s="8" t="s">
        <v>827</v>
      </c>
      <c r="B40" s="246" t="s">
        <v>2251</v>
      </c>
      <c r="C40" s="15"/>
      <c r="D40" s="27"/>
      <c r="E40" s="20" t="s">
        <v>826</v>
      </c>
      <c r="F40" s="37">
        <v>60</v>
      </c>
      <c r="G40" s="37"/>
      <c r="H40" s="31"/>
      <c r="I40" s="27"/>
      <c r="J40" s="27"/>
      <c r="K40" s="27"/>
      <c r="L40" s="27"/>
      <c r="M40" s="27"/>
      <c r="N40" s="27"/>
      <c r="O40" s="32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s="3" customFormat="1" x14ac:dyDescent="0.3">
      <c r="A41" s="8" t="s">
        <v>1420</v>
      </c>
      <c r="B41" s="246" t="s">
        <v>2252</v>
      </c>
      <c r="C41" s="15"/>
      <c r="D41" s="27"/>
      <c r="E41" s="20" t="s">
        <v>1419</v>
      </c>
      <c r="F41" s="37">
        <v>240</v>
      </c>
      <c r="G41" s="37"/>
      <c r="H41" s="31"/>
      <c r="I41" s="27"/>
      <c r="J41" s="27"/>
      <c r="K41" s="27"/>
      <c r="L41" s="27"/>
      <c r="M41" s="27"/>
      <c r="N41" s="27"/>
      <c r="O41" s="32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s="3" customFormat="1" x14ac:dyDescent="0.3">
      <c r="A42" s="8" t="s">
        <v>2323</v>
      </c>
      <c r="B42" s="246" t="s">
        <v>2253</v>
      </c>
      <c r="C42" s="15"/>
      <c r="D42" s="27"/>
      <c r="E42" s="20" t="s">
        <v>2255</v>
      </c>
      <c r="F42" s="37">
        <v>240</v>
      </c>
      <c r="G42" s="37"/>
      <c r="H42" s="31"/>
      <c r="I42" s="27"/>
      <c r="J42" s="27"/>
      <c r="K42" s="27"/>
      <c r="L42" s="27"/>
      <c r="M42" s="27"/>
      <c r="N42" s="27"/>
      <c r="O42" s="32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s="3" customFormat="1" x14ac:dyDescent="0.3">
      <c r="A43" s="8" t="s">
        <v>618</v>
      </c>
      <c r="B43" s="246" t="s">
        <v>2256</v>
      </c>
      <c r="C43" s="15"/>
      <c r="D43" s="27"/>
      <c r="E43" s="20" t="s">
        <v>617</v>
      </c>
      <c r="F43" s="37">
        <v>300</v>
      </c>
      <c r="G43" s="37"/>
      <c r="H43" s="31"/>
      <c r="I43" s="27"/>
      <c r="J43" s="27"/>
      <c r="K43" s="27"/>
      <c r="L43" s="27"/>
      <c r="M43" s="27"/>
      <c r="N43" s="27"/>
      <c r="O43" s="32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s="3" customFormat="1" x14ac:dyDescent="0.3">
      <c r="A44" s="8" t="s">
        <v>1552</v>
      </c>
      <c r="B44" s="246" t="s">
        <v>2257</v>
      </c>
      <c r="C44" s="15"/>
      <c r="D44" s="27"/>
      <c r="E44" s="20" t="s">
        <v>1551</v>
      </c>
      <c r="F44" s="37">
        <v>100</v>
      </c>
      <c r="G44" s="37"/>
      <c r="H44" s="31"/>
      <c r="I44" s="27"/>
      <c r="J44" s="27"/>
      <c r="K44" s="27"/>
      <c r="L44" s="27"/>
      <c r="M44" s="27"/>
      <c r="N44" s="27"/>
      <c r="O44" s="32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s="3" customFormat="1" x14ac:dyDescent="0.3">
      <c r="A45" s="8" t="s">
        <v>1298</v>
      </c>
      <c r="B45" s="54" t="s">
        <v>2258</v>
      </c>
      <c r="C45" s="15"/>
      <c r="D45" s="27"/>
      <c r="E45" s="20" t="s">
        <v>1297</v>
      </c>
      <c r="F45" s="37"/>
      <c r="G45" s="37">
        <v>100</v>
      </c>
      <c r="H45" s="31"/>
      <c r="I45" s="27"/>
      <c r="J45" s="27"/>
      <c r="K45" s="27"/>
      <c r="L45" s="27"/>
      <c r="M45" s="27"/>
      <c r="N45" s="27"/>
      <c r="O45" s="32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s="3" customFormat="1" x14ac:dyDescent="0.3">
      <c r="A46" s="8" t="s">
        <v>1552</v>
      </c>
      <c r="B46" s="54" t="s">
        <v>2259</v>
      </c>
      <c r="C46" s="15"/>
      <c r="D46" s="27"/>
      <c r="E46" s="20" t="s">
        <v>1551</v>
      </c>
      <c r="F46" s="37"/>
      <c r="G46" s="37">
        <v>100</v>
      </c>
      <c r="H46" s="31"/>
      <c r="I46" s="27"/>
      <c r="J46" s="27"/>
      <c r="K46" s="27"/>
      <c r="L46" s="27"/>
      <c r="M46" s="27"/>
      <c r="N46" s="27"/>
      <c r="O46" s="32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3" customFormat="1" x14ac:dyDescent="0.3">
      <c r="A47" s="27" t="s">
        <v>1597</v>
      </c>
      <c r="B47" s="249" t="s">
        <v>2321</v>
      </c>
      <c r="C47" s="34">
        <v>42240</v>
      </c>
      <c r="D47" s="27">
        <v>240</v>
      </c>
      <c r="E47" s="33" t="s">
        <v>2310</v>
      </c>
      <c r="F47" s="27">
        <v>240</v>
      </c>
      <c r="G47" s="31"/>
      <c r="H47" s="31"/>
      <c r="I47" s="27"/>
      <c r="J47" s="27"/>
      <c r="K47" s="27"/>
      <c r="L47" s="27"/>
      <c r="M47" s="27"/>
      <c r="N47" s="27"/>
      <c r="O47" s="32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3" customFormat="1" x14ac:dyDescent="0.3">
      <c r="A48" s="44"/>
      <c r="B48" s="204"/>
      <c r="C48" s="205">
        <v>42240</v>
      </c>
      <c r="D48" s="44">
        <v>180</v>
      </c>
      <c r="E48" s="206" t="s">
        <v>2375</v>
      </c>
      <c r="F48" s="27"/>
      <c r="H48" s="31"/>
      <c r="I48" s="27"/>
      <c r="J48" s="27"/>
      <c r="K48" s="27"/>
      <c r="L48" s="27"/>
      <c r="M48" s="27"/>
      <c r="N48" s="27"/>
      <c r="O48" s="32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s="208" customFormat="1" x14ac:dyDescent="0.3">
      <c r="A49" s="8" t="s">
        <v>2346</v>
      </c>
      <c r="B49" s="246" t="s">
        <v>2342</v>
      </c>
      <c r="C49" s="15"/>
      <c r="D49" s="27"/>
      <c r="E49" s="20" t="s">
        <v>2336</v>
      </c>
      <c r="F49" s="37">
        <v>80</v>
      </c>
      <c r="G49" s="27"/>
      <c r="H49" s="31"/>
      <c r="I49" s="27"/>
      <c r="J49" s="27"/>
      <c r="K49" s="27"/>
      <c r="L49" s="27"/>
      <c r="M49" s="27"/>
      <c r="N49" s="27"/>
      <c r="O49" s="32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s="208" customFormat="1" x14ac:dyDescent="0.3">
      <c r="A50" s="8" t="s">
        <v>2215</v>
      </c>
      <c r="B50" s="246" t="s">
        <v>2343</v>
      </c>
      <c r="C50" s="15"/>
      <c r="D50" s="27"/>
      <c r="E50" s="20" t="s">
        <v>2337</v>
      </c>
      <c r="F50" s="37">
        <v>80</v>
      </c>
      <c r="G50" s="27"/>
      <c r="H50" s="31"/>
      <c r="I50" s="27"/>
      <c r="J50" s="27"/>
      <c r="K50" s="27"/>
      <c r="L50" s="27"/>
      <c r="M50" s="27"/>
      <c r="N50" s="27"/>
      <c r="O50" s="32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s="208" customFormat="1" x14ac:dyDescent="0.3">
      <c r="A51" s="8" t="s">
        <v>2330</v>
      </c>
      <c r="B51" s="246" t="s">
        <v>2344</v>
      </c>
      <c r="C51" s="15"/>
      <c r="D51" s="27"/>
      <c r="E51" s="20" t="s">
        <v>2338</v>
      </c>
      <c r="F51" s="37">
        <v>20</v>
      </c>
      <c r="G51" s="27"/>
      <c r="H51" s="31"/>
      <c r="I51" s="27"/>
      <c r="J51" s="27"/>
      <c r="K51" s="27"/>
      <c r="L51" s="27"/>
      <c r="M51" s="27"/>
      <c r="N51" s="27"/>
      <c r="O51" s="32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s="3" customFormat="1" x14ac:dyDescent="0.3">
      <c r="A52" s="27" t="s">
        <v>55</v>
      </c>
      <c r="B52" s="249" t="s">
        <v>2317</v>
      </c>
      <c r="C52" s="34">
        <v>42240</v>
      </c>
      <c r="D52" s="27">
        <v>20</v>
      </c>
      <c r="E52" s="33" t="s">
        <v>19</v>
      </c>
      <c r="F52" s="27">
        <v>20</v>
      </c>
      <c r="G52" s="31"/>
      <c r="H52" s="31"/>
      <c r="I52" s="27"/>
      <c r="J52" s="27"/>
      <c r="K52" s="27"/>
      <c r="L52" s="27"/>
      <c r="M52" s="27"/>
      <c r="N52" s="27"/>
      <c r="O52" s="32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s="3" customFormat="1" x14ac:dyDescent="0.3">
      <c r="A53" s="27" t="s">
        <v>54</v>
      </c>
      <c r="B53" s="249" t="s">
        <v>2318</v>
      </c>
      <c r="C53" s="34">
        <v>42240</v>
      </c>
      <c r="D53" s="27">
        <v>20</v>
      </c>
      <c r="E53" s="33" t="s">
        <v>18</v>
      </c>
      <c r="F53" s="27">
        <v>20</v>
      </c>
      <c r="G53" s="31"/>
      <c r="H53" s="31"/>
      <c r="I53" s="27"/>
      <c r="J53" s="27"/>
      <c r="K53" s="27"/>
      <c r="L53" s="27"/>
      <c r="M53" s="27"/>
      <c r="N53" s="27"/>
      <c r="O53" s="32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s="3" customFormat="1" x14ac:dyDescent="0.3">
      <c r="A54" s="27" t="s">
        <v>53</v>
      </c>
      <c r="B54" s="249" t="s">
        <v>2319</v>
      </c>
      <c r="C54" s="34">
        <v>42237</v>
      </c>
      <c r="D54" s="27">
        <v>50</v>
      </c>
      <c r="E54" s="33" t="s">
        <v>20</v>
      </c>
      <c r="F54" s="27">
        <v>50</v>
      </c>
      <c r="G54" s="31"/>
      <c r="H54" s="31"/>
      <c r="I54" s="27"/>
      <c r="J54" s="27"/>
      <c r="K54" s="27"/>
      <c r="L54" s="27"/>
      <c r="M54" s="27"/>
      <c r="N54" s="27"/>
      <c r="O54" s="32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s="3" customFormat="1" x14ac:dyDescent="0.3">
      <c r="A55" s="27" t="s">
        <v>51</v>
      </c>
      <c r="B55" s="249" t="s">
        <v>2320</v>
      </c>
      <c r="C55" s="34">
        <v>42237</v>
      </c>
      <c r="D55" s="27">
        <v>20</v>
      </c>
      <c r="E55" s="33" t="s">
        <v>21</v>
      </c>
      <c r="F55" s="27">
        <v>20</v>
      </c>
      <c r="G55" s="31"/>
      <c r="H55" s="31"/>
      <c r="I55" s="27"/>
      <c r="J55" s="27"/>
      <c r="K55" s="27"/>
      <c r="L55" s="27"/>
      <c r="M55" s="27"/>
      <c r="N55" s="27"/>
      <c r="O55" s="32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s="3" customFormat="1" x14ac:dyDescent="0.3">
      <c r="A56" s="27" t="s">
        <v>437</v>
      </c>
      <c r="B56" s="249" t="s">
        <v>2316</v>
      </c>
      <c r="C56" s="34">
        <v>42237</v>
      </c>
      <c r="D56" s="27">
        <v>20</v>
      </c>
      <c r="E56" s="33" t="s">
        <v>2311</v>
      </c>
      <c r="F56" s="27">
        <v>20</v>
      </c>
      <c r="G56" s="31"/>
      <c r="H56" s="31"/>
      <c r="I56" s="27"/>
      <c r="J56" s="27"/>
      <c r="K56" s="27"/>
      <c r="L56" s="27"/>
      <c r="M56" s="27"/>
      <c r="N56" s="27"/>
      <c r="O56" s="32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s="3" customFormat="1" x14ac:dyDescent="0.3">
      <c r="A57" s="27" t="s">
        <v>50</v>
      </c>
      <c r="B57" s="249" t="s">
        <v>2315</v>
      </c>
      <c r="C57" s="34">
        <v>42236</v>
      </c>
      <c r="D57" s="27">
        <v>20</v>
      </c>
      <c r="E57" s="33" t="s">
        <v>22</v>
      </c>
      <c r="F57" s="27">
        <v>20</v>
      </c>
      <c r="G57" s="31"/>
      <c r="H57" s="31"/>
      <c r="I57" s="27"/>
      <c r="J57" s="27"/>
      <c r="K57" s="27"/>
      <c r="L57" s="27"/>
      <c r="M57" s="27"/>
      <c r="N57" s="27"/>
      <c r="O57" s="32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s="3" customFormat="1" x14ac:dyDescent="0.3">
      <c r="A58" s="27" t="s">
        <v>107</v>
      </c>
      <c r="B58" s="249" t="s">
        <v>2314</v>
      </c>
      <c r="C58" s="34">
        <v>42236</v>
      </c>
      <c r="D58" s="27">
        <v>20</v>
      </c>
      <c r="E58" s="33" t="s">
        <v>108</v>
      </c>
      <c r="F58" s="27">
        <v>20</v>
      </c>
      <c r="G58" s="31"/>
      <c r="H58" s="31"/>
      <c r="I58" s="27"/>
      <c r="J58" s="27"/>
      <c r="K58" s="27"/>
      <c r="L58" s="27"/>
      <c r="M58" s="27"/>
      <c r="N58" s="27"/>
      <c r="O58" s="32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s="3" customFormat="1" x14ac:dyDescent="0.3">
      <c r="A59" s="27" t="s">
        <v>52</v>
      </c>
      <c r="B59" s="249" t="s">
        <v>2313</v>
      </c>
      <c r="C59" s="34">
        <v>42236</v>
      </c>
      <c r="D59" s="27">
        <v>20</v>
      </c>
      <c r="E59" s="33" t="s">
        <v>23</v>
      </c>
      <c r="F59" s="27">
        <v>20</v>
      </c>
      <c r="G59" s="31"/>
      <c r="H59" s="31"/>
      <c r="I59" s="27"/>
      <c r="J59" s="27"/>
      <c r="K59" s="27"/>
      <c r="L59" s="27"/>
      <c r="M59" s="27"/>
      <c r="N59" s="27"/>
      <c r="O59" s="32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s="3" customFormat="1" x14ac:dyDescent="0.3">
      <c r="A60" s="27" t="s">
        <v>485</v>
      </c>
      <c r="B60" s="249" t="s">
        <v>2312</v>
      </c>
      <c r="C60" s="34">
        <v>42236</v>
      </c>
      <c r="D60" s="27">
        <v>20</v>
      </c>
      <c r="E60" s="33" t="s">
        <v>262</v>
      </c>
      <c r="F60" s="27">
        <v>20</v>
      </c>
      <c r="G60" s="31"/>
      <c r="H60" s="31"/>
      <c r="I60" s="27"/>
      <c r="J60" s="27"/>
      <c r="K60" s="27"/>
      <c r="L60" s="27"/>
      <c r="M60" s="27"/>
      <c r="N60" s="27"/>
      <c r="O60" s="32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s="3" customFormat="1" x14ac:dyDescent="0.3">
      <c r="A61" s="27"/>
      <c r="B61" s="55"/>
      <c r="C61" s="190"/>
      <c r="D61" s="189"/>
      <c r="E61" s="189"/>
      <c r="F61" s="31"/>
      <c r="G61" s="31"/>
      <c r="H61" s="31"/>
      <c r="I61" s="27"/>
      <c r="J61" s="27"/>
      <c r="K61" s="27"/>
      <c r="L61" s="27"/>
      <c r="M61" s="27"/>
      <c r="N61" s="27"/>
      <c r="O61" s="32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s="3" customFormat="1" x14ac:dyDescent="0.3">
      <c r="A62" s="26" t="s">
        <v>63</v>
      </c>
      <c r="B62" s="249" t="s">
        <v>2273</v>
      </c>
      <c r="C62" s="34">
        <v>42234</v>
      </c>
      <c r="D62" s="27">
        <v>20</v>
      </c>
      <c r="E62" s="33" t="s">
        <v>26</v>
      </c>
      <c r="F62" s="27">
        <v>20</v>
      </c>
      <c r="G62" s="31"/>
      <c r="H62" s="31"/>
      <c r="I62" s="27"/>
      <c r="J62" s="27"/>
      <c r="K62" s="27"/>
      <c r="L62" s="27"/>
      <c r="M62" s="27"/>
      <c r="N62" s="27"/>
      <c r="O62" s="32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3" customFormat="1" x14ac:dyDescent="0.3">
      <c r="A63" s="26" t="s">
        <v>484</v>
      </c>
      <c r="B63" s="249" t="s">
        <v>2279</v>
      </c>
      <c r="C63" s="34">
        <v>42234</v>
      </c>
      <c r="D63" s="27">
        <v>20</v>
      </c>
      <c r="E63" s="33" t="s">
        <v>261</v>
      </c>
      <c r="F63" s="27">
        <v>20</v>
      </c>
      <c r="G63" s="31"/>
      <c r="H63" s="31"/>
      <c r="I63" s="27"/>
      <c r="J63" s="27"/>
      <c r="K63" s="27"/>
      <c r="L63" s="27"/>
      <c r="M63" s="27"/>
      <c r="N63" s="27"/>
      <c r="O63" s="32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3" customFormat="1" x14ac:dyDescent="0.3">
      <c r="A64" s="26" t="s">
        <v>2265</v>
      </c>
      <c r="B64" s="249" t="s">
        <v>2266</v>
      </c>
      <c r="C64" s="34">
        <v>42233</v>
      </c>
      <c r="D64" s="27">
        <v>20</v>
      </c>
      <c r="E64" s="33" t="s">
        <v>576</v>
      </c>
      <c r="F64" s="27">
        <v>20</v>
      </c>
      <c r="G64" s="31"/>
      <c r="H64" s="31"/>
      <c r="I64" s="27"/>
      <c r="J64" s="27"/>
      <c r="K64" s="27"/>
      <c r="L64" s="27"/>
      <c r="M64" s="27"/>
      <c r="N64" s="27"/>
      <c r="O64" s="32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3" customFormat="1" x14ac:dyDescent="0.3">
      <c r="A65" s="26" t="s">
        <v>465</v>
      </c>
      <c r="B65" s="249" t="s">
        <v>2261</v>
      </c>
      <c r="C65" s="34">
        <v>42233</v>
      </c>
      <c r="D65" s="27">
        <v>20</v>
      </c>
      <c r="E65" s="33" t="s">
        <v>119</v>
      </c>
      <c r="F65" s="27">
        <v>20</v>
      </c>
      <c r="G65" s="31"/>
      <c r="H65" s="31"/>
      <c r="I65" s="27"/>
      <c r="J65" s="27"/>
      <c r="K65" s="27"/>
      <c r="L65" s="27"/>
      <c r="M65" s="27"/>
      <c r="N65" s="27"/>
      <c r="O65" s="32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s="3" customFormat="1" x14ac:dyDescent="0.3">
      <c r="A66" s="26" t="s">
        <v>475</v>
      </c>
      <c r="B66" s="249" t="s">
        <v>2278</v>
      </c>
      <c r="C66" s="34">
        <v>42233</v>
      </c>
      <c r="D66" s="27">
        <v>20</v>
      </c>
      <c r="E66" s="33" t="s">
        <v>216</v>
      </c>
      <c r="F66" s="27">
        <v>20</v>
      </c>
      <c r="G66" s="31"/>
      <c r="H66" s="31"/>
      <c r="I66" s="27"/>
      <c r="J66" s="27"/>
      <c r="K66" s="27"/>
      <c r="L66" s="27"/>
      <c r="M66" s="27"/>
      <c r="N66" s="27"/>
      <c r="O66" s="32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s="3" customFormat="1" x14ac:dyDescent="0.3">
      <c r="A67" s="26" t="s">
        <v>477</v>
      </c>
      <c r="B67" s="249" t="s">
        <v>2280</v>
      </c>
      <c r="C67" s="34">
        <v>42233</v>
      </c>
      <c r="D67" s="27">
        <v>20</v>
      </c>
      <c r="E67" s="33" t="s">
        <v>399</v>
      </c>
      <c r="F67" s="27">
        <v>20</v>
      </c>
      <c r="G67" s="31"/>
      <c r="H67" s="31"/>
      <c r="I67" s="27"/>
      <c r="J67" s="27"/>
      <c r="K67" s="27"/>
      <c r="L67" s="27"/>
      <c r="M67" s="27"/>
      <c r="N67" s="27"/>
      <c r="O67" s="32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s="3" customFormat="1" x14ac:dyDescent="0.3">
      <c r="A68" s="26" t="s">
        <v>62</v>
      </c>
      <c r="B68" s="249" t="s">
        <v>2268</v>
      </c>
      <c r="C68" s="34">
        <v>42233</v>
      </c>
      <c r="D68" s="27">
        <v>20</v>
      </c>
      <c r="E68" s="33" t="s">
        <v>27</v>
      </c>
      <c r="F68" s="27">
        <v>20</v>
      </c>
      <c r="G68" s="31"/>
      <c r="H68" s="31"/>
      <c r="I68" s="27"/>
      <c r="J68" s="27"/>
      <c r="K68" s="27"/>
      <c r="L68" s="27"/>
      <c r="M68" s="27"/>
      <c r="N68" s="27"/>
      <c r="O68" s="32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s="3" customFormat="1" x14ac:dyDescent="0.3">
      <c r="A69" s="26" t="s">
        <v>480</v>
      </c>
      <c r="B69" s="249" t="s">
        <v>2271</v>
      </c>
      <c r="C69" s="34">
        <v>42233</v>
      </c>
      <c r="D69" s="27">
        <v>20</v>
      </c>
      <c r="E69" s="33" t="s">
        <v>214</v>
      </c>
      <c r="F69" s="27">
        <v>20</v>
      </c>
      <c r="G69" s="31"/>
      <c r="H69" s="31"/>
      <c r="I69" s="27"/>
      <c r="J69" s="27"/>
      <c r="K69" s="27"/>
      <c r="L69" s="27"/>
      <c r="M69" s="27"/>
      <c r="N69" s="27"/>
      <c r="O69" s="32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s="3" customFormat="1" x14ac:dyDescent="0.3">
      <c r="A70" s="26" t="s">
        <v>48</v>
      </c>
      <c r="B70" s="249" t="s">
        <v>2264</v>
      </c>
      <c r="C70" s="34">
        <v>42233</v>
      </c>
      <c r="D70" s="27">
        <v>20</v>
      </c>
      <c r="E70" s="33" t="s">
        <v>24</v>
      </c>
      <c r="F70" s="27">
        <v>20</v>
      </c>
      <c r="G70" s="31"/>
      <c r="H70" s="31"/>
      <c r="I70" s="27"/>
      <c r="J70" s="27"/>
      <c r="K70" s="27"/>
      <c r="L70" s="27"/>
      <c r="M70" s="27"/>
      <c r="N70" s="27"/>
      <c r="O70" s="32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3" customFormat="1" x14ac:dyDescent="0.3">
      <c r="A71" s="26" t="s">
        <v>47</v>
      </c>
      <c r="B71" s="249" t="s">
        <v>2262</v>
      </c>
      <c r="C71" s="34">
        <v>42233</v>
      </c>
      <c r="D71" s="27">
        <v>20</v>
      </c>
      <c r="E71" s="33" t="s">
        <v>25</v>
      </c>
      <c r="F71" s="27">
        <v>20</v>
      </c>
      <c r="G71" s="31"/>
      <c r="H71" s="31"/>
      <c r="I71" s="27"/>
      <c r="J71" s="27"/>
      <c r="K71" s="27"/>
      <c r="L71" s="27"/>
      <c r="M71" s="27"/>
      <c r="N71" s="27"/>
      <c r="O71" s="32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3" customFormat="1" x14ac:dyDescent="0.3">
      <c r="A72" s="26" t="s">
        <v>473</v>
      </c>
      <c r="B72" s="249" t="s">
        <v>2260</v>
      </c>
      <c r="C72" s="34">
        <v>42233</v>
      </c>
      <c r="D72" s="27">
        <v>20</v>
      </c>
      <c r="E72" s="33" t="s">
        <v>124</v>
      </c>
      <c r="F72" s="27">
        <v>20</v>
      </c>
      <c r="G72" s="31"/>
      <c r="H72" s="31"/>
      <c r="I72" s="27"/>
      <c r="J72" s="27"/>
      <c r="K72" s="27"/>
      <c r="L72" s="27"/>
      <c r="M72" s="27"/>
      <c r="N72" s="27"/>
      <c r="O72" s="32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s="3" customFormat="1" x14ac:dyDescent="0.3">
      <c r="A73" s="26" t="s">
        <v>565</v>
      </c>
      <c r="B73" s="249" t="s">
        <v>2269</v>
      </c>
      <c r="C73" s="34">
        <v>42230</v>
      </c>
      <c r="D73" s="27">
        <v>60</v>
      </c>
      <c r="E73" s="33" t="s">
        <v>558</v>
      </c>
      <c r="F73" s="27">
        <v>60</v>
      </c>
      <c r="G73" s="31"/>
      <c r="H73" s="31"/>
      <c r="I73" s="27"/>
      <c r="J73" s="27"/>
      <c r="K73" s="27"/>
      <c r="L73" s="27"/>
      <c r="M73" s="27"/>
      <c r="N73" s="27"/>
      <c r="O73" s="32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s="3" customFormat="1" x14ac:dyDescent="0.3">
      <c r="A74" s="26" t="s">
        <v>463</v>
      </c>
      <c r="B74" s="249" t="s">
        <v>2274</v>
      </c>
      <c r="C74" s="34">
        <v>42230</v>
      </c>
      <c r="D74" s="27">
        <v>20</v>
      </c>
      <c r="E74" s="33" t="s">
        <v>257</v>
      </c>
      <c r="F74" s="27">
        <v>20</v>
      </c>
      <c r="G74" s="31"/>
      <c r="H74" s="31"/>
      <c r="I74" s="27"/>
      <c r="J74" s="27"/>
      <c r="K74" s="27"/>
      <c r="L74" s="27"/>
      <c r="M74" s="27"/>
      <c r="N74" s="27"/>
      <c r="O74" s="32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s="3" customFormat="1" x14ac:dyDescent="0.3">
      <c r="A75" s="26" t="s">
        <v>116</v>
      </c>
      <c r="B75" s="249" t="s">
        <v>2267</v>
      </c>
      <c r="C75" s="34">
        <v>42230</v>
      </c>
      <c r="D75" s="27">
        <v>20</v>
      </c>
      <c r="E75" s="33" t="s">
        <v>109</v>
      </c>
      <c r="F75" s="27">
        <v>20</v>
      </c>
      <c r="G75" s="31"/>
      <c r="H75" s="31"/>
      <c r="I75" s="27"/>
      <c r="J75" s="27"/>
      <c r="K75" s="27"/>
      <c r="L75" s="27"/>
      <c r="M75" s="27"/>
      <c r="N75" s="27"/>
      <c r="O75" s="32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s="3" customFormat="1" x14ac:dyDescent="0.3">
      <c r="A76" s="27" t="s">
        <v>569</v>
      </c>
      <c r="B76" s="55"/>
      <c r="C76" s="34">
        <v>42229</v>
      </c>
      <c r="D76" s="27">
        <v>-1615</v>
      </c>
      <c r="E76" s="33" t="s">
        <v>574</v>
      </c>
      <c r="F76" s="31"/>
      <c r="G76" s="31"/>
      <c r="H76" s="31"/>
      <c r="I76" s="27"/>
      <c r="J76" s="27"/>
      <c r="K76" s="27"/>
      <c r="L76" s="27"/>
      <c r="M76" s="27"/>
      <c r="N76" s="27"/>
      <c r="O76" s="32"/>
      <c r="P76" s="27"/>
      <c r="Q76" s="27"/>
      <c r="R76" s="27"/>
      <c r="S76" s="27"/>
      <c r="T76" s="27">
        <v>-1615</v>
      </c>
      <c r="U76" s="27"/>
      <c r="V76" s="27"/>
      <c r="W76" s="27"/>
      <c r="X76" s="27"/>
      <c r="Y76" s="27"/>
    </row>
    <row r="77" spans="1:25" s="3" customFormat="1" x14ac:dyDescent="0.3">
      <c r="A77" s="26" t="s">
        <v>566</v>
      </c>
      <c r="B77" s="249" t="s">
        <v>2277</v>
      </c>
      <c r="C77" s="34">
        <v>42229</v>
      </c>
      <c r="D77" s="27">
        <v>240</v>
      </c>
      <c r="E77" s="33" t="s">
        <v>575</v>
      </c>
      <c r="F77" s="27">
        <v>240</v>
      </c>
      <c r="G77" s="31"/>
      <c r="H77" s="31"/>
      <c r="I77" s="27"/>
      <c r="J77" s="27"/>
      <c r="K77" s="27"/>
      <c r="L77" s="27"/>
      <c r="M77" s="27"/>
      <c r="N77" s="27"/>
      <c r="O77" s="32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s="3" customFormat="1" x14ac:dyDescent="0.3">
      <c r="A78" s="190" t="s">
        <v>571</v>
      </c>
      <c r="B78" s="249" t="s">
        <v>2270</v>
      </c>
      <c r="C78" s="34">
        <v>42229</v>
      </c>
      <c r="D78" s="27">
        <v>240</v>
      </c>
      <c r="E78" s="33" t="s">
        <v>570</v>
      </c>
      <c r="F78" s="27">
        <v>240</v>
      </c>
      <c r="G78" s="31"/>
      <c r="H78" s="31"/>
      <c r="I78" s="27"/>
      <c r="J78" s="27"/>
      <c r="K78" s="27"/>
      <c r="L78" s="27"/>
      <c r="M78" s="27"/>
      <c r="N78" s="27"/>
      <c r="O78" s="32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s="3" customFormat="1" x14ac:dyDescent="0.3">
      <c r="A79" s="26" t="s">
        <v>106</v>
      </c>
      <c r="B79" s="249" t="s">
        <v>2275</v>
      </c>
      <c r="C79" s="34">
        <v>42229</v>
      </c>
      <c r="D79" s="27">
        <v>20</v>
      </c>
      <c r="E79" s="33" t="s">
        <v>102</v>
      </c>
      <c r="F79" s="27">
        <v>20</v>
      </c>
      <c r="G79" s="31"/>
      <c r="H79" s="31"/>
      <c r="I79" s="27"/>
      <c r="J79" s="27"/>
      <c r="K79" s="27"/>
      <c r="L79" s="27"/>
      <c r="M79" s="27"/>
      <c r="N79" s="27"/>
      <c r="O79" s="32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s="3" customFormat="1" x14ac:dyDescent="0.3">
      <c r="A80" s="27" t="s">
        <v>569</v>
      </c>
      <c r="B80" s="55"/>
      <c r="C80" s="34">
        <v>42229</v>
      </c>
      <c r="D80" s="27">
        <v>-1666.95</v>
      </c>
      <c r="E80" s="33" t="s">
        <v>3</v>
      </c>
      <c r="F80" s="31"/>
      <c r="G80" s="31"/>
      <c r="H80" s="31"/>
      <c r="I80" s="27"/>
      <c r="J80" s="27"/>
      <c r="K80" s="27"/>
      <c r="L80" s="27"/>
      <c r="M80" s="27"/>
      <c r="N80" s="27">
        <v>-1666.95</v>
      </c>
      <c r="O80" s="32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s="3" customFormat="1" x14ac:dyDescent="0.3">
      <c r="A81" s="27" t="s">
        <v>569</v>
      </c>
      <c r="B81" s="55"/>
      <c r="C81" s="34">
        <v>42228</v>
      </c>
      <c r="D81" s="27">
        <v>-475.02</v>
      </c>
      <c r="E81" s="33" t="s">
        <v>573</v>
      </c>
      <c r="F81" s="31"/>
      <c r="G81" s="31"/>
      <c r="H81" s="31"/>
      <c r="I81" s="27"/>
      <c r="J81" s="27"/>
      <c r="K81" s="27"/>
      <c r="L81" s="27"/>
      <c r="M81" s="27">
        <v>-475.02</v>
      </c>
      <c r="N81" s="27"/>
      <c r="O81" s="32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s="3" customFormat="1" x14ac:dyDescent="0.3">
      <c r="A82" s="26" t="s">
        <v>45</v>
      </c>
      <c r="B82" s="249" t="s">
        <v>2276</v>
      </c>
      <c r="C82" s="34">
        <v>42228</v>
      </c>
      <c r="D82" s="27">
        <v>20</v>
      </c>
      <c r="E82" s="33" t="s">
        <v>68</v>
      </c>
      <c r="F82" s="27">
        <v>20</v>
      </c>
      <c r="G82" s="31"/>
      <c r="H82" s="31"/>
      <c r="I82" s="27"/>
      <c r="J82" s="27"/>
      <c r="K82" s="27"/>
      <c r="L82" s="27"/>
      <c r="M82" s="27"/>
      <c r="N82" s="27"/>
      <c r="O82" s="32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s="3" customFormat="1" x14ac:dyDescent="0.3">
      <c r="A83" s="191" t="s">
        <v>569</v>
      </c>
      <c r="B83" s="192"/>
      <c r="C83" s="193">
        <v>42227</v>
      </c>
      <c r="D83" s="159">
        <v>300</v>
      </c>
      <c r="E83" s="50" t="s">
        <v>0</v>
      </c>
      <c r="F83" s="31"/>
      <c r="G83" s="27"/>
      <c r="H83" s="31"/>
      <c r="I83" s="27"/>
      <c r="J83" s="27"/>
      <c r="K83" s="27"/>
      <c r="L83" s="27"/>
      <c r="M83" s="27"/>
      <c r="N83" s="27"/>
      <c r="O83" s="32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s="3" customFormat="1" x14ac:dyDescent="0.3">
      <c r="A84" s="8" t="s">
        <v>551</v>
      </c>
      <c r="B84" s="246" t="s">
        <v>550</v>
      </c>
      <c r="C84" s="34"/>
      <c r="D84" s="27"/>
      <c r="E84" s="20" t="s">
        <v>552</v>
      </c>
      <c r="F84" s="37">
        <v>20</v>
      </c>
      <c r="G84" s="27"/>
      <c r="H84" s="31"/>
      <c r="I84" s="27"/>
      <c r="J84" s="27"/>
      <c r="K84" s="27"/>
      <c r="L84" s="27"/>
      <c r="M84" s="27"/>
      <c r="N84" s="27"/>
      <c r="O84" s="32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s="3" customFormat="1" x14ac:dyDescent="0.3">
      <c r="A85" s="8" t="s">
        <v>553</v>
      </c>
      <c r="B85" s="246" t="s">
        <v>554</v>
      </c>
      <c r="C85" s="34"/>
      <c r="D85" s="27"/>
      <c r="E85" s="20" t="s">
        <v>555</v>
      </c>
      <c r="F85" s="37">
        <v>40</v>
      </c>
      <c r="G85" s="27"/>
      <c r="H85" s="31"/>
      <c r="I85" s="27"/>
      <c r="J85" s="27"/>
      <c r="K85" s="27"/>
      <c r="L85" s="27"/>
      <c r="M85" s="27"/>
      <c r="N85" s="27"/>
      <c r="O85" s="32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s="3" customFormat="1" x14ac:dyDescent="0.3">
      <c r="A86" s="8" t="s">
        <v>556</v>
      </c>
      <c r="B86" s="246" t="s">
        <v>557</v>
      </c>
      <c r="C86" s="34"/>
      <c r="D86" s="27"/>
      <c r="E86" s="20" t="s">
        <v>183</v>
      </c>
      <c r="F86" s="37">
        <v>240</v>
      </c>
      <c r="G86" s="27"/>
      <c r="H86" s="31"/>
      <c r="I86" s="27"/>
      <c r="J86" s="27"/>
      <c r="K86" s="27"/>
      <c r="L86" s="27"/>
      <c r="M86" s="27"/>
      <c r="N86" s="27"/>
      <c r="O86" s="32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s="3" customFormat="1" x14ac:dyDescent="0.3">
      <c r="A87" s="26" t="s">
        <v>567</v>
      </c>
      <c r="B87" s="249" t="s">
        <v>2281</v>
      </c>
      <c r="C87" s="34">
        <v>42227</v>
      </c>
      <c r="D87" s="27">
        <v>120</v>
      </c>
      <c r="E87" s="33" t="s">
        <v>561</v>
      </c>
      <c r="F87" s="27">
        <v>120</v>
      </c>
      <c r="G87" s="31"/>
      <c r="H87" s="31"/>
      <c r="I87" s="27"/>
      <c r="J87" s="27"/>
      <c r="K87" s="27"/>
      <c r="L87" s="27"/>
      <c r="M87" s="27"/>
      <c r="N87" s="27"/>
      <c r="O87" s="32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s="3" customFormat="1" x14ac:dyDescent="0.3">
      <c r="A88" s="194" t="s">
        <v>2376</v>
      </c>
      <c r="B88" s="249" t="s">
        <v>2361</v>
      </c>
      <c r="C88" s="34">
        <v>42226</v>
      </c>
      <c r="D88" s="27">
        <v>240</v>
      </c>
      <c r="E88" s="33" t="s">
        <v>562</v>
      </c>
      <c r="F88" s="27">
        <v>240</v>
      </c>
      <c r="G88" s="31"/>
      <c r="H88" s="31"/>
      <c r="I88" s="27"/>
      <c r="J88" s="27"/>
      <c r="K88" s="27"/>
      <c r="L88" s="27"/>
      <c r="M88" s="27"/>
      <c r="N88" s="27"/>
      <c r="O88" s="32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s="3" customFormat="1" x14ac:dyDescent="0.3">
      <c r="A89" s="26" t="s">
        <v>568</v>
      </c>
      <c r="B89" s="249" t="s">
        <v>2282</v>
      </c>
      <c r="C89" s="34">
        <v>42226</v>
      </c>
      <c r="D89" s="27">
        <v>20</v>
      </c>
      <c r="E89" s="33" t="s">
        <v>563</v>
      </c>
      <c r="F89" s="27">
        <v>20</v>
      </c>
      <c r="G89" s="31"/>
      <c r="H89" s="31"/>
      <c r="I89" s="27"/>
      <c r="J89" s="27"/>
      <c r="K89" s="27"/>
      <c r="L89" s="27"/>
      <c r="M89" s="27"/>
      <c r="N89" s="27"/>
      <c r="O89" s="32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s="3" customFormat="1" x14ac:dyDescent="0.3">
      <c r="A90" s="26" t="s">
        <v>44</v>
      </c>
      <c r="B90" s="249" t="s">
        <v>2272</v>
      </c>
      <c r="C90" s="34">
        <v>42226</v>
      </c>
      <c r="D90" s="27">
        <v>20</v>
      </c>
      <c r="E90" s="33" t="s">
        <v>2</v>
      </c>
      <c r="F90" s="27">
        <v>20</v>
      </c>
      <c r="G90" s="31"/>
      <c r="H90" s="31"/>
      <c r="I90" s="27"/>
      <c r="J90" s="27"/>
      <c r="K90" s="27"/>
      <c r="L90" s="27"/>
      <c r="M90" s="27"/>
      <c r="N90" s="27"/>
      <c r="O90" s="32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s="3" customFormat="1" x14ac:dyDescent="0.3">
      <c r="A91" s="27" t="s">
        <v>569</v>
      </c>
      <c r="B91" s="55"/>
      <c r="C91" s="34">
        <v>42223</v>
      </c>
      <c r="D91" s="27">
        <v>-306.31</v>
      </c>
      <c r="E91" s="33" t="s">
        <v>572</v>
      </c>
      <c r="F91" s="31"/>
      <c r="G91" s="31"/>
      <c r="H91" s="31"/>
      <c r="I91" s="27"/>
      <c r="J91" s="27"/>
      <c r="K91" s="27"/>
      <c r="L91" s="27"/>
      <c r="M91" s="27"/>
      <c r="N91" s="27"/>
      <c r="O91" s="32"/>
      <c r="P91" s="27"/>
      <c r="Q91" s="27"/>
      <c r="R91" s="27"/>
      <c r="S91" s="27"/>
      <c r="T91" s="27">
        <v>-306.31</v>
      </c>
      <c r="U91" s="27"/>
      <c r="V91" s="27"/>
      <c r="W91" s="27"/>
      <c r="X91" s="27"/>
      <c r="Y91" s="27"/>
    </row>
    <row r="92" spans="1:25" s="3" customFormat="1" x14ac:dyDescent="0.3">
      <c r="A92" s="27" t="s">
        <v>569</v>
      </c>
      <c r="B92" s="55"/>
      <c r="C92" s="34">
        <v>42223</v>
      </c>
      <c r="D92" s="27">
        <v>3384</v>
      </c>
      <c r="E92" s="188" t="s">
        <v>564</v>
      </c>
      <c r="F92" s="31"/>
      <c r="G92" s="31"/>
      <c r="H92" s="27">
        <v>3384</v>
      </c>
      <c r="I92" s="27"/>
      <c r="J92" s="27"/>
      <c r="K92" s="27"/>
      <c r="L92" s="27"/>
      <c r="M92" s="27"/>
      <c r="N92" s="27"/>
      <c r="O92" s="32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x14ac:dyDescent="0.3">
      <c r="A93" s="26" t="s">
        <v>46</v>
      </c>
      <c r="B93" s="250" t="s">
        <v>2331</v>
      </c>
      <c r="C93" s="34">
        <v>42222</v>
      </c>
      <c r="D93" s="118">
        <v>20</v>
      </c>
      <c r="E93" s="26" t="s">
        <v>1</v>
      </c>
      <c r="F93" s="47">
        <f>D93</f>
        <v>20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x14ac:dyDescent="0.3">
      <c r="A94" s="26"/>
      <c r="B94" s="45"/>
      <c r="C94" s="34">
        <v>42222</v>
      </c>
      <c r="D94" s="118">
        <v>-1328.13</v>
      </c>
      <c r="E94" s="26" t="s">
        <v>3</v>
      </c>
      <c r="F94" s="26"/>
      <c r="G94" s="26"/>
      <c r="H94" s="26"/>
      <c r="I94" s="26"/>
      <c r="J94" s="26"/>
      <c r="K94" s="26"/>
      <c r="L94" s="26"/>
      <c r="M94" s="26"/>
      <c r="N94" s="47">
        <f>D94</f>
        <v>-1328.13</v>
      </c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x14ac:dyDescent="0.3">
      <c r="A95" s="26"/>
      <c r="B95" s="45"/>
      <c r="C95" s="34">
        <v>42220</v>
      </c>
      <c r="D95" s="118">
        <v>-91.72</v>
      </c>
      <c r="E95" s="26" t="s">
        <v>527</v>
      </c>
      <c r="F95" s="26"/>
      <c r="G95" s="26"/>
      <c r="H95" s="26"/>
      <c r="I95" s="26"/>
      <c r="J95" s="26"/>
      <c r="K95" s="26"/>
      <c r="L95" s="47">
        <f>D95</f>
        <v>-91.72</v>
      </c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x14ac:dyDescent="0.3">
      <c r="A96" s="26"/>
      <c r="B96" s="45"/>
      <c r="C96" s="34">
        <v>42219</v>
      </c>
      <c r="D96" s="118">
        <v>-78.98</v>
      </c>
      <c r="E96" s="26" t="s">
        <v>528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47">
        <f>D96</f>
        <v>-78.98</v>
      </c>
      <c r="U96" s="26"/>
      <c r="V96" s="26"/>
      <c r="W96" s="26"/>
      <c r="X96" s="26"/>
      <c r="Y96" s="26"/>
    </row>
    <row r="97" spans="1:25" x14ac:dyDescent="0.3">
      <c r="A97" s="26"/>
      <c r="B97" s="45"/>
      <c r="C97" s="34">
        <v>42219</v>
      </c>
      <c r="D97" s="159">
        <v>1730</v>
      </c>
      <c r="E97" s="50" t="s">
        <v>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s="3" customFormat="1" x14ac:dyDescent="0.3">
      <c r="A98" s="166" t="s">
        <v>66</v>
      </c>
      <c r="B98" s="54" t="s">
        <v>407</v>
      </c>
      <c r="C98" s="34"/>
      <c r="D98" s="27"/>
      <c r="E98" s="95" t="s">
        <v>408</v>
      </c>
      <c r="F98" s="37"/>
      <c r="G98" s="37">
        <v>500</v>
      </c>
      <c r="H98" s="38"/>
      <c r="I98" s="38"/>
      <c r="J98" s="15"/>
      <c r="K98" s="15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25" s="3" customFormat="1" x14ac:dyDescent="0.3">
      <c r="A99" s="166" t="s">
        <v>413</v>
      </c>
      <c r="B99" s="54" t="s">
        <v>410</v>
      </c>
      <c r="C99" s="34"/>
      <c r="D99" s="27"/>
      <c r="E99" s="95" t="s">
        <v>207</v>
      </c>
      <c r="F99" s="37"/>
      <c r="G99" s="37">
        <v>100</v>
      </c>
      <c r="H99" s="38"/>
      <c r="I99" s="38"/>
      <c r="J99" s="15"/>
      <c r="K99" s="1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s="3" customFormat="1" x14ac:dyDescent="0.3">
      <c r="A100" s="166" t="s">
        <v>113</v>
      </c>
      <c r="B100" s="54" t="s">
        <v>411</v>
      </c>
      <c r="C100" s="34"/>
      <c r="D100" s="27"/>
      <c r="E100" s="95" t="s">
        <v>414</v>
      </c>
      <c r="F100" s="37"/>
      <c r="G100" s="37">
        <v>200</v>
      </c>
      <c r="H100" s="38"/>
      <c r="I100" s="38"/>
      <c r="J100" s="15"/>
      <c r="K100" s="15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s="3" customFormat="1" x14ac:dyDescent="0.3">
      <c r="A101" s="166" t="s">
        <v>413</v>
      </c>
      <c r="B101" s="54" t="s">
        <v>412</v>
      </c>
      <c r="C101" s="34"/>
      <c r="D101" s="27"/>
      <c r="E101" s="95" t="s">
        <v>415</v>
      </c>
      <c r="F101" s="37"/>
      <c r="G101" s="37">
        <v>100</v>
      </c>
      <c r="H101" s="38"/>
      <c r="I101" s="38"/>
      <c r="J101" s="15"/>
      <c r="K101" s="15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s="3" customFormat="1" x14ac:dyDescent="0.3">
      <c r="A102" s="166" t="s">
        <v>421</v>
      </c>
      <c r="B102" s="54" t="s">
        <v>416</v>
      </c>
      <c r="C102" s="34"/>
      <c r="D102" s="27"/>
      <c r="E102" s="95" t="s">
        <v>422</v>
      </c>
      <c r="F102" s="37">
        <v>240</v>
      </c>
      <c r="G102" s="37"/>
      <c r="H102" s="38"/>
      <c r="I102" s="38"/>
      <c r="J102" s="15"/>
      <c r="K102" s="15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25" s="3" customFormat="1" x14ac:dyDescent="0.3">
      <c r="A103" s="166" t="s">
        <v>425</v>
      </c>
      <c r="B103" s="54" t="s">
        <v>417</v>
      </c>
      <c r="C103" s="34"/>
      <c r="D103" s="27"/>
      <c r="E103" s="95" t="s">
        <v>423</v>
      </c>
      <c r="F103" s="37">
        <v>200</v>
      </c>
      <c r="G103" s="37"/>
      <c r="H103" s="38"/>
      <c r="I103" s="38"/>
      <c r="J103" s="15"/>
      <c r="K103" s="15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25" s="3" customFormat="1" x14ac:dyDescent="0.3">
      <c r="A104" s="166" t="s">
        <v>69</v>
      </c>
      <c r="B104" s="54" t="s">
        <v>418</v>
      </c>
      <c r="C104" s="34"/>
      <c r="D104" s="27"/>
      <c r="E104" s="95" t="s">
        <v>424</v>
      </c>
      <c r="F104" s="37">
        <v>100</v>
      </c>
      <c r="G104" s="37"/>
      <c r="H104" s="38"/>
      <c r="I104" s="38"/>
      <c r="J104" s="15"/>
      <c r="K104" s="15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25" s="3" customFormat="1" x14ac:dyDescent="0.3">
      <c r="A105" s="166" t="s">
        <v>67</v>
      </c>
      <c r="B105" s="54" t="s">
        <v>419</v>
      </c>
      <c r="C105" s="34"/>
      <c r="D105" s="27"/>
      <c r="E105" s="95" t="s">
        <v>426</v>
      </c>
      <c r="F105" s="37">
        <v>20</v>
      </c>
      <c r="G105" s="37"/>
      <c r="H105" s="38"/>
      <c r="I105" s="38"/>
      <c r="J105" s="15"/>
      <c r="K105" s="15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25" s="3" customFormat="1" x14ac:dyDescent="0.3">
      <c r="A106" s="166" t="s">
        <v>428</v>
      </c>
      <c r="B106" s="54" t="s">
        <v>420</v>
      </c>
      <c r="C106" s="34"/>
      <c r="D106" s="27"/>
      <c r="E106" s="95" t="s">
        <v>427</v>
      </c>
      <c r="F106" s="37">
        <v>250</v>
      </c>
      <c r="G106" s="37"/>
      <c r="H106" s="38"/>
      <c r="I106" s="38"/>
      <c r="J106" s="15"/>
      <c r="K106" s="15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25" s="3" customFormat="1" x14ac:dyDescent="0.3">
      <c r="A107" s="166" t="s">
        <v>431</v>
      </c>
      <c r="B107" s="54" t="s">
        <v>429</v>
      </c>
      <c r="C107" s="34"/>
      <c r="D107" s="27"/>
      <c r="E107" s="95" t="s">
        <v>430</v>
      </c>
      <c r="F107" s="37">
        <v>20</v>
      </c>
      <c r="G107" s="37"/>
      <c r="H107" s="38"/>
      <c r="I107" s="38"/>
      <c r="J107" s="15"/>
      <c r="K107" s="15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spans="1:25" x14ac:dyDescent="0.3">
      <c r="A108" s="26" t="s">
        <v>112</v>
      </c>
      <c r="B108" s="45" t="s">
        <v>526</v>
      </c>
      <c r="C108" s="34">
        <v>42219</v>
      </c>
      <c r="D108" s="118">
        <v>60</v>
      </c>
      <c r="E108" s="26" t="s">
        <v>453</v>
      </c>
      <c r="F108" s="47">
        <f>D108</f>
        <v>60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x14ac:dyDescent="0.3">
      <c r="A109" s="26" t="s">
        <v>49</v>
      </c>
      <c r="B109" s="45" t="s">
        <v>525</v>
      </c>
      <c r="C109" s="34">
        <v>42219</v>
      </c>
      <c r="D109" s="118">
        <v>20</v>
      </c>
      <c r="E109" s="26" t="s">
        <v>354</v>
      </c>
      <c r="F109" s="47">
        <f t="shared" ref="F109:F118" si="0">D109</f>
        <v>20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x14ac:dyDescent="0.3">
      <c r="A110" s="26" t="s">
        <v>60</v>
      </c>
      <c r="B110" s="45" t="s">
        <v>524</v>
      </c>
      <c r="C110" s="34">
        <v>42219</v>
      </c>
      <c r="D110" s="118">
        <v>20</v>
      </c>
      <c r="E110" s="26" t="s">
        <v>110</v>
      </c>
      <c r="F110" s="47">
        <f t="shared" si="0"/>
        <v>20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x14ac:dyDescent="0.3">
      <c r="A111" s="26" t="s">
        <v>40</v>
      </c>
      <c r="B111" s="45" t="s">
        <v>523</v>
      </c>
      <c r="C111" s="34">
        <v>42219</v>
      </c>
      <c r="D111" s="118">
        <v>20</v>
      </c>
      <c r="E111" s="26" t="s">
        <v>8</v>
      </c>
      <c r="F111" s="47">
        <f t="shared" si="0"/>
        <v>20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x14ac:dyDescent="0.3">
      <c r="A112" s="26" t="s">
        <v>458</v>
      </c>
      <c r="B112" s="45" t="s">
        <v>522</v>
      </c>
      <c r="C112" s="34">
        <v>42219</v>
      </c>
      <c r="D112" s="118">
        <v>20</v>
      </c>
      <c r="E112" s="26" t="s">
        <v>322</v>
      </c>
      <c r="F112" s="47">
        <f t="shared" si="0"/>
        <v>20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32" x14ac:dyDescent="0.3">
      <c r="A113" s="26" t="s">
        <v>39</v>
      </c>
      <c r="B113" s="45" t="s">
        <v>521</v>
      </c>
      <c r="C113" s="34">
        <v>42219</v>
      </c>
      <c r="D113" s="118">
        <v>20</v>
      </c>
      <c r="E113" s="26" t="s">
        <v>10</v>
      </c>
      <c r="F113" s="47">
        <f t="shared" si="0"/>
        <v>20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32" x14ac:dyDescent="0.3">
      <c r="A114" s="26" t="s">
        <v>455</v>
      </c>
      <c r="B114" s="45" t="s">
        <v>520</v>
      </c>
      <c r="C114" s="34">
        <v>42219</v>
      </c>
      <c r="D114" s="118">
        <v>20</v>
      </c>
      <c r="E114" s="26" t="s">
        <v>9</v>
      </c>
      <c r="F114" s="47">
        <f t="shared" si="0"/>
        <v>20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32" x14ac:dyDescent="0.3">
      <c r="A115" s="26" t="s">
        <v>43</v>
      </c>
      <c r="B115" s="45" t="s">
        <v>519</v>
      </c>
      <c r="C115" s="34">
        <v>42219</v>
      </c>
      <c r="D115" s="118">
        <v>20</v>
      </c>
      <c r="E115" s="26" t="s">
        <v>4</v>
      </c>
      <c r="F115" s="47">
        <f t="shared" si="0"/>
        <v>20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32" x14ac:dyDescent="0.3">
      <c r="A116" s="26" t="s">
        <v>41</v>
      </c>
      <c r="B116" s="45" t="s">
        <v>518</v>
      </c>
      <c r="C116" s="34">
        <v>42219</v>
      </c>
      <c r="D116" s="118">
        <v>20</v>
      </c>
      <c r="E116" s="26" t="s">
        <v>7</v>
      </c>
      <c r="F116" s="47">
        <f t="shared" si="0"/>
        <v>20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32" x14ac:dyDescent="0.3">
      <c r="A117" s="26" t="s">
        <v>456</v>
      </c>
      <c r="B117" s="45" t="s">
        <v>517</v>
      </c>
      <c r="C117" s="34">
        <v>42219</v>
      </c>
      <c r="D117" s="118">
        <v>20</v>
      </c>
      <c r="E117" s="26" t="s">
        <v>215</v>
      </c>
      <c r="F117" s="47">
        <f t="shared" si="0"/>
        <v>20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32" x14ac:dyDescent="0.3">
      <c r="A118" s="26" t="s">
        <v>42</v>
      </c>
      <c r="B118" s="45" t="s">
        <v>516</v>
      </c>
      <c r="C118" s="34">
        <v>42219</v>
      </c>
      <c r="D118" s="118">
        <v>20</v>
      </c>
      <c r="E118" s="26" t="s">
        <v>6</v>
      </c>
      <c r="F118" s="47">
        <f t="shared" si="0"/>
        <v>20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32" s="3" customFormat="1" x14ac:dyDescent="0.3">
      <c r="A119" s="27"/>
      <c r="B119" s="55"/>
      <c r="C119" s="34"/>
      <c r="D119" s="27"/>
      <c r="E119" s="33"/>
      <c r="F119" s="31"/>
      <c r="G119" s="31"/>
      <c r="H119" s="31"/>
      <c r="I119" s="27"/>
      <c r="J119" s="27"/>
      <c r="K119" s="27"/>
      <c r="L119" s="27"/>
      <c r="M119" s="27"/>
      <c r="N119" s="27"/>
      <c r="O119" s="32"/>
      <c r="P119" s="27"/>
      <c r="Q119" s="27"/>
      <c r="R119" s="27"/>
      <c r="S119" s="26"/>
      <c r="T119" s="27"/>
      <c r="U119" s="27"/>
      <c r="V119" s="27"/>
      <c r="W119" s="27"/>
      <c r="X119" s="27"/>
      <c r="Y119" s="27"/>
    </row>
    <row r="120" spans="1:32" x14ac:dyDescent="0.3">
      <c r="A120" s="34"/>
      <c r="B120" s="56"/>
      <c r="C120" s="34"/>
      <c r="D120" s="27">
        <f>July15!D9</f>
        <v>42384.100000000006</v>
      </c>
      <c r="E120" s="26" t="s">
        <v>529</v>
      </c>
      <c r="F120" s="26"/>
      <c r="G120" s="26"/>
      <c r="H120" s="26"/>
      <c r="I120" s="26"/>
      <c r="J120" s="27"/>
      <c r="K120" s="26"/>
      <c r="L120" s="26"/>
      <c r="M120" s="26"/>
      <c r="N120" s="26"/>
      <c r="O120" s="26"/>
      <c r="P120" s="26"/>
      <c r="Q120" s="26"/>
      <c r="R120" s="26"/>
      <c r="S120" s="27"/>
      <c r="T120" s="26"/>
      <c r="U120" s="26"/>
      <c r="V120" s="26"/>
      <c r="W120" s="26"/>
      <c r="X120" s="26"/>
      <c r="Y120" s="26"/>
      <c r="Z120" s="2"/>
      <c r="AA120" s="2"/>
      <c r="AB120" s="2"/>
      <c r="AC120" s="2"/>
      <c r="AD120" s="2"/>
      <c r="AE120" s="2"/>
      <c r="AF120" s="5"/>
    </row>
    <row r="121" spans="1:32" x14ac:dyDescent="0.3">
      <c r="A121" s="34"/>
      <c r="B121" s="56"/>
      <c r="C121" s="34"/>
      <c r="D121" s="27"/>
      <c r="E121" s="26"/>
      <c r="F121" s="26"/>
      <c r="G121" s="26"/>
      <c r="H121" s="26"/>
      <c r="I121" s="26"/>
      <c r="J121" s="2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7"/>
      <c r="AA121" s="7"/>
      <c r="AB121" s="7"/>
      <c r="AC121" s="7"/>
      <c r="AD121" s="7"/>
      <c r="AE121" s="7"/>
      <c r="AF121" s="9"/>
    </row>
    <row r="122" spans="1:32" ht="15" thickBot="1" x14ac:dyDescent="0.35">
      <c r="A122" s="26"/>
      <c r="B122" s="57"/>
      <c r="C122" s="26"/>
      <c r="D122" s="27"/>
      <c r="E122" s="26"/>
      <c r="F122" s="42">
        <f t="shared" ref="F122:Y122" si="1">SUM(F9:F121)</f>
        <v>4850</v>
      </c>
      <c r="G122" s="42">
        <f t="shared" si="1"/>
        <v>2850</v>
      </c>
      <c r="H122" s="42">
        <f t="shared" si="1"/>
        <v>3387.8</v>
      </c>
      <c r="I122" s="42">
        <f t="shared" si="1"/>
        <v>-27.099999999999998</v>
      </c>
      <c r="J122" s="42">
        <f t="shared" si="1"/>
        <v>0</v>
      </c>
      <c r="K122" s="42">
        <f t="shared" si="1"/>
        <v>0</v>
      </c>
      <c r="L122" s="42">
        <f t="shared" si="1"/>
        <v>-91.72</v>
      </c>
      <c r="M122" s="42">
        <f t="shared" si="1"/>
        <v>-475.02</v>
      </c>
      <c r="N122" s="42">
        <f t="shared" si="1"/>
        <v>-2995.08</v>
      </c>
      <c r="O122" s="42">
        <f t="shared" si="1"/>
        <v>0</v>
      </c>
      <c r="P122" s="42">
        <f t="shared" si="1"/>
        <v>0</v>
      </c>
      <c r="Q122" s="42">
        <f t="shared" si="1"/>
        <v>0</v>
      </c>
      <c r="R122" s="42">
        <f t="shared" si="1"/>
        <v>0</v>
      </c>
      <c r="S122" s="42">
        <f t="shared" si="1"/>
        <v>0</v>
      </c>
      <c r="T122" s="42">
        <f t="shared" si="1"/>
        <v>-2000.29</v>
      </c>
      <c r="U122" s="42">
        <f t="shared" si="1"/>
        <v>0</v>
      </c>
      <c r="V122" s="42">
        <f t="shared" si="1"/>
        <v>0</v>
      </c>
      <c r="W122" s="42">
        <f t="shared" si="1"/>
        <v>0</v>
      </c>
      <c r="X122" s="42">
        <f t="shared" si="1"/>
        <v>0</v>
      </c>
      <c r="Y122" s="42">
        <f t="shared" si="1"/>
        <v>0</v>
      </c>
      <c r="Z122" s="21">
        <f t="shared" ref="Z122:AF122" si="2">SUM(Z120:Z121)</f>
        <v>0</v>
      </c>
      <c r="AA122" s="21">
        <f t="shared" si="2"/>
        <v>0</v>
      </c>
      <c r="AB122" s="21">
        <f t="shared" si="2"/>
        <v>0</v>
      </c>
      <c r="AC122" s="21">
        <f t="shared" si="2"/>
        <v>0</v>
      </c>
      <c r="AD122" s="21">
        <f t="shared" si="2"/>
        <v>0</v>
      </c>
      <c r="AE122" s="21">
        <f t="shared" si="2"/>
        <v>0</v>
      </c>
      <c r="AF122" s="21">
        <f t="shared" si="2"/>
        <v>0</v>
      </c>
    </row>
    <row r="123" spans="1:32" ht="15" thickTop="1" x14ac:dyDescent="0.3">
      <c r="B123" s="58"/>
      <c r="L123" s="4"/>
      <c r="M123" s="4"/>
      <c r="N123" s="4"/>
      <c r="S123" s="42"/>
    </row>
    <row r="124" spans="1:32" x14ac:dyDescent="0.3">
      <c r="B124" s="59"/>
      <c r="E124" s="60" t="s">
        <v>84</v>
      </c>
      <c r="F124" s="4">
        <f>SUM(F122:Y122)</f>
        <v>5498.5899999999992</v>
      </c>
    </row>
    <row r="125" spans="1:32" x14ac:dyDescent="0.3">
      <c r="B125" s="59"/>
      <c r="E125" s="83"/>
      <c r="F125" s="3"/>
    </row>
    <row r="126" spans="1:32" x14ac:dyDescent="0.3">
      <c r="B126" s="59"/>
      <c r="F126" s="79"/>
    </row>
    <row r="127" spans="1:32" x14ac:dyDescent="0.3">
      <c r="B127" s="59"/>
    </row>
    <row r="128" spans="1:32" x14ac:dyDescent="0.3">
      <c r="B128" s="59"/>
    </row>
    <row r="129" spans="2:2" x14ac:dyDescent="0.3">
      <c r="B129" s="59"/>
    </row>
    <row r="130" spans="2:2" x14ac:dyDescent="0.3">
      <c r="B130" s="59"/>
    </row>
    <row r="131" spans="2:2" x14ac:dyDescent="0.3">
      <c r="B131" s="59"/>
    </row>
  </sheetData>
  <autoFilter ref="A11:H118"/>
  <mergeCells count="11">
    <mergeCell ref="N7:N8"/>
    <mergeCell ref="F6:H6"/>
    <mergeCell ref="I6:Y6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A1:A1048576">
    <cfRule type="duplicateValues" dxfId="17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workbookViewId="0">
      <pane xSplit="5" ySplit="10" topLeftCell="F35" activePane="bottomRight" state="frozen"/>
      <selection activeCell="J27" activeCellId="1" sqref="L17 J27"/>
      <selection pane="topRight" activeCell="J27" activeCellId="1" sqref="L17 J27"/>
      <selection pane="bottomLeft" activeCell="J27" activeCellId="1" sqref="L17 J27"/>
      <selection pane="bottomRight" activeCell="E102" sqref="E102:F102"/>
    </sheetView>
  </sheetViews>
  <sheetFormatPr defaultRowHeight="14.4" x14ac:dyDescent="0.3"/>
  <cols>
    <col min="1" max="1" width="11.44140625" customWidth="1"/>
    <col min="2" max="2" width="11.109375" bestFit="1" customWidth="1"/>
    <col min="3" max="3" width="10.6640625" style="59" bestFit="1" customWidth="1"/>
    <col min="4" max="4" width="12.33203125" style="3" bestFit="1" customWidth="1"/>
    <col min="5" max="5" width="75.5546875" bestFit="1" customWidth="1"/>
    <col min="6" max="6" width="13.44140625" customWidth="1"/>
    <col min="7" max="9" width="12.6640625" customWidth="1"/>
    <col min="10" max="10" width="12.6640625" style="3" customWidth="1"/>
    <col min="11" max="25" width="12.6640625" customWidth="1"/>
  </cols>
  <sheetData>
    <row r="1" spans="1:25" s="3" customFormat="1" x14ac:dyDescent="0.3">
      <c r="C1" s="51"/>
      <c r="E1" s="16"/>
      <c r="F1" s="10" t="s">
        <v>78</v>
      </c>
      <c r="G1" s="10"/>
      <c r="H1" s="10"/>
      <c r="I1" s="11"/>
      <c r="J1" s="11"/>
    </row>
    <row r="2" spans="1:25" s="3" customFormat="1" x14ac:dyDescent="0.3">
      <c r="C2" s="51"/>
      <c r="E2" s="16"/>
      <c r="F2" s="11" t="s">
        <v>79</v>
      </c>
      <c r="G2" s="10"/>
      <c r="H2" s="10"/>
      <c r="I2" s="11"/>
      <c r="J2" s="11"/>
    </row>
    <row r="3" spans="1:25" s="3" customFormat="1" x14ac:dyDescent="0.3">
      <c r="C3" s="51"/>
      <c r="E3" s="16"/>
      <c r="F3" s="11" t="s">
        <v>445</v>
      </c>
      <c r="G3" s="10"/>
      <c r="H3" s="10"/>
      <c r="I3" s="11"/>
      <c r="J3" s="11"/>
    </row>
    <row r="4" spans="1:25" s="3" customFormat="1" x14ac:dyDescent="0.3">
      <c r="B4" s="25"/>
      <c r="C4" s="97"/>
      <c r="E4" s="36"/>
      <c r="F4" s="11"/>
      <c r="G4" s="10"/>
      <c r="H4" s="10"/>
      <c r="I4" s="11"/>
      <c r="J4" s="11"/>
    </row>
    <row r="5" spans="1:25" s="3" customFormat="1" x14ac:dyDescent="0.3">
      <c r="C5" s="51"/>
      <c r="E5" s="16"/>
      <c r="F5" s="11"/>
      <c r="G5" s="10"/>
      <c r="H5" s="10"/>
      <c r="I5" s="11"/>
      <c r="J5" s="11"/>
    </row>
    <row r="6" spans="1:25" s="3" customFormat="1" x14ac:dyDescent="0.3">
      <c r="A6" s="13"/>
      <c r="B6" s="6"/>
      <c r="C6" s="52"/>
      <c r="D6" s="6"/>
      <c r="E6" s="18"/>
      <c r="F6" s="298" t="s">
        <v>29</v>
      </c>
      <c r="G6" s="299"/>
      <c r="H6" s="299"/>
      <c r="I6" s="300" t="s">
        <v>33</v>
      </c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2"/>
    </row>
    <row r="7" spans="1:25" s="3" customFormat="1" ht="15.75" customHeight="1" x14ac:dyDescent="0.3">
      <c r="A7" s="39" t="s">
        <v>34</v>
      </c>
      <c r="B7" s="12" t="s">
        <v>38</v>
      </c>
      <c r="C7" s="53" t="s">
        <v>35</v>
      </c>
      <c r="D7" s="12" t="s">
        <v>36</v>
      </c>
      <c r="E7" s="176" t="s">
        <v>37</v>
      </c>
      <c r="F7" s="303" t="s">
        <v>439</v>
      </c>
      <c r="G7" s="305" t="s">
        <v>31</v>
      </c>
      <c r="H7" s="303" t="s">
        <v>440</v>
      </c>
      <c r="I7" s="307" t="s">
        <v>441</v>
      </c>
      <c r="J7" s="309" t="s">
        <v>442</v>
      </c>
      <c r="K7" s="307" t="s">
        <v>443</v>
      </c>
      <c r="L7" s="307" t="s">
        <v>444</v>
      </c>
      <c r="M7" s="307" t="s">
        <v>447</v>
      </c>
      <c r="N7" s="307" t="s">
        <v>446</v>
      </c>
      <c r="O7" s="173" t="s">
        <v>74</v>
      </c>
      <c r="P7" s="177" t="s">
        <v>72</v>
      </c>
      <c r="Q7" s="177" t="s">
        <v>82</v>
      </c>
      <c r="R7" s="173" t="s">
        <v>324</v>
      </c>
      <c r="S7" s="173" t="s">
        <v>76</v>
      </c>
      <c r="T7" s="173" t="s">
        <v>77</v>
      </c>
      <c r="U7" s="172" t="s">
        <v>80</v>
      </c>
      <c r="V7" s="172"/>
      <c r="W7" s="179"/>
      <c r="X7" s="179"/>
      <c r="Y7" s="179"/>
    </row>
    <row r="8" spans="1:25" s="3" customFormat="1" x14ac:dyDescent="0.3">
      <c r="A8" s="15"/>
      <c r="B8" s="8"/>
      <c r="C8" s="54"/>
      <c r="D8" s="8"/>
      <c r="E8" s="20"/>
      <c r="F8" s="304"/>
      <c r="G8" s="306"/>
      <c r="H8" s="304" t="s">
        <v>259</v>
      </c>
      <c r="I8" s="308"/>
      <c r="J8" s="310"/>
      <c r="K8" s="308"/>
      <c r="L8" s="308"/>
      <c r="M8" s="308"/>
      <c r="N8" s="308"/>
      <c r="O8" s="175" t="s">
        <v>75</v>
      </c>
      <c r="P8" s="178" t="s">
        <v>73</v>
      </c>
      <c r="Q8" s="178" t="s">
        <v>83</v>
      </c>
      <c r="R8" s="174"/>
      <c r="S8" s="174"/>
      <c r="T8" s="174" t="s">
        <v>73</v>
      </c>
      <c r="U8" s="174" t="s">
        <v>81</v>
      </c>
      <c r="V8" s="174"/>
      <c r="W8" s="174"/>
      <c r="X8" s="174"/>
      <c r="Y8" s="174"/>
    </row>
    <row r="9" spans="1:25" s="3" customFormat="1" x14ac:dyDescent="0.3">
      <c r="A9" s="35"/>
      <c r="B9" s="44"/>
      <c r="C9" s="55"/>
      <c r="D9" s="27">
        <f>D10+D98</f>
        <v>42384.100000000006</v>
      </c>
      <c r="E9" s="30" t="s">
        <v>433</v>
      </c>
      <c r="F9" s="31"/>
      <c r="G9" s="31"/>
      <c r="H9" s="31"/>
      <c r="I9" s="27"/>
      <c r="J9" s="27"/>
      <c r="K9" s="27"/>
      <c r="L9" s="182"/>
      <c r="M9" s="27"/>
      <c r="N9" s="27"/>
      <c r="O9" s="32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s="3" customFormat="1" x14ac:dyDescent="0.3">
      <c r="A10" s="34"/>
      <c r="B10" s="27"/>
      <c r="C10" s="55"/>
      <c r="D10" s="27">
        <f>SUM(D12:D96)</f>
        <v>-4152.45</v>
      </c>
      <c r="E10" s="33" t="s">
        <v>84</v>
      </c>
      <c r="F10" s="31"/>
      <c r="G10" s="31"/>
      <c r="H10" s="31"/>
      <c r="I10" s="27"/>
      <c r="J10" s="27"/>
      <c r="K10" s="27"/>
      <c r="L10" s="27"/>
      <c r="M10" s="27"/>
      <c r="N10" s="27"/>
      <c r="O10" s="32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s="3" customFormat="1" x14ac:dyDescent="0.3">
      <c r="A11" s="34"/>
      <c r="B11" s="27"/>
      <c r="C11" s="55"/>
      <c r="D11" s="27"/>
      <c r="E11" s="33"/>
      <c r="F11" s="31"/>
      <c r="G11" s="31"/>
      <c r="H11" s="31"/>
      <c r="I11" s="27"/>
      <c r="J11" s="27"/>
      <c r="K11" s="27"/>
      <c r="L11" s="27"/>
      <c r="M11" s="27"/>
      <c r="N11" s="27"/>
      <c r="O11" s="32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x14ac:dyDescent="0.3">
      <c r="A12" s="34">
        <v>42216</v>
      </c>
      <c r="B12" s="26" t="s">
        <v>514</v>
      </c>
      <c r="C12" s="45" t="s">
        <v>515</v>
      </c>
      <c r="D12" s="118">
        <v>240</v>
      </c>
      <c r="E12" s="26" t="s">
        <v>454</v>
      </c>
      <c r="F12" s="47">
        <f t="shared" ref="F12:F13" si="0">D12</f>
        <v>240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x14ac:dyDescent="0.3">
      <c r="A13" s="34">
        <v>42216</v>
      </c>
      <c r="B13" s="26" t="s">
        <v>61</v>
      </c>
      <c r="C13" s="45" t="s">
        <v>513</v>
      </c>
      <c r="D13" s="118">
        <v>20</v>
      </c>
      <c r="E13" s="26" t="s">
        <v>11</v>
      </c>
      <c r="F13" s="47">
        <f t="shared" si="0"/>
        <v>20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3">
      <c r="A14" s="34">
        <v>42215</v>
      </c>
      <c r="B14" s="26" t="s">
        <v>511</v>
      </c>
      <c r="C14" s="45" t="s">
        <v>512</v>
      </c>
      <c r="D14" s="27">
        <v>240</v>
      </c>
      <c r="E14" s="26" t="s">
        <v>402</v>
      </c>
      <c r="F14" s="27">
        <v>240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7"/>
      <c r="T14" s="26"/>
      <c r="U14" s="26"/>
      <c r="V14" s="26"/>
      <c r="W14" s="26"/>
      <c r="X14" s="26"/>
      <c r="Y14" s="26"/>
    </row>
    <row r="15" spans="1:25" x14ac:dyDescent="0.3">
      <c r="A15" s="34">
        <v>42215</v>
      </c>
      <c r="B15" s="26" t="s">
        <v>509</v>
      </c>
      <c r="C15" s="45" t="s">
        <v>510</v>
      </c>
      <c r="D15" s="27">
        <v>120</v>
      </c>
      <c r="E15" s="26" t="s">
        <v>403</v>
      </c>
      <c r="F15" s="27">
        <v>120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x14ac:dyDescent="0.3">
      <c r="A16" s="34">
        <v>42214</v>
      </c>
      <c r="B16" s="26" t="s">
        <v>104</v>
      </c>
      <c r="C16" s="45" t="s">
        <v>508</v>
      </c>
      <c r="D16" s="27">
        <v>240</v>
      </c>
      <c r="E16" s="26" t="s">
        <v>404</v>
      </c>
      <c r="F16" s="27">
        <v>240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x14ac:dyDescent="0.3">
      <c r="A17" s="34">
        <v>42214</v>
      </c>
      <c r="B17" s="26" t="s">
        <v>506</v>
      </c>
      <c r="C17" s="45" t="s">
        <v>507</v>
      </c>
      <c r="D17" s="27">
        <v>240</v>
      </c>
      <c r="E17" s="26" t="s">
        <v>405</v>
      </c>
      <c r="F17" s="27">
        <v>240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7"/>
      <c r="T17" s="26"/>
      <c r="U17" s="26"/>
      <c r="V17" s="26"/>
      <c r="W17" s="26"/>
      <c r="X17" s="26"/>
      <c r="Y17" s="26"/>
    </row>
    <row r="18" spans="1:25" x14ac:dyDescent="0.3">
      <c r="A18" s="34">
        <v>42213</v>
      </c>
      <c r="B18" s="26" t="s">
        <v>58</v>
      </c>
      <c r="C18" s="45" t="s">
        <v>505</v>
      </c>
      <c r="D18" s="27">
        <v>20</v>
      </c>
      <c r="E18" s="26" t="s">
        <v>12</v>
      </c>
      <c r="F18" s="27">
        <v>20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7"/>
      <c r="T18" s="26"/>
      <c r="U18" s="26"/>
      <c r="V18" s="26"/>
      <c r="W18" s="26"/>
      <c r="X18" s="26"/>
      <c r="Y18" s="26"/>
    </row>
    <row r="19" spans="1:25" x14ac:dyDescent="0.3">
      <c r="A19" s="34">
        <v>42213</v>
      </c>
      <c r="B19" s="26" t="s">
        <v>57</v>
      </c>
      <c r="C19" s="45" t="s">
        <v>504</v>
      </c>
      <c r="D19" s="27">
        <v>20</v>
      </c>
      <c r="E19" s="26" t="s">
        <v>13</v>
      </c>
      <c r="F19" s="27">
        <v>20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7"/>
      <c r="T19" s="26"/>
      <c r="U19" s="26"/>
      <c r="V19" s="26"/>
      <c r="W19" s="26"/>
      <c r="X19" s="26"/>
      <c r="Y19" s="26"/>
    </row>
    <row r="20" spans="1:25" x14ac:dyDescent="0.3">
      <c r="A20" s="34">
        <v>42213</v>
      </c>
      <c r="B20" s="26" t="s">
        <v>56</v>
      </c>
      <c r="C20" s="45" t="s">
        <v>503</v>
      </c>
      <c r="D20" s="27">
        <v>20</v>
      </c>
      <c r="E20" s="26" t="s">
        <v>14</v>
      </c>
      <c r="F20" s="27">
        <v>20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T20" s="26"/>
      <c r="U20" s="26"/>
      <c r="V20" s="26"/>
      <c r="W20" s="26"/>
      <c r="X20" s="26"/>
      <c r="Y20" s="26"/>
    </row>
    <row r="21" spans="1:25" x14ac:dyDescent="0.3">
      <c r="A21" s="34">
        <v>42212</v>
      </c>
      <c r="B21" s="26"/>
      <c r="C21" s="45"/>
      <c r="D21" s="87">
        <v>1000</v>
      </c>
      <c r="E21" s="50" t="s">
        <v>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T21" s="26"/>
      <c r="U21" s="26"/>
      <c r="V21" s="26"/>
      <c r="W21" s="26"/>
      <c r="X21" s="26"/>
      <c r="Y21" s="26"/>
    </row>
    <row r="22" spans="1:25" x14ac:dyDescent="0.3">
      <c r="A22" s="34"/>
      <c r="B22" s="26" t="s">
        <v>438</v>
      </c>
      <c r="C22" s="55" t="s">
        <v>337</v>
      </c>
      <c r="D22" s="27"/>
      <c r="E22" s="96" t="s">
        <v>338</v>
      </c>
      <c r="F22" s="37">
        <v>40</v>
      </c>
      <c r="G22" s="3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7"/>
      <c r="T22" s="26"/>
      <c r="U22" s="26"/>
      <c r="V22" s="26"/>
      <c r="W22" s="26"/>
      <c r="X22" s="26"/>
      <c r="Y22" s="26"/>
    </row>
    <row r="23" spans="1:25" x14ac:dyDescent="0.3">
      <c r="A23" s="34"/>
      <c r="B23" s="26" t="s">
        <v>103</v>
      </c>
      <c r="C23" s="55" t="s">
        <v>381</v>
      </c>
      <c r="D23" s="27"/>
      <c r="E23" s="96" t="s">
        <v>228</v>
      </c>
      <c r="F23" s="37"/>
      <c r="G23" s="37">
        <v>20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7"/>
      <c r="T23" s="26"/>
      <c r="U23" s="26"/>
      <c r="V23" s="26"/>
      <c r="W23" s="26"/>
      <c r="X23" s="26"/>
      <c r="Y23" s="26"/>
    </row>
    <row r="24" spans="1:25" x14ac:dyDescent="0.3">
      <c r="A24" s="34"/>
      <c r="B24" s="26" t="s">
        <v>105</v>
      </c>
      <c r="C24" s="55" t="s">
        <v>382</v>
      </c>
      <c r="D24" s="27"/>
      <c r="E24" s="96" t="s">
        <v>385</v>
      </c>
      <c r="F24" s="37"/>
      <c r="G24" s="37">
        <v>200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7"/>
      <c r="T24" s="26"/>
      <c r="U24" s="26"/>
      <c r="V24" s="26"/>
      <c r="W24" s="26"/>
      <c r="X24" s="26"/>
      <c r="Y24" s="26"/>
    </row>
    <row r="25" spans="1:25" x14ac:dyDescent="0.3">
      <c r="A25" s="34"/>
      <c r="B25" s="26"/>
      <c r="C25" s="55" t="s">
        <v>383</v>
      </c>
      <c r="D25" s="27"/>
      <c r="E25" s="96" t="s">
        <v>393</v>
      </c>
      <c r="F25" s="37"/>
      <c r="G25" s="37">
        <v>280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7"/>
      <c r="T25" s="26"/>
      <c r="U25" s="26"/>
      <c r="V25" s="26"/>
      <c r="W25" s="26"/>
      <c r="X25" s="26"/>
      <c r="Y25" s="26"/>
    </row>
    <row r="26" spans="1:25" x14ac:dyDescent="0.3">
      <c r="A26" s="34"/>
      <c r="B26" s="26" t="s">
        <v>434</v>
      </c>
      <c r="C26" s="55" t="s">
        <v>384</v>
      </c>
      <c r="D26" s="27"/>
      <c r="E26" s="96" t="s">
        <v>386</v>
      </c>
      <c r="F26" s="37"/>
      <c r="G26" s="37">
        <v>100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7"/>
      <c r="T26" s="26"/>
      <c r="U26" s="26"/>
      <c r="V26" s="26"/>
      <c r="W26" s="26"/>
      <c r="X26" s="26"/>
      <c r="Y26" s="26"/>
    </row>
    <row r="27" spans="1:25" x14ac:dyDescent="0.3">
      <c r="A27" s="34"/>
      <c r="B27" s="26" t="s">
        <v>435</v>
      </c>
      <c r="C27" s="55" t="s">
        <v>387</v>
      </c>
      <c r="D27" s="27"/>
      <c r="E27" s="96" t="s">
        <v>388</v>
      </c>
      <c r="F27" s="37">
        <v>200</v>
      </c>
      <c r="G27" s="3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7"/>
      <c r="T27" s="26"/>
      <c r="U27" s="26"/>
      <c r="V27" s="26"/>
      <c r="W27" s="26"/>
      <c r="X27" s="26"/>
      <c r="Y27" s="26"/>
    </row>
    <row r="28" spans="1:25" x14ac:dyDescent="0.3">
      <c r="A28" s="34"/>
      <c r="B28" s="26" t="s">
        <v>436</v>
      </c>
      <c r="C28" s="55" t="s">
        <v>389</v>
      </c>
      <c r="D28" s="27"/>
      <c r="E28" s="96" t="s">
        <v>391</v>
      </c>
      <c r="F28" s="37">
        <v>120</v>
      </c>
      <c r="G28" s="3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7"/>
      <c r="T28" s="26"/>
      <c r="U28" s="26"/>
      <c r="V28" s="26"/>
      <c r="W28" s="26"/>
      <c r="X28" s="26"/>
      <c r="Y28" s="26"/>
    </row>
    <row r="29" spans="1:25" x14ac:dyDescent="0.3">
      <c r="A29" s="34"/>
      <c r="B29" s="26" t="s">
        <v>437</v>
      </c>
      <c r="C29" s="55" t="s">
        <v>390</v>
      </c>
      <c r="D29" s="27"/>
      <c r="E29" s="96" t="s">
        <v>392</v>
      </c>
      <c r="F29" s="37">
        <v>20</v>
      </c>
      <c r="G29" s="3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7"/>
      <c r="T29" s="26"/>
      <c r="U29" s="26"/>
      <c r="V29" s="26"/>
      <c r="W29" s="26"/>
      <c r="X29" s="26"/>
      <c r="Y29" s="26"/>
    </row>
    <row r="30" spans="1:25" x14ac:dyDescent="0.3">
      <c r="A30" s="34"/>
      <c r="B30" s="26" t="s">
        <v>434</v>
      </c>
      <c r="C30" s="55" t="s">
        <v>549</v>
      </c>
      <c r="D30" s="27"/>
      <c r="E30" s="171" t="s">
        <v>395</v>
      </c>
      <c r="F30" s="37">
        <v>20</v>
      </c>
      <c r="G30" s="37"/>
      <c r="H30" s="42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7"/>
      <c r="T30" s="26"/>
      <c r="U30" s="26"/>
      <c r="V30" s="26"/>
      <c r="W30" s="26"/>
      <c r="X30" s="26"/>
      <c r="Y30" s="26"/>
    </row>
    <row r="31" spans="1:25" x14ac:dyDescent="0.3">
      <c r="A31" s="34">
        <v>42212</v>
      </c>
      <c r="B31" s="26" t="s">
        <v>100</v>
      </c>
      <c r="C31" s="45" t="s">
        <v>502</v>
      </c>
      <c r="D31" s="27">
        <v>120</v>
      </c>
      <c r="E31" s="26" t="s">
        <v>99</v>
      </c>
      <c r="F31" s="27">
        <v>120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7"/>
      <c r="T31" s="26"/>
      <c r="U31" s="26"/>
      <c r="V31" s="26"/>
      <c r="W31" s="26"/>
      <c r="X31" s="26"/>
      <c r="Y31" s="26"/>
    </row>
    <row r="32" spans="1:25" x14ac:dyDescent="0.3">
      <c r="A32" s="34">
        <v>42212</v>
      </c>
      <c r="B32" s="26" t="s">
        <v>500</v>
      </c>
      <c r="C32" s="45" t="s">
        <v>501</v>
      </c>
      <c r="D32" s="27">
        <v>120</v>
      </c>
      <c r="E32" s="26" t="s">
        <v>406</v>
      </c>
      <c r="F32" s="27">
        <v>120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7"/>
      <c r="T32" s="26"/>
      <c r="U32" s="26"/>
      <c r="V32" s="26"/>
      <c r="W32" s="26"/>
      <c r="X32" s="26"/>
      <c r="Y32" s="26"/>
    </row>
    <row r="33" spans="1:25" x14ac:dyDescent="0.3">
      <c r="A33" s="34">
        <v>42212</v>
      </c>
      <c r="B33" s="26" t="s">
        <v>59</v>
      </c>
      <c r="C33" s="45" t="s">
        <v>499</v>
      </c>
      <c r="D33" s="27">
        <v>30</v>
      </c>
      <c r="E33" s="26" t="s">
        <v>15</v>
      </c>
      <c r="F33" s="27">
        <v>30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7"/>
      <c r="T33" s="26"/>
      <c r="U33" s="26"/>
      <c r="V33" s="26"/>
      <c r="W33" s="26"/>
      <c r="X33" s="26"/>
      <c r="Y33" s="26"/>
    </row>
    <row r="34" spans="1:25" x14ac:dyDescent="0.3">
      <c r="A34" s="34">
        <v>42212</v>
      </c>
      <c r="B34" s="26" t="s">
        <v>111</v>
      </c>
      <c r="C34" s="45" t="s">
        <v>498</v>
      </c>
      <c r="D34" s="27">
        <v>20</v>
      </c>
      <c r="E34" s="26" t="s">
        <v>117</v>
      </c>
      <c r="F34" s="27">
        <v>20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7"/>
      <c r="T34" s="26"/>
      <c r="U34" s="26"/>
      <c r="V34" s="26"/>
      <c r="W34" s="26"/>
      <c r="X34" s="26"/>
      <c r="Y34" s="26"/>
    </row>
    <row r="35" spans="1:25" x14ac:dyDescent="0.3">
      <c r="A35" s="34">
        <v>42212</v>
      </c>
      <c r="B35" s="26" t="s">
        <v>64</v>
      </c>
      <c r="C35" s="45" t="s">
        <v>497</v>
      </c>
      <c r="D35" s="27">
        <v>20</v>
      </c>
      <c r="E35" s="26" t="s">
        <v>17</v>
      </c>
      <c r="F35" s="27">
        <v>20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7"/>
      <c r="T35" s="26"/>
      <c r="U35" s="26"/>
      <c r="V35" s="26"/>
      <c r="W35" s="26"/>
      <c r="X35" s="26"/>
      <c r="Y35" s="26"/>
    </row>
    <row r="36" spans="1:25" x14ac:dyDescent="0.3">
      <c r="A36" s="34">
        <v>42209</v>
      </c>
      <c r="B36" s="26"/>
      <c r="C36" s="45"/>
      <c r="D36" s="27">
        <v>-3</v>
      </c>
      <c r="E36" s="26" t="s">
        <v>118</v>
      </c>
      <c r="F36" s="26"/>
      <c r="G36" s="26"/>
      <c r="H36" s="26"/>
      <c r="I36" s="27">
        <v>-3</v>
      </c>
      <c r="J36" s="26"/>
      <c r="K36" s="26"/>
      <c r="L36" s="26"/>
      <c r="M36" s="26"/>
      <c r="N36" s="26"/>
      <c r="O36" s="26"/>
      <c r="P36" s="26"/>
      <c r="Q36" s="26"/>
      <c r="R36" s="26"/>
      <c r="S36" s="27"/>
      <c r="T36" s="26"/>
      <c r="U36" s="26"/>
      <c r="V36" s="26"/>
      <c r="W36" s="26"/>
      <c r="X36" s="26"/>
      <c r="Y36" s="26"/>
    </row>
    <row r="37" spans="1:25" x14ac:dyDescent="0.3">
      <c r="A37" s="34">
        <v>42209</v>
      </c>
      <c r="B37" s="26"/>
      <c r="C37" s="45"/>
      <c r="D37" s="27">
        <v>-2.6</v>
      </c>
      <c r="E37" s="26" t="s">
        <v>28</v>
      </c>
      <c r="F37" s="26"/>
      <c r="G37" s="26"/>
      <c r="H37" s="26"/>
      <c r="I37" s="27">
        <v>-2.6</v>
      </c>
      <c r="J37" s="26"/>
      <c r="K37" s="26"/>
      <c r="L37" s="26"/>
      <c r="M37" s="26"/>
      <c r="N37" s="26"/>
      <c r="O37" s="26"/>
      <c r="P37" s="26"/>
      <c r="Q37" s="26"/>
      <c r="R37" s="26"/>
      <c r="S37" s="27"/>
      <c r="T37" s="26"/>
      <c r="U37" s="26"/>
      <c r="V37" s="26"/>
      <c r="W37" s="26"/>
      <c r="X37" s="26"/>
      <c r="Y37" s="26"/>
    </row>
    <row r="38" spans="1:25" x14ac:dyDescent="0.3">
      <c r="A38" s="34">
        <v>42209</v>
      </c>
      <c r="B38" s="26"/>
      <c r="C38" s="45"/>
      <c r="D38" s="27">
        <v>-8.6</v>
      </c>
      <c r="E38" s="26" t="s">
        <v>396</v>
      </c>
      <c r="F38" s="26"/>
      <c r="G38" s="26"/>
      <c r="H38" s="26"/>
      <c r="I38" s="27">
        <v>-8.6</v>
      </c>
      <c r="J38" s="26"/>
      <c r="K38" s="26"/>
      <c r="L38" s="26"/>
      <c r="M38" s="26"/>
      <c r="N38" s="26"/>
      <c r="O38" s="26"/>
      <c r="P38" s="26"/>
      <c r="Q38" s="26"/>
      <c r="R38" s="26"/>
      <c r="S38" s="27"/>
      <c r="T38" s="26"/>
      <c r="U38" s="26"/>
      <c r="V38" s="26"/>
      <c r="W38" s="26"/>
      <c r="X38" s="26"/>
      <c r="Y38" s="26"/>
    </row>
    <row r="39" spans="1:25" x14ac:dyDescent="0.3">
      <c r="A39" s="34">
        <v>42209</v>
      </c>
      <c r="B39" s="26"/>
      <c r="C39" s="45"/>
      <c r="D39" s="27">
        <v>-5</v>
      </c>
      <c r="E39" s="26" t="s">
        <v>397</v>
      </c>
      <c r="F39" s="26"/>
      <c r="G39" s="26"/>
      <c r="H39" s="26"/>
      <c r="I39" s="27">
        <v>-5</v>
      </c>
      <c r="J39" s="26"/>
      <c r="K39" s="26"/>
      <c r="L39" s="26"/>
      <c r="M39" s="26"/>
      <c r="N39" s="26"/>
      <c r="O39" s="26"/>
      <c r="P39" s="26"/>
      <c r="Q39" s="26"/>
      <c r="R39" s="26"/>
      <c r="S39" s="27"/>
      <c r="T39" s="26"/>
      <c r="U39" s="26"/>
      <c r="V39" s="26"/>
      <c r="W39" s="26"/>
      <c r="X39" s="26"/>
      <c r="Y39" s="26"/>
    </row>
    <row r="40" spans="1:25" x14ac:dyDescent="0.3">
      <c r="A40" s="34">
        <v>42209</v>
      </c>
      <c r="B40" s="26"/>
      <c r="C40" s="45"/>
      <c r="D40" s="27">
        <v>3.42</v>
      </c>
      <c r="E40" s="26" t="s">
        <v>16</v>
      </c>
      <c r="F40" s="26"/>
      <c r="G40" s="26"/>
      <c r="H40" s="27">
        <v>3.42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/>
      <c r="T40" s="26"/>
      <c r="U40" s="26"/>
      <c r="V40" s="26"/>
      <c r="W40" s="26"/>
      <c r="X40" s="26"/>
      <c r="Y40" s="26"/>
    </row>
    <row r="41" spans="1:25" x14ac:dyDescent="0.3">
      <c r="A41" s="34">
        <v>42209</v>
      </c>
      <c r="B41" s="26"/>
      <c r="C41" s="45"/>
      <c r="D41" s="27">
        <v>-4942.53</v>
      </c>
      <c r="E41" s="26" t="s">
        <v>448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>
        <v>-4942.53</v>
      </c>
      <c r="T41" s="26"/>
      <c r="U41" s="26"/>
      <c r="V41" s="26"/>
      <c r="W41" s="26"/>
      <c r="X41" s="26"/>
      <c r="Y41" s="26"/>
    </row>
    <row r="42" spans="1:25" x14ac:dyDescent="0.3">
      <c r="A42" s="34">
        <v>42209</v>
      </c>
      <c r="B42" s="26" t="s">
        <v>55</v>
      </c>
      <c r="C42" s="45" t="s">
        <v>496</v>
      </c>
      <c r="D42" s="27">
        <v>20</v>
      </c>
      <c r="E42" s="26" t="s">
        <v>19</v>
      </c>
      <c r="F42" s="42">
        <f>D42</f>
        <v>20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7"/>
      <c r="T42" s="26"/>
      <c r="U42" s="26"/>
      <c r="V42" s="26"/>
      <c r="W42" s="26"/>
      <c r="X42" s="26"/>
      <c r="Y42" s="26"/>
    </row>
    <row r="43" spans="1:25" x14ac:dyDescent="0.3">
      <c r="A43" s="34">
        <v>42208</v>
      </c>
      <c r="B43" s="26"/>
      <c r="C43" s="45"/>
      <c r="D43" s="27">
        <v>-684.35</v>
      </c>
      <c r="E43" s="26" t="s">
        <v>449</v>
      </c>
      <c r="F43" s="26"/>
      <c r="G43" s="26"/>
      <c r="H43" s="26"/>
      <c r="I43" s="26"/>
      <c r="J43" s="26"/>
      <c r="K43" s="27">
        <v>-684.35</v>
      </c>
      <c r="L43" s="26"/>
      <c r="M43" s="26"/>
      <c r="N43" s="26"/>
      <c r="O43" s="26"/>
      <c r="P43" s="26"/>
      <c r="Q43" s="26"/>
      <c r="R43" s="26"/>
      <c r="S43" s="27"/>
      <c r="T43" s="26"/>
      <c r="U43" s="26"/>
      <c r="V43" s="26"/>
      <c r="W43" s="26"/>
      <c r="X43" s="26"/>
      <c r="Y43" s="26"/>
    </row>
    <row r="44" spans="1:25" x14ac:dyDescent="0.3">
      <c r="A44" s="34">
        <v>42208</v>
      </c>
      <c r="B44" s="26" t="s">
        <v>54</v>
      </c>
      <c r="C44" s="45" t="s">
        <v>495</v>
      </c>
      <c r="D44" s="27">
        <v>20</v>
      </c>
      <c r="E44" s="26" t="s">
        <v>18</v>
      </c>
      <c r="F44" s="42">
        <f>D44</f>
        <v>20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7"/>
      <c r="T44" s="26"/>
      <c r="U44" s="26"/>
      <c r="V44" s="26"/>
      <c r="W44" s="26"/>
      <c r="X44" s="26"/>
      <c r="Y44" s="26"/>
    </row>
    <row r="45" spans="1:25" x14ac:dyDescent="0.3">
      <c r="A45" s="34">
        <v>42207</v>
      </c>
      <c r="B45" s="26" t="s">
        <v>493</v>
      </c>
      <c r="C45" s="45" t="s">
        <v>494</v>
      </c>
      <c r="D45" s="27">
        <v>20</v>
      </c>
      <c r="E45" s="26" t="s">
        <v>398</v>
      </c>
      <c r="F45" s="42">
        <f t="shared" ref="F45:F59" si="1">D45</f>
        <v>20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7"/>
      <c r="T45" s="26"/>
      <c r="U45" s="26"/>
      <c r="V45" s="26"/>
      <c r="W45" s="26"/>
      <c r="X45" s="26"/>
      <c r="Y45" s="26"/>
    </row>
    <row r="46" spans="1:25" x14ac:dyDescent="0.3">
      <c r="A46" s="34">
        <v>42206</v>
      </c>
      <c r="B46" s="26" t="s">
        <v>53</v>
      </c>
      <c r="C46" s="45" t="s">
        <v>492</v>
      </c>
      <c r="D46" s="27">
        <v>50</v>
      </c>
      <c r="E46" s="26" t="s">
        <v>20</v>
      </c>
      <c r="F46" s="42">
        <f t="shared" si="1"/>
        <v>50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7"/>
      <c r="T46" s="26"/>
      <c r="U46" s="26"/>
      <c r="V46" s="26"/>
      <c r="W46" s="26"/>
      <c r="X46" s="26"/>
      <c r="Y46" s="26"/>
    </row>
    <row r="47" spans="1:25" x14ac:dyDescent="0.3">
      <c r="A47" s="34">
        <v>42206</v>
      </c>
      <c r="B47" s="26" t="s">
        <v>51</v>
      </c>
      <c r="C47" s="45" t="s">
        <v>491</v>
      </c>
      <c r="D47" s="27">
        <v>20</v>
      </c>
      <c r="E47" s="26" t="s">
        <v>21</v>
      </c>
      <c r="F47" s="42">
        <f t="shared" si="1"/>
        <v>20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7"/>
      <c r="T47" s="26"/>
      <c r="U47" s="26"/>
      <c r="V47" s="26"/>
      <c r="W47" s="26"/>
      <c r="X47" s="26"/>
      <c r="Y47" s="26"/>
    </row>
    <row r="48" spans="1:25" x14ac:dyDescent="0.3">
      <c r="A48" s="34">
        <v>42205</v>
      </c>
      <c r="B48" s="26" t="s">
        <v>65</v>
      </c>
      <c r="C48" s="45" t="s">
        <v>490</v>
      </c>
      <c r="D48" s="27">
        <v>100</v>
      </c>
      <c r="E48" s="26" t="s">
        <v>5</v>
      </c>
      <c r="F48" s="42">
        <f t="shared" si="1"/>
        <v>100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6"/>
      <c r="U48" s="26"/>
      <c r="V48" s="26"/>
      <c r="W48" s="26"/>
      <c r="X48" s="26"/>
      <c r="Y48" s="26"/>
    </row>
    <row r="49" spans="1:25" x14ac:dyDescent="0.3">
      <c r="A49" s="34">
        <v>42205</v>
      </c>
      <c r="B49" s="26" t="s">
        <v>50</v>
      </c>
      <c r="C49" s="45" t="s">
        <v>489</v>
      </c>
      <c r="D49" s="27">
        <v>20</v>
      </c>
      <c r="E49" s="26" t="s">
        <v>22</v>
      </c>
      <c r="F49" s="42">
        <f t="shared" si="1"/>
        <v>20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7"/>
      <c r="T49" s="26"/>
      <c r="U49" s="26"/>
      <c r="V49" s="26"/>
      <c r="W49" s="26"/>
      <c r="X49" s="26"/>
      <c r="Y49" s="26"/>
    </row>
    <row r="50" spans="1:25" x14ac:dyDescent="0.3">
      <c r="A50" s="34">
        <v>42205</v>
      </c>
      <c r="B50" s="26" t="s">
        <v>107</v>
      </c>
      <c r="C50" s="45" t="s">
        <v>488</v>
      </c>
      <c r="D50" s="27">
        <v>20</v>
      </c>
      <c r="E50" s="26" t="s">
        <v>108</v>
      </c>
      <c r="F50" s="42">
        <f t="shared" si="1"/>
        <v>20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7"/>
      <c r="T50" s="26"/>
      <c r="U50" s="26"/>
      <c r="V50" s="26"/>
      <c r="W50" s="26"/>
      <c r="X50" s="26"/>
      <c r="Y50" s="26"/>
    </row>
    <row r="51" spans="1:25" x14ac:dyDescent="0.3">
      <c r="A51" s="34">
        <v>42205</v>
      </c>
      <c r="B51" s="26" t="s">
        <v>52</v>
      </c>
      <c r="C51" s="45" t="s">
        <v>487</v>
      </c>
      <c r="D51" s="27">
        <v>20</v>
      </c>
      <c r="E51" s="26" t="s">
        <v>23</v>
      </c>
      <c r="F51" s="42">
        <f t="shared" si="1"/>
        <v>20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/>
      <c r="T51" s="26"/>
      <c r="U51" s="26"/>
      <c r="V51" s="26"/>
      <c r="W51" s="26"/>
      <c r="X51" s="26"/>
      <c r="Y51" s="26"/>
    </row>
    <row r="52" spans="1:25" x14ac:dyDescent="0.3">
      <c r="A52" s="34">
        <v>42205</v>
      </c>
      <c r="B52" s="26" t="s">
        <v>485</v>
      </c>
      <c r="C52" s="45" t="s">
        <v>486</v>
      </c>
      <c r="D52" s="27">
        <v>20</v>
      </c>
      <c r="E52" s="26" t="s">
        <v>262</v>
      </c>
      <c r="F52" s="42">
        <f t="shared" si="1"/>
        <v>20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T52" s="26"/>
      <c r="U52" s="26"/>
      <c r="V52" s="26"/>
      <c r="W52" s="26"/>
      <c r="X52" s="26"/>
      <c r="Y52" s="26"/>
    </row>
    <row r="53" spans="1:25" x14ac:dyDescent="0.3">
      <c r="A53" s="34">
        <v>42205</v>
      </c>
      <c r="B53" s="26" t="s">
        <v>484</v>
      </c>
      <c r="C53" s="45" t="s">
        <v>531</v>
      </c>
      <c r="D53" s="27">
        <v>20</v>
      </c>
      <c r="E53" s="26" t="s">
        <v>261</v>
      </c>
      <c r="F53" s="42">
        <f t="shared" si="1"/>
        <v>20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/>
      <c r="T53" s="26"/>
      <c r="U53" s="26"/>
      <c r="V53" s="26"/>
      <c r="W53" s="26"/>
      <c r="X53" s="26"/>
      <c r="Y53" s="26"/>
    </row>
    <row r="54" spans="1:25" x14ac:dyDescent="0.3">
      <c r="A54" s="34">
        <v>42205</v>
      </c>
      <c r="B54" s="26" t="s">
        <v>63</v>
      </c>
      <c r="C54" s="45" t="s">
        <v>483</v>
      </c>
      <c r="D54" s="27">
        <v>20</v>
      </c>
      <c r="E54" s="26" t="s">
        <v>26</v>
      </c>
      <c r="F54" s="42">
        <f t="shared" si="1"/>
        <v>20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/>
      <c r="T54" s="26"/>
      <c r="U54" s="26"/>
      <c r="V54" s="26"/>
      <c r="W54" s="26"/>
      <c r="X54" s="26"/>
      <c r="Y54" s="26"/>
    </row>
    <row r="55" spans="1:25" x14ac:dyDescent="0.3">
      <c r="A55" s="34">
        <v>42201</v>
      </c>
      <c r="B55" s="26" t="s">
        <v>47</v>
      </c>
      <c r="C55" s="45" t="s">
        <v>482</v>
      </c>
      <c r="D55" s="27">
        <v>20</v>
      </c>
      <c r="E55" s="26" t="s">
        <v>25</v>
      </c>
      <c r="F55" s="42">
        <f t="shared" si="1"/>
        <v>20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7"/>
      <c r="T55" s="26"/>
      <c r="U55" s="26"/>
      <c r="V55" s="26"/>
      <c r="W55" s="26"/>
      <c r="X55" s="26"/>
      <c r="Y55" s="26"/>
    </row>
    <row r="56" spans="1:25" x14ac:dyDescent="0.3">
      <c r="A56" s="34">
        <v>42201</v>
      </c>
      <c r="B56" s="26" t="s">
        <v>480</v>
      </c>
      <c r="C56" s="45" t="s">
        <v>481</v>
      </c>
      <c r="D56" s="27">
        <v>20</v>
      </c>
      <c r="E56" s="26" t="s">
        <v>214</v>
      </c>
      <c r="F56" s="42">
        <f t="shared" si="1"/>
        <v>20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6"/>
      <c r="U56" s="26"/>
      <c r="V56" s="26"/>
      <c r="W56" s="26"/>
      <c r="X56" s="26"/>
      <c r="Y56" s="26"/>
    </row>
    <row r="57" spans="1:25" x14ac:dyDescent="0.3">
      <c r="A57" s="34">
        <v>42201</v>
      </c>
      <c r="B57" s="26" t="s">
        <v>48</v>
      </c>
      <c r="C57" s="45" t="s">
        <v>479</v>
      </c>
      <c r="D57" s="27">
        <v>20</v>
      </c>
      <c r="E57" s="26" t="s">
        <v>24</v>
      </c>
      <c r="F57" s="42">
        <f t="shared" si="1"/>
        <v>20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26"/>
      <c r="U57" s="26"/>
      <c r="V57" s="26"/>
      <c r="W57" s="26"/>
      <c r="X57" s="26"/>
      <c r="Y57" s="26"/>
    </row>
    <row r="58" spans="1:25" x14ac:dyDescent="0.3">
      <c r="A58" s="34">
        <v>42201</v>
      </c>
      <c r="B58" s="26" t="s">
        <v>477</v>
      </c>
      <c r="C58" s="45" t="s">
        <v>478</v>
      </c>
      <c r="D58" s="27">
        <v>20</v>
      </c>
      <c r="E58" s="26" t="s">
        <v>399</v>
      </c>
      <c r="F58" s="42">
        <f>D58</f>
        <v>20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7"/>
      <c r="T58" s="26"/>
      <c r="U58" s="26"/>
      <c r="V58" s="26"/>
      <c r="W58" s="26"/>
      <c r="X58" s="26"/>
      <c r="Y58" s="26"/>
    </row>
    <row r="59" spans="1:25" x14ac:dyDescent="0.3">
      <c r="A59" s="34">
        <v>42201</v>
      </c>
      <c r="B59" s="26" t="s">
        <v>475</v>
      </c>
      <c r="C59" s="45" t="s">
        <v>476</v>
      </c>
      <c r="D59" s="27">
        <v>20</v>
      </c>
      <c r="E59" s="26" t="s">
        <v>216</v>
      </c>
      <c r="F59" s="42">
        <f t="shared" si="1"/>
        <v>20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6"/>
      <c r="W59" s="26"/>
      <c r="X59" s="26"/>
      <c r="Y59" s="26"/>
    </row>
    <row r="60" spans="1:25" x14ac:dyDescent="0.3">
      <c r="A60" s="170">
        <v>42200</v>
      </c>
      <c r="B60" s="26"/>
      <c r="C60" s="45"/>
      <c r="D60" s="46">
        <v>1119.5999999999999</v>
      </c>
      <c r="E60" s="81" t="s">
        <v>400</v>
      </c>
      <c r="F60" s="81"/>
      <c r="G60" s="81"/>
      <c r="H60" s="82">
        <f>D60</f>
        <v>1119.5999999999999</v>
      </c>
      <c r="I60" s="81"/>
      <c r="J60" s="26"/>
      <c r="K60" s="26"/>
      <c r="L60" s="26"/>
      <c r="M60" s="26"/>
      <c r="N60" s="26"/>
      <c r="O60" s="26"/>
      <c r="P60" s="26"/>
      <c r="Q60" s="26"/>
      <c r="R60" s="26"/>
      <c r="S60" s="46"/>
      <c r="T60" s="26"/>
      <c r="U60" s="26"/>
      <c r="V60" s="26"/>
      <c r="W60" s="26"/>
      <c r="X60" s="26"/>
      <c r="Y60" s="26"/>
    </row>
    <row r="61" spans="1:25" x14ac:dyDescent="0.3">
      <c r="A61" s="34">
        <v>42200</v>
      </c>
      <c r="B61" s="26" t="s">
        <v>473</v>
      </c>
      <c r="C61" s="45" t="s">
        <v>474</v>
      </c>
      <c r="D61" s="27">
        <v>20</v>
      </c>
      <c r="E61" s="26" t="s">
        <v>124</v>
      </c>
      <c r="F61" s="42">
        <f>D61</f>
        <v>20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7"/>
      <c r="T61" s="26"/>
      <c r="U61" s="26"/>
      <c r="V61" s="26"/>
      <c r="W61" s="26"/>
      <c r="X61" s="26"/>
      <c r="Y61" s="26"/>
    </row>
    <row r="62" spans="1:25" x14ac:dyDescent="0.3">
      <c r="A62" s="34">
        <v>42200</v>
      </c>
      <c r="B62" s="26" t="s">
        <v>471</v>
      </c>
      <c r="C62" s="45" t="s">
        <v>472</v>
      </c>
      <c r="D62" s="27">
        <v>20</v>
      </c>
      <c r="E62" s="26" t="s">
        <v>278</v>
      </c>
      <c r="F62" s="42">
        <f t="shared" ref="F62:F67" si="2">D62</f>
        <v>20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7"/>
      <c r="T62" s="26"/>
      <c r="U62" s="26"/>
      <c r="V62" s="26"/>
      <c r="W62" s="26"/>
      <c r="X62" s="26"/>
      <c r="Y62" s="26"/>
    </row>
    <row r="63" spans="1:25" x14ac:dyDescent="0.3">
      <c r="A63" s="34">
        <v>42200</v>
      </c>
      <c r="B63" s="26" t="s">
        <v>465</v>
      </c>
      <c r="C63" s="45" t="s">
        <v>470</v>
      </c>
      <c r="D63" s="27">
        <v>20</v>
      </c>
      <c r="E63" s="26" t="s">
        <v>119</v>
      </c>
      <c r="F63" s="42">
        <f t="shared" si="2"/>
        <v>20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  <c r="T63" s="26"/>
      <c r="U63" s="26"/>
      <c r="V63" s="26"/>
      <c r="W63" s="26"/>
      <c r="X63" s="26"/>
      <c r="Y63" s="26"/>
    </row>
    <row r="64" spans="1:25" x14ac:dyDescent="0.3">
      <c r="A64" s="34">
        <v>42200</v>
      </c>
      <c r="B64" s="26" t="s">
        <v>62</v>
      </c>
      <c r="C64" s="45" t="s">
        <v>469</v>
      </c>
      <c r="D64" s="27">
        <v>20</v>
      </c>
      <c r="E64" s="26" t="s">
        <v>27</v>
      </c>
      <c r="F64" s="42">
        <f t="shared" si="2"/>
        <v>20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  <c r="T64" s="26"/>
      <c r="U64" s="26"/>
      <c r="V64" s="26"/>
      <c r="W64" s="26"/>
      <c r="X64" s="26"/>
      <c r="Y64" s="26"/>
    </row>
    <row r="65" spans="1:25" x14ac:dyDescent="0.3">
      <c r="A65" s="34">
        <v>42200</v>
      </c>
      <c r="B65" s="26" t="s">
        <v>116</v>
      </c>
      <c r="C65" s="45" t="s">
        <v>468</v>
      </c>
      <c r="D65" s="27">
        <v>20</v>
      </c>
      <c r="E65" s="26" t="s">
        <v>109</v>
      </c>
      <c r="F65" s="42">
        <f t="shared" si="2"/>
        <v>20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7"/>
      <c r="T65" s="26"/>
      <c r="U65" s="26"/>
      <c r="V65" s="26"/>
      <c r="W65" s="26"/>
      <c r="X65" s="26"/>
      <c r="Y65" s="26"/>
    </row>
    <row r="66" spans="1:25" x14ac:dyDescent="0.3">
      <c r="A66" s="34">
        <v>42199</v>
      </c>
      <c r="B66" s="26" t="s">
        <v>464</v>
      </c>
      <c r="C66" s="45" t="s">
        <v>467</v>
      </c>
      <c r="D66" s="27">
        <v>240</v>
      </c>
      <c r="E66" s="26" t="s">
        <v>401</v>
      </c>
      <c r="F66" s="42">
        <f t="shared" si="2"/>
        <v>240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  <c r="T66" s="26"/>
      <c r="U66" s="26"/>
      <c r="V66" s="26"/>
      <c r="W66" s="26"/>
      <c r="X66" s="26"/>
      <c r="Y66" s="26"/>
    </row>
    <row r="67" spans="1:25" x14ac:dyDescent="0.3">
      <c r="A67" s="34">
        <v>42199</v>
      </c>
      <c r="B67" s="26" t="s">
        <v>463</v>
      </c>
      <c r="C67" s="45" t="s">
        <v>466</v>
      </c>
      <c r="D67" s="27">
        <v>20</v>
      </c>
      <c r="E67" s="26" t="s">
        <v>257</v>
      </c>
      <c r="F67" s="42">
        <f t="shared" si="2"/>
        <v>20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7"/>
      <c r="T67" s="26"/>
      <c r="U67" s="26"/>
      <c r="V67" s="26"/>
      <c r="W67" s="26"/>
      <c r="X67" s="26"/>
      <c r="Y67" s="26"/>
    </row>
    <row r="68" spans="1:25" x14ac:dyDescent="0.3">
      <c r="A68" s="34">
        <v>42199</v>
      </c>
      <c r="B68" s="26"/>
      <c r="C68" s="45"/>
      <c r="D68" s="27">
        <v>-1666.95</v>
      </c>
      <c r="E68" s="26" t="s">
        <v>3</v>
      </c>
      <c r="F68" s="26"/>
      <c r="G68" s="26"/>
      <c r="H68" s="26"/>
      <c r="I68" s="26"/>
      <c r="J68" s="26"/>
      <c r="K68" s="26"/>
      <c r="L68" s="26"/>
      <c r="M68" s="26"/>
      <c r="N68" s="27">
        <v>-1666.95</v>
      </c>
      <c r="O68" s="26"/>
      <c r="P68" s="26"/>
      <c r="Q68" s="26"/>
      <c r="R68" s="26"/>
      <c r="S68" s="27"/>
      <c r="T68" s="26"/>
      <c r="U68" s="26"/>
      <c r="V68" s="26"/>
      <c r="W68" s="26"/>
      <c r="X68" s="26"/>
      <c r="Y68" s="26"/>
    </row>
    <row r="69" spans="1:25" x14ac:dyDescent="0.3">
      <c r="A69" s="34">
        <v>42198</v>
      </c>
      <c r="B69" s="26"/>
      <c r="C69" s="45"/>
      <c r="D69" s="27">
        <v>-372.4</v>
      </c>
      <c r="E69" s="26" t="s">
        <v>450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7"/>
      <c r="T69" s="27">
        <v>-372.4</v>
      </c>
      <c r="U69" s="26"/>
      <c r="V69" s="26"/>
      <c r="W69" s="26"/>
      <c r="X69" s="26"/>
      <c r="Y69" s="26"/>
    </row>
    <row r="70" spans="1:25" x14ac:dyDescent="0.3">
      <c r="A70" s="34">
        <v>42198</v>
      </c>
      <c r="B70" s="26" t="s">
        <v>462</v>
      </c>
      <c r="C70" s="45" t="s">
        <v>377</v>
      </c>
      <c r="D70" s="27">
        <v>240</v>
      </c>
      <c r="E70" s="26" t="s">
        <v>355</v>
      </c>
      <c r="F70" s="42">
        <f>D70</f>
        <v>240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7"/>
      <c r="T70" s="26"/>
      <c r="U70" s="26"/>
      <c r="V70" s="26"/>
      <c r="W70" s="26"/>
      <c r="X70" s="26"/>
      <c r="Y70" s="26"/>
    </row>
    <row r="71" spans="1:25" x14ac:dyDescent="0.3">
      <c r="A71" s="34">
        <v>42198</v>
      </c>
      <c r="B71" s="26" t="s">
        <v>101</v>
      </c>
      <c r="C71" s="45" t="s">
        <v>378</v>
      </c>
      <c r="D71" s="27">
        <v>240</v>
      </c>
      <c r="E71" s="26" t="s">
        <v>356</v>
      </c>
      <c r="F71" s="42">
        <f t="shared" ref="F71:F77" si="3">D71</f>
        <v>240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7"/>
      <c r="T71" s="26"/>
      <c r="U71" s="26"/>
      <c r="V71" s="26"/>
      <c r="W71" s="26"/>
      <c r="X71" s="26"/>
      <c r="Y71" s="26"/>
    </row>
    <row r="72" spans="1:25" x14ac:dyDescent="0.3">
      <c r="A72" s="34">
        <v>42198</v>
      </c>
      <c r="B72" s="26" t="s">
        <v>461</v>
      </c>
      <c r="C72" s="45" t="s">
        <v>379</v>
      </c>
      <c r="D72" s="27">
        <v>60</v>
      </c>
      <c r="E72" s="26" t="s">
        <v>357</v>
      </c>
      <c r="F72" s="42">
        <f t="shared" si="3"/>
        <v>60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  <c r="T72" s="26"/>
      <c r="U72" s="26"/>
      <c r="V72" s="26"/>
      <c r="W72" s="26"/>
      <c r="X72" s="26"/>
      <c r="Y72" s="26"/>
    </row>
    <row r="73" spans="1:25" x14ac:dyDescent="0.3">
      <c r="A73" s="34">
        <v>42198</v>
      </c>
      <c r="B73" s="26" t="s">
        <v>45</v>
      </c>
      <c r="C73" s="45" t="s">
        <v>380</v>
      </c>
      <c r="D73" s="27">
        <v>20</v>
      </c>
      <c r="E73" s="26" t="s">
        <v>68</v>
      </c>
      <c r="F73" s="42">
        <f t="shared" si="3"/>
        <v>20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7"/>
      <c r="T73" s="26"/>
      <c r="U73" s="26"/>
      <c r="V73" s="26"/>
      <c r="W73" s="26"/>
      <c r="X73" s="26"/>
      <c r="Y73" s="26"/>
    </row>
    <row r="74" spans="1:25" x14ac:dyDescent="0.3">
      <c r="A74" s="34">
        <v>42198</v>
      </c>
      <c r="B74" s="26" t="s">
        <v>106</v>
      </c>
      <c r="C74" s="45" t="s">
        <v>375</v>
      </c>
      <c r="D74" s="27">
        <v>20</v>
      </c>
      <c r="E74" s="26" t="s">
        <v>102</v>
      </c>
      <c r="F74" s="42">
        <f t="shared" si="3"/>
        <v>20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7"/>
      <c r="T74" s="26"/>
      <c r="U74" s="26"/>
      <c r="V74" s="26"/>
      <c r="W74" s="26"/>
      <c r="X74" s="26"/>
      <c r="Y74" s="26"/>
    </row>
    <row r="75" spans="1:25" x14ac:dyDescent="0.3">
      <c r="A75" s="34">
        <v>42198</v>
      </c>
      <c r="B75" s="26" t="s">
        <v>460</v>
      </c>
      <c r="C75" s="45" t="s">
        <v>376</v>
      </c>
      <c r="D75" s="27">
        <v>240</v>
      </c>
      <c r="E75" s="26" t="s">
        <v>358</v>
      </c>
      <c r="F75" s="42">
        <f t="shared" si="3"/>
        <v>240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7"/>
      <c r="T75" s="26"/>
      <c r="U75" s="26"/>
      <c r="V75" s="26"/>
      <c r="W75" s="26"/>
      <c r="X75" s="26"/>
      <c r="Y75" s="26"/>
    </row>
    <row r="76" spans="1:25" x14ac:dyDescent="0.3">
      <c r="A76" s="34">
        <v>42194</v>
      </c>
      <c r="B76" s="26" t="s">
        <v>44</v>
      </c>
      <c r="C76" s="45" t="s">
        <v>374</v>
      </c>
      <c r="D76" s="27">
        <v>20</v>
      </c>
      <c r="E76" s="26" t="s">
        <v>2</v>
      </c>
      <c r="F76" s="42">
        <f t="shared" si="3"/>
        <v>20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7"/>
      <c r="T76" s="26"/>
      <c r="U76" s="26"/>
      <c r="V76" s="26"/>
      <c r="W76" s="26"/>
      <c r="X76" s="26"/>
      <c r="Y76" s="26"/>
    </row>
    <row r="77" spans="1:25" x14ac:dyDescent="0.3">
      <c r="A77" s="34">
        <v>42193</v>
      </c>
      <c r="B77" s="26" t="s">
        <v>114</v>
      </c>
      <c r="C77" s="45" t="s">
        <v>373</v>
      </c>
      <c r="D77" s="27">
        <v>120</v>
      </c>
      <c r="E77" s="26" t="s">
        <v>351</v>
      </c>
      <c r="F77" s="42">
        <f t="shared" si="3"/>
        <v>120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7"/>
      <c r="T77" s="26"/>
      <c r="U77" s="26"/>
      <c r="V77" s="26"/>
      <c r="W77" s="26"/>
      <c r="X77" s="26"/>
      <c r="Y77" s="26"/>
    </row>
    <row r="78" spans="1:25" x14ac:dyDescent="0.3">
      <c r="A78" s="34">
        <v>42192</v>
      </c>
      <c r="B78" s="26"/>
      <c r="C78" s="45"/>
      <c r="D78" s="27">
        <v>-1328.13</v>
      </c>
      <c r="E78" s="26" t="s">
        <v>3</v>
      </c>
      <c r="F78" s="26"/>
      <c r="G78" s="26"/>
      <c r="H78" s="26"/>
      <c r="I78" s="26"/>
      <c r="J78" s="26"/>
      <c r="K78" s="26"/>
      <c r="L78" s="26"/>
      <c r="M78" s="26"/>
      <c r="N78" s="27">
        <v>-1328.13</v>
      </c>
      <c r="O78" s="26"/>
      <c r="P78" s="26"/>
      <c r="Q78" s="26"/>
      <c r="R78" s="26"/>
      <c r="S78" s="27"/>
      <c r="T78" s="26"/>
      <c r="U78" s="26"/>
      <c r="V78" s="26"/>
      <c r="W78" s="26"/>
      <c r="X78" s="26"/>
      <c r="Y78" s="26"/>
    </row>
    <row r="79" spans="1:25" x14ac:dyDescent="0.3">
      <c r="A79" s="34">
        <v>42191</v>
      </c>
      <c r="B79" s="26" t="s">
        <v>46</v>
      </c>
      <c r="C79" s="45" t="s">
        <v>372</v>
      </c>
      <c r="D79" s="27">
        <v>20</v>
      </c>
      <c r="E79" s="26" t="s">
        <v>1</v>
      </c>
      <c r="F79" s="42">
        <f>D79</f>
        <v>20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7"/>
      <c r="T79" s="26"/>
      <c r="U79" s="26"/>
      <c r="V79" s="26"/>
      <c r="W79" s="26"/>
      <c r="X79" s="26"/>
      <c r="Y79" s="26"/>
    </row>
    <row r="80" spans="1:25" x14ac:dyDescent="0.3">
      <c r="A80" s="34">
        <v>42188</v>
      </c>
      <c r="B80" s="26"/>
      <c r="C80" s="45"/>
      <c r="D80" s="87">
        <v>50</v>
      </c>
      <c r="E80" s="50" t="s">
        <v>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87"/>
      <c r="T80" s="26"/>
      <c r="U80" s="26"/>
      <c r="V80" s="26"/>
      <c r="W80" s="26"/>
      <c r="X80" s="26"/>
      <c r="Y80" s="26"/>
    </row>
    <row r="81" spans="1:25" x14ac:dyDescent="0.3">
      <c r="A81" s="34"/>
      <c r="B81" s="26" t="s">
        <v>459</v>
      </c>
      <c r="C81" s="54" t="s">
        <v>335</v>
      </c>
      <c r="D81" s="8"/>
      <c r="E81" s="95" t="s">
        <v>336</v>
      </c>
      <c r="F81" s="26"/>
      <c r="G81" s="27">
        <v>50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8"/>
      <c r="T81" s="26"/>
      <c r="U81" s="26"/>
      <c r="V81" s="26"/>
      <c r="W81" s="26"/>
      <c r="X81" s="26"/>
      <c r="Y81" s="26"/>
    </row>
    <row r="82" spans="1:25" x14ac:dyDescent="0.3">
      <c r="A82" s="34">
        <v>42187</v>
      </c>
      <c r="B82" s="26" t="s">
        <v>113</v>
      </c>
      <c r="C82" s="45" t="s">
        <v>371</v>
      </c>
      <c r="D82" s="27">
        <v>100</v>
      </c>
      <c r="E82" s="26" t="s">
        <v>352</v>
      </c>
      <c r="F82" s="42">
        <f>D82</f>
        <v>100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7"/>
      <c r="T82" s="26"/>
      <c r="U82" s="26"/>
      <c r="V82" s="26"/>
      <c r="W82" s="26"/>
      <c r="X82" s="26"/>
      <c r="Y82" s="26"/>
    </row>
    <row r="83" spans="1:25" x14ac:dyDescent="0.3">
      <c r="A83" s="34">
        <v>42187</v>
      </c>
      <c r="B83" s="26" t="s">
        <v>43</v>
      </c>
      <c r="C83" s="45" t="s">
        <v>370</v>
      </c>
      <c r="D83" s="27">
        <v>20</v>
      </c>
      <c r="E83" s="26" t="s">
        <v>4</v>
      </c>
      <c r="F83" s="42">
        <f>D83</f>
        <v>20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7"/>
      <c r="T83" s="26"/>
      <c r="U83" s="26"/>
      <c r="V83" s="26"/>
      <c r="W83" s="26"/>
      <c r="X83" s="26"/>
      <c r="Y83" s="26"/>
    </row>
    <row r="84" spans="1:25" x14ac:dyDescent="0.3">
      <c r="A84" s="34">
        <v>42187</v>
      </c>
      <c r="B84" s="26" t="s">
        <v>458</v>
      </c>
      <c r="C84" s="45" t="s">
        <v>369</v>
      </c>
      <c r="D84" s="27">
        <v>20</v>
      </c>
      <c r="E84" s="26" t="s">
        <v>322</v>
      </c>
      <c r="F84" s="42">
        <f>D84</f>
        <v>20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7"/>
      <c r="T84" s="26"/>
      <c r="U84" s="26"/>
      <c r="V84" s="26"/>
      <c r="W84" s="26"/>
      <c r="X84" s="26"/>
      <c r="Y84" s="26"/>
    </row>
    <row r="85" spans="1:25" x14ac:dyDescent="0.3">
      <c r="A85" s="34">
        <v>42186</v>
      </c>
      <c r="B85" s="26"/>
      <c r="C85" s="45"/>
      <c r="D85" s="27">
        <v>-499</v>
      </c>
      <c r="E85" s="26" t="s">
        <v>451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>
        <v>-499</v>
      </c>
      <c r="Q85" s="26"/>
      <c r="R85" s="26"/>
      <c r="S85" s="27"/>
      <c r="T85" s="26"/>
      <c r="U85" s="26"/>
      <c r="V85" s="26"/>
      <c r="W85" s="26"/>
      <c r="X85" s="26"/>
      <c r="Y85" s="26"/>
    </row>
    <row r="86" spans="1:25" x14ac:dyDescent="0.3">
      <c r="A86" s="34">
        <v>42186</v>
      </c>
      <c r="B86" s="26"/>
      <c r="C86" s="45"/>
      <c r="D86" s="27">
        <v>-492.91</v>
      </c>
      <c r="E86" s="26" t="s">
        <v>452</v>
      </c>
      <c r="F86" s="26"/>
      <c r="G86" s="26"/>
      <c r="H86" s="26"/>
      <c r="I86" s="26"/>
      <c r="J86" s="26"/>
      <c r="K86" s="26"/>
      <c r="L86" s="27">
        <v>-492.91</v>
      </c>
      <c r="M86" s="26"/>
      <c r="N86" s="26"/>
      <c r="O86" s="26"/>
      <c r="P86" s="26"/>
      <c r="Q86" s="26"/>
      <c r="R86" s="26"/>
      <c r="S86" s="27"/>
      <c r="T86" s="26"/>
      <c r="U86" s="26"/>
      <c r="V86" s="26"/>
      <c r="W86" s="26"/>
      <c r="X86" s="26"/>
      <c r="Y86" s="26"/>
    </row>
    <row r="87" spans="1:25" x14ac:dyDescent="0.3">
      <c r="A87" s="34">
        <v>42186</v>
      </c>
      <c r="B87" s="26" t="s">
        <v>457</v>
      </c>
      <c r="C87" s="45" t="s">
        <v>361</v>
      </c>
      <c r="D87" s="27">
        <v>100</v>
      </c>
      <c r="E87" s="26" t="s">
        <v>353</v>
      </c>
      <c r="F87" s="42">
        <f>D87</f>
        <v>100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7"/>
      <c r="T87" s="26"/>
      <c r="U87" s="26"/>
      <c r="V87" s="26"/>
      <c r="W87" s="26"/>
      <c r="X87" s="26"/>
      <c r="Y87" s="26"/>
    </row>
    <row r="88" spans="1:25" x14ac:dyDescent="0.3">
      <c r="A88" s="34">
        <v>42186</v>
      </c>
      <c r="B88" s="26" t="s">
        <v>456</v>
      </c>
      <c r="C88" s="45" t="s">
        <v>362</v>
      </c>
      <c r="D88" s="27">
        <v>20</v>
      </c>
      <c r="E88" s="26" t="s">
        <v>215</v>
      </c>
      <c r="F88" s="42">
        <f t="shared" ref="F88:F96" si="4">D88</f>
        <v>20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/>
      <c r="T88" s="26"/>
      <c r="U88" s="26"/>
      <c r="V88" s="26"/>
      <c r="W88" s="26"/>
      <c r="X88" s="26"/>
      <c r="Y88" s="26"/>
    </row>
    <row r="89" spans="1:25" x14ac:dyDescent="0.3">
      <c r="A89" s="34">
        <v>42186</v>
      </c>
      <c r="B89" s="26" t="s">
        <v>42</v>
      </c>
      <c r="C89" s="45" t="s">
        <v>363</v>
      </c>
      <c r="D89" s="27">
        <v>20</v>
      </c>
      <c r="E89" s="26" t="s">
        <v>6</v>
      </c>
      <c r="F89" s="42">
        <f t="shared" si="4"/>
        <v>20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7"/>
      <c r="T89" s="26"/>
      <c r="U89" s="26"/>
      <c r="V89" s="26"/>
      <c r="W89" s="26"/>
      <c r="X89" s="26"/>
      <c r="Y89" s="26"/>
    </row>
    <row r="90" spans="1:25" x14ac:dyDescent="0.3">
      <c r="A90" s="34">
        <v>42186</v>
      </c>
      <c r="B90" s="26" t="s">
        <v>41</v>
      </c>
      <c r="C90" s="45" t="s">
        <v>364</v>
      </c>
      <c r="D90" s="27">
        <v>20</v>
      </c>
      <c r="E90" s="26" t="s">
        <v>7</v>
      </c>
      <c r="F90" s="42">
        <f t="shared" si="4"/>
        <v>20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7"/>
      <c r="T90" s="26"/>
      <c r="U90" s="26"/>
      <c r="V90" s="26"/>
      <c r="W90" s="26"/>
      <c r="X90" s="26"/>
      <c r="Y90" s="26"/>
    </row>
    <row r="91" spans="1:25" x14ac:dyDescent="0.3">
      <c r="A91" s="34">
        <v>42186</v>
      </c>
      <c r="B91" s="26" t="s">
        <v>455</v>
      </c>
      <c r="C91" s="45" t="s">
        <v>365</v>
      </c>
      <c r="D91" s="27">
        <v>20</v>
      </c>
      <c r="E91" s="26" t="s">
        <v>9</v>
      </c>
      <c r="F91" s="42">
        <f t="shared" si="4"/>
        <v>20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7"/>
      <c r="T91" s="26"/>
      <c r="U91" s="26"/>
      <c r="V91" s="26"/>
      <c r="W91" s="26"/>
      <c r="X91" s="26"/>
      <c r="Y91" s="26"/>
    </row>
    <row r="92" spans="1:25" x14ac:dyDescent="0.3">
      <c r="A92" s="34">
        <v>42186</v>
      </c>
      <c r="B92" s="26" t="s">
        <v>39</v>
      </c>
      <c r="C92" s="45" t="s">
        <v>366</v>
      </c>
      <c r="D92" s="27">
        <v>20</v>
      </c>
      <c r="E92" s="26" t="s">
        <v>10</v>
      </c>
      <c r="F92" s="42">
        <f t="shared" si="4"/>
        <v>20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7"/>
      <c r="T92" s="26"/>
      <c r="U92" s="26"/>
      <c r="V92" s="26"/>
      <c r="W92" s="26"/>
      <c r="X92" s="26"/>
      <c r="Y92" s="26"/>
    </row>
    <row r="93" spans="1:25" x14ac:dyDescent="0.3">
      <c r="A93" s="34">
        <v>42186</v>
      </c>
      <c r="B93" s="26" t="s">
        <v>40</v>
      </c>
      <c r="C93" s="45" t="s">
        <v>367</v>
      </c>
      <c r="D93" s="27">
        <v>20</v>
      </c>
      <c r="E93" s="26" t="s">
        <v>8</v>
      </c>
      <c r="F93" s="42">
        <f t="shared" si="4"/>
        <v>20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7"/>
      <c r="T93" s="26"/>
      <c r="U93" s="26"/>
      <c r="V93" s="26"/>
      <c r="W93" s="26"/>
      <c r="X93" s="26"/>
      <c r="Y93" s="26"/>
    </row>
    <row r="94" spans="1:25" x14ac:dyDescent="0.3">
      <c r="A94" s="34">
        <v>42186</v>
      </c>
      <c r="B94" s="26" t="s">
        <v>49</v>
      </c>
      <c r="C94" s="45" t="s">
        <v>368</v>
      </c>
      <c r="D94" s="27">
        <v>20</v>
      </c>
      <c r="E94" s="26" t="s">
        <v>354</v>
      </c>
      <c r="F94" s="42">
        <f t="shared" si="4"/>
        <v>20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7"/>
      <c r="T94" s="26"/>
      <c r="U94" s="26"/>
      <c r="V94" s="26"/>
      <c r="W94" s="26"/>
      <c r="X94" s="26"/>
      <c r="Y94" s="26"/>
    </row>
    <row r="95" spans="1:25" x14ac:dyDescent="0.3">
      <c r="A95" s="34">
        <v>42186</v>
      </c>
      <c r="B95" s="26" t="s">
        <v>61</v>
      </c>
      <c r="C95" s="45" t="s">
        <v>360</v>
      </c>
      <c r="D95" s="27">
        <v>20</v>
      </c>
      <c r="E95" s="26" t="s">
        <v>11</v>
      </c>
      <c r="F95" s="42">
        <f t="shared" si="4"/>
        <v>20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7"/>
      <c r="T95" s="26"/>
      <c r="U95" s="26"/>
      <c r="V95" s="26"/>
      <c r="W95" s="26"/>
      <c r="X95" s="26"/>
      <c r="Y95" s="26"/>
    </row>
    <row r="96" spans="1:25" x14ac:dyDescent="0.3">
      <c r="A96" s="34">
        <v>42186</v>
      </c>
      <c r="B96" s="26" t="s">
        <v>60</v>
      </c>
      <c r="C96" s="45" t="s">
        <v>359</v>
      </c>
      <c r="D96" s="27">
        <v>20</v>
      </c>
      <c r="E96" s="26" t="s">
        <v>110</v>
      </c>
      <c r="F96" s="42">
        <f t="shared" si="4"/>
        <v>20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  <c r="T96" s="26"/>
      <c r="U96" s="26"/>
      <c r="V96" s="26"/>
      <c r="W96" s="26"/>
      <c r="X96" s="26"/>
      <c r="Y96" s="26"/>
    </row>
    <row r="97" spans="1:32" s="3" customFormat="1" x14ac:dyDescent="0.3">
      <c r="A97" s="34"/>
      <c r="B97" s="27"/>
      <c r="C97" s="55"/>
      <c r="D97" s="27"/>
      <c r="E97" s="33"/>
      <c r="F97" s="31"/>
      <c r="G97" s="31"/>
      <c r="H97" s="31"/>
      <c r="I97" s="27"/>
      <c r="J97" s="27"/>
      <c r="K97" s="27"/>
      <c r="L97" s="27"/>
      <c r="M97" s="27"/>
      <c r="N97" s="27"/>
      <c r="O97" s="32"/>
      <c r="P97" s="27"/>
      <c r="Q97" s="27"/>
      <c r="R97" s="27"/>
      <c r="S97" s="26"/>
      <c r="T97" s="27"/>
      <c r="U97" s="27"/>
      <c r="V97" s="27"/>
      <c r="W97" s="27"/>
      <c r="X97" s="27"/>
      <c r="Y97" s="27"/>
    </row>
    <row r="98" spans="1:32" x14ac:dyDescent="0.3">
      <c r="A98" s="34"/>
      <c r="B98" s="34"/>
      <c r="C98" s="56"/>
      <c r="D98" s="27">
        <v>46536.55</v>
      </c>
      <c r="E98" s="26" t="s">
        <v>432</v>
      </c>
      <c r="F98" s="26"/>
      <c r="G98" s="26"/>
      <c r="H98" s="26"/>
      <c r="I98" s="26"/>
      <c r="J98" s="27"/>
      <c r="K98" s="26"/>
      <c r="L98" s="26"/>
      <c r="M98" s="26"/>
      <c r="N98" s="26"/>
      <c r="O98" s="26"/>
      <c r="P98" s="26"/>
      <c r="Q98" s="26"/>
      <c r="R98" s="26"/>
      <c r="S98" s="27"/>
      <c r="T98" s="26"/>
      <c r="U98" s="26"/>
      <c r="V98" s="26"/>
      <c r="W98" s="26"/>
      <c r="X98" s="26"/>
      <c r="Y98" s="26"/>
      <c r="Z98" s="2"/>
      <c r="AA98" s="2"/>
      <c r="AB98" s="2"/>
      <c r="AC98" s="2"/>
      <c r="AD98" s="2"/>
      <c r="AE98" s="2"/>
      <c r="AF98" s="5"/>
    </row>
    <row r="99" spans="1:32" x14ac:dyDescent="0.3">
      <c r="A99" s="34"/>
      <c r="B99" s="34"/>
      <c r="C99" s="56"/>
      <c r="D99" s="27"/>
      <c r="E99" s="26"/>
      <c r="F99" s="26"/>
      <c r="G99" s="26"/>
      <c r="H99" s="26"/>
      <c r="I99" s="26"/>
      <c r="J99" s="2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7"/>
      <c r="AA99" s="7"/>
      <c r="AB99" s="7"/>
      <c r="AC99" s="7"/>
      <c r="AD99" s="7"/>
      <c r="AE99" s="7"/>
      <c r="AF99" s="9"/>
    </row>
    <row r="100" spans="1:32" ht="15" thickBot="1" x14ac:dyDescent="0.35">
      <c r="A100" s="26"/>
      <c r="B100" s="26"/>
      <c r="C100" s="57"/>
      <c r="D100" s="27"/>
      <c r="E100" s="26"/>
      <c r="F100" s="42">
        <f>SUM(F9:F99)</f>
        <v>4080</v>
      </c>
      <c r="G100" s="42">
        <f t="shared" ref="G100:Y100" si="5">SUM(G9:G99)</f>
        <v>650</v>
      </c>
      <c r="H100" s="42">
        <f t="shared" si="5"/>
        <v>1123.02</v>
      </c>
      <c r="I100" s="42">
        <f t="shared" si="5"/>
        <v>-19.2</v>
      </c>
      <c r="J100" s="42">
        <f t="shared" si="5"/>
        <v>0</v>
      </c>
      <c r="K100" s="42">
        <f t="shared" si="5"/>
        <v>-684.35</v>
      </c>
      <c r="L100" s="42">
        <f t="shared" si="5"/>
        <v>-492.91</v>
      </c>
      <c r="M100" s="42">
        <f t="shared" si="5"/>
        <v>0</v>
      </c>
      <c r="N100" s="42">
        <f t="shared" si="5"/>
        <v>-2995.08</v>
      </c>
      <c r="O100" s="42">
        <f t="shared" si="5"/>
        <v>0</v>
      </c>
      <c r="P100" s="42">
        <f t="shared" si="5"/>
        <v>-499</v>
      </c>
      <c r="Q100" s="42">
        <f t="shared" si="5"/>
        <v>0</v>
      </c>
      <c r="R100" s="42">
        <f t="shared" si="5"/>
        <v>0</v>
      </c>
      <c r="S100" s="42">
        <f t="shared" si="5"/>
        <v>-4942.53</v>
      </c>
      <c r="T100" s="42">
        <f t="shared" si="5"/>
        <v>-372.4</v>
      </c>
      <c r="U100" s="42">
        <f t="shared" si="5"/>
        <v>0</v>
      </c>
      <c r="V100" s="42">
        <f t="shared" si="5"/>
        <v>0</v>
      </c>
      <c r="W100" s="42">
        <f t="shared" si="5"/>
        <v>0</v>
      </c>
      <c r="X100" s="42">
        <f t="shared" si="5"/>
        <v>0</v>
      </c>
      <c r="Y100" s="42">
        <f t="shared" si="5"/>
        <v>0</v>
      </c>
      <c r="Z100" s="21">
        <f t="shared" ref="Z100:AF100" si="6">SUM(Z98:Z99)</f>
        <v>0</v>
      </c>
      <c r="AA100" s="21">
        <f t="shared" si="6"/>
        <v>0</v>
      </c>
      <c r="AB100" s="21">
        <f t="shared" si="6"/>
        <v>0</v>
      </c>
      <c r="AC100" s="21">
        <f t="shared" si="6"/>
        <v>0</v>
      </c>
      <c r="AD100" s="21">
        <f t="shared" si="6"/>
        <v>0</v>
      </c>
      <c r="AE100" s="21">
        <f t="shared" si="6"/>
        <v>0</v>
      </c>
      <c r="AF100" s="21">
        <f t="shared" si="6"/>
        <v>0</v>
      </c>
    </row>
    <row r="101" spans="1:32" ht="15" thickTop="1" x14ac:dyDescent="0.3">
      <c r="C101" s="58"/>
      <c r="L101" s="4"/>
      <c r="M101" s="4"/>
      <c r="N101" s="4"/>
      <c r="S101" s="42"/>
    </row>
    <row r="102" spans="1:32" x14ac:dyDescent="0.3">
      <c r="E102" s="60" t="s">
        <v>84</v>
      </c>
      <c r="F102" s="4">
        <f>SUM(F100:Y100)</f>
        <v>-4152.4499999999989</v>
      </c>
    </row>
    <row r="103" spans="1:32" x14ac:dyDescent="0.3">
      <c r="E103" s="83"/>
      <c r="F103" s="3"/>
    </row>
    <row r="104" spans="1:32" x14ac:dyDescent="0.3">
      <c r="F104" s="79"/>
    </row>
    <row r="111" spans="1:32" x14ac:dyDescent="0.3">
      <c r="B111" s="1"/>
    </row>
    <row r="112" spans="1:32" x14ac:dyDescent="0.3">
      <c r="B112" s="1"/>
    </row>
    <row r="113" spans="2:2" x14ac:dyDescent="0.3">
      <c r="B113" s="1"/>
    </row>
  </sheetData>
  <autoFilter ref="A11:H96"/>
  <mergeCells count="11">
    <mergeCell ref="F6:H6"/>
    <mergeCell ref="I6:Y6"/>
    <mergeCell ref="G7:G8"/>
    <mergeCell ref="F7:F8"/>
    <mergeCell ref="H7:H8"/>
    <mergeCell ref="I7:I8"/>
    <mergeCell ref="J7:J8"/>
    <mergeCell ref="K7:K8"/>
    <mergeCell ref="L7:L8"/>
    <mergeCell ref="N7:N8"/>
    <mergeCell ref="M7:M8"/>
  </mergeCells>
  <conditionalFormatting sqref="B1:B1048576">
    <cfRule type="duplicateValues" dxfId="16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79"/>
  <sheetViews>
    <sheetView tabSelected="1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I6" sqref="I6:I25"/>
    </sheetView>
  </sheetViews>
  <sheetFormatPr defaultRowHeight="14.4" x14ac:dyDescent="0.3"/>
  <cols>
    <col min="1" max="1" width="8.33203125" style="207" hidden="1" customWidth="1"/>
    <col min="2" max="2" width="4.109375" style="207" hidden="1" customWidth="1"/>
    <col min="3" max="8" width="3.109375" style="207" customWidth="1"/>
    <col min="9" max="9" width="48.33203125" bestFit="1" customWidth="1"/>
    <col min="10" max="10" width="9.109375" style="277"/>
    <col min="11" max="11" width="9.109375" style="278"/>
    <col min="12" max="12" width="9.109375" style="277"/>
    <col min="13" max="13" width="9.109375" style="245"/>
    <col min="20" max="20" width="11" customWidth="1"/>
    <col min="37" max="37" width="13.5546875" bestFit="1" customWidth="1"/>
    <col min="38" max="38" width="9.109375" style="263"/>
  </cols>
  <sheetData>
    <row r="1" spans="1:38" s="207" customFormat="1" ht="15" thickBot="1" x14ac:dyDescent="0.35">
      <c r="J1" s="2"/>
      <c r="K1" s="279"/>
      <c r="L1" s="2"/>
      <c r="M1" s="245"/>
      <c r="AL1" s="263"/>
    </row>
    <row r="2" spans="1:38" s="207" customFormat="1" ht="15" thickBot="1" x14ac:dyDescent="0.35">
      <c r="I2" s="312" t="s">
        <v>577</v>
      </c>
      <c r="J2" s="314" t="s">
        <v>578</v>
      </c>
      <c r="K2" s="314" t="s">
        <v>2464</v>
      </c>
      <c r="L2" s="317"/>
      <c r="M2" s="316">
        <v>2015</v>
      </c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>
        <v>2016</v>
      </c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1" t="s">
        <v>2461</v>
      </c>
      <c r="AL2" s="263"/>
    </row>
    <row r="3" spans="1:38" ht="15" customHeight="1" thickBot="1" x14ac:dyDescent="0.35">
      <c r="I3" s="313"/>
      <c r="J3" s="313"/>
      <c r="K3" s="318" t="s">
        <v>2465</v>
      </c>
      <c r="L3" s="318"/>
      <c r="M3" s="316" t="s">
        <v>2362</v>
      </c>
      <c r="N3" s="315"/>
      <c r="O3" s="315" t="s">
        <v>2363</v>
      </c>
      <c r="P3" s="315"/>
      <c r="Q3" s="315" t="s">
        <v>2364</v>
      </c>
      <c r="R3" s="315"/>
      <c r="S3" s="315" t="s">
        <v>2365</v>
      </c>
      <c r="T3" s="315"/>
      <c r="U3" s="315" t="s">
        <v>2366</v>
      </c>
      <c r="V3" s="315"/>
      <c r="W3" s="315" t="s">
        <v>2367</v>
      </c>
      <c r="X3" s="315"/>
      <c r="Y3" s="315" t="s">
        <v>2368</v>
      </c>
      <c r="Z3" s="315"/>
      <c r="AA3" s="315" t="s">
        <v>2369</v>
      </c>
      <c r="AB3" s="315"/>
      <c r="AC3" s="315" t="s">
        <v>2370</v>
      </c>
      <c r="AD3" s="315"/>
      <c r="AE3" s="315" t="s">
        <v>2371</v>
      </c>
      <c r="AF3" s="315"/>
      <c r="AG3" s="315" t="s">
        <v>591</v>
      </c>
      <c r="AH3" s="315"/>
      <c r="AI3" s="315" t="s">
        <v>2372</v>
      </c>
      <c r="AJ3" s="315"/>
      <c r="AK3" s="311"/>
    </row>
    <row r="4" spans="1:38" ht="15" thickBot="1" x14ac:dyDescent="0.35">
      <c r="I4" s="313"/>
      <c r="J4" s="313"/>
      <c r="K4" s="318"/>
      <c r="L4" s="318"/>
      <c r="M4" s="274" t="s">
        <v>2373</v>
      </c>
      <c r="N4" s="244" t="s">
        <v>2374</v>
      </c>
      <c r="O4" s="244" t="s">
        <v>2373</v>
      </c>
      <c r="P4" s="244" t="s">
        <v>2374</v>
      </c>
      <c r="Q4" s="244" t="s">
        <v>2373</v>
      </c>
      <c r="R4" s="244" t="s">
        <v>2374</v>
      </c>
      <c r="S4" s="244" t="s">
        <v>2373</v>
      </c>
      <c r="T4" s="244" t="s">
        <v>2374</v>
      </c>
      <c r="U4" s="244" t="s">
        <v>2373</v>
      </c>
      <c r="V4" s="244" t="s">
        <v>2374</v>
      </c>
      <c r="W4" s="244" t="s">
        <v>2373</v>
      </c>
      <c r="X4" s="244" t="s">
        <v>2374</v>
      </c>
      <c r="Y4" s="244" t="s">
        <v>2373</v>
      </c>
      <c r="Z4" s="244" t="s">
        <v>2374</v>
      </c>
      <c r="AA4" s="244" t="s">
        <v>2373</v>
      </c>
      <c r="AB4" s="244" t="s">
        <v>2374</v>
      </c>
      <c r="AC4" s="244" t="s">
        <v>2373</v>
      </c>
      <c r="AD4" s="244" t="s">
        <v>2374</v>
      </c>
      <c r="AE4" s="244" t="s">
        <v>2373</v>
      </c>
      <c r="AF4" s="244" t="s">
        <v>2374</v>
      </c>
      <c r="AG4" s="244" t="s">
        <v>2373</v>
      </c>
      <c r="AH4" s="244" t="s">
        <v>2374</v>
      </c>
      <c r="AI4" s="244" t="s">
        <v>2373</v>
      </c>
      <c r="AJ4" s="244" t="s">
        <v>2374</v>
      </c>
      <c r="AK4" s="311"/>
    </row>
    <row r="5" spans="1:38" s="207" customFormat="1" x14ac:dyDescent="0.3">
      <c r="C5" s="218"/>
      <c r="D5" s="218"/>
      <c r="E5" s="264"/>
      <c r="F5" s="264"/>
      <c r="G5" s="264"/>
      <c r="H5" s="264"/>
      <c r="I5" s="266"/>
      <c r="J5" s="243"/>
      <c r="K5" s="265"/>
      <c r="L5" s="224"/>
      <c r="M5" s="275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4"/>
      <c r="AL5" s="263"/>
    </row>
    <row r="6" spans="1:38" x14ac:dyDescent="0.3">
      <c r="A6" s="207">
        <v>-1</v>
      </c>
      <c r="B6" s="207" t="s">
        <v>2463</v>
      </c>
      <c r="C6" s="218">
        <v>15</v>
      </c>
      <c r="D6" s="218">
        <v>8</v>
      </c>
      <c r="E6" s="264">
        <f>D6+AL6-1</f>
        <v>19</v>
      </c>
      <c r="F6" s="264">
        <f>ROUNDDOWN(E6/12, 0)</f>
        <v>1</v>
      </c>
      <c r="G6" s="264">
        <f>C6+F6</f>
        <v>16</v>
      </c>
      <c r="H6" s="264">
        <f>E6-F6*12</f>
        <v>7</v>
      </c>
      <c r="I6" s="328" t="s">
        <v>2608</v>
      </c>
      <c r="J6" s="243" t="s">
        <v>594</v>
      </c>
      <c r="K6" s="265">
        <f>LOOKUP(G6,$A$20:$B$35)</f>
        <v>2016</v>
      </c>
      <c r="L6" s="224" t="str">
        <f>LOOKUP(H6,$A$6:$B$18)</f>
        <v>Aug</v>
      </c>
      <c r="M6" s="275">
        <f>IFERROR(INDEX(July15!F:F, MATCH(MEM_BF!$J6, July15!$B:$B, 0)), 0)</f>
        <v>0</v>
      </c>
      <c r="N6" s="199">
        <f>IFERROR(INDEX(July15!G:G, MATCH(MEM_BF!$J6, July15!$B:$B, 0)), 0)</f>
        <v>0</v>
      </c>
      <c r="O6" s="199">
        <f>IFERROR(INDEX('Aug15'!F:F, MATCH(MEM_BF!$J6, 'Aug15'!$A:$A, 0)), 0)</f>
        <v>0</v>
      </c>
      <c r="P6" s="199">
        <f>IFERROR(INDEX('Aug15'!$G:$G, MATCH(MEM_BF!$J6, 'Aug15'!$A:$A, 0)), 0)</f>
        <v>0</v>
      </c>
      <c r="Q6" s="199">
        <f>IFERROR(INDEX(Sept15!$F:$F, MATCH(MEM_BF!$J6, Sept15!$A:$A, 0)), 0)</f>
        <v>240</v>
      </c>
      <c r="R6" s="199">
        <f>IFERROR(INDEX(Sept15!$G:$G, MATCH(MEM_BF!$J6, Sept15!$A:$A, 0)), 0)</f>
        <v>0</v>
      </c>
      <c r="S6" s="199">
        <f>IFERROR(INDEX('Oct15'!$F:$F, MATCH(MEM_BF!$J6,'Oct15'!$A:$A, 0)), 0)</f>
        <v>0</v>
      </c>
      <c r="T6" s="199">
        <f>IFERROR(INDEX('Oct15'!$G:$G, MATCH(MEM_BF!$J6, 'Oct15'!$A:$A, 0)), 0)</f>
        <v>0</v>
      </c>
      <c r="U6" s="199">
        <f>IFERROR(INDEX('Nov15'!$F:$F, MATCH(MEM_BF!$J6,'Nov15'!$A:$A, 0)), 0)</f>
        <v>0</v>
      </c>
      <c r="V6" s="199">
        <f>IFERROR(INDEX('Nov15'!$G:$G, MATCH(MEM_BF!$J6, 'Nov15'!$A:$A, 0)), 0)</f>
        <v>0</v>
      </c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4">
        <f>M6+O6+Q6+S6+U6+W6+Y6+AA6+AC6+AE6+AG6+AI6</f>
        <v>240</v>
      </c>
      <c r="AL6" s="263">
        <f>AK6/20</f>
        <v>12</v>
      </c>
    </row>
    <row r="7" spans="1:38" x14ac:dyDescent="0.3">
      <c r="A7" s="207">
        <v>0</v>
      </c>
      <c r="B7" s="207" t="s">
        <v>587</v>
      </c>
      <c r="C7" s="224">
        <v>15</v>
      </c>
      <c r="D7" s="224">
        <v>6</v>
      </c>
      <c r="E7" s="264">
        <f t="shared" ref="E7:E70" si="0">D7+AL7-1</f>
        <v>5</v>
      </c>
      <c r="F7" s="264">
        <f t="shared" ref="F7:F70" si="1">ROUNDDOWN(E7/12, 0)</f>
        <v>0</v>
      </c>
      <c r="G7" s="264">
        <f t="shared" ref="G7:G70" si="2">C7+F7</f>
        <v>15</v>
      </c>
      <c r="H7" s="264">
        <f t="shared" ref="H7:H16" si="3">E7-F7*12</f>
        <v>5</v>
      </c>
      <c r="I7" s="328" t="s">
        <v>2608</v>
      </c>
      <c r="J7" s="224" t="s">
        <v>596</v>
      </c>
      <c r="K7" s="265">
        <f t="shared" ref="K7:K70" si="4">LOOKUP(G7,$A$20:$B$35)</f>
        <v>2015</v>
      </c>
      <c r="L7" s="224" t="str">
        <f t="shared" ref="L7:L70" si="5">LOOKUP(H7,$A$6:$B$18)</f>
        <v>Jun</v>
      </c>
      <c r="M7" s="275">
        <f>IFERROR(INDEX(July15!F:F, MATCH(MEM_BF!$J7, July15!$B:$B, 0)), 0)</f>
        <v>0</v>
      </c>
      <c r="N7" s="199">
        <f>IFERROR(INDEX(July15!G:G, MATCH(MEM_BF!$J7, July15!$B:$B, 0)), 0)</f>
        <v>0</v>
      </c>
      <c r="O7" s="199">
        <f>IFERROR(INDEX('Aug15'!F:F, MATCH(MEM_BF!$J7, 'Aug15'!$A:$A, 0)), 0)</f>
        <v>0</v>
      </c>
      <c r="P7" s="199">
        <f>IFERROR(INDEX('Aug15'!$G:$G, MATCH(MEM_BF!$J7, 'Aug15'!$A:$A, 0)), 0)</f>
        <v>0</v>
      </c>
      <c r="Q7" s="199">
        <f>IFERROR(INDEX(Sept15!$F:$F, MATCH(MEM_BF!$J7, Sept15!$A:$A, 0)), 0)</f>
        <v>0</v>
      </c>
      <c r="R7" s="199">
        <f>IFERROR(INDEX(Sept15!$G:$G, MATCH(MEM_BF!$J7, Sept15!$A:$A, 0)), 0)</f>
        <v>0</v>
      </c>
      <c r="S7" s="199">
        <f>IFERROR(INDEX('Oct15'!$F:$F, MATCH(MEM_BF!$J7,'Oct15'!$A:$A, 0)), 0)</f>
        <v>0</v>
      </c>
      <c r="T7" s="199">
        <f>IFERROR(INDEX('Oct15'!$G:$G, MATCH(MEM_BF!$J7, 'Oct15'!$A:$A, 0)), 0)</f>
        <v>0</v>
      </c>
      <c r="U7" s="199">
        <f>IFERROR(INDEX('Nov15'!$F:$F, MATCH(MEM_BF!$J7,'Nov15'!$A:$A, 0)), 0)</f>
        <v>0</v>
      </c>
      <c r="V7" s="199">
        <f>IFERROR(INDEX('Nov15'!$G:$G, MATCH(MEM_BF!$J7, 'Nov15'!$A:$A, 0)), 0)</f>
        <v>0</v>
      </c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4">
        <f t="shared" ref="AK7:AK70" si="6">M7+O7+Q7+S7+U7+W7+Y7+AA7+AC7+AE7+AG7+AI7</f>
        <v>0</v>
      </c>
      <c r="AL7" s="263">
        <f t="shared" ref="AL7:AL70" si="7">AK7/20</f>
        <v>0</v>
      </c>
    </row>
    <row r="8" spans="1:38" x14ac:dyDescent="0.3">
      <c r="A8" s="207">
        <v>1</v>
      </c>
      <c r="B8" s="207" t="s">
        <v>588</v>
      </c>
      <c r="C8" s="224">
        <v>15</v>
      </c>
      <c r="D8" s="224">
        <v>6</v>
      </c>
      <c r="E8" s="264">
        <f t="shared" si="0"/>
        <v>5</v>
      </c>
      <c r="F8" s="264">
        <f t="shared" si="1"/>
        <v>0</v>
      </c>
      <c r="G8" s="264">
        <f t="shared" si="2"/>
        <v>15</v>
      </c>
      <c r="H8" s="264">
        <f t="shared" si="3"/>
        <v>5</v>
      </c>
      <c r="I8" s="328" t="s">
        <v>2608</v>
      </c>
      <c r="J8" s="224" t="s">
        <v>599</v>
      </c>
      <c r="K8" s="265">
        <f t="shared" si="4"/>
        <v>2015</v>
      </c>
      <c r="L8" s="224" t="str">
        <f t="shared" si="5"/>
        <v>Jun</v>
      </c>
      <c r="M8" s="275">
        <f>IFERROR(INDEX(July15!F:F, MATCH(MEM_BF!$J8, July15!$B:$B, 0)), 0)</f>
        <v>0</v>
      </c>
      <c r="N8" s="199">
        <f>IFERROR(INDEX(July15!G:G, MATCH(MEM_BF!$J8, July15!$B:$B, 0)), 0)</f>
        <v>0</v>
      </c>
      <c r="O8" s="199">
        <f>IFERROR(INDEX('Aug15'!F:F, MATCH(MEM_BF!$J8, 'Aug15'!$A:$A, 0)), 0)</f>
        <v>0</v>
      </c>
      <c r="P8" s="199">
        <f>IFERROR(INDEX('Aug15'!$G:$G, MATCH(MEM_BF!$J8, 'Aug15'!$A:$A, 0)), 0)</f>
        <v>0</v>
      </c>
      <c r="Q8" s="199">
        <f>IFERROR(INDEX(Sept15!$F:$F, MATCH(MEM_BF!$J8, Sept15!$A:$A, 0)), 0)</f>
        <v>0</v>
      </c>
      <c r="R8" s="199">
        <f>IFERROR(INDEX(Sept15!$G:$G, MATCH(MEM_BF!$J8, Sept15!$A:$A, 0)), 0)</f>
        <v>0</v>
      </c>
      <c r="S8" s="199">
        <f>IFERROR(INDEX('Oct15'!$F:$F, MATCH(MEM_BF!$J8,'Oct15'!$A:$A, 0)), 0)</f>
        <v>0</v>
      </c>
      <c r="T8" s="199">
        <f>IFERROR(INDEX('Oct15'!$G:$G, MATCH(MEM_BF!$J8, 'Oct15'!$A:$A, 0)), 0)</f>
        <v>0</v>
      </c>
      <c r="U8" s="199">
        <f>IFERROR(INDEX('Nov15'!$F:$F, MATCH(MEM_BF!$J8,'Nov15'!$A:$A, 0)), 0)</f>
        <v>0</v>
      </c>
      <c r="V8" s="199">
        <f>IFERROR(INDEX('Nov15'!$G:$G, MATCH(MEM_BF!$J8, 'Nov15'!$A:$A, 0)), 0)</f>
        <v>0</v>
      </c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4">
        <f t="shared" si="6"/>
        <v>0</v>
      </c>
      <c r="AL8" s="263">
        <f t="shared" si="7"/>
        <v>0</v>
      </c>
    </row>
    <row r="9" spans="1:38" x14ac:dyDescent="0.3">
      <c r="A9" s="207">
        <v>2</v>
      </c>
      <c r="B9" s="207" t="s">
        <v>589</v>
      </c>
      <c r="C9" s="224">
        <v>15</v>
      </c>
      <c r="D9" s="224">
        <v>6</v>
      </c>
      <c r="E9" s="264">
        <f t="shared" si="0"/>
        <v>5</v>
      </c>
      <c r="F9" s="264">
        <f t="shared" si="1"/>
        <v>0</v>
      </c>
      <c r="G9" s="264">
        <f t="shared" si="2"/>
        <v>15</v>
      </c>
      <c r="H9" s="264">
        <f t="shared" si="3"/>
        <v>5</v>
      </c>
      <c r="I9" s="328" t="s">
        <v>2608</v>
      </c>
      <c r="J9" s="229" t="s">
        <v>602</v>
      </c>
      <c r="K9" s="265">
        <f t="shared" si="4"/>
        <v>2015</v>
      </c>
      <c r="L9" s="224" t="str">
        <f t="shared" si="5"/>
        <v>Jun</v>
      </c>
      <c r="M9" s="275">
        <f>IFERROR(INDEX(July15!F:F, MATCH(MEM_BF!$J9, July15!$B:$B, 0)), 0)</f>
        <v>0</v>
      </c>
      <c r="N9" s="199">
        <f>IFERROR(INDEX(July15!G:G, MATCH(MEM_BF!$J9, July15!$B:$B, 0)), 0)</f>
        <v>0</v>
      </c>
      <c r="O9" s="199">
        <f>IFERROR(INDEX('Aug15'!F:F, MATCH(MEM_BF!$J9, 'Aug15'!$A:$A, 0)), 0)</f>
        <v>0</v>
      </c>
      <c r="P9" s="199">
        <f>IFERROR(INDEX('Aug15'!$G:$G, MATCH(MEM_BF!$J9, 'Aug15'!$A:$A, 0)), 0)</f>
        <v>0</v>
      </c>
      <c r="Q9" s="199">
        <f>IFERROR(INDEX(Sept15!$F:$F, MATCH(MEM_BF!$J9, Sept15!$A:$A, 0)), 0)</f>
        <v>0</v>
      </c>
      <c r="R9" s="199">
        <f>IFERROR(INDEX(Sept15!$G:$G, MATCH(MEM_BF!$J9, Sept15!$A:$A, 0)), 0)</f>
        <v>0</v>
      </c>
      <c r="S9" s="199">
        <f>IFERROR(INDEX('Oct15'!$F:$F, MATCH(MEM_BF!$J9,'Oct15'!$A:$A, 0)), 0)</f>
        <v>0</v>
      </c>
      <c r="T9" s="199">
        <f>IFERROR(INDEX('Oct15'!$G:$G, MATCH(MEM_BF!$J9, 'Oct15'!$A:$A, 0)), 0)</f>
        <v>0</v>
      </c>
      <c r="U9" s="199">
        <f>IFERROR(INDEX('Nov15'!$F:$F, MATCH(MEM_BF!$J9,'Nov15'!$A:$A, 0)), 0)</f>
        <v>0</v>
      </c>
      <c r="V9" s="199">
        <f>IFERROR(INDEX('Nov15'!$G:$G, MATCH(MEM_BF!$J9, 'Nov15'!$A:$A, 0)), 0)</f>
        <v>0</v>
      </c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4">
        <f t="shared" si="6"/>
        <v>0</v>
      </c>
      <c r="AL9" s="263">
        <f t="shared" si="7"/>
        <v>0</v>
      </c>
    </row>
    <row r="10" spans="1:38" x14ac:dyDescent="0.3">
      <c r="A10" s="207">
        <v>3</v>
      </c>
      <c r="B10" s="207" t="s">
        <v>590</v>
      </c>
      <c r="C10" s="224"/>
      <c r="D10" s="224"/>
      <c r="E10" s="264">
        <f t="shared" si="0"/>
        <v>-1</v>
      </c>
      <c r="F10" s="264">
        <f t="shared" si="1"/>
        <v>0</v>
      </c>
      <c r="G10" s="264">
        <f t="shared" si="2"/>
        <v>0</v>
      </c>
      <c r="H10" s="264">
        <f t="shared" si="3"/>
        <v>-1</v>
      </c>
      <c r="I10" s="328" t="s">
        <v>2608</v>
      </c>
      <c r="J10" s="224" t="s">
        <v>605</v>
      </c>
      <c r="K10" s="265" t="str">
        <f t="shared" si="4"/>
        <v>Please</v>
      </c>
      <c r="L10" s="224" t="str">
        <f t="shared" si="5"/>
        <v>Pay</v>
      </c>
      <c r="M10" s="275">
        <f>IFERROR(INDEX(July15!F:F, MATCH(MEM_BF!$J10, July15!$B:$B, 0)), 0)</f>
        <v>0</v>
      </c>
      <c r="N10" s="199">
        <f>IFERROR(INDEX(July15!G:G, MATCH(MEM_BF!$J10, July15!$B:$B, 0)), 0)</f>
        <v>0</v>
      </c>
      <c r="O10" s="199">
        <f>IFERROR(INDEX('Aug15'!F:F, MATCH(MEM_BF!$J10, 'Aug15'!$A:$A, 0)), 0)</f>
        <v>0</v>
      </c>
      <c r="P10" s="199">
        <f>IFERROR(INDEX('Aug15'!$G:$G, MATCH(MEM_BF!$J10, 'Aug15'!$A:$A, 0)), 0)</f>
        <v>0</v>
      </c>
      <c r="Q10" s="199">
        <f>IFERROR(INDEX(Sept15!$F:$F, MATCH(MEM_BF!$J10, Sept15!$A:$A, 0)), 0)</f>
        <v>0</v>
      </c>
      <c r="R10" s="199">
        <f>IFERROR(INDEX(Sept15!$G:$G, MATCH(MEM_BF!$J10, Sept15!$A:$A, 0)), 0)</f>
        <v>0</v>
      </c>
      <c r="S10" s="199">
        <f>IFERROR(INDEX('Oct15'!$F:$F, MATCH(MEM_BF!$J10,'Oct15'!$A:$A, 0)), 0)</f>
        <v>0</v>
      </c>
      <c r="T10" s="199">
        <f>IFERROR(INDEX('Oct15'!$G:$G, MATCH(MEM_BF!$J10, 'Oct15'!$A:$A, 0)), 0)</f>
        <v>0</v>
      </c>
      <c r="U10" s="199">
        <f>IFERROR(INDEX('Nov15'!$F:$F, MATCH(MEM_BF!$J10,'Nov15'!$A:$A, 0)), 0)</f>
        <v>0</v>
      </c>
      <c r="V10" s="199">
        <f>IFERROR(INDEX('Nov15'!$G:$G, MATCH(MEM_BF!$J10, 'Nov15'!$A:$A, 0)), 0)</f>
        <v>0</v>
      </c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4">
        <f t="shared" si="6"/>
        <v>0</v>
      </c>
      <c r="AL10" s="263">
        <f t="shared" si="7"/>
        <v>0</v>
      </c>
    </row>
    <row r="11" spans="1:38" x14ac:dyDescent="0.3">
      <c r="A11" s="207">
        <v>4</v>
      </c>
      <c r="B11" s="207" t="s">
        <v>591</v>
      </c>
      <c r="C11" s="224">
        <v>15</v>
      </c>
      <c r="D11" s="224">
        <v>12</v>
      </c>
      <c r="E11" s="264">
        <f t="shared" si="0"/>
        <v>11</v>
      </c>
      <c r="F11" s="264">
        <f t="shared" si="1"/>
        <v>0</v>
      </c>
      <c r="G11" s="264">
        <f t="shared" si="2"/>
        <v>15</v>
      </c>
      <c r="H11" s="264">
        <f t="shared" si="3"/>
        <v>11</v>
      </c>
      <c r="I11" s="328" t="s">
        <v>2608</v>
      </c>
      <c r="J11" s="224" t="s">
        <v>608</v>
      </c>
      <c r="K11" s="265">
        <f t="shared" si="4"/>
        <v>2015</v>
      </c>
      <c r="L11" s="224" t="str">
        <f t="shared" si="5"/>
        <v>Dec</v>
      </c>
      <c r="M11" s="275">
        <f>IFERROR(INDEX(July15!F:F, MATCH(MEM_BF!$J11, July15!$B:$B, 0)), 0)</f>
        <v>0</v>
      </c>
      <c r="N11" s="199">
        <f>IFERROR(INDEX(July15!G:G, MATCH(MEM_BF!$J11, July15!$B:$B, 0)), 0)</f>
        <v>0</v>
      </c>
      <c r="O11" s="199">
        <f>IFERROR(INDEX('Aug15'!F:F, MATCH(MEM_BF!$J11, 'Aug15'!$A:$A, 0)), 0)</f>
        <v>0</v>
      </c>
      <c r="P11" s="199">
        <f>IFERROR(INDEX('Aug15'!$G:$G, MATCH(MEM_BF!$J11, 'Aug15'!$A:$A, 0)), 0)</f>
        <v>0</v>
      </c>
      <c r="Q11" s="199">
        <f>IFERROR(INDEX(Sept15!$F:$F, MATCH(MEM_BF!$J11, Sept15!$A:$A, 0)), 0)</f>
        <v>0</v>
      </c>
      <c r="R11" s="199">
        <f>IFERROR(INDEX(Sept15!$G:$G, MATCH(MEM_BF!$J11, Sept15!$A:$A, 0)), 0)</f>
        <v>0</v>
      </c>
      <c r="S11" s="199">
        <f>IFERROR(INDEX('Oct15'!$F:$F, MATCH(MEM_BF!$J11,'Oct15'!$A:$A, 0)), 0)</f>
        <v>0</v>
      </c>
      <c r="T11" s="199">
        <f>IFERROR(INDEX('Oct15'!$G:$G, MATCH(MEM_BF!$J11, 'Oct15'!$A:$A, 0)), 0)</f>
        <v>0</v>
      </c>
      <c r="U11" s="199">
        <f>IFERROR(INDEX('Nov15'!$F:$F, MATCH(MEM_BF!$J11,'Nov15'!$A:$A, 0)), 0)</f>
        <v>0</v>
      </c>
      <c r="V11" s="199">
        <f>IFERROR(INDEX('Nov15'!$G:$G, MATCH(MEM_BF!$J11, 'Nov15'!$A:$A, 0)), 0)</f>
        <v>0</v>
      </c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4">
        <f t="shared" si="6"/>
        <v>0</v>
      </c>
      <c r="AL11" s="263">
        <f t="shared" si="7"/>
        <v>0</v>
      </c>
    </row>
    <row r="12" spans="1:38" x14ac:dyDescent="0.3">
      <c r="A12" s="207">
        <v>5</v>
      </c>
      <c r="B12" s="207" t="s">
        <v>592</v>
      </c>
      <c r="C12" s="224">
        <v>15</v>
      </c>
      <c r="D12" s="224">
        <v>6</v>
      </c>
      <c r="E12" s="264">
        <f t="shared" si="0"/>
        <v>5</v>
      </c>
      <c r="F12" s="264">
        <f t="shared" si="1"/>
        <v>0</v>
      </c>
      <c r="G12" s="264">
        <f t="shared" si="2"/>
        <v>15</v>
      </c>
      <c r="H12" s="264">
        <f t="shared" si="3"/>
        <v>5</v>
      </c>
      <c r="I12" s="328" t="s">
        <v>2608</v>
      </c>
      <c r="J12" s="224" t="s">
        <v>614</v>
      </c>
      <c r="K12" s="265">
        <f t="shared" si="4"/>
        <v>2015</v>
      </c>
      <c r="L12" s="224" t="str">
        <f t="shared" si="5"/>
        <v>Jun</v>
      </c>
      <c r="M12" s="275">
        <f>IFERROR(INDEX(July15!F:F, MATCH(MEM_BF!$J12, July15!$B:$B, 0)), 0)</f>
        <v>0</v>
      </c>
      <c r="N12" s="199">
        <f>IFERROR(INDEX(July15!G:G, MATCH(MEM_BF!$J12, July15!$B:$B, 0)), 0)</f>
        <v>0</v>
      </c>
      <c r="O12" s="199">
        <f>IFERROR(INDEX('Aug15'!F:F, MATCH(MEM_BF!$J12, 'Aug15'!$A:$A, 0)), 0)</f>
        <v>0</v>
      </c>
      <c r="P12" s="199">
        <f>IFERROR(INDEX('Aug15'!$G:$G, MATCH(MEM_BF!$J12, 'Aug15'!$A:$A, 0)), 0)</f>
        <v>0</v>
      </c>
      <c r="Q12" s="199">
        <f>IFERROR(INDEX(Sept15!$F:$F, MATCH(MEM_BF!$J12, Sept15!$A:$A, 0)), 0)</f>
        <v>0</v>
      </c>
      <c r="R12" s="199">
        <f>IFERROR(INDEX(Sept15!$G:$G, MATCH(MEM_BF!$J12, Sept15!$A:$A, 0)), 0)</f>
        <v>0</v>
      </c>
      <c r="S12" s="199">
        <f>IFERROR(INDEX('Oct15'!$F:$F, MATCH(MEM_BF!$J12,'Oct15'!$A:$A, 0)), 0)</f>
        <v>0</v>
      </c>
      <c r="T12" s="199">
        <f>IFERROR(INDEX('Oct15'!$G:$G, MATCH(MEM_BF!$J12, 'Oct15'!$A:$A, 0)), 0)</f>
        <v>0</v>
      </c>
      <c r="U12" s="199">
        <f>IFERROR(INDEX('Nov15'!$F:$F, MATCH(MEM_BF!$J12,'Nov15'!$A:$A, 0)), 0)</f>
        <v>0</v>
      </c>
      <c r="V12" s="199">
        <f>IFERROR(INDEX('Nov15'!$G:$G, MATCH(MEM_BF!$J12, 'Nov15'!$A:$A, 0)), 0)</f>
        <v>0</v>
      </c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4">
        <f t="shared" si="6"/>
        <v>0</v>
      </c>
      <c r="AL12" s="263">
        <f t="shared" si="7"/>
        <v>0</v>
      </c>
    </row>
    <row r="13" spans="1:38" x14ac:dyDescent="0.3">
      <c r="A13" s="207">
        <v>6</v>
      </c>
      <c r="B13" s="207" t="s">
        <v>581</v>
      </c>
      <c r="C13" s="224">
        <v>16</v>
      </c>
      <c r="D13" s="224">
        <v>7</v>
      </c>
      <c r="E13" s="264">
        <f t="shared" si="0"/>
        <v>21</v>
      </c>
      <c r="F13" s="264">
        <f t="shared" si="1"/>
        <v>1</v>
      </c>
      <c r="G13" s="264">
        <f t="shared" si="2"/>
        <v>17</v>
      </c>
      <c r="H13" s="264">
        <f t="shared" si="3"/>
        <v>9</v>
      </c>
      <c r="I13" s="328" t="s">
        <v>2608</v>
      </c>
      <c r="J13" s="224" t="s">
        <v>618</v>
      </c>
      <c r="K13" s="265">
        <f t="shared" si="4"/>
        <v>2017</v>
      </c>
      <c r="L13" s="224" t="str">
        <f t="shared" si="5"/>
        <v>Oct</v>
      </c>
      <c r="M13" s="275">
        <f>IFERROR(INDEX(July15!F:F, MATCH(MEM_BF!$J13, July15!$B:$B, 0)), 0)</f>
        <v>0</v>
      </c>
      <c r="N13" s="199">
        <f>IFERROR(INDEX(July15!G:G, MATCH(MEM_BF!$J13, July15!$B:$B, 0)), 0)</f>
        <v>0</v>
      </c>
      <c r="O13" s="199">
        <f>IFERROR(INDEX('Aug15'!F:F, MATCH(MEM_BF!$J13, 'Aug15'!$A:$A, 0)), 0)</f>
        <v>300</v>
      </c>
      <c r="P13" s="199">
        <f>IFERROR(INDEX('Aug15'!$G:$G, MATCH(MEM_BF!$J13, 'Aug15'!$A:$A, 0)), 0)</f>
        <v>0</v>
      </c>
      <c r="Q13" s="199">
        <f>IFERROR(INDEX(Sept15!$F:$F, MATCH(MEM_BF!$J13, Sept15!$A:$A, 0)), 0)</f>
        <v>0</v>
      </c>
      <c r="R13" s="199">
        <f>IFERROR(INDEX(Sept15!$G:$G, MATCH(MEM_BF!$J13, Sept15!$A:$A, 0)), 0)</f>
        <v>0</v>
      </c>
      <c r="S13" s="199">
        <f>IFERROR(INDEX('Oct15'!$F:$F, MATCH(MEM_BF!$J13,'Oct15'!$A:$A, 0)), 0)</f>
        <v>0</v>
      </c>
      <c r="T13" s="199">
        <f>IFERROR(INDEX('Oct15'!$G:$G, MATCH(MEM_BF!$J13, 'Oct15'!$A:$A, 0)), 0)</f>
        <v>0</v>
      </c>
      <c r="U13" s="199">
        <f>IFERROR(INDEX('Nov15'!$F:$F, MATCH(MEM_BF!$J13,'Nov15'!$A:$A, 0)), 0)</f>
        <v>0</v>
      </c>
      <c r="V13" s="199">
        <f>IFERROR(INDEX('Nov15'!$G:$G, MATCH(MEM_BF!$J13, 'Nov15'!$A:$A, 0)), 0)</f>
        <v>0</v>
      </c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4">
        <f t="shared" si="6"/>
        <v>300</v>
      </c>
      <c r="AL13" s="263">
        <f t="shared" si="7"/>
        <v>15</v>
      </c>
    </row>
    <row r="14" spans="1:38" x14ac:dyDescent="0.3">
      <c r="A14" s="207">
        <v>7</v>
      </c>
      <c r="B14" s="207" t="s">
        <v>582</v>
      </c>
      <c r="C14" s="224">
        <v>15</v>
      </c>
      <c r="D14" s="224">
        <v>9</v>
      </c>
      <c r="E14" s="264">
        <f t="shared" si="0"/>
        <v>13</v>
      </c>
      <c r="F14" s="264">
        <f t="shared" si="1"/>
        <v>1</v>
      </c>
      <c r="G14" s="264">
        <f t="shared" si="2"/>
        <v>16</v>
      </c>
      <c r="H14" s="264">
        <f t="shared" si="3"/>
        <v>1</v>
      </c>
      <c r="I14" s="328" t="s">
        <v>2608</v>
      </c>
      <c r="J14" s="224" t="s">
        <v>65</v>
      </c>
      <c r="K14" s="265">
        <f t="shared" si="4"/>
        <v>2016</v>
      </c>
      <c r="L14" s="224" t="str">
        <f t="shared" si="5"/>
        <v>Feb</v>
      </c>
      <c r="M14" s="275">
        <f>IFERROR(INDEX(July15!F:F, MATCH(MEM_BF!$J14, July15!$B:$B, 0)), 0)</f>
        <v>100</v>
      </c>
      <c r="N14" s="199">
        <f>IFERROR(INDEX(July15!G:G, MATCH(MEM_BF!$J14, July15!$B:$B, 0)), 0)</f>
        <v>0</v>
      </c>
      <c r="O14" s="199">
        <f>IFERROR(INDEX('Aug15'!F:F, MATCH(MEM_BF!$J14, 'Aug15'!$A:$A, 0)), 0)</f>
        <v>0</v>
      </c>
      <c r="P14" s="199">
        <f>IFERROR(INDEX('Aug15'!$G:$G, MATCH(MEM_BF!$J14, 'Aug15'!$A:$A, 0)), 0)</f>
        <v>0</v>
      </c>
      <c r="Q14" s="199">
        <f>IFERROR(INDEX(Sept15!$F:$F, MATCH(MEM_BF!$J14, Sept15!$A:$A, 0)), 0)</f>
        <v>0</v>
      </c>
      <c r="R14" s="199">
        <f>IFERROR(INDEX(Sept15!$G:$G, MATCH(MEM_BF!$J14, Sept15!$A:$A, 0)), 0)</f>
        <v>0</v>
      </c>
      <c r="S14" s="199">
        <f>IFERROR(INDEX('Oct15'!$F:$F, MATCH(MEM_BF!$J14,'Oct15'!$A:$A, 0)), 0)</f>
        <v>0</v>
      </c>
      <c r="T14" s="199">
        <f>IFERROR(INDEX('Oct15'!$G:$G, MATCH(MEM_BF!$J14, 'Oct15'!$A:$A, 0)), 0)</f>
        <v>0</v>
      </c>
      <c r="U14" s="199">
        <f>IFERROR(INDEX('Nov15'!$F:$F, MATCH(MEM_BF!$J14,'Nov15'!$A:$A, 0)), 0)</f>
        <v>0</v>
      </c>
      <c r="V14" s="199">
        <f>IFERROR(INDEX('Nov15'!$G:$G, MATCH(MEM_BF!$J14, 'Nov15'!$A:$A, 0)), 0)</f>
        <v>0</v>
      </c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4">
        <f t="shared" si="6"/>
        <v>100</v>
      </c>
      <c r="AL14" s="263">
        <f t="shared" si="7"/>
        <v>5</v>
      </c>
    </row>
    <row r="15" spans="1:38" x14ac:dyDescent="0.3">
      <c r="A15" s="207">
        <v>8</v>
      </c>
      <c r="B15" s="207" t="s">
        <v>583</v>
      </c>
      <c r="C15" s="224">
        <v>15</v>
      </c>
      <c r="D15" s="224">
        <v>12</v>
      </c>
      <c r="E15" s="264">
        <f t="shared" si="0"/>
        <v>11</v>
      </c>
      <c r="F15" s="264">
        <f t="shared" si="1"/>
        <v>0</v>
      </c>
      <c r="G15" s="264">
        <f t="shared" si="2"/>
        <v>15</v>
      </c>
      <c r="H15" s="264">
        <f t="shared" si="3"/>
        <v>11</v>
      </c>
      <c r="I15" s="328" t="s">
        <v>2608</v>
      </c>
      <c r="J15" s="224" t="s">
        <v>624</v>
      </c>
      <c r="K15" s="265">
        <f t="shared" si="4"/>
        <v>2015</v>
      </c>
      <c r="L15" s="224" t="str">
        <f t="shared" si="5"/>
        <v>Dec</v>
      </c>
      <c r="M15" s="275">
        <f>IFERROR(INDEX(July15!F:F, MATCH(MEM_BF!$J15, July15!$B:$B, 0)), 0)</f>
        <v>0</v>
      </c>
      <c r="N15" s="199">
        <f>IFERROR(INDEX(July15!G:G, MATCH(MEM_BF!$J15, July15!$B:$B, 0)), 0)</f>
        <v>0</v>
      </c>
      <c r="O15" s="199">
        <f>IFERROR(INDEX('Aug15'!F:F, MATCH(MEM_BF!$J15, 'Aug15'!$A:$A, 0)), 0)</f>
        <v>0</v>
      </c>
      <c r="P15" s="199">
        <f>IFERROR(INDEX('Aug15'!$G:$G, MATCH(MEM_BF!$J15, 'Aug15'!$A:$A, 0)), 0)</f>
        <v>0</v>
      </c>
      <c r="Q15" s="199">
        <f>IFERROR(INDEX(Sept15!$F:$F, MATCH(MEM_BF!$J15, Sept15!$A:$A, 0)), 0)</f>
        <v>0</v>
      </c>
      <c r="R15" s="199">
        <f>IFERROR(INDEX(Sept15!$G:$G, MATCH(MEM_BF!$J15, Sept15!$A:$A, 0)), 0)</f>
        <v>0</v>
      </c>
      <c r="S15" s="199">
        <f>IFERROR(INDEX('Oct15'!$F:$F, MATCH(MEM_BF!$J15,'Oct15'!$A:$A, 0)), 0)</f>
        <v>0</v>
      </c>
      <c r="T15" s="199">
        <f>IFERROR(INDEX('Oct15'!$G:$G, MATCH(MEM_BF!$J15, 'Oct15'!$A:$A, 0)), 0)</f>
        <v>0</v>
      </c>
      <c r="U15" s="199">
        <f>IFERROR(INDEX('Nov15'!$F:$F, MATCH(MEM_BF!$J15,'Nov15'!$A:$A, 0)), 0)</f>
        <v>0</v>
      </c>
      <c r="V15" s="199">
        <f>IFERROR(INDEX('Nov15'!$G:$G, MATCH(MEM_BF!$J15, 'Nov15'!$A:$A, 0)), 0)</f>
        <v>0</v>
      </c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4">
        <f t="shared" si="6"/>
        <v>0</v>
      </c>
      <c r="AL15" s="263">
        <f t="shared" si="7"/>
        <v>0</v>
      </c>
    </row>
    <row r="16" spans="1:38" x14ac:dyDescent="0.3">
      <c r="A16" s="207">
        <v>9</v>
      </c>
      <c r="B16" s="207" t="s">
        <v>584</v>
      </c>
      <c r="C16" s="224"/>
      <c r="D16" s="224"/>
      <c r="E16" s="264">
        <f t="shared" si="0"/>
        <v>-1</v>
      </c>
      <c r="F16" s="264">
        <f t="shared" si="1"/>
        <v>0</v>
      </c>
      <c r="G16" s="264">
        <f t="shared" si="2"/>
        <v>0</v>
      </c>
      <c r="H16" s="264">
        <f t="shared" si="3"/>
        <v>-1</v>
      </c>
      <c r="I16" s="328" t="s">
        <v>2608</v>
      </c>
      <c r="J16" s="224" t="s">
        <v>629</v>
      </c>
      <c r="K16" s="265" t="str">
        <f t="shared" si="4"/>
        <v>Please</v>
      </c>
      <c r="L16" s="224" t="str">
        <f t="shared" si="5"/>
        <v>Pay</v>
      </c>
      <c r="M16" s="275">
        <f>IFERROR(INDEX(July15!F:F, MATCH(MEM_BF!$J16, July15!$B:$B, 0)), 0)</f>
        <v>0</v>
      </c>
      <c r="N16" s="199">
        <f>IFERROR(INDEX(July15!G:G, MATCH(MEM_BF!$J16, July15!$B:$B, 0)), 0)</f>
        <v>0</v>
      </c>
      <c r="O16" s="199">
        <f>IFERROR(INDEX('Aug15'!F:F, MATCH(MEM_BF!$J16, 'Aug15'!$A:$A, 0)), 0)</f>
        <v>0</v>
      </c>
      <c r="P16" s="199">
        <f>IFERROR(INDEX('Aug15'!$G:$G, MATCH(MEM_BF!$J16, 'Aug15'!$A:$A, 0)), 0)</f>
        <v>0</v>
      </c>
      <c r="Q16" s="199">
        <f>IFERROR(INDEX(Sept15!$F:$F, MATCH(MEM_BF!$J16, Sept15!$A:$A, 0)), 0)</f>
        <v>0</v>
      </c>
      <c r="R16" s="199">
        <f>IFERROR(INDEX(Sept15!$G:$G, MATCH(MEM_BF!$J16, Sept15!$A:$A, 0)), 0)</f>
        <v>0</v>
      </c>
      <c r="S16" s="199">
        <f>IFERROR(INDEX('Oct15'!$F:$F, MATCH(MEM_BF!$J16,'Oct15'!$A:$A, 0)), 0)</f>
        <v>0</v>
      </c>
      <c r="T16" s="199">
        <f>IFERROR(INDEX('Oct15'!$G:$G, MATCH(MEM_BF!$J16, 'Oct15'!$A:$A, 0)), 0)</f>
        <v>0</v>
      </c>
      <c r="U16" s="199">
        <f>IFERROR(INDEX('Nov15'!$F:$F, MATCH(MEM_BF!$J16,'Nov15'!$A:$A, 0)), 0)</f>
        <v>0</v>
      </c>
      <c r="V16" s="199">
        <f>IFERROR(INDEX('Nov15'!$G:$G, MATCH(MEM_BF!$J16, 'Nov15'!$A:$A, 0)), 0)</f>
        <v>0</v>
      </c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4">
        <f t="shared" si="6"/>
        <v>0</v>
      </c>
      <c r="AL16" s="263">
        <f t="shared" si="7"/>
        <v>0</v>
      </c>
    </row>
    <row r="17" spans="1:38" x14ac:dyDescent="0.3">
      <c r="A17" s="207">
        <v>10</v>
      </c>
      <c r="B17" s="207" t="s">
        <v>585</v>
      </c>
      <c r="C17" s="224">
        <v>15</v>
      </c>
      <c r="D17" s="224">
        <v>10</v>
      </c>
      <c r="E17" s="264">
        <f t="shared" si="0"/>
        <v>15</v>
      </c>
      <c r="F17" s="264">
        <f>ROUNDDOWN(E17/12, 0)</f>
        <v>1</v>
      </c>
      <c r="G17" s="264">
        <f t="shared" si="2"/>
        <v>16</v>
      </c>
      <c r="H17" s="264">
        <f>E17-F17*12</f>
        <v>3</v>
      </c>
      <c r="I17" s="328" t="s">
        <v>2608</v>
      </c>
      <c r="J17" s="224" t="s">
        <v>631</v>
      </c>
      <c r="K17" s="265">
        <f t="shared" si="4"/>
        <v>2016</v>
      </c>
      <c r="L17" s="224" t="str">
        <f t="shared" si="5"/>
        <v>Apr</v>
      </c>
      <c r="M17" s="275">
        <f>IFERROR(INDEX(July15!F:F, MATCH(MEM_BF!$J17, July15!$B:$B, 0)), 0)</f>
        <v>0</v>
      </c>
      <c r="N17" s="199">
        <f>IFERROR(INDEX(July15!G:G, MATCH(MEM_BF!$J17, July15!$B:$B, 0)), 0)</f>
        <v>0</v>
      </c>
      <c r="O17" s="199">
        <f>IFERROR(INDEX('Aug15'!F:F, MATCH(MEM_BF!$J17, 'Aug15'!$A:$A, 0)), 0)</f>
        <v>0</v>
      </c>
      <c r="P17" s="199">
        <f>IFERROR(INDEX('Aug15'!$G:$G, MATCH(MEM_BF!$J17, 'Aug15'!$A:$A, 0)), 0)</f>
        <v>0</v>
      </c>
      <c r="Q17" s="199">
        <f>IFERROR(INDEX(Sept15!$F:$F, MATCH(MEM_BF!$J17, Sept15!$A:$A, 0)), 0)</f>
        <v>0</v>
      </c>
      <c r="R17" s="199">
        <f>IFERROR(INDEX(Sept15!$G:$G, MATCH(MEM_BF!$J17, Sept15!$A:$A, 0)), 0)</f>
        <v>0</v>
      </c>
      <c r="S17" s="199">
        <f>IFERROR(INDEX('Oct15'!$F:$F, MATCH(MEM_BF!$J17,'Oct15'!$A:$A, 0)), 0)</f>
        <v>0</v>
      </c>
      <c r="T17" s="199">
        <f>IFERROR(INDEX('Oct15'!$G:$G, MATCH(MEM_BF!$J17, 'Oct15'!$A:$A, 0)), 0)</f>
        <v>0</v>
      </c>
      <c r="U17" s="199">
        <f>IFERROR(INDEX('Nov15'!$F:$F, MATCH(MEM_BF!$J17,'Nov15'!$A:$A, 0)), 0)</f>
        <v>120</v>
      </c>
      <c r="V17" s="199">
        <f>IFERROR(INDEX('Nov15'!$G:$G, MATCH(MEM_BF!$J17, 'Nov15'!$A:$A, 0)), 0)</f>
        <v>0</v>
      </c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4">
        <f t="shared" si="6"/>
        <v>120</v>
      </c>
      <c r="AL17" s="263">
        <f t="shared" si="7"/>
        <v>6</v>
      </c>
    </row>
    <row r="18" spans="1:38" x14ac:dyDescent="0.3">
      <c r="A18" s="207">
        <v>11</v>
      </c>
      <c r="B18" s="207" t="s">
        <v>586</v>
      </c>
      <c r="C18" s="224"/>
      <c r="D18" s="224"/>
      <c r="E18" s="264">
        <f t="shared" si="0"/>
        <v>-1</v>
      </c>
      <c r="F18" s="264">
        <f t="shared" si="1"/>
        <v>0</v>
      </c>
      <c r="G18" s="264">
        <f t="shared" si="2"/>
        <v>0</v>
      </c>
      <c r="H18" s="264">
        <f t="shared" ref="H18:H27" si="8">E18-F18*12</f>
        <v>-1</v>
      </c>
      <c r="I18" s="328" t="s">
        <v>2608</v>
      </c>
      <c r="J18" s="224" t="s">
        <v>634</v>
      </c>
      <c r="K18" s="265" t="str">
        <f t="shared" si="4"/>
        <v>Please</v>
      </c>
      <c r="L18" s="224" t="str">
        <f t="shared" si="5"/>
        <v>Pay</v>
      </c>
      <c r="M18" s="275">
        <f>IFERROR(INDEX(July15!F:F, MATCH(MEM_BF!$J18, July15!$B:$B, 0)), 0)</f>
        <v>0</v>
      </c>
      <c r="N18" s="199">
        <f>IFERROR(INDEX(July15!G:G, MATCH(MEM_BF!$J18, July15!$B:$B, 0)), 0)</f>
        <v>0</v>
      </c>
      <c r="O18" s="199">
        <f>IFERROR(INDEX('Aug15'!F:F, MATCH(MEM_BF!$J18, 'Aug15'!$A:$A, 0)), 0)</f>
        <v>0</v>
      </c>
      <c r="P18" s="199">
        <f>IFERROR(INDEX('Aug15'!$G:$G, MATCH(MEM_BF!$J18, 'Aug15'!$A:$A, 0)), 0)</f>
        <v>0</v>
      </c>
      <c r="Q18" s="199">
        <f>IFERROR(INDEX(Sept15!$F:$F, MATCH(MEM_BF!$J18, Sept15!$A:$A, 0)), 0)</f>
        <v>0</v>
      </c>
      <c r="R18" s="199">
        <f>IFERROR(INDEX(Sept15!$G:$G, MATCH(MEM_BF!$J18, Sept15!$A:$A, 0)), 0)</f>
        <v>0</v>
      </c>
      <c r="S18" s="199">
        <f>IFERROR(INDEX('Oct15'!$F:$F, MATCH(MEM_BF!$J18,'Oct15'!$A:$A, 0)), 0)</f>
        <v>0</v>
      </c>
      <c r="T18" s="199">
        <f>IFERROR(INDEX('Oct15'!$G:$G, MATCH(MEM_BF!$J18, 'Oct15'!$A:$A, 0)), 0)</f>
        <v>0</v>
      </c>
      <c r="U18" s="199">
        <f>IFERROR(INDEX('Nov15'!$F:$F, MATCH(MEM_BF!$J18,'Nov15'!$A:$A, 0)), 0)</f>
        <v>0</v>
      </c>
      <c r="V18" s="199">
        <f>IFERROR(INDEX('Nov15'!$G:$G, MATCH(MEM_BF!$J18, 'Nov15'!$A:$A, 0)), 0)</f>
        <v>0</v>
      </c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4">
        <f t="shared" si="6"/>
        <v>0</v>
      </c>
      <c r="AL18" s="263">
        <f t="shared" si="7"/>
        <v>0</v>
      </c>
    </row>
    <row r="19" spans="1:38" x14ac:dyDescent="0.3">
      <c r="C19" s="224">
        <v>15</v>
      </c>
      <c r="D19" s="224">
        <v>3</v>
      </c>
      <c r="E19" s="264">
        <f t="shared" si="0"/>
        <v>2</v>
      </c>
      <c r="F19" s="264">
        <f t="shared" si="1"/>
        <v>0</v>
      </c>
      <c r="G19" s="264">
        <f t="shared" si="2"/>
        <v>15</v>
      </c>
      <c r="H19" s="264">
        <f t="shared" si="8"/>
        <v>2</v>
      </c>
      <c r="I19" s="328" t="s">
        <v>2608</v>
      </c>
      <c r="J19" s="224" t="s">
        <v>636</v>
      </c>
      <c r="K19" s="265">
        <f t="shared" si="4"/>
        <v>2015</v>
      </c>
      <c r="L19" s="224" t="str">
        <f t="shared" si="5"/>
        <v>Mar</v>
      </c>
      <c r="M19" s="275">
        <f>IFERROR(INDEX(July15!F:F, MATCH(MEM_BF!$J19, July15!$B:$B, 0)), 0)</f>
        <v>0</v>
      </c>
      <c r="N19" s="199">
        <f>IFERROR(INDEX(July15!G:G, MATCH(MEM_BF!$J19, July15!$B:$B, 0)), 0)</f>
        <v>0</v>
      </c>
      <c r="O19" s="199">
        <f>IFERROR(INDEX('Aug15'!F:F, MATCH(MEM_BF!$J19, 'Aug15'!$A:$A, 0)), 0)</f>
        <v>0</v>
      </c>
      <c r="P19" s="199">
        <f>IFERROR(INDEX('Aug15'!$G:$G, MATCH(MEM_BF!$J19, 'Aug15'!$A:$A, 0)), 0)</f>
        <v>0</v>
      </c>
      <c r="Q19" s="199">
        <f>IFERROR(INDEX(Sept15!$F:$F, MATCH(MEM_BF!$J19, Sept15!$A:$A, 0)), 0)</f>
        <v>0</v>
      </c>
      <c r="R19" s="199">
        <f>IFERROR(INDEX(Sept15!$G:$G, MATCH(MEM_BF!$J19, Sept15!$A:$A, 0)), 0)</f>
        <v>0</v>
      </c>
      <c r="S19" s="199">
        <f>IFERROR(INDEX('Oct15'!$F:$F, MATCH(MEM_BF!$J19,'Oct15'!$A:$A, 0)), 0)</f>
        <v>0</v>
      </c>
      <c r="T19" s="199">
        <f>IFERROR(INDEX('Oct15'!$G:$G, MATCH(MEM_BF!$J19, 'Oct15'!$A:$A, 0)), 0)</f>
        <v>0</v>
      </c>
      <c r="U19" s="199">
        <f>IFERROR(INDEX('Nov15'!$F:$F, MATCH(MEM_BF!$J19,'Nov15'!$A:$A, 0)), 0)</f>
        <v>0</v>
      </c>
      <c r="V19" s="199">
        <f>IFERROR(INDEX('Nov15'!$G:$G, MATCH(MEM_BF!$J19, 'Nov15'!$A:$A, 0)), 0)</f>
        <v>0</v>
      </c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4">
        <f t="shared" si="6"/>
        <v>0</v>
      </c>
      <c r="AL19" s="263">
        <f t="shared" si="7"/>
        <v>0</v>
      </c>
    </row>
    <row r="20" spans="1:38" x14ac:dyDescent="0.3">
      <c r="A20" s="207">
        <v>0</v>
      </c>
      <c r="B20" s="207" t="s">
        <v>2462</v>
      </c>
      <c r="C20" s="224">
        <v>15</v>
      </c>
      <c r="D20" s="224">
        <v>8</v>
      </c>
      <c r="E20" s="264">
        <f t="shared" si="0"/>
        <v>12</v>
      </c>
      <c r="F20" s="264">
        <f t="shared" si="1"/>
        <v>1</v>
      </c>
      <c r="G20" s="264">
        <f t="shared" si="2"/>
        <v>16</v>
      </c>
      <c r="H20" s="264">
        <f t="shared" si="8"/>
        <v>0</v>
      </c>
      <c r="I20" s="328" t="s">
        <v>2608</v>
      </c>
      <c r="J20" s="224" t="s">
        <v>39</v>
      </c>
      <c r="K20" s="265">
        <f t="shared" si="4"/>
        <v>2016</v>
      </c>
      <c r="L20" s="224" t="str">
        <f t="shared" si="5"/>
        <v>Jan</v>
      </c>
      <c r="M20" s="275">
        <f>IFERROR(INDEX(July15!F:F, MATCH(MEM_BF!$J20, July15!$B:$B, 0)), 0)</f>
        <v>20</v>
      </c>
      <c r="N20" s="199">
        <f>IFERROR(INDEX(July15!G:G, MATCH(MEM_BF!$J20, July15!$B:$B, 0)), 0)</f>
        <v>0</v>
      </c>
      <c r="O20" s="199">
        <f>IFERROR(INDEX('Aug15'!F:F, MATCH(MEM_BF!$J20, 'Aug15'!$A:$A, 0)), 0)</f>
        <v>20</v>
      </c>
      <c r="P20" s="199">
        <f>IFERROR(INDEX('Aug15'!$G:$G, MATCH(MEM_BF!$J20, 'Aug15'!$A:$A, 0)), 0)</f>
        <v>0</v>
      </c>
      <c r="Q20" s="199">
        <f>IFERROR(INDEX(Sept15!$F:$F, MATCH(MEM_BF!$J20, Sept15!$A:$A, 0)), 0)</f>
        <v>20</v>
      </c>
      <c r="R20" s="199">
        <f>IFERROR(INDEX(Sept15!$G:$G, MATCH(MEM_BF!$J20, Sept15!$A:$A, 0)), 0)</f>
        <v>0</v>
      </c>
      <c r="S20" s="199">
        <f>IFERROR(INDEX('Oct15'!$F:$F, MATCH(MEM_BF!$J20,'Oct15'!$A:$A, 0)), 0)</f>
        <v>20</v>
      </c>
      <c r="T20" s="199">
        <f>IFERROR(INDEX('Oct15'!$G:$G, MATCH(MEM_BF!$J20, 'Oct15'!$A:$A, 0)), 0)</f>
        <v>0</v>
      </c>
      <c r="U20" s="199">
        <f>IFERROR(INDEX('Nov15'!$F:$F, MATCH(MEM_BF!$J20,'Nov15'!$A:$A, 0)), 0)</f>
        <v>20</v>
      </c>
      <c r="V20" s="199">
        <f>IFERROR(INDEX('Nov15'!$G:$G, MATCH(MEM_BF!$J20, 'Nov15'!$A:$A, 0)), 0)</f>
        <v>0</v>
      </c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4">
        <f t="shared" si="6"/>
        <v>100</v>
      </c>
      <c r="AL20" s="263">
        <f t="shared" si="7"/>
        <v>5</v>
      </c>
    </row>
    <row r="21" spans="1:38" x14ac:dyDescent="0.3">
      <c r="A21" s="207">
        <v>15</v>
      </c>
      <c r="B21" s="207">
        <v>2015</v>
      </c>
      <c r="C21" s="224">
        <v>15</v>
      </c>
      <c r="D21" s="224">
        <v>8</v>
      </c>
      <c r="E21" s="264">
        <f t="shared" si="0"/>
        <v>17</v>
      </c>
      <c r="F21" s="264">
        <f t="shared" si="1"/>
        <v>1</v>
      </c>
      <c r="G21" s="264">
        <f t="shared" si="2"/>
        <v>16</v>
      </c>
      <c r="H21" s="264">
        <f t="shared" si="8"/>
        <v>5</v>
      </c>
      <c r="I21" s="328" t="s">
        <v>2608</v>
      </c>
      <c r="J21" s="224" t="s">
        <v>654</v>
      </c>
      <c r="K21" s="265">
        <f t="shared" si="4"/>
        <v>2016</v>
      </c>
      <c r="L21" s="224" t="str">
        <f t="shared" si="5"/>
        <v>Jun</v>
      </c>
      <c r="M21" s="275">
        <f>IFERROR(INDEX(July15!F:F, MATCH(MEM_BF!$J21, July15!$B:$B, 0)), 0)</f>
        <v>0</v>
      </c>
      <c r="N21" s="199">
        <f>IFERROR(INDEX(July15!G:G, MATCH(MEM_BF!$J21, July15!$B:$B, 0)), 0)</f>
        <v>0</v>
      </c>
      <c r="O21" s="199">
        <f>IFERROR(INDEX('Aug15'!F:F, MATCH(MEM_BF!$J21, 'Aug15'!$A:$A, 0)), 0)</f>
        <v>0</v>
      </c>
      <c r="P21" s="199">
        <f>IFERROR(INDEX('Aug15'!$G:$G, MATCH(MEM_BF!$J21, 'Aug15'!$A:$A, 0)), 0)</f>
        <v>0</v>
      </c>
      <c r="Q21" s="199">
        <f>IFERROR(INDEX(Sept15!$F:$F, MATCH(MEM_BF!$J21, Sept15!$A:$A, 0)), 0)</f>
        <v>200</v>
      </c>
      <c r="R21" s="199">
        <f>IFERROR(INDEX(Sept15!$G:$G, MATCH(MEM_BF!$J21, Sept15!$A:$A, 0)), 0)</f>
        <v>0</v>
      </c>
      <c r="S21" s="199">
        <f>IFERROR(INDEX('Oct15'!$F:$F, MATCH(MEM_BF!$J21,'Oct15'!$A:$A, 0)), 0)</f>
        <v>0</v>
      </c>
      <c r="T21" s="199">
        <f>IFERROR(INDEX('Oct15'!$G:$G, MATCH(MEM_BF!$J21, 'Oct15'!$A:$A, 0)), 0)</f>
        <v>0</v>
      </c>
      <c r="U21" s="199">
        <f>IFERROR(INDEX('Nov15'!$F:$F, MATCH(MEM_BF!$J21,'Nov15'!$A:$A, 0)), 0)</f>
        <v>0</v>
      </c>
      <c r="V21" s="199">
        <f>IFERROR(INDEX('Nov15'!$G:$G, MATCH(MEM_BF!$J21, 'Nov15'!$A:$A, 0)), 0)</f>
        <v>0</v>
      </c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4">
        <f t="shared" si="6"/>
        <v>200</v>
      </c>
      <c r="AL21" s="263">
        <f t="shared" si="7"/>
        <v>10</v>
      </c>
    </row>
    <row r="22" spans="1:38" x14ac:dyDescent="0.3">
      <c r="A22" s="207">
        <v>16</v>
      </c>
      <c r="B22" s="207">
        <v>2016</v>
      </c>
      <c r="C22" s="224">
        <v>15</v>
      </c>
      <c r="D22" s="224">
        <v>3</v>
      </c>
      <c r="E22" s="264">
        <f t="shared" si="0"/>
        <v>2</v>
      </c>
      <c r="F22" s="264">
        <f t="shared" si="1"/>
        <v>0</v>
      </c>
      <c r="G22" s="264">
        <f t="shared" si="2"/>
        <v>15</v>
      </c>
      <c r="H22" s="264">
        <f t="shared" si="8"/>
        <v>2</v>
      </c>
      <c r="I22" s="328" t="s">
        <v>2608</v>
      </c>
      <c r="J22" s="224" t="s">
        <v>656</v>
      </c>
      <c r="K22" s="265">
        <f t="shared" si="4"/>
        <v>2015</v>
      </c>
      <c r="L22" s="224" t="str">
        <f t="shared" si="5"/>
        <v>Mar</v>
      </c>
      <c r="M22" s="275">
        <f>IFERROR(INDEX(July15!F:F, MATCH(MEM_BF!$J22, July15!$B:$B, 0)), 0)</f>
        <v>0</v>
      </c>
      <c r="N22" s="199">
        <f>IFERROR(INDEX(July15!G:G, MATCH(MEM_BF!$J22, July15!$B:$B, 0)), 0)</f>
        <v>0</v>
      </c>
      <c r="O22" s="199">
        <f>IFERROR(INDEX('Aug15'!F:F, MATCH(MEM_BF!$J22, 'Aug15'!$A:$A, 0)), 0)</f>
        <v>0</v>
      </c>
      <c r="P22" s="199">
        <f>IFERROR(INDEX('Aug15'!$G:$G, MATCH(MEM_BF!$J22, 'Aug15'!$A:$A, 0)), 0)</f>
        <v>0</v>
      </c>
      <c r="Q22" s="199">
        <f>IFERROR(INDEX(Sept15!$F:$F, MATCH(MEM_BF!$J22, Sept15!$A:$A, 0)), 0)</f>
        <v>0</v>
      </c>
      <c r="R22" s="199">
        <f>IFERROR(INDEX(Sept15!$G:$G, MATCH(MEM_BF!$J22, Sept15!$A:$A, 0)), 0)</f>
        <v>0</v>
      </c>
      <c r="S22" s="199">
        <f>IFERROR(INDEX('Oct15'!$F:$F, MATCH(MEM_BF!$J22,'Oct15'!$A:$A, 0)), 0)</f>
        <v>0</v>
      </c>
      <c r="T22" s="199">
        <f>IFERROR(INDEX('Oct15'!$G:$G, MATCH(MEM_BF!$J22, 'Oct15'!$A:$A, 0)), 0)</f>
        <v>0</v>
      </c>
      <c r="U22" s="199">
        <f>IFERROR(INDEX('Nov15'!$F:$F, MATCH(MEM_BF!$J22,'Nov15'!$A:$A, 0)), 0)</f>
        <v>0</v>
      </c>
      <c r="V22" s="199">
        <f>IFERROR(INDEX('Nov15'!$G:$G, MATCH(MEM_BF!$J22, 'Nov15'!$A:$A, 0)), 0)</f>
        <v>0</v>
      </c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4">
        <f t="shared" si="6"/>
        <v>0</v>
      </c>
      <c r="AL22" s="263">
        <f t="shared" si="7"/>
        <v>0</v>
      </c>
    </row>
    <row r="23" spans="1:38" x14ac:dyDescent="0.3">
      <c r="A23" s="207">
        <v>17</v>
      </c>
      <c r="B23" s="207">
        <v>2017</v>
      </c>
      <c r="C23" s="224"/>
      <c r="D23" s="224"/>
      <c r="E23" s="264">
        <f t="shared" si="0"/>
        <v>-1</v>
      </c>
      <c r="F23" s="264">
        <f t="shared" si="1"/>
        <v>0</v>
      </c>
      <c r="G23" s="264">
        <f t="shared" si="2"/>
        <v>0</v>
      </c>
      <c r="H23" s="264">
        <f t="shared" si="8"/>
        <v>-1</v>
      </c>
      <c r="I23" s="328" t="s">
        <v>2608</v>
      </c>
      <c r="J23" s="224" t="s">
        <v>658</v>
      </c>
      <c r="K23" s="265" t="str">
        <f t="shared" si="4"/>
        <v>Please</v>
      </c>
      <c r="L23" s="224" t="str">
        <f t="shared" si="5"/>
        <v>Pay</v>
      </c>
      <c r="M23" s="275">
        <f>IFERROR(INDEX(July15!F:F, MATCH(MEM_BF!$J23, July15!$B:$B, 0)), 0)</f>
        <v>0</v>
      </c>
      <c r="N23" s="199">
        <f>IFERROR(INDEX(July15!G:G, MATCH(MEM_BF!$J23, July15!$B:$B, 0)), 0)</f>
        <v>0</v>
      </c>
      <c r="O23" s="199">
        <f>IFERROR(INDEX('Aug15'!F:F, MATCH(MEM_BF!$J23, 'Aug15'!$A:$A, 0)), 0)</f>
        <v>0</v>
      </c>
      <c r="P23" s="199">
        <f>IFERROR(INDEX('Aug15'!$G:$G, MATCH(MEM_BF!$J23, 'Aug15'!$A:$A, 0)), 0)</f>
        <v>0</v>
      </c>
      <c r="Q23" s="199">
        <f>IFERROR(INDEX(Sept15!$F:$F, MATCH(MEM_BF!$J23, Sept15!$A:$A, 0)), 0)</f>
        <v>0</v>
      </c>
      <c r="R23" s="199">
        <f>IFERROR(INDEX(Sept15!$G:$G, MATCH(MEM_BF!$J23, Sept15!$A:$A, 0)), 0)</f>
        <v>0</v>
      </c>
      <c r="S23" s="199">
        <f>IFERROR(INDEX('Oct15'!$F:$F, MATCH(MEM_BF!$J23,'Oct15'!$A:$A, 0)), 0)</f>
        <v>0</v>
      </c>
      <c r="T23" s="199">
        <f>IFERROR(INDEX('Oct15'!$G:$G, MATCH(MEM_BF!$J23, 'Oct15'!$A:$A, 0)), 0)</f>
        <v>0</v>
      </c>
      <c r="U23" s="199">
        <f>IFERROR(INDEX('Nov15'!$F:$F, MATCH(MEM_BF!$J23,'Nov15'!$A:$A, 0)), 0)</f>
        <v>0</v>
      </c>
      <c r="V23" s="199">
        <f>IFERROR(INDEX('Nov15'!$G:$G, MATCH(MEM_BF!$J23, 'Nov15'!$A:$A, 0)), 0)</f>
        <v>0</v>
      </c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4">
        <f t="shared" si="6"/>
        <v>0</v>
      </c>
      <c r="AL23" s="263">
        <f t="shared" si="7"/>
        <v>0</v>
      </c>
    </row>
    <row r="24" spans="1:38" x14ac:dyDescent="0.3">
      <c r="A24" s="207">
        <v>18</v>
      </c>
      <c r="B24" s="207">
        <v>2018</v>
      </c>
      <c r="C24" s="224">
        <v>16</v>
      </c>
      <c r="D24" s="224">
        <v>6</v>
      </c>
      <c r="E24" s="264">
        <f t="shared" si="0"/>
        <v>10</v>
      </c>
      <c r="F24" s="264">
        <f t="shared" si="1"/>
        <v>0</v>
      </c>
      <c r="G24" s="264">
        <f t="shared" si="2"/>
        <v>16</v>
      </c>
      <c r="H24" s="264">
        <f t="shared" si="8"/>
        <v>10</v>
      </c>
      <c r="I24" s="328" t="s">
        <v>2608</v>
      </c>
      <c r="J24" s="224" t="s">
        <v>661</v>
      </c>
      <c r="K24" s="265">
        <f t="shared" si="4"/>
        <v>2016</v>
      </c>
      <c r="L24" s="224" t="str">
        <f t="shared" si="5"/>
        <v>Nov</v>
      </c>
      <c r="M24" s="275">
        <f>IFERROR(INDEX(July15!F:F, MATCH(MEM_BF!$J24, July15!$B:$B, 0)), 0)</f>
        <v>0</v>
      </c>
      <c r="N24" s="199">
        <f>IFERROR(INDEX(July15!G:G, MATCH(MEM_BF!$J24, July15!$B:$B, 0)), 0)</f>
        <v>0</v>
      </c>
      <c r="O24" s="199">
        <f>IFERROR(INDEX('Aug15'!F:F, MATCH(MEM_BF!$J24, 'Aug15'!$A:$A, 0)), 0)</f>
        <v>0</v>
      </c>
      <c r="P24" s="199">
        <f>IFERROR(INDEX('Aug15'!$G:$G, MATCH(MEM_BF!$J24, 'Aug15'!$A:$A, 0)), 0)</f>
        <v>0</v>
      </c>
      <c r="Q24" s="199">
        <f>IFERROR(INDEX(Sept15!$F:$F, MATCH(MEM_BF!$J24, Sept15!$A:$A, 0)), 0)</f>
        <v>0</v>
      </c>
      <c r="R24" s="199">
        <f>IFERROR(INDEX(Sept15!$G:$G, MATCH(MEM_BF!$J24, Sept15!$A:$A, 0)), 0)</f>
        <v>0</v>
      </c>
      <c r="S24" s="199">
        <f>IFERROR(INDEX('Oct15'!$F:$F, MATCH(MEM_BF!$J24,'Oct15'!$A:$A, 0)), 0)</f>
        <v>0</v>
      </c>
      <c r="T24" s="199">
        <f>IFERROR(INDEX('Oct15'!$G:$G, MATCH(MEM_BF!$J24, 'Oct15'!$A:$A, 0)), 0)</f>
        <v>0</v>
      </c>
      <c r="U24" s="199">
        <f>IFERROR(INDEX('Nov15'!$F:$F, MATCH(MEM_BF!$J24,'Nov15'!$A:$A, 0)), 0)</f>
        <v>100</v>
      </c>
      <c r="V24" s="199">
        <f>IFERROR(INDEX('Nov15'!$G:$G, MATCH(MEM_BF!$J24, 'Nov15'!$A:$A, 0)), 0)</f>
        <v>0</v>
      </c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4">
        <f t="shared" si="6"/>
        <v>100</v>
      </c>
      <c r="AL24" s="263">
        <f t="shared" si="7"/>
        <v>5</v>
      </c>
    </row>
    <row r="25" spans="1:38" x14ac:dyDescent="0.3">
      <c r="A25" s="207">
        <v>19</v>
      </c>
      <c r="B25" s="207">
        <v>2019</v>
      </c>
      <c r="C25" s="224">
        <v>15</v>
      </c>
      <c r="D25" s="224">
        <v>1</v>
      </c>
      <c r="E25" s="264">
        <f t="shared" si="0"/>
        <v>0</v>
      </c>
      <c r="F25" s="264">
        <f t="shared" si="1"/>
        <v>0</v>
      </c>
      <c r="G25" s="264">
        <f t="shared" si="2"/>
        <v>15</v>
      </c>
      <c r="H25" s="264">
        <f t="shared" si="8"/>
        <v>0</v>
      </c>
      <c r="I25" s="328" t="s">
        <v>2608</v>
      </c>
      <c r="J25" s="224" t="s">
        <v>2301</v>
      </c>
      <c r="K25" s="265">
        <f t="shared" si="4"/>
        <v>2015</v>
      </c>
      <c r="L25" s="224" t="str">
        <f t="shared" si="5"/>
        <v>Jan</v>
      </c>
      <c r="M25" s="275">
        <f>IFERROR(INDEX(July15!F:F, MATCH(MEM_BF!$J25, July15!$B:$B, 0)), 0)</f>
        <v>0</v>
      </c>
      <c r="N25" s="199">
        <f>IFERROR(INDEX(July15!G:G, MATCH(MEM_BF!$J25, July15!$B:$B, 0)), 0)</f>
        <v>0</v>
      </c>
      <c r="O25" s="199">
        <f>IFERROR(INDEX('Aug15'!F:F, MATCH(MEM_BF!$J25, 'Aug15'!$A:$A, 0)), 0)</f>
        <v>0</v>
      </c>
      <c r="P25" s="199">
        <f>IFERROR(INDEX('Aug15'!$G:$G, MATCH(MEM_BF!$J25, 'Aug15'!$A:$A, 0)), 0)</f>
        <v>0</v>
      </c>
      <c r="Q25" s="199">
        <f>IFERROR(INDEX(Sept15!$F:$F, MATCH(MEM_BF!$J25, Sept15!$A:$A, 0)), 0)</f>
        <v>0</v>
      </c>
      <c r="R25" s="199">
        <f>IFERROR(INDEX(Sept15!$G:$G, MATCH(MEM_BF!$J25, Sept15!$A:$A, 0)), 0)</f>
        <v>0</v>
      </c>
      <c r="S25" s="199">
        <f>IFERROR(INDEX('Oct15'!$F:$F, MATCH(MEM_BF!$J25,'Oct15'!$A:$A, 0)), 0)</f>
        <v>0</v>
      </c>
      <c r="T25" s="199">
        <f>IFERROR(INDEX('Oct15'!$G:$G, MATCH(MEM_BF!$J25, 'Oct15'!$A:$A, 0)), 0)</f>
        <v>0</v>
      </c>
      <c r="U25" s="199">
        <f>IFERROR(INDEX('Nov15'!$F:$F, MATCH(MEM_BF!$J25,'Nov15'!$A:$A, 0)), 0)</f>
        <v>0</v>
      </c>
      <c r="V25" s="199">
        <f>IFERROR(INDEX('Nov15'!$G:$G, MATCH(MEM_BF!$J25, 'Nov15'!$A:$A, 0)), 0)</f>
        <v>0</v>
      </c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4">
        <f t="shared" si="6"/>
        <v>0</v>
      </c>
      <c r="AL25" s="263">
        <f t="shared" si="7"/>
        <v>0</v>
      </c>
    </row>
    <row r="26" spans="1:38" x14ac:dyDescent="0.3">
      <c r="A26" s="207">
        <v>20</v>
      </c>
      <c r="B26" s="207">
        <v>2020</v>
      </c>
      <c r="C26" s="200">
        <v>15</v>
      </c>
      <c r="D26" s="200">
        <v>9</v>
      </c>
      <c r="E26" s="264">
        <f t="shared" si="0"/>
        <v>11</v>
      </c>
      <c r="F26" s="264">
        <f t="shared" si="1"/>
        <v>0</v>
      </c>
      <c r="G26" s="264">
        <f t="shared" si="2"/>
        <v>15</v>
      </c>
      <c r="H26" s="264">
        <f t="shared" si="8"/>
        <v>11</v>
      </c>
      <c r="I26" s="268"/>
      <c r="J26" s="200" t="s">
        <v>2356</v>
      </c>
      <c r="K26" s="265">
        <f t="shared" si="4"/>
        <v>2015</v>
      </c>
      <c r="L26" s="224" t="str">
        <f t="shared" si="5"/>
        <v>Dec</v>
      </c>
      <c r="M26" s="275">
        <f>IFERROR(INDEX(July15!F:F, MATCH(MEM_BF!$J26, July15!$B:$B, 0)), 0)</f>
        <v>0</v>
      </c>
      <c r="N26" s="199">
        <f>IFERROR(INDEX(July15!G:G, MATCH(MEM_BF!$J26, July15!$B:$B, 0)), 0)</f>
        <v>0</v>
      </c>
      <c r="O26" s="199">
        <f>IFERROR(INDEX('Aug15'!F:F, MATCH(MEM_BF!$J26, 'Aug15'!$A:$A, 0)), 0)</f>
        <v>0</v>
      </c>
      <c r="P26" s="199">
        <f>IFERROR(INDEX('Aug15'!$G:$G, MATCH(MEM_BF!$J26, 'Aug15'!$A:$A, 0)), 0)</f>
        <v>0</v>
      </c>
      <c r="Q26" s="199">
        <f>IFERROR(INDEX(Sept15!$F:$F, MATCH(MEM_BF!$J26, Sept15!$A:$A, 0)), 0)</f>
        <v>20</v>
      </c>
      <c r="R26" s="199">
        <f>IFERROR(INDEX(Sept15!$G:$G, MATCH(MEM_BF!$J26, Sept15!$A:$A, 0)), 0)</f>
        <v>0</v>
      </c>
      <c r="S26" s="199">
        <f>IFERROR(INDEX('Oct15'!$F:$F, MATCH(MEM_BF!$J26,'Oct15'!$A:$A, 0)), 0)</f>
        <v>20</v>
      </c>
      <c r="T26" s="199">
        <f>IFERROR(INDEX('Oct15'!$G:$G, MATCH(MEM_BF!$J26, 'Oct15'!$A:$A, 0)), 0)</f>
        <v>0</v>
      </c>
      <c r="U26" s="199">
        <f>IFERROR(INDEX('Nov15'!$F:$F, MATCH(MEM_BF!$J26,'Nov15'!$A:$A, 0)), 0)</f>
        <v>20</v>
      </c>
      <c r="V26" s="199">
        <f>IFERROR(INDEX('Nov15'!$G:$G, MATCH(MEM_BF!$J26, 'Nov15'!$A:$A, 0)), 0)</f>
        <v>0</v>
      </c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4">
        <f t="shared" si="6"/>
        <v>60</v>
      </c>
      <c r="AL26" s="263">
        <f t="shared" si="7"/>
        <v>3</v>
      </c>
    </row>
    <row r="27" spans="1:38" s="207" customFormat="1" x14ac:dyDescent="0.3">
      <c r="A27" s="207">
        <v>21</v>
      </c>
      <c r="B27" s="207">
        <v>2021</v>
      </c>
      <c r="C27" s="224">
        <v>16</v>
      </c>
      <c r="D27" s="224">
        <v>7</v>
      </c>
      <c r="E27" s="264">
        <f t="shared" si="0"/>
        <v>18</v>
      </c>
      <c r="F27" s="264">
        <f t="shared" si="1"/>
        <v>1</v>
      </c>
      <c r="G27" s="264">
        <f t="shared" si="2"/>
        <v>17</v>
      </c>
      <c r="H27" s="264">
        <f t="shared" si="8"/>
        <v>6</v>
      </c>
      <c r="I27" s="268"/>
      <c r="J27" s="224" t="s">
        <v>2376</v>
      </c>
      <c r="K27" s="265">
        <f t="shared" si="4"/>
        <v>2017</v>
      </c>
      <c r="L27" s="224" t="str">
        <f t="shared" si="5"/>
        <v>Jul</v>
      </c>
      <c r="M27" s="275">
        <f>IFERROR(INDEX(July15!F:F, MATCH(MEM_BF!$J27, July15!$B:$B, 0)), 0)</f>
        <v>0</v>
      </c>
      <c r="N27" s="199">
        <f>IFERROR(INDEX(July15!G:G, MATCH(MEM_BF!$J27, July15!$B:$B, 0)), 0)</f>
        <v>0</v>
      </c>
      <c r="O27" s="199">
        <f>IFERROR(INDEX('Aug15'!F:F, MATCH(MEM_BF!$J27, 'Aug15'!$A:$A, 0)), 0)</f>
        <v>240</v>
      </c>
      <c r="P27" s="199">
        <f>IFERROR(INDEX('Aug15'!$G:$G, MATCH(MEM_BF!$J27, 'Aug15'!$A:$A, 0)), 0)</f>
        <v>0</v>
      </c>
      <c r="Q27" s="199">
        <f>IFERROR(INDEX(Sept15!$F:$F, MATCH(MEM_BF!$J27, Sept15!$A:$A, 0)), 0)</f>
        <v>0</v>
      </c>
      <c r="R27" s="199">
        <f>IFERROR(INDEX(Sept15!$G:$G, MATCH(MEM_BF!$J27, Sept15!$A:$A, 0)), 0)</f>
        <v>0</v>
      </c>
      <c r="S27" s="199">
        <f>IFERROR(INDEX('Oct15'!$F:$F, MATCH(MEM_BF!$J27,'Oct15'!$A:$A, 0)), 0)</f>
        <v>0</v>
      </c>
      <c r="T27" s="199">
        <f>IFERROR(INDEX('Oct15'!$G:$G, MATCH(MEM_BF!$J27, 'Oct15'!$A:$A, 0)), 0)</f>
        <v>0</v>
      </c>
      <c r="U27" s="199">
        <f>IFERROR(INDEX('Nov15'!$F:$F, MATCH(MEM_BF!$J27,'Nov15'!$A:$A, 0)), 0)</f>
        <v>0</v>
      </c>
      <c r="V27" s="199">
        <f>IFERROR(INDEX('Nov15'!$G:$G, MATCH(MEM_BF!$J27, 'Nov15'!$A:$A, 0)), 0)</f>
        <v>0</v>
      </c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4">
        <f t="shared" si="6"/>
        <v>240</v>
      </c>
      <c r="AL27" s="263">
        <f t="shared" si="7"/>
        <v>12</v>
      </c>
    </row>
    <row r="28" spans="1:38" x14ac:dyDescent="0.3">
      <c r="A28" s="207">
        <v>22</v>
      </c>
      <c r="B28" s="207">
        <v>2022</v>
      </c>
      <c r="C28" s="224">
        <v>15</v>
      </c>
      <c r="D28" s="224">
        <v>6</v>
      </c>
      <c r="E28" s="264">
        <f t="shared" si="0"/>
        <v>5</v>
      </c>
      <c r="F28" s="264">
        <f t="shared" si="1"/>
        <v>0</v>
      </c>
      <c r="G28" s="264">
        <f t="shared" si="2"/>
        <v>15</v>
      </c>
      <c r="H28" s="264">
        <f t="shared" ref="H28:H92" si="9">E28-F28*12</f>
        <v>5</v>
      </c>
      <c r="I28" s="267"/>
      <c r="J28" s="224" t="s">
        <v>666</v>
      </c>
      <c r="K28" s="265">
        <f t="shared" si="4"/>
        <v>2015</v>
      </c>
      <c r="L28" s="224" t="str">
        <f t="shared" si="5"/>
        <v>Jun</v>
      </c>
      <c r="M28" s="275">
        <f>IFERROR(INDEX(July15!F:F, MATCH(MEM_BF!$J28, July15!$B:$B, 0)), 0)</f>
        <v>0</v>
      </c>
      <c r="N28" s="199">
        <f>IFERROR(INDEX(July15!G:G, MATCH(MEM_BF!$J28, July15!$B:$B, 0)), 0)</f>
        <v>0</v>
      </c>
      <c r="O28" s="199">
        <f>IFERROR(INDEX('Aug15'!F:F, MATCH(MEM_BF!$J28, 'Aug15'!$A:$A, 0)), 0)</f>
        <v>0</v>
      </c>
      <c r="P28" s="199">
        <f>IFERROR(INDEX('Aug15'!$G:$G, MATCH(MEM_BF!$J28, 'Aug15'!$A:$A, 0)), 0)</f>
        <v>0</v>
      </c>
      <c r="Q28" s="199">
        <f>IFERROR(INDEX(Sept15!$F:$F, MATCH(MEM_BF!$J28, Sept15!$A:$A, 0)), 0)</f>
        <v>0</v>
      </c>
      <c r="R28" s="199">
        <f>IFERROR(INDEX(Sept15!$G:$G, MATCH(MEM_BF!$J28, Sept15!$A:$A, 0)), 0)</f>
        <v>0</v>
      </c>
      <c r="S28" s="199">
        <f>IFERROR(INDEX('Oct15'!$F:$F, MATCH(MEM_BF!$J28,'Oct15'!$A:$A, 0)), 0)</f>
        <v>0</v>
      </c>
      <c r="T28" s="199">
        <f>IFERROR(INDEX('Oct15'!$G:$G, MATCH(MEM_BF!$J28, 'Oct15'!$A:$A, 0)), 0)</f>
        <v>0</v>
      </c>
      <c r="U28" s="199">
        <f>IFERROR(INDEX('Nov15'!$F:$F, MATCH(MEM_BF!$J28,'Nov15'!$A:$A, 0)), 0)</f>
        <v>0</v>
      </c>
      <c r="V28" s="199">
        <f>IFERROR(INDEX('Nov15'!$G:$G, MATCH(MEM_BF!$J28, 'Nov15'!$A:$A, 0)), 0)</f>
        <v>0</v>
      </c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4">
        <f t="shared" si="6"/>
        <v>0</v>
      </c>
      <c r="AL28" s="263">
        <f t="shared" si="7"/>
        <v>0</v>
      </c>
    </row>
    <row r="29" spans="1:38" x14ac:dyDescent="0.3">
      <c r="A29" s="207">
        <v>23</v>
      </c>
      <c r="B29" s="207">
        <v>2023</v>
      </c>
      <c r="C29" s="224">
        <v>15</v>
      </c>
      <c r="D29" s="224">
        <v>6</v>
      </c>
      <c r="E29" s="264">
        <f t="shared" si="0"/>
        <v>5</v>
      </c>
      <c r="F29" s="264">
        <f t="shared" si="1"/>
        <v>0</v>
      </c>
      <c r="G29" s="264">
        <f t="shared" si="2"/>
        <v>15</v>
      </c>
      <c r="H29" s="264">
        <f t="shared" si="9"/>
        <v>5</v>
      </c>
      <c r="I29" s="267"/>
      <c r="J29" s="224" t="s">
        <v>668</v>
      </c>
      <c r="K29" s="265">
        <f t="shared" si="4"/>
        <v>2015</v>
      </c>
      <c r="L29" s="224" t="str">
        <f t="shared" si="5"/>
        <v>Jun</v>
      </c>
      <c r="M29" s="275">
        <f>IFERROR(INDEX(July15!F:F, MATCH(MEM_BF!$J29, July15!$B:$B, 0)), 0)</f>
        <v>0</v>
      </c>
      <c r="N29" s="199">
        <f>IFERROR(INDEX(July15!G:G, MATCH(MEM_BF!$J29, July15!$B:$B, 0)), 0)</f>
        <v>0</v>
      </c>
      <c r="O29" s="199">
        <f>IFERROR(INDEX('Aug15'!F:F, MATCH(MEM_BF!$J29, 'Aug15'!$A:$A, 0)), 0)</f>
        <v>0</v>
      </c>
      <c r="P29" s="199">
        <f>IFERROR(INDEX('Aug15'!$G:$G, MATCH(MEM_BF!$J29, 'Aug15'!$A:$A, 0)), 0)</f>
        <v>0</v>
      </c>
      <c r="Q29" s="199">
        <f>IFERROR(INDEX(Sept15!$F:$F, MATCH(MEM_BF!$J29, Sept15!$A:$A, 0)), 0)</f>
        <v>0</v>
      </c>
      <c r="R29" s="199">
        <f>IFERROR(INDEX(Sept15!$G:$G, MATCH(MEM_BF!$J29, Sept15!$A:$A, 0)), 0)</f>
        <v>0</v>
      </c>
      <c r="S29" s="199">
        <f>IFERROR(INDEX('Oct15'!$F:$F, MATCH(MEM_BF!$J29,'Oct15'!$A:$A, 0)), 0)</f>
        <v>0</v>
      </c>
      <c r="T29" s="199">
        <f>IFERROR(INDEX('Oct15'!$G:$G, MATCH(MEM_BF!$J29, 'Oct15'!$A:$A, 0)), 0)</f>
        <v>0</v>
      </c>
      <c r="U29" s="199">
        <f>IFERROR(INDEX('Nov15'!$F:$F, MATCH(MEM_BF!$J29,'Nov15'!$A:$A, 0)), 0)</f>
        <v>0</v>
      </c>
      <c r="V29" s="199">
        <f>IFERROR(INDEX('Nov15'!$G:$G, MATCH(MEM_BF!$J29, 'Nov15'!$A:$A, 0)), 0)</f>
        <v>0</v>
      </c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4">
        <f t="shared" si="6"/>
        <v>0</v>
      </c>
      <c r="AL29" s="263">
        <f t="shared" si="7"/>
        <v>0</v>
      </c>
    </row>
    <row r="30" spans="1:38" x14ac:dyDescent="0.3">
      <c r="A30" s="207">
        <v>24</v>
      </c>
      <c r="B30" s="207">
        <v>2024</v>
      </c>
      <c r="C30" s="224"/>
      <c r="D30" s="224"/>
      <c r="E30" s="264">
        <f t="shared" si="0"/>
        <v>-1</v>
      </c>
      <c r="F30" s="264">
        <f t="shared" si="1"/>
        <v>0</v>
      </c>
      <c r="G30" s="264">
        <f t="shared" si="2"/>
        <v>0</v>
      </c>
      <c r="H30" s="264">
        <f t="shared" si="9"/>
        <v>-1</v>
      </c>
      <c r="I30" s="267"/>
      <c r="J30" s="224" t="s">
        <v>671</v>
      </c>
      <c r="K30" s="265" t="str">
        <f t="shared" si="4"/>
        <v>Please</v>
      </c>
      <c r="L30" s="224" t="str">
        <f t="shared" si="5"/>
        <v>Pay</v>
      </c>
      <c r="M30" s="275">
        <f>IFERROR(INDEX(July15!F:F, MATCH(MEM_BF!$J30, July15!$B:$B, 0)), 0)</f>
        <v>0</v>
      </c>
      <c r="N30" s="199">
        <f>IFERROR(INDEX(July15!G:G, MATCH(MEM_BF!$J30, July15!$B:$B, 0)), 0)</f>
        <v>0</v>
      </c>
      <c r="O30" s="199">
        <f>IFERROR(INDEX('Aug15'!F:F, MATCH(MEM_BF!$J30, 'Aug15'!$A:$A, 0)), 0)</f>
        <v>0</v>
      </c>
      <c r="P30" s="199">
        <f>IFERROR(INDEX('Aug15'!$G:$G, MATCH(MEM_BF!$J30, 'Aug15'!$A:$A, 0)), 0)</f>
        <v>0</v>
      </c>
      <c r="Q30" s="199">
        <f>IFERROR(INDEX(Sept15!$F:$F, MATCH(MEM_BF!$J30, Sept15!$A:$A, 0)), 0)</f>
        <v>0</v>
      </c>
      <c r="R30" s="199">
        <f>IFERROR(INDEX(Sept15!$G:$G, MATCH(MEM_BF!$J30, Sept15!$A:$A, 0)), 0)</f>
        <v>0</v>
      </c>
      <c r="S30" s="199">
        <f>IFERROR(INDEX('Oct15'!$F:$F, MATCH(MEM_BF!$J30,'Oct15'!$A:$A, 0)), 0)</f>
        <v>0</v>
      </c>
      <c r="T30" s="199">
        <f>IFERROR(INDEX('Oct15'!$G:$G, MATCH(MEM_BF!$J30, 'Oct15'!$A:$A, 0)), 0)</f>
        <v>0</v>
      </c>
      <c r="U30" s="199">
        <f>IFERROR(INDEX('Nov15'!$F:$F, MATCH(MEM_BF!$J30,'Nov15'!$A:$A, 0)), 0)</f>
        <v>0</v>
      </c>
      <c r="V30" s="199">
        <f>IFERROR(INDEX('Nov15'!$G:$G, MATCH(MEM_BF!$J30, 'Nov15'!$A:$A, 0)), 0)</f>
        <v>0</v>
      </c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4">
        <f t="shared" si="6"/>
        <v>0</v>
      </c>
      <c r="AL30" s="263">
        <f t="shared" si="7"/>
        <v>0</v>
      </c>
    </row>
    <row r="31" spans="1:38" x14ac:dyDescent="0.3">
      <c r="A31" s="207">
        <v>25</v>
      </c>
      <c r="B31" s="207">
        <v>2025</v>
      </c>
      <c r="C31" s="254"/>
      <c r="D31" s="254"/>
      <c r="E31" s="264">
        <f t="shared" si="0"/>
        <v>-1</v>
      </c>
      <c r="F31" s="264">
        <f t="shared" si="1"/>
        <v>0</v>
      </c>
      <c r="G31" s="264">
        <f t="shared" si="2"/>
        <v>0</v>
      </c>
      <c r="H31" s="264">
        <f t="shared" si="9"/>
        <v>-1</v>
      </c>
      <c r="I31" s="267"/>
      <c r="J31" s="224" t="s">
        <v>674</v>
      </c>
      <c r="K31" s="265" t="str">
        <f t="shared" si="4"/>
        <v>Please</v>
      </c>
      <c r="L31" s="224" t="str">
        <f t="shared" si="5"/>
        <v>Pay</v>
      </c>
      <c r="M31" s="275">
        <f>IFERROR(INDEX(July15!F:F, MATCH(MEM_BF!$J31, July15!$B:$B, 0)), 0)</f>
        <v>0</v>
      </c>
      <c r="N31" s="199">
        <f>IFERROR(INDEX(July15!G:G, MATCH(MEM_BF!$J31, July15!$B:$B, 0)), 0)</f>
        <v>0</v>
      </c>
      <c r="O31" s="199">
        <f>IFERROR(INDEX('Aug15'!F:F, MATCH(MEM_BF!$J31, 'Aug15'!$A:$A, 0)), 0)</f>
        <v>0</v>
      </c>
      <c r="P31" s="199">
        <f>IFERROR(INDEX('Aug15'!$G:$G, MATCH(MEM_BF!$J31, 'Aug15'!$A:$A, 0)), 0)</f>
        <v>0</v>
      </c>
      <c r="Q31" s="199">
        <f>IFERROR(INDEX(Sept15!$F:$F, MATCH(MEM_BF!$J31, Sept15!$A:$A, 0)), 0)</f>
        <v>0</v>
      </c>
      <c r="R31" s="199">
        <f>IFERROR(INDEX(Sept15!$G:$G, MATCH(MEM_BF!$J31, Sept15!$A:$A, 0)), 0)</f>
        <v>0</v>
      </c>
      <c r="S31" s="199">
        <f>IFERROR(INDEX('Oct15'!$F:$F, MATCH(MEM_BF!$J31,'Oct15'!$A:$A, 0)), 0)</f>
        <v>0</v>
      </c>
      <c r="T31" s="199">
        <f>IFERROR(INDEX('Oct15'!$G:$G, MATCH(MEM_BF!$J31, 'Oct15'!$A:$A, 0)), 0)</f>
        <v>0</v>
      </c>
      <c r="U31" s="199">
        <f>IFERROR(INDEX('Nov15'!$F:$F, MATCH(MEM_BF!$J31,'Nov15'!$A:$A, 0)), 0)</f>
        <v>0</v>
      </c>
      <c r="V31" s="199">
        <f>IFERROR(INDEX('Nov15'!$G:$G, MATCH(MEM_BF!$J31, 'Nov15'!$A:$A, 0)), 0)</f>
        <v>0</v>
      </c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4">
        <f t="shared" si="6"/>
        <v>0</v>
      </c>
      <c r="AL31" s="263">
        <f t="shared" si="7"/>
        <v>0</v>
      </c>
    </row>
    <row r="32" spans="1:38" x14ac:dyDescent="0.3">
      <c r="A32" s="207">
        <v>26</v>
      </c>
      <c r="B32" s="207">
        <v>2026</v>
      </c>
      <c r="C32" s="224">
        <v>15</v>
      </c>
      <c r="D32" s="224">
        <v>8</v>
      </c>
      <c r="E32" s="264">
        <f t="shared" si="0"/>
        <v>17</v>
      </c>
      <c r="F32" s="264">
        <f t="shared" si="1"/>
        <v>1</v>
      </c>
      <c r="G32" s="264">
        <f t="shared" si="2"/>
        <v>16</v>
      </c>
      <c r="H32" s="264">
        <f t="shared" si="9"/>
        <v>5</v>
      </c>
      <c r="I32" s="267"/>
      <c r="J32" s="224" t="s">
        <v>675</v>
      </c>
      <c r="K32" s="265">
        <f t="shared" si="4"/>
        <v>2016</v>
      </c>
      <c r="L32" s="224" t="str">
        <f t="shared" si="5"/>
        <v>Jun</v>
      </c>
      <c r="M32" s="275">
        <f>IFERROR(INDEX(July15!F:F, MATCH(MEM_BF!$J32, July15!$B:$B, 0)), 0)</f>
        <v>0</v>
      </c>
      <c r="N32" s="199">
        <f>IFERROR(INDEX(July15!G:G, MATCH(MEM_BF!$J32, July15!$B:$B, 0)), 0)</f>
        <v>0</v>
      </c>
      <c r="O32" s="199">
        <f>IFERROR(INDEX('Aug15'!F:F, MATCH(MEM_BF!$J32, 'Aug15'!$A:$A, 0)), 0)</f>
        <v>0</v>
      </c>
      <c r="P32" s="199">
        <f>IFERROR(INDEX('Aug15'!$G:$G, MATCH(MEM_BF!$J32, 'Aug15'!$A:$A, 0)), 0)</f>
        <v>0</v>
      </c>
      <c r="Q32" s="199">
        <f>IFERROR(INDEX(Sept15!$F:$F, MATCH(MEM_BF!$J32, Sept15!$A:$A, 0)), 0)</f>
        <v>200</v>
      </c>
      <c r="R32" s="199">
        <f>IFERROR(INDEX(Sept15!$G:$G, MATCH(MEM_BF!$J32, Sept15!$A:$A, 0)), 0)</f>
        <v>0</v>
      </c>
      <c r="S32" s="199">
        <f>IFERROR(INDEX('Oct15'!$F:$F, MATCH(MEM_BF!$J32,'Oct15'!$A:$A, 0)), 0)</f>
        <v>0</v>
      </c>
      <c r="T32" s="199">
        <f>IFERROR(INDEX('Oct15'!$G:$G, MATCH(MEM_BF!$J32, 'Oct15'!$A:$A, 0)), 0)</f>
        <v>0</v>
      </c>
      <c r="U32" s="199">
        <f>IFERROR(INDEX('Nov15'!$F:$F, MATCH(MEM_BF!$J32,'Nov15'!$A:$A, 0)), 0)</f>
        <v>0</v>
      </c>
      <c r="V32" s="199">
        <f>IFERROR(INDEX('Nov15'!$G:$G, MATCH(MEM_BF!$J32, 'Nov15'!$A:$A, 0)), 0)</f>
        <v>0</v>
      </c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4">
        <f t="shared" si="6"/>
        <v>200</v>
      </c>
      <c r="AL32" s="263">
        <f t="shared" si="7"/>
        <v>10</v>
      </c>
    </row>
    <row r="33" spans="1:38" x14ac:dyDescent="0.3">
      <c r="A33" s="207">
        <v>27</v>
      </c>
      <c r="B33" s="207">
        <v>2027</v>
      </c>
      <c r="C33" s="202">
        <v>15</v>
      </c>
      <c r="D33" s="202">
        <v>6</v>
      </c>
      <c r="E33" s="264">
        <f t="shared" si="0"/>
        <v>9</v>
      </c>
      <c r="F33" s="264">
        <f t="shared" si="1"/>
        <v>0</v>
      </c>
      <c r="G33" s="264">
        <f t="shared" si="2"/>
        <v>15</v>
      </c>
      <c r="H33" s="264">
        <f t="shared" si="9"/>
        <v>9</v>
      </c>
      <c r="I33" s="269"/>
      <c r="J33" s="202" t="s">
        <v>2346</v>
      </c>
      <c r="K33" s="265">
        <f t="shared" si="4"/>
        <v>2015</v>
      </c>
      <c r="L33" s="224" t="str">
        <f t="shared" si="5"/>
        <v>Oct</v>
      </c>
      <c r="M33" s="275">
        <f>IFERROR(INDEX(July15!F:F, MATCH(MEM_BF!$J33, July15!$B:$B, 0)), 0)</f>
        <v>0</v>
      </c>
      <c r="N33" s="199">
        <f>IFERROR(INDEX(July15!G:G, MATCH(MEM_BF!$J33, July15!$B:$B, 0)), 0)</f>
        <v>0</v>
      </c>
      <c r="O33" s="199">
        <f>IFERROR(INDEX('Aug15'!F:F, MATCH(MEM_BF!$J33, 'Aug15'!$A:$A, 0)), 0)</f>
        <v>80</v>
      </c>
      <c r="P33" s="199">
        <f>IFERROR(INDEX('Aug15'!$G:$G, MATCH(MEM_BF!$J33, 'Aug15'!$A:$A, 0)), 0)</f>
        <v>0</v>
      </c>
      <c r="Q33" s="199">
        <f>IFERROR(INDEX(Sept15!$F:$F, MATCH(MEM_BF!$J33, Sept15!$A:$A, 0)), 0)</f>
        <v>0</v>
      </c>
      <c r="R33" s="199">
        <f>IFERROR(INDEX(Sept15!$G:$G, MATCH(MEM_BF!$J33, Sept15!$A:$A, 0)), 0)</f>
        <v>0</v>
      </c>
      <c r="S33" s="199">
        <f>IFERROR(INDEX('Oct15'!$F:$F, MATCH(MEM_BF!$J33,'Oct15'!$A:$A, 0)), 0)</f>
        <v>0</v>
      </c>
      <c r="T33" s="199">
        <f>IFERROR(INDEX('Oct15'!$G:$G, MATCH(MEM_BF!$J33, 'Oct15'!$A:$A, 0)), 0)</f>
        <v>0</v>
      </c>
      <c r="U33" s="199">
        <f>IFERROR(INDEX('Nov15'!$F:$F, MATCH(MEM_BF!$J33,'Nov15'!$A:$A, 0)), 0)</f>
        <v>0</v>
      </c>
      <c r="V33" s="199">
        <f>IFERROR(INDEX('Nov15'!$G:$G, MATCH(MEM_BF!$J33, 'Nov15'!$A:$A, 0)), 0)</f>
        <v>0</v>
      </c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4">
        <f t="shared" si="6"/>
        <v>80</v>
      </c>
      <c r="AL33" s="263">
        <f t="shared" si="7"/>
        <v>4</v>
      </c>
    </row>
    <row r="34" spans="1:38" x14ac:dyDescent="0.3">
      <c r="A34" s="207">
        <v>28</v>
      </c>
      <c r="B34" s="207">
        <v>2028</v>
      </c>
      <c r="C34" s="224">
        <v>15</v>
      </c>
      <c r="D34" s="224">
        <v>11</v>
      </c>
      <c r="E34" s="264">
        <f t="shared" si="0"/>
        <v>10</v>
      </c>
      <c r="F34" s="264">
        <f t="shared" si="1"/>
        <v>0</v>
      </c>
      <c r="G34" s="264">
        <f t="shared" si="2"/>
        <v>15</v>
      </c>
      <c r="H34" s="264">
        <f t="shared" si="9"/>
        <v>10</v>
      </c>
      <c r="I34" s="267"/>
      <c r="J34" s="224" t="s">
        <v>678</v>
      </c>
      <c r="K34" s="265">
        <f t="shared" si="4"/>
        <v>2015</v>
      </c>
      <c r="L34" s="224" t="str">
        <f t="shared" si="5"/>
        <v>Nov</v>
      </c>
      <c r="M34" s="275">
        <f>IFERROR(INDEX(July15!F:F, MATCH(MEM_BF!$J34, July15!$B:$B, 0)), 0)</f>
        <v>0</v>
      </c>
      <c r="N34" s="199">
        <f>IFERROR(INDEX(July15!G:G, MATCH(MEM_BF!$J34, July15!$B:$B, 0)), 0)</f>
        <v>0</v>
      </c>
      <c r="O34" s="199">
        <f>IFERROR(INDEX('Aug15'!F:F, MATCH(MEM_BF!$J34, 'Aug15'!$A:$A, 0)), 0)</f>
        <v>0</v>
      </c>
      <c r="P34" s="199">
        <f>IFERROR(INDEX('Aug15'!$G:$G, MATCH(MEM_BF!$J34, 'Aug15'!$A:$A, 0)), 0)</f>
        <v>0</v>
      </c>
      <c r="Q34" s="199">
        <f>IFERROR(INDEX(Sept15!$F:$F, MATCH(MEM_BF!$J34, Sept15!$A:$A, 0)), 0)</f>
        <v>0</v>
      </c>
      <c r="R34" s="199">
        <f>IFERROR(INDEX(Sept15!$G:$G, MATCH(MEM_BF!$J34, Sept15!$A:$A, 0)), 0)</f>
        <v>0</v>
      </c>
      <c r="S34" s="199">
        <f>IFERROR(INDEX('Oct15'!$F:$F, MATCH(MEM_BF!$J34,'Oct15'!$A:$A, 0)), 0)</f>
        <v>0</v>
      </c>
      <c r="T34" s="199">
        <f>IFERROR(INDEX('Oct15'!$G:$G, MATCH(MEM_BF!$J34, 'Oct15'!$A:$A, 0)), 0)</f>
        <v>0</v>
      </c>
      <c r="U34" s="199">
        <f>IFERROR(INDEX('Nov15'!$F:$F, MATCH(MEM_BF!$J34,'Nov15'!$A:$A, 0)), 0)</f>
        <v>0</v>
      </c>
      <c r="V34" s="199">
        <f>IFERROR(INDEX('Nov15'!$G:$G, MATCH(MEM_BF!$J34, 'Nov15'!$A:$A, 0)), 0)</f>
        <v>0</v>
      </c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4">
        <f t="shared" si="6"/>
        <v>0</v>
      </c>
      <c r="AL34" s="263">
        <f t="shared" si="7"/>
        <v>0</v>
      </c>
    </row>
    <row r="35" spans="1:38" x14ac:dyDescent="0.3">
      <c r="A35" s="207">
        <v>29</v>
      </c>
      <c r="B35" s="207">
        <v>2029</v>
      </c>
      <c r="C35" s="254"/>
      <c r="D35" s="254"/>
      <c r="E35" s="264">
        <f t="shared" si="0"/>
        <v>-1</v>
      </c>
      <c r="F35" s="264">
        <f t="shared" si="1"/>
        <v>0</v>
      </c>
      <c r="G35" s="264">
        <f t="shared" si="2"/>
        <v>0</v>
      </c>
      <c r="H35" s="264">
        <f t="shared" si="9"/>
        <v>-1</v>
      </c>
      <c r="I35" s="267"/>
      <c r="J35" s="224" t="s">
        <v>683</v>
      </c>
      <c r="K35" s="265" t="str">
        <f t="shared" si="4"/>
        <v>Please</v>
      </c>
      <c r="L35" s="224" t="str">
        <f t="shared" si="5"/>
        <v>Pay</v>
      </c>
      <c r="M35" s="275">
        <f>IFERROR(INDEX(July15!F:F, MATCH(MEM_BF!$J35, July15!$B:$B, 0)), 0)</f>
        <v>0</v>
      </c>
      <c r="N35" s="199">
        <f>IFERROR(INDEX(July15!G:G, MATCH(MEM_BF!$J35, July15!$B:$B, 0)), 0)</f>
        <v>0</v>
      </c>
      <c r="O35" s="199">
        <f>IFERROR(INDEX('Aug15'!F:F, MATCH(MEM_BF!$J35, 'Aug15'!$A:$A, 0)), 0)</f>
        <v>0</v>
      </c>
      <c r="P35" s="199">
        <f>IFERROR(INDEX('Aug15'!$G:$G, MATCH(MEM_BF!$J35, 'Aug15'!$A:$A, 0)), 0)</f>
        <v>0</v>
      </c>
      <c r="Q35" s="199">
        <f>IFERROR(INDEX(Sept15!$F:$F, MATCH(MEM_BF!$J35, Sept15!$A:$A, 0)), 0)</f>
        <v>0</v>
      </c>
      <c r="R35" s="199">
        <f>IFERROR(INDEX(Sept15!$G:$G, MATCH(MEM_BF!$J35, Sept15!$A:$A, 0)), 0)</f>
        <v>0</v>
      </c>
      <c r="S35" s="199">
        <f>IFERROR(INDEX('Oct15'!$F:$F, MATCH(MEM_BF!$J35,'Oct15'!$A:$A, 0)), 0)</f>
        <v>0</v>
      </c>
      <c r="T35" s="199">
        <f>IFERROR(INDEX('Oct15'!$G:$G, MATCH(MEM_BF!$J35, 'Oct15'!$A:$A, 0)), 0)</f>
        <v>0</v>
      </c>
      <c r="U35" s="199">
        <f>IFERROR(INDEX('Nov15'!$F:$F, MATCH(MEM_BF!$J35,'Nov15'!$A:$A, 0)), 0)</f>
        <v>0</v>
      </c>
      <c r="V35" s="199">
        <f>IFERROR(INDEX('Nov15'!$G:$G, MATCH(MEM_BF!$J35, 'Nov15'!$A:$A, 0)), 0)</f>
        <v>0</v>
      </c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4">
        <f t="shared" si="6"/>
        <v>0</v>
      </c>
      <c r="AL35" s="263">
        <f t="shared" si="7"/>
        <v>0</v>
      </c>
    </row>
    <row r="36" spans="1:38" x14ac:dyDescent="0.3">
      <c r="C36" s="254"/>
      <c r="D36" s="254"/>
      <c r="E36" s="264">
        <f t="shared" si="0"/>
        <v>-1</v>
      </c>
      <c r="F36" s="264">
        <f t="shared" si="1"/>
        <v>0</v>
      </c>
      <c r="G36" s="264">
        <f t="shared" si="2"/>
        <v>0</v>
      </c>
      <c r="H36" s="264">
        <f t="shared" si="9"/>
        <v>-1</v>
      </c>
      <c r="I36" s="267"/>
      <c r="J36" s="224" t="s">
        <v>684</v>
      </c>
      <c r="K36" s="265" t="str">
        <f t="shared" si="4"/>
        <v>Please</v>
      </c>
      <c r="L36" s="224" t="str">
        <f t="shared" si="5"/>
        <v>Pay</v>
      </c>
      <c r="M36" s="275">
        <f>IFERROR(INDEX(July15!F:F, MATCH(MEM_BF!$J36, July15!$B:$B, 0)), 0)</f>
        <v>0</v>
      </c>
      <c r="N36" s="199">
        <f>IFERROR(INDEX(July15!G:G, MATCH(MEM_BF!$J36, July15!$B:$B, 0)), 0)</f>
        <v>0</v>
      </c>
      <c r="O36" s="199">
        <f>IFERROR(INDEX('Aug15'!F:F, MATCH(MEM_BF!$J36, 'Aug15'!$A:$A, 0)), 0)</f>
        <v>0</v>
      </c>
      <c r="P36" s="199">
        <f>IFERROR(INDEX('Aug15'!$G:$G, MATCH(MEM_BF!$J36, 'Aug15'!$A:$A, 0)), 0)</f>
        <v>0</v>
      </c>
      <c r="Q36" s="199">
        <f>IFERROR(INDEX(Sept15!$F:$F, MATCH(MEM_BF!$J36, Sept15!$A:$A, 0)), 0)</f>
        <v>0</v>
      </c>
      <c r="R36" s="199">
        <f>IFERROR(INDEX(Sept15!$G:$G, MATCH(MEM_BF!$J36, Sept15!$A:$A, 0)), 0)</f>
        <v>0</v>
      </c>
      <c r="S36" s="199">
        <f>IFERROR(INDEX('Oct15'!$F:$F, MATCH(MEM_BF!$J36,'Oct15'!$A:$A, 0)), 0)</f>
        <v>0</v>
      </c>
      <c r="T36" s="199">
        <f>IFERROR(INDEX('Oct15'!$G:$G, MATCH(MEM_BF!$J36, 'Oct15'!$A:$A, 0)), 0)</f>
        <v>0</v>
      </c>
      <c r="U36" s="199">
        <f>IFERROR(INDEX('Nov15'!$F:$F, MATCH(MEM_BF!$J36,'Nov15'!$A:$A, 0)), 0)</f>
        <v>0</v>
      </c>
      <c r="V36" s="199">
        <f>IFERROR(INDEX('Nov15'!$G:$G, MATCH(MEM_BF!$J36, 'Nov15'!$A:$A, 0)), 0)</f>
        <v>0</v>
      </c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4">
        <f t="shared" si="6"/>
        <v>0</v>
      </c>
      <c r="AL36" s="263">
        <f t="shared" si="7"/>
        <v>0</v>
      </c>
    </row>
    <row r="37" spans="1:38" x14ac:dyDescent="0.3">
      <c r="C37" s="224">
        <v>15</v>
      </c>
      <c r="D37" s="224">
        <v>8</v>
      </c>
      <c r="E37" s="264">
        <f t="shared" si="0"/>
        <v>9</v>
      </c>
      <c r="F37" s="264">
        <f t="shared" si="1"/>
        <v>0</v>
      </c>
      <c r="G37" s="264">
        <f t="shared" si="2"/>
        <v>15</v>
      </c>
      <c r="H37" s="264">
        <f t="shared" si="9"/>
        <v>9</v>
      </c>
      <c r="I37" s="267"/>
      <c r="J37" s="224" t="s">
        <v>685</v>
      </c>
      <c r="K37" s="265">
        <f t="shared" si="4"/>
        <v>2015</v>
      </c>
      <c r="L37" s="224" t="str">
        <f t="shared" si="5"/>
        <v>Oct</v>
      </c>
      <c r="M37" s="275">
        <f>IFERROR(INDEX(July15!F:F, MATCH(MEM_BF!$J37, July15!$B:$B, 0)), 0)</f>
        <v>0</v>
      </c>
      <c r="N37" s="199">
        <f>IFERROR(INDEX(July15!G:G, MATCH(MEM_BF!$J37, July15!$B:$B, 0)), 0)</f>
        <v>0</v>
      </c>
      <c r="O37" s="199">
        <f>IFERROR(INDEX('Aug15'!F:F, MATCH(MEM_BF!$J37, 'Aug15'!$A:$A, 0)), 0)</f>
        <v>0</v>
      </c>
      <c r="P37" s="199">
        <f>IFERROR(INDEX('Aug15'!$G:$G, MATCH(MEM_BF!$J37, 'Aug15'!$A:$A, 0)), 0)</f>
        <v>0</v>
      </c>
      <c r="Q37" s="199">
        <v>40</v>
      </c>
      <c r="R37" s="199">
        <f>IFERROR(INDEX(Sept15!$G:$G, MATCH(MEM_BF!$J37, Sept15!$A:$A, 0)), 0)</f>
        <v>0</v>
      </c>
      <c r="S37" s="199">
        <f>IFERROR(INDEX('Oct15'!$F:$F, MATCH(MEM_BF!$J37,'Oct15'!$A:$A, 0)), 0)</f>
        <v>0</v>
      </c>
      <c r="T37" s="199">
        <f>IFERROR(INDEX('Oct15'!$G:$G, MATCH(MEM_BF!$J37, 'Oct15'!$A:$A, 0)), 0)</f>
        <v>0</v>
      </c>
      <c r="U37" s="199">
        <f>IFERROR(INDEX('Nov15'!$F:$F, MATCH(MEM_BF!$J37,'Nov15'!$A:$A, 0)), 0)</f>
        <v>0</v>
      </c>
      <c r="V37" s="199">
        <f>IFERROR(INDEX('Nov15'!$G:$G, MATCH(MEM_BF!$J37, 'Nov15'!$A:$A, 0)), 0)</f>
        <v>0</v>
      </c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4">
        <f t="shared" si="6"/>
        <v>40</v>
      </c>
      <c r="AL37" s="263">
        <f t="shared" si="7"/>
        <v>2</v>
      </c>
    </row>
    <row r="38" spans="1:38" x14ac:dyDescent="0.3">
      <c r="C38" s="224">
        <v>15</v>
      </c>
      <c r="D38" s="224">
        <v>12</v>
      </c>
      <c r="E38" s="264">
        <f t="shared" si="0"/>
        <v>11</v>
      </c>
      <c r="F38" s="264">
        <f t="shared" si="1"/>
        <v>0</v>
      </c>
      <c r="G38" s="264">
        <f t="shared" si="2"/>
        <v>15</v>
      </c>
      <c r="H38" s="264">
        <f t="shared" si="9"/>
        <v>11</v>
      </c>
      <c r="I38" s="267"/>
      <c r="J38" s="224" t="s">
        <v>700</v>
      </c>
      <c r="K38" s="265">
        <f t="shared" si="4"/>
        <v>2015</v>
      </c>
      <c r="L38" s="224" t="str">
        <f t="shared" si="5"/>
        <v>Dec</v>
      </c>
      <c r="M38" s="275">
        <f>IFERROR(INDEX(July15!F:F, MATCH(MEM_BF!$J38, July15!$B:$B, 0)), 0)</f>
        <v>0</v>
      </c>
      <c r="N38" s="199">
        <f>IFERROR(INDEX(July15!G:G, MATCH(MEM_BF!$J38, July15!$B:$B, 0)), 0)</f>
        <v>0</v>
      </c>
      <c r="O38" s="199">
        <f>IFERROR(INDEX('Aug15'!F:F, MATCH(MEM_BF!$J38, 'Aug15'!$A:$A, 0)), 0)</f>
        <v>0</v>
      </c>
      <c r="P38" s="199">
        <f>IFERROR(INDEX('Aug15'!$G:$G, MATCH(MEM_BF!$J38, 'Aug15'!$A:$A, 0)), 0)</f>
        <v>0</v>
      </c>
      <c r="Q38" s="199">
        <f>IFERROR(INDEX(Sept15!$F:$F, MATCH(MEM_BF!$J38, Sept15!$A:$A, 0)), 0)</f>
        <v>0</v>
      </c>
      <c r="R38" s="199">
        <f>IFERROR(INDEX(Sept15!$G:$G, MATCH(MEM_BF!$J38, Sept15!$A:$A, 0)), 0)</f>
        <v>0</v>
      </c>
      <c r="S38" s="199">
        <f>IFERROR(INDEX('Oct15'!$F:$F, MATCH(MEM_BF!$J38,'Oct15'!$A:$A, 0)), 0)</f>
        <v>0</v>
      </c>
      <c r="T38" s="199">
        <f>IFERROR(INDEX('Oct15'!$G:$G, MATCH(MEM_BF!$J38, 'Oct15'!$A:$A, 0)), 0)</f>
        <v>0</v>
      </c>
      <c r="U38" s="199">
        <f>IFERROR(INDEX('Nov15'!$F:$F, MATCH(MEM_BF!$J38,'Nov15'!$A:$A, 0)), 0)</f>
        <v>0</v>
      </c>
      <c r="V38" s="199">
        <f>IFERROR(INDEX('Nov15'!$G:$G, MATCH(MEM_BF!$J38, 'Nov15'!$A:$A, 0)), 0)</f>
        <v>0</v>
      </c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4">
        <f t="shared" si="6"/>
        <v>0</v>
      </c>
      <c r="AL38" s="263">
        <f t="shared" si="7"/>
        <v>0</v>
      </c>
    </row>
    <row r="39" spans="1:38" x14ac:dyDescent="0.3">
      <c r="C39" s="224">
        <v>15</v>
      </c>
      <c r="D39" s="224">
        <v>12</v>
      </c>
      <c r="E39" s="264">
        <f t="shared" si="0"/>
        <v>11</v>
      </c>
      <c r="F39" s="264">
        <f t="shared" si="1"/>
        <v>0</v>
      </c>
      <c r="G39" s="264">
        <f t="shared" si="2"/>
        <v>15</v>
      </c>
      <c r="H39" s="264">
        <f t="shared" si="9"/>
        <v>11</v>
      </c>
      <c r="I39" s="267"/>
      <c r="J39" s="224" t="s">
        <v>704</v>
      </c>
      <c r="K39" s="265">
        <f t="shared" si="4"/>
        <v>2015</v>
      </c>
      <c r="L39" s="224" t="str">
        <f t="shared" si="5"/>
        <v>Dec</v>
      </c>
      <c r="M39" s="275">
        <f>IFERROR(INDEX(July15!F:F, MATCH(MEM_BF!$J39, July15!$B:$B, 0)), 0)</f>
        <v>0</v>
      </c>
      <c r="N39" s="199">
        <f>IFERROR(INDEX(July15!G:G, MATCH(MEM_BF!$J39, July15!$B:$B, 0)), 0)</f>
        <v>0</v>
      </c>
      <c r="O39" s="199">
        <f>IFERROR(INDEX('Aug15'!F:F, MATCH(MEM_BF!$J39, 'Aug15'!$A:$A, 0)), 0)</f>
        <v>0</v>
      </c>
      <c r="P39" s="199">
        <f>IFERROR(INDEX('Aug15'!$G:$G, MATCH(MEM_BF!$J39, 'Aug15'!$A:$A, 0)), 0)</f>
        <v>0</v>
      </c>
      <c r="Q39" s="199">
        <f>IFERROR(INDEX(Sept15!$F:$F, MATCH(MEM_BF!$J39, Sept15!$A:$A, 0)), 0)</f>
        <v>0</v>
      </c>
      <c r="R39" s="199">
        <f>IFERROR(INDEX(Sept15!$G:$G, MATCH(MEM_BF!$J39, Sept15!$A:$A, 0)), 0)</f>
        <v>0</v>
      </c>
      <c r="S39" s="199">
        <f>IFERROR(INDEX('Oct15'!$F:$F, MATCH(MEM_BF!$J39,'Oct15'!$A:$A, 0)), 0)</f>
        <v>0</v>
      </c>
      <c r="T39" s="199">
        <f>IFERROR(INDEX('Oct15'!$G:$G, MATCH(MEM_BF!$J39, 'Oct15'!$A:$A, 0)), 0)</f>
        <v>0</v>
      </c>
      <c r="U39" s="199">
        <f>IFERROR(INDEX('Nov15'!$F:$F, MATCH(MEM_BF!$J39,'Nov15'!$A:$A, 0)), 0)</f>
        <v>0</v>
      </c>
      <c r="V39" s="199">
        <f>IFERROR(INDEX('Nov15'!$G:$G, MATCH(MEM_BF!$J39, 'Nov15'!$A:$A, 0)), 0)</f>
        <v>0</v>
      </c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4">
        <f t="shared" si="6"/>
        <v>0</v>
      </c>
      <c r="AL39" s="263">
        <f t="shared" si="7"/>
        <v>0</v>
      </c>
    </row>
    <row r="40" spans="1:38" x14ac:dyDescent="0.3">
      <c r="C40" s="224"/>
      <c r="D40" s="224"/>
      <c r="E40" s="264">
        <f t="shared" si="0"/>
        <v>-1</v>
      </c>
      <c r="F40" s="264">
        <f t="shared" si="1"/>
        <v>0</v>
      </c>
      <c r="G40" s="264">
        <f t="shared" si="2"/>
        <v>0</v>
      </c>
      <c r="H40" s="264">
        <f t="shared" si="9"/>
        <v>-1</v>
      </c>
      <c r="I40" s="267"/>
      <c r="J40" s="224" t="s">
        <v>708</v>
      </c>
      <c r="K40" s="265" t="str">
        <f t="shared" si="4"/>
        <v>Please</v>
      </c>
      <c r="L40" s="224" t="str">
        <f t="shared" si="5"/>
        <v>Pay</v>
      </c>
      <c r="M40" s="275">
        <f>IFERROR(INDEX(July15!F:F, MATCH(MEM_BF!$J40, July15!$B:$B, 0)), 0)</f>
        <v>0</v>
      </c>
      <c r="N40" s="199">
        <f>IFERROR(INDEX(July15!G:G, MATCH(MEM_BF!$J40, July15!$B:$B, 0)), 0)</f>
        <v>0</v>
      </c>
      <c r="O40" s="199">
        <f>IFERROR(INDEX('Aug15'!F:F, MATCH(MEM_BF!$J40, 'Aug15'!$A:$A, 0)), 0)</f>
        <v>0</v>
      </c>
      <c r="P40" s="199">
        <f>IFERROR(INDEX('Aug15'!$G:$G, MATCH(MEM_BF!$J40, 'Aug15'!$A:$A, 0)), 0)</f>
        <v>0</v>
      </c>
      <c r="Q40" s="199">
        <f>IFERROR(INDEX(Sept15!$F:$F, MATCH(MEM_BF!$J40, Sept15!$A:$A, 0)), 0)</f>
        <v>0</v>
      </c>
      <c r="R40" s="199">
        <f>IFERROR(INDEX(Sept15!$G:$G, MATCH(MEM_BF!$J40, Sept15!$A:$A, 0)), 0)</f>
        <v>0</v>
      </c>
      <c r="S40" s="199">
        <f>IFERROR(INDEX('Oct15'!$F:$F, MATCH(MEM_BF!$J40,'Oct15'!$A:$A, 0)), 0)</f>
        <v>0</v>
      </c>
      <c r="T40" s="199">
        <f>IFERROR(INDEX('Oct15'!$G:$G, MATCH(MEM_BF!$J40, 'Oct15'!$A:$A, 0)), 0)</f>
        <v>0</v>
      </c>
      <c r="U40" s="199">
        <f>IFERROR(INDEX('Nov15'!$F:$F, MATCH(MEM_BF!$J40,'Nov15'!$A:$A, 0)), 0)</f>
        <v>0</v>
      </c>
      <c r="V40" s="199">
        <f>IFERROR(INDEX('Nov15'!$G:$G, MATCH(MEM_BF!$J40, 'Nov15'!$A:$A, 0)), 0)</f>
        <v>0</v>
      </c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4">
        <f t="shared" si="6"/>
        <v>0</v>
      </c>
      <c r="AL40" s="263">
        <f t="shared" si="7"/>
        <v>0</v>
      </c>
    </row>
    <row r="41" spans="1:38" x14ac:dyDescent="0.3">
      <c r="C41" s="224">
        <v>15</v>
      </c>
      <c r="D41" s="224">
        <v>3</v>
      </c>
      <c r="E41" s="264">
        <f t="shared" si="0"/>
        <v>2</v>
      </c>
      <c r="F41" s="264">
        <f t="shared" si="1"/>
        <v>0</v>
      </c>
      <c r="G41" s="264">
        <f t="shared" si="2"/>
        <v>15</v>
      </c>
      <c r="H41" s="264">
        <f t="shared" si="9"/>
        <v>2</v>
      </c>
      <c r="I41" s="267"/>
      <c r="J41" s="224" t="s">
        <v>710</v>
      </c>
      <c r="K41" s="265">
        <f t="shared" si="4"/>
        <v>2015</v>
      </c>
      <c r="L41" s="224" t="str">
        <f t="shared" si="5"/>
        <v>Mar</v>
      </c>
      <c r="M41" s="275">
        <f>IFERROR(INDEX(July15!F:F, MATCH(MEM_BF!$J41, July15!$B:$B, 0)), 0)</f>
        <v>0</v>
      </c>
      <c r="N41" s="199">
        <f>IFERROR(INDEX(July15!G:G, MATCH(MEM_BF!$J41, July15!$B:$B, 0)), 0)</f>
        <v>0</v>
      </c>
      <c r="O41" s="199">
        <f>IFERROR(INDEX('Aug15'!F:F, MATCH(MEM_BF!$J41, 'Aug15'!$A:$A, 0)), 0)</f>
        <v>0</v>
      </c>
      <c r="P41" s="199">
        <f>IFERROR(INDEX('Aug15'!$G:$G, MATCH(MEM_BF!$J41, 'Aug15'!$A:$A, 0)), 0)</f>
        <v>0</v>
      </c>
      <c r="Q41" s="199">
        <f>IFERROR(INDEX(Sept15!$F:$F, MATCH(MEM_BF!$J41, Sept15!$A:$A, 0)), 0)</f>
        <v>0</v>
      </c>
      <c r="R41" s="199">
        <f>IFERROR(INDEX(Sept15!$G:$G, MATCH(MEM_BF!$J41, Sept15!$A:$A, 0)), 0)</f>
        <v>0</v>
      </c>
      <c r="S41" s="199">
        <f>IFERROR(INDEX('Oct15'!$F:$F, MATCH(MEM_BF!$J41,'Oct15'!$A:$A, 0)), 0)</f>
        <v>0</v>
      </c>
      <c r="T41" s="199">
        <f>IFERROR(INDEX('Oct15'!$G:$G, MATCH(MEM_BF!$J41, 'Oct15'!$A:$A, 0)), 0)</f>
        <v>0</v>
      </c>
      <c r="U41" s="199">
        <f>IFERROR(INDEX('Nov15'!$F:$F, MATCH(MEM_BF!$J41,'Nov15'!$A:$A, 0)), 0)</f>
        <v>0</v>
      </c>
      <c r="V41" s="199">
        <f>IFERROR(INDEX('Nov15'!$G:$G, MATCH(MEM_BF!$J41, 'Nov15'!$A:$A, 0)), 0)</f>
        <v>0</v>
      </c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4">
        <f t="shared" si="6"/>
        <v>0</v>
      </c>
      <c r="AL41" s="263">
        <f t="shared" si="7"/>
        <v>0</v>
      </c>
    </row>
    <row r="42" spans="1:38" x14ac:dyDescent="0.3">
      <c r="C42" s="224">
        <v>15</v>
      </c>
      <c r="D42" s="224">
        <v>8</v>
      </c>
      <c r="E42" s="264">
        <f t="shared" si="0"/>
        <v>12</v>
      </c>
      <c r="F42" s="264">
        <f t="shared" si="1"/>
        <v>1</v>
      </c>
      <c r="G42" s="264">
        <f t="shared" si="2"/>
        <v>16</v>
      </c>
      <c r="H42" s="264">
        <f t="shared" si="9"/>
        <v>0</v>
      </c>
      <c r="I42" s="267"/>
      <c r="J42" s="224" t="s">
        <v>59</v>
      </c>
      <c r="K42" s="265">
        <f t="shared" si="4"/>
        <v>2016</v>
      </c>
      <c r="L42" s="224" t="str">
        <f t="shared" si="5"/>
        <v>Jan</v>
      </c>
      <c r="M42" s="275">
        <f>IFERROR(INDEX(July15!F:F, MATCH(MEM_BF!$J42, July15!$B:$B, 0)), 0)</f>
        <v>30</v>
      </c>
      <c r="N42" s="199">
        <f>IFERROR(INDEX(July15!G:G, MATCH(MEM_BF!$J42, July15!$B:$B, 0)), 0)</f>
        <v>0</v>
      </c>
      <c r="O42" s="199">
        <f>IFERROR(INDEX('Aug15'!F:F, MATCH(MEM_BF!$J42, 'Aug15'!$A:$A, 0)), 0)</f>
        <v>30</v>
      </c>
      <c r="P42" s="199">
        <f>IFERROR(INDEX('Aug15'!$G:$G, MATCH(MEM_BF!$J42, 'Aug15'!$A:$A, 0)), 0)</f>
        <v>0</v>
      </c>
      <c r="Q42" s="199">
        <f>IFERROR(INDEX(Sept15!$F:$F, MATCH(MEM_BF!$J42, Sept15!$A:$A, 0)), 0)</f>
        <v>30</v>
      </c>
      <c r="R42" s="199">
        <f>IFERROR(INDEX(Sept15!$G:$G, MATCH(MEM_BF!$J42, Sept15!$A:$A, 0)), 0)</f>
        <v>0</v>
      </c>
      <c r="S42" s="199">
        <f>IFERROR(INDEX('Oct15'!$F:$F, MATCH(MEM_BF!$J42,'Oct15'!$A:$A, 0)), 0)</f>
        <v>30</v>
      </c>
      <c r="T42" s="199">
        <f>IFERROR(INDEX('Oct15'!$G:$G, MATCH(MEM_BF!$J42, 'Oct15'!$A:$A, 0)), 0)</f>
        <v>0</v>
      </c>
      <c r="U42" s="199">
        <f>IFERROR(INDEX('Nov15'!$F:$F, MATCH(MEM_BF!$J42,'Nov15'!$A:$A, 0)), 0)</f>
        <v>30</v>
      </c>
      <c r="V42" s="199">
        <f>IFERROR(INDEX('Nov15'!$G:$G, MATCH(MEM_BF!$J42, 'Nov15'!$A:$A, 0)), 0)</f>
        <v>0</v>
      </c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4">
        <f t="shared" si="6"/>
        <v>150</v>
      </c>
      <c r="AL42" s="263">
        <f>AK42/30</f>
        <v>5</v>
      </c>
    </row>
    <row r="43" spans="1:38" x14ac:dyDescent="0.3">
      <c r="C43" s="224"/>
      <c r="D43" s="224"/>
      <c r="E43" s="264">
        <f t="shared" si="0"/>
        <v>-1</v>
      </c>
      <c r="F43" s="264">
        <f t="shared" si="1"/>
        <v>0</v>
      </c>
      <c r="G43" s="264">
        <f t="shared" si="2"/>
        <v>0</v>
      </c>
      <c r="H43" s="264">
        <f t="shared" si="9"/>
        <v>-1</v>
      </c>
      <c r="I43" s="267"/>
      <c r="J43" s="224" t="s">
        <v>738</v>
      </c>
      <c r="K43" s="265" t="str">
        <f t="shared" si="4"/>
        <v>Please</v>
      </c>
      <c r="L43" s="224" t="str">
        <f t="shared" si="5"/>
        <v>Pay</v>
      </c>
      <c r="M43" s="275">
        <f>IFERROR(INDEX(July15!F:F, MATCH(MEM_BF!$J43, July15!$B:$B, 0)), 0)</f>
        <v>0</v>
      </c>
      <c r="N43" s="199">
        <f>IFERROR(INDEX(July15!G:G, MATCH(MEM_BF!$J43, July15!$B:$B, 0)), 0)</f>
        <v>0</v>
      </c>
      <c r="O43" s="199">
        <f>IFERROR(INDEX('Aug15'!F:F, MATCH(MEM_BF!$J43, 'Aug15'!$A:$A, 0)), 0)</f>
        <v>0</v>
      </c>
      <c r="P43" s="199">
        <f>IFERROR(INDEX('Aug15'!$G:$G, MATCH(MEM_BF!$J43, 'Aug15'!$A:$A, 0)), 0)</f>
        <v>0</v>
      </c>
      <c r="Q43" s="199">
        <f>IFERROR(INDEX(Sept15!$F:$F, MATCH(MEM_BF!$J43, Sept15!$A:$A, 0)), 0)</f>
        <v>0</v>
      </c>
      <c r="R43" s="199">
        <f>IFERROR(INDEX(Sept15!$G:$G, MATCH(MEM_BF!$J43, Sept15!$A:$A, 0)), 0)</f>
        <v>0</v>
      </c>
      <c r="S43" s="199">
        <f>IFERROR(INDEX('Oct15'!$F:$F, MATCH(MEM_BF!$J43,'Oct15'!$A:$A, 0)), 0)</f>
        <v>0</v>
      </c>
      <c r="T43" s="199">
        <f>IFERROR(INDEX('Oct15'!$G:$G, MATCH(MEM_BF!$J43, 'Oct15'!$A:$A, 0)), 0)</f>
        <v>0</v>
      </c>
      <c r="U43" s="199">
        <f>IFERROR(INDEX('Nov15'!$F:$F, MATCH(MEM_BF!$J43,'Nov15'!$A:$A, 0)), 0)</f>
        <v>0</v>
      </c>
      <c r="V43" s="199">
        <f>IFERROR(INDEX('Nov15'!$G:$G, MATCH(MEM_BF!$J43, 'Nov15'!$A:$A, 0)), 0)</f>
        <v>0</v>
      </c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4">
        <f t="shared" si="6"/>
        <v>0</v>
      </c>
      <c r="AL43" s="263">
        <f t="shared" si="7"/>
        <v>0</v>
      </c>
    </row>
    <row r="44" spans="1:38" x14ac:dyDescent="0.3">
      <c r="C44" s="254"/>
      <c r="D44" s="254"/>
      <c r="E44" s="264">
        <f t="shared" si="0"/>
        <v>-1</v>
      </c>
      <c r="F44" s="264">
        <f t="shared" si="1"/>
        <v>0</v>
      </c>
      <c r="G44" s="264">
        <f t="shared" si="2"/>
        <v>0</v>
      </c>
      <c r="H44" s="264">
        <f t="shared" si="9"/>
        <v>-1</v>
      </c>
      <c r="I44" s="267"/>
      <c r="J44" s="224" t="s">
        <v>742</v>
      </c>
      <c r="K44" s="265" t="str">
        <f t="shared" si="4"/>
        <v>Please</v>
      </c>
      <c r="L44" s="224" t="str">
        <f t="shared" si="5"/>
        <v>Pay</v>
      </c>
      <c r="M44" s="275">
        <f>IFERROR(INDEX(July15!F:F, MATCH(MEM_BF!$J44, July15!$B:$B, 0)), 0)</f>
        <v>0</v>
      </c>
      <c r="N44" s="199">
        <f>IFERROR(INDEX(July15!G:G, MATCH(MEM_BF!$J44, July15!$B:$B, 0)), 0)</f>
        <v>0</v>
      </c>
      <c r="O44" s="199">
        <f>IFERROR(INDEX('Aug15'!F:F, MATCH(MEM_BF!$J44, 'Aug15'!$A:$A, 0)), 0)</f>
        <v>0</v>
      </c>
      <c r="P44" s="199">
        <f>IFERROR(INDEX('Aug15'!$G:$G, MATCH(MEM_BF!$J44, 'Aug15'!$A:$A, 0)), 0)</f>
        <v>0</v>
      </c>
      <c r="Q44" s="199">
        <f>IFERROR(INDEX(Sept15!$F:$F, MATCH(MEM_BF!$J44, Sept15!$A:$A, 0)), 0)</f>
        <v>0</v>
      </c>
      <c r="R44" s="199">
        <f>IFERROR(INDEX(Sept15!$G:$G, MATCH(MEM_BF!$J44, Sept15!$A:$A, 0)), 0)</f>
        <v>0</v>
      </c>
      <c r="S44" s="199">
        <f>IFERROR(INDEX('Oct15'!$F:$F, MATCH(MEM_BF!$J44,'Oct15'!$A:$A, 0)), 0)</f>
        <v>0</v>
      </c>
      <c r="T44" s="199">
        <f>IFERROR(INDEX('Oct15'!$G:$G, MATCH(MEM_BF!$J44, 'Oct15'!$A:$A, 0)), 0)</f>
        <v>0</v>
      </c>
      <c r="U44" s="199">
        <f>IFERROR(INDEX('Nov15'!$F:$F, MATCH(MEM_BF!$J44,'Nov15'!$A:$A, 0)), 0)</f>
        <v>0</v>
      </c>
      <c r="V44" s="199">
        <f>IFERROR(INDEX('Nov15'!$G:$G, MATCH(MEM_BF!$J44, 'Nov15'!$A:$A, 0)), 0)</f>
        <v>0</v>
      </c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4">
        <f t="shared" si="6"/>
        <v>0</v>
      </c>
      <c r="AL44" s="263">
        <f t="shared" si="7"/>
        <v>0</v>
      </c>
    </row>
    <row r="45" spans="1:38" x14ac:dyDescent="0.3">
      <c r="C45" s="254"/>
      <c r="D45" s="254"/>
      <c r="E45" s="264">
        <f t="shared" si="0"/>
        <v>-1</v>
      </c>
      <c r="F45" s="264">
        <f t="shared" si="1"/>
        <v>0</v>
      </c>
      <c r="G45" s="264">
        <f t="shared" si="2"/>
        <v>0</v>
      </c>
      <c r="H45" s="264">
        <f t="shared" si="9"/>
        <v>-1</v>
      </c>
      <c r="I45" s="267"/>
      <c r="J45" s="224" t="s">
        <v>743</v>
      </c>
      <c r="K45" s="265" t="str">
        <f t="shared" si="4"/>
        <v>Please</v>
      </c>
      <c r="L45" s="224" t="str">
        <f t="shared" si="5"/>
        <v>Pay</v>
      </c>
      <c r="M45" s="275">
        <f>IFERROR(INDEX(July15!F:F, MATCH(MEM_BF!$J45, July15!$B:$B, 0)), 0)</f>
        <v>0</v>
      </c>
      <c r="N45" s="199">
        <f>IFERROR(INDEX(July15!G:G, MATCH(MEM_BF!$J45, July15!$B:$B, 0)), 0)</f>
        <v>0</v>
      </c>
      <c r="O45" s="199">
        <f>IFERROR(INDEX('Aug15'!F:F, MATCH(MEM_BF!$J45, 'Aug15'!$A:$A, 0)), 0)</f>
        <v>0</v>
      </c>
      <c r="P45" s="199">
        <f>IFERROR(INDEX('Aug15'!$G:$G, MATCH(MEM_BF!$J45, 'Aug15'!$A:$A, 0)), 0)</f>
        <v>0</v>
      </c>
      <c r="Q45" s="199">
        <f>IFERROR(INDEX(Sept15!$F:$F, MATCH(MEM_BF!$J45, Sept15!$A:$A, 0)), 0)</f>
        <v>0</v>
      </c>
      <c r="R45" s="199">
        <f>IFERROR(INDEX(Sept15!$G:$G, MATCH(MEM_BF!$J45, Sept15!$A:$A, 0)), 0)</f>
        <v>0</v>
      </c>
      <c r="S45" s="199">
        <f>IFERROR(INDEX('Oct15'!$F:$F, MATCH(MEM_BF!$J45,'Oct15'!$A:$A, 0)), 0)</f>
        <v>0</v>
      </c>
      <c r="T45" s="199">
        <f>IFERROR(INDEX('Oct15'!$G:$G, MATCH(MEM_BF!$J45, 'Oct15'!$A:$A, 0)), 0)</f>
        <v>0</v>
      </c>
      <c r="U45" s="199">
        <f>IFERROR(INDEX('Nov15'!$F:$F, MATCH(MEM_BF!$J45,'Nov15'!$A:$A, 0)), 0)</f>
        <v>0</v>
      </c>
      <c r="V45" s="199">
        <f>IFERROR(INDEX('Nov15'!$G:$G, MATCH(MEM_BF!$J45, 'Nov15'!$A:$A, 0)), 0)</f>
        <v>0</v>
      </c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4">
        <f t="shared" si="6"/>
        <v>0</v>
      </c>
      <c r="AL45" s="263">
        <f t="shared" si="7"/>
        <v>0</v>
      </c>
    </row>
    <row r="46" spans="1:38" x14ac:dyDescent="0.3">
      <c r="C46" s="224">
        <v>15</v>
      </c>
      <c r="D46" s="224">
        <v>12</v>
      </c>
      <c r="E46" s="264">
        <f t="shared" si="0"/>
        <v>11</v>
      </c>
      <c r="F46" s="264">
        <f t="shared" si="1"/>
        <v>0</v>
      </c>
      <c r="G46" s="264">
        <f t="shared" si="2"/>
        <v>15</v>
      </c>
      <c r="H46" s="264">
        <f t="shared" si="9"/>
        <v>11</v>
      </c>
      <c r="I46" s="267"/>
      <c r="J46" s="224" t="s">
        <v>744</v>
      </c>
      <c r="K46" s="265">
        <f t="shared" si="4"/>
        <v>2015</v>
      </c>
      <c r="L46" s="224" t="str">
        <f t="shared" si="5"/>
        <v>Dec</v>
      </c>
      <c r="M46" s="275">
        <f>IFERROR(INDEX(July15!F:F, MATCH(MEM_BF!$J46, July15!$B:$B, 0)), 0)</f>
        <v>0</v>
      </c>
      <c r="N46" s="199">
        <f>IFERROR(INDEX(July15!G:G, MATCH(MEM_BF!$J46, July15!$B:$B, 0)), 0)</f>
        <v>0</v>
      </c>
      <c r="O46" s="199">
        <f>IFERROR(INDEX('Aug15'!F:F, MATCH(MEM_BF!$J46, 'Aug15'!$A:$A, 0)), 0)</f>
        <v>0</v>
      </c>
      <c r="P46" s="199">
        <f>IFERROR(INDEX('Aug15'!$G:$G, MATCH(MEM_BF!$J46, 'Aug15'!$A:$A, 0)), 0)</f>
        <v>0</v>
      </c>
      <c r="Q46" s="199">
        <f>IFERROR(INDEX(Sept15!$F:$F, MATCH(MEM_BF!$J46, Sept15!$A:$A, 0)), 0)</f>
        <v>0</v>
      </c>
      <c r="R46" s="199">
        <f>IFERROR(INDEX(Sept15!$G:$G, MATCH(MEM_BF!$J46, Sept15!$A:$A, 0)), 0)</f>
        <v>0</v>
      </c>
      <c r="S46" s="199">
        <f>IFERROR(INDEX('Oct15'!$F:$F, MATCH(MEM_BF!$J46,'Oct15'!$A:$A, 0)), 0)</f>
        <v>0</v>
      </c>
      <c r="T46" s="199">
        <f>IFERROR(INDEX('Oct15'!$G:$G, MATCH(MEM_BF!$J46, 'Oct15'!$A:$A, 0)), 0)</f>
        <v>0</v>
      </c>
      <c r="U46" s="199">
        <f>IFERROR(INDEX('Nov15'!$F:$F, MATCH(MEM_BF!$J46,'Nov15'!$A:$A, 0)), 0)</f>
        <v>0</v>
      </c>
      <c r="V46" s="199">
        <f>IFERROR(INDEX('Nov15'!$G:$G, MATCH(MEM_BF!$J46, 'Nov15'!$A:$A, 0)), 0)</f>
        <v>0</v>
      </c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4">
        <f t="shared" si="6"/>
        <v>0</v>
      </c>
      <c r="AL46" s="263">
        <f t="shared" si="7"/>
        <v>0</v>
      </c>
    </row>
    <row r="47" spans="1:38" x14ac:dyDescent="0.3">
      <c r="C47" s="224">
        <v>15</v>
      </c>
      <c r="D47" s="224">
        <v>12</v>
      </c>
      <c r="E47" s="264">
        <f t="shared" si="0"/>
        <v>11</v>
      </c>
      <c r="F47" s="264">
        <f t="shared" si="1"/>
        <v>0</v>
      </c>
      <c r="G47" s="264">
        <f t="shared" si="2"/>
        <v>15</v>
      </c>
      <c r="H47" s="264">
        <f t="shared" si="9"/>
        <v>11</v>
      </c>
      <c r="I47" s="267"/>
      <c r="J47" s="224" t="s">
        <v>749</v>
      </c>
      <c r="K47" s="265">
        <f t="shared" si="4"/>
        <v>2015</v>
      </c>
      <c r="L47" s="224" t="str">
        <f t="shared" si="5"/>
        <v>Dec</v>
      </c>
      <c r="M47" s="275">
        <f>IFERROR(INDEX(July15!F:F, MATCH(MEM_BF!$J47, July15!$B:$B, 0)), 0)</f>
        <v>0</v>
      </c>
      <c r="N47" s="199">
        <f>IFERROR(INDEX(July15!G:G, MATCH(MEM_BF!$J47, July15!$B:$B, 0)), 0)</f>
        <v>0</v>
      </c>
      <c r="O47" s="199">
        <f>IFERROR(INDEX('Aug15'!F:F, MATCH(MEM_BF!$J47, 'Aug15'!$A:$A, 0)), 0)</f>
        <v>0</v>
      </c>
      <c r="P47" s="199">
        <f>IFERROR(INDEX('Aug15'!$G:$G, MATCH(MEM_BF!$J47, 'Aug15'!$A:$A, 0)), 0)</f>
        <v>0</v>
      </c>
      <c r="Q47" s="199">
        <f>IFERROR(INDEX(Sept15!$F:$F, MATCH(MEM_BF!$J47, Sept15!$A:$A, 0)), 0)</f>
        <v>0</v>
      </c>
      <c r="R47" s="199">
        <f>IFERROR(INDEX(Sept15!$G:$G, MATCH(MEM_BF!$J47, Sept15!$A:$A, 0)), 0)</f>
        <v>0</v>
      </c>
      <c r="S47" s="199">
        <f>IFERROR(INDEX('Oct15'!$F:$F, MATCH(MEM_BF!$J47,'Oct15'!$A:$A, 0)), 0)</f>
        <v>0</v>
      </c>
      <c r="T47" s="199">
        <f>IFERROR(INDEX('Oct15'!$G:$G, MATCH(MEM_BF!$J47, 'Oct15'!$A:$A, 0)), 0)</f>
        <v>0</v>
      </c>
      <c r="U47" s="199">
        <f>IFERROR(INDEX('Nov15'!$F:$F, MATCH(MEM_BF!$J47,'Nov15'!$A:$A, 0)), 0)</f>
        <v>0</v>
      </c>
      <c r="V47" s="199">
        <f>IFERROR(INDEX('Nov15'!$G:$G, MATCH(MEM_BF!$J47, 'Nov15'!$A:$A, 0)), 0)</f>
        <v>0</v>
      </c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4">
        <f t="shared" si="6"/>
        <v>0</v>
      </c>
      <c r="AL47" s="263">
        <f t="shared" si="7"/>
        <v>0</v>
      </c>
    </row>
    <row r="48" spans="1:38" x14ac:dyDescent="0.3">
      <c r="C48" s="224">
        <v>15</v>
      </c>
      <c r="D48" s="224">
        <v>6</v>
      </c>
      <c r="E48" s="264">
        <f t="shared" si="0"/>
        <v>5</v>
      </c>
      <c r="F48" s="264">
        <f t="shared" si="1"/>
        <v>0</v>
      </c>
      <c r="G48" s="264">
        <f t="shared" si="2"/>
        <v>15</v>
      </c>
      <c r="H48" s="264">
        <f t="shared" si="9"/>
        <v>5</v>
      </c>
      <c r="I48" s="267"/>
      <c r="J48" s="224" t="s">
        <v>754</v>
      </c>
      <c r="K48" s="265">
        <f t="shared" si="4"/>
        <v>2015</v>
      </c>
      <c r="L48" s="224" t="str">
        <f t="shared" si="5"/>
        <v>Jun</v>
      </c>
      <c r="M48" s="275">
        <f>IFERROR(INDEX(July15!F:F, MATCH(MEM_BF!$J48, July15!$B:$B, 0)), 0)</f>
        <v>0</v>
      </c>
      <c r="N48" s="199">
        <f>IFERROR(INDEX(July15!G:G, MATCH(MEM_BF!$J48, July15!$B:$B, 0)), 0)</f>
        <v>0</v>
      </c>
      <c r="O48" s="199">
        <f>IFERROR(INDEX('Aug15'!F:F, MATCH(MEM_BF!$J48, 'Aug15'!$A:$A, 0)), 0)</f>
        <v>0</v>
      </c>
      <c r="P48" s="199">
        <f>IFERROR(INDEX('Aug15'!$G:$G, MATCH(MEM_BF!$J48, 'Aug15'!$A:$A, 0)), 0)</f>
        <v>0</v>
      </c>
      <c r="Q48" s="199">
        <f>IFERROR(INDEX(Sept15!$F:$F, MATCH(MEM_BF!$J48, Sept15!$A:$A, 0)), 0)</f>
        <v>0</v>
      </c>
      <c r="R48" s="199">
        <f>IFERROR(INDEX(Sept15!$G:$G, MATCH(MEM_BF!$J48, Sept15!$A:$A, 0)), 0)</f>
        <v>0</v>
      </c>
      <c r="S48" s="199">
        <f>IFERROR(INDEX('Oct15'!$F:$F, MATCH(MEM_BF!$J48,'Oct15'!$A:$A, 0)), 0)</f>
        <v>0</v>
      </c>
      <c r="T48" s="199">
        <f>IFERROR(INDEX('Oct15'!$G:$G, MATCH(MEM_BF!$J48, 'Oct15'!$A:$A, 0)), 0)</f>
        <v>0</v>
      </c>
      <c r="U48" s="199">
        <f>IFERROR(INDEX('Nov15'!$F:$F, MATCH(MEM_BF!$J48,'Nov15'!$A:$A, 0)), 0)</f>
        <v>0</v>
      </c>
      <c r="V48" s="199">
        <f>IFERROR(INDEX('Nov15'!$G:$G, MATCH(MEM_BF!$J48, 'Nov15'!$A:$A, 0)), 0)</f>
        <v>0</v>
      </c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4">
        <f t="shared" si="6"/>
        <v>0</v>
      </c>
      <c r="AL48" s="263">
        <f t="shared" si="7"/>
        <v>0</v>
      </c>
    </row>
    <row r="49" spans="3:38" x14ac:dyDescent="0.3">
      <c r="C49" s="224">
        <v>15</v>
      </c>
      <c r="D49" s="224">
        <v>3</v>
      </c>
      <c r="E49" s="264">
        <f t="shared" si="0"/>
        <v>2</v>
      </c>
      <c r="F49" s="264">
        <f t="shared" si="1"/>
        <v>0</v>
      </c>
      <c r="G49" s="264">
        <f t="shared" si="2"/>
        <v>15</v>
      </c>
      <c r="H49" s="264">
        <f t="shared" si="9"/>
        <v>2</v>
      </c>
      <c r="I49" s="267"/>
      <c r="J49" s="224" t="s">
        <v>757</v>
      </c>
      <c r="K49" s="265">
        <f t="shared" si="4"/>
        <v>2015</v>
      </c>
      <c r="L49" s="224" t="str">
        <f t="shared" si="5"/>
        <v>Mar</v>
      </c>
      <c r="M49" s="275">
        <f>IFERROR(INDEX(July15!F:F, MATCH(MEM_BF!$J49, July15!$B:$B, 0)), 0)</f>
        <v>0</v>
      </c>
      <c r="N49" s="199">
        <f>IFERROR(INDEX(July15!G:G, MATCH(MEM_BF!$J49, July15!$B:$B, 0)), 0)</f>
        <v>0</v>
      </c>
      <c r="O49" s="199">
        <f>IFERROR(INDEX('Aug15'!F:F, MATCH(MEM_BF!$J49, 'Aug15'!$A:$A, 0)), 0)</f>
        <v>0</v>
      </c>
      <c r="P49" s="199">
        <f>IFERROR(INDEX('Aug15'!$G:$G, MATCH(MEM_BF!$J49, 'Aug15'!$A:$A, 0)), 0)</f>
        <v>0</v>
      </c>
      <c r="Q49" s="199">
        <f>IFERROR(INDEX(Sept15!$F:$F, MATCH(MEM_BF!$J49, Sept15!$A:$A, 0)), 0)</f>
        <v>0</v>
      </c>
      <c r="R49" s="199">
        <f>IFERROR(INDEX(Sept15!$G:$G, MATCH(MEM_BF!$J49, Sept15!$A:$A, 0)), 0)</f>
        <v>0</v>
      </c>
      <c r="S49" s="199">
        <f>IFERROR(INDEX('Oct15'!$F:$F, MATCH(MEM_BF!$J49,'Oct15'!$A:$A, 0)), 0)</f>
        <v>0</v>
      </c>
      <c r="T49" s="199">
        <f>IFERROR(INDEX('Oct15'!$G:$G, MATCH(MEM_BF!$J49, 'Oct15'!$A:$A, 0)), 0)</f>
        <v>0</v>
      </c>
      <c r="U49" s="199">
        <f>IFERROR(INDEX('Nov15'!$F:$F, MATCH(MEM_BF!$J49,'Nov15'!$A:$A, 0)), 0)</f>
        <v>0</v>
      </c>
      <c r="V49" s="199">
        <f>IFERROR(INDEX('Nov15'!$G:$G, MATCH(MEM_BF!$J49, 'Nov15'!$A:$A, 0)), 0)</f>
        <v>0</v>
      </c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4">
        <f t="shared" si="6"/>
        <v>0</v>
      </c>
      <c r="AL49" s="263">
        <f t="shared" si="7"/>
        <v>0</v>
      </c>
    </row>
    <row r="50" spans="3:38" x14ac:dyDescent="0.3">
      <c r="C50" s="224">
        <v>15</v>
      </c>
      <c r="D50" s="224">
        <v>9</v>
      </c>
      <c r="E50" s="264">
        <f t="shared" si="0"/>
        <v>20</v>
      </c>
      <c r="F50" s="264">
        <f t="shared" si="1"/>
        <v>1</v>
      </c>
      <c r="G50" s="264">
        <f t="shared" si="2"/>
        <v>16</v>
      </c>
      <c r="H50" s="264">
        <f t="shared" si="9"/>
        <v>8</v>
      </c>
      <c r="I50" s="267"/>
      <c r="J50" s="224" t="s">
        <v>761</v>
      </c>
      <c r="K50" s="265">
        <f t="shared" si="4"/>
        <v>2016</v>
      </c>
      <c r="L50" s="224" t="str">
        <f t="shared" si="5"/>
        <v>Sep</v>
      </c>
      <c r="M50" s="275">
        <f>IFERROR(INDEX(July15!F:F, MATCH(MEM_BF!$J50, July15!$B:$B, 0)), 0)</f>
        <v>0</v>
      </c>
      <c r="N50" s="199">
        <f>IFERROR(INDEX(July15!G:G, MATCH(MEM_BF!$J50, July15!$B:$B, 0)), 0)</f>
        <v>0</v>
      </c>
      <c r="O50" s="199">
        <f>IFERROR(INDEX('Aug15'!F:F, MATCH(MEM_BF!$J50, 'Aug15'!$A:$A, 0)), 0)</f>
        <v>0</v>
      </c>
      <c r="P50" s="199">
        <f>IFERROR(INDEX('Aug15'!$G:$G, MATCH(MEM_BF!$J50, 'Aug15'!$A:$A, 0)), 0)</f>
        <v>0</v>
      </c>
      <c r="Q50" s="199">
        <f>IFERROR(INDEX(Sept15!$F:$F, MATCH(MEM_BF!$J50, Sept15!$A:$A, 0)), 0)</f>
        <v>0</v>
      </c>
      <c r="R50" s="199">
        <f>IFERROR(INDEX(Sept15!$G:$G, MATCH(MEM_BF!$J50, Sept15!$A:$A, 0)), 0)</f>
        <v>0</v>
      </c>
      <c r="S50" s="199">
        <f>IFERROR(INDEX('Oct15'!$F:$F, MATCH(MEM_BF!$J50,'Oct15'!$A:$A, 0)), 0)</f>
        <v>240</v>
      </c>
      <c r="T50" s="199">
        <f>IFERROR(INDEX('Oct15'!$G:$G, MATCH(MEM_BF!$J50, 'Oct15'!$A:$A, 0)), 0)</f>
        <v>0</v>
      </c>
      <c r="U50" s="199">
        <f>IFERROR(INDEX('Nov15'!$F:$F, MATCH(MEM_BF!$J50,'Nov15'!$A:$A, 0)), 0)</f>
        <v>0</v>
      </c>
      <c r="V50" s="199">
        <f>IFERROR(INDEX('Nov15'!$G:$G, MATCH(MEM_BF!$J50, 'Nov15'!$A:$A, 0)), 0)</f>
        <v>0</v>
      </c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4">
        <f t="shared" si="6"/>
        <v>240</v>
      </c>
      <c r="AL50" s="263">
        <f t="shared" si="7"/>
        <v>12</v>
      </c>
    </row>
    <row r="51" spans="3:38" x14ac:dyDescent="0.3">
      <c r="C51" s="254">
        <v>15</v>
      </c>
      <c r="D51" s="254">
        <v>9</v>
      </c>
      <c r="E51" s="264">
        <f t="shared" si="0"/>
        <v>10</v>
      </c>
      <c r="F51" s="264">
        <f t="shared" si="1"/>
        <v>0</v>
      </c>
      <c r="G51" s="264">
        <f t="shared" si="2"/>
        <v>15</v>
      </c>
      <c r="H51" s="264">
        <f t="shared" si="9"/>
        <v>10</v>
      </c>
      <c r="I51" s="267"/>
      <c r="J51" s="224" t="s">
        <v>763</v>
      </c>
      <c r="K51" s="265">
        <f t="shared" si="4"/>
        <v>2015</v>
      </c>
      <c r="L51" s="224" t="str">
        <f t="shared" si="5"/>
        <v>Nov</v>
      </c>
      <c r="M51" s="275">
        <f>IFERROR(INDEX(July15!F:F, MATCH(MEM_BF!$J51, July15!$B:$B, 0)), 0)</f>
        <v>0</v>
      </c>
      <c r="N51" s="199">
        <f>IFERROR(INDEX(July15!G:G, MATCH(MEM_BF!$J51, July15!$B:$B, 0)), 0)</f>
        <v>0</v>
      </c>
      <c r="O51" s="199">
        <f>IFERROR(INDEX('Aug15'!F:F, MATCH(MEM_BF!$J51, 'Aug15'!$A:$A, 0)), 0)</f>
        <v>0</v>
      </c>
      <c r="P51" s="199">
        <f>IFERROR(INDEX('Aug15'!$G:$G, MATCH(MEM_BF!$J51, 'Aug15'!$A:$A, 0)), 0)</f>
        <v>0</v>
      </c>
      <c r="Q51" s="199">
        <f>IFERROR(INDEX(Sept15!$F:$F, MATCH(MEM_BF!$J51, Sept15!$A:$A, 0)), 0)</f>
        <v>0</v>
      </c>
      <c r="R51" s="199">
        <f>IFERROR(INDEX(Sept15!$G:$G, MATCH(MEM_BF!$J51, Sept15!$A:$A, 0)), 0)</f>
        <v>0</v>
      </c>
      <c r="S51" s="199">
        <f>IFERROR(INDEX('Oct15'!$F:$F, MATCH(MEM_BF!$J51,'Oct15'!$A:$A, 0)), 0)</f>
        <v>20</v>
      </c>
      <c r="T51" s="199">
        <f>IFERROR(INDEX('Oct15'!$G:$G, MATCH(MEM_BF!$J51, 'Oct15'!$A:$A, 0)), 0)</f>
        <v>0</v>
      </c>
      <c r="U51" s="199">
        <f>IFERROR(INDEX('Nov15'!$F:$F, MATCH(MEM_BF!$J51,'Nov15'!$A:$A, 0)), 0)</f>
        <v>20</v>
      </c>
      <c r="V51" s="199">
        <f>IFERROR(INDEX('Nov15'!$G:$G, MATCH(MEM_BF!$J51, 'Nov15'!$A:$A, 0)), 0)</f>
        <v>0</v>
      </c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4">
        <f t="shared" si="6"/>
        <v>40</v>
      </c>
      <c r="AL51" s="263">
        <f t="shared" si="7"/>
        <v>2</v>
      </c>
    </row>
    <row r="52" spans="3:38" x14ac:dyDescent="0.3">
      <c r="C52" s="224">
        <v>15</v>
      </c>
      <c r="D52" s="224">
        <v>12</v>
      </c>
      <c r="E52" s="264">
        <f t="shared" si="0"/>
        <v>11</v>
      </c>
      <c r="F52" s="264">
        <f t="shared" si="1"/>
        <v>0</v>
      </c>
      <c r="G52" s="264">
        <f t="shared" si="2"/>
        <v>15</v>
      </c>
      <c r="H52" s="264">
        <f t="shared" si="9"/>
        <v>11</v>
      </c>
      <c r="I52" s="267"/>
      <c r="J52" s="224" t="s">
        <v>764</v>
      </c>
      <c r="K52" s="265">
        <f t="shared" si="4"/>
        <v>2015</v>
      </c>
      <c r="L52" s="224" t="str">
        <f t="shared" si="5"/>
        <v>Dec</v>
      </c>
      <c r="M52" s="275">
        <f>IFERROR(INDEX(July15!F:F, MATCH(MEM_BF!$J52, July15!$B:$B, 0)), 0)</f>
        <v>0</v>
      </c>
      <c r="N52" s="199">
        <f>IFERROR(INDEX(July15!G:G, MATCH(MEM_BF!$J52, July15!$B:$B, 0)), 0)</f>
        <v>0</v>
      </c>
      <c r="O52" s="199">
        <f>IFERROR(INDEX('Aug15'!F:F, MATCH(MEM_BF!$J52, 'Aug15'!$A:$A, 0)), 0)</f>
        <v>0</v>
      </c>
      <c r="P52" s="199">
        <f>IFERROR(INDEX('Aug15'!$G:$G, MATCH(MEM_BF!$J52, 'Aug15'!$A:$A, 0)), 0)</f>
        <v>0</v>
      </c>
      <c r="Q52" s="199">
        <f>IFERROR(INDEX(Sept15!$F:$F, MATCH(MEM_BF!$J52, Sept15!$A:$A, 0)), 0)</f>
        <v>0</v>
      </c>
      <c r="R52" s="199">
        <f>IFERROR(INDEX(Sept15!$G:$G, MATCH(MEM_BF!$J52, Sept15!$A:$A, 0)), 0)</f>
        <v>0</v>
      </c>
      <c r="S52" s="199">
        <f>IFERROR(INDEX('Oct15'!$F:$F, MATCH(MEM_BF!$J52,'Oct15'!$A:$A, 0)), 0)</f>
        <v>0</v>
      </c>
      <c r="T52" s="199">
        <f>IFERROR(INDEX('Oct15'!$G:$G, MATCH(MEM_BF!$J52, 'Oct15'!$A:$A, 0)), 0)</f>
        <v>0</v>
      </c>
      <c r="U52" s="199">
        <f>IFERROR(INDEX('Nov15'!$F:$F, MATCH(MEM_BF!$J52,'Nov15'!$A:$A, 0)), 0)</f>
        <v>0</v>
      </c>
      <c r="V52" s="199">
        <f>IFERROR(INDEX('Nov15'!$G:$G, MATCH(MEM_BF!$J52, 'Nov15'!$A:$A, 0)), 0)</f>
        <v>0</v>
      </c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4">
        <f t="shared" si="6"/>
        <v>0</v>
      </c>
      <c r="AL52" s="263">
        <f t="shared" si="7"/>
        <v>0</v>
      </c>
    </row>
    <row r="53" spans="3:38" x14ac:dyDescent="0.3">
      <c r="C53" s="224">
        <v>15</v>
      </c>
      <c r="D53" s="224">
        <v>6</v>
      </c>
      <c r="E53" s="264">
        <f t="shared" si="0"/>
        <v>5</v>
      </c>
      <c r="F53" s="264">
        <f t="shared" si="1"/>
        <v>0</v>
      </c>
      <c r="G53" s="264">
        <f t="shared" si="2"/>
        <v>15</v>
      </c>
      <c r="H53" s="264">
        <f t="shared" si="9"/>
        <v>5</v>
      </c>
      <c r="I53" s="267"/>
      <c r="J53" s="224" t="s">
        <v>771</v>
      </c>
      <c r="K53" s="265">
        <f t="shared" si="4"/>
        <v>2015</v>
      </c>
      <c r="L53" s="224" t="str">
        <f t="shared" si="5"/>
        <v>Jun</v>
      </c>
      <c r="M53" s="275">
        <f>IFERROR(INDEX(July15!F:F, MATCH(MEM_BF!$J53, July15!$B:$B, 0)), 0)</f>
        <v>0</v>
      </c>
      <c r="N53" s="199">
        <f>IFERROR(INDEX(July15!G:G, MATCH(MEM_BF!$J53, July15!$B:$B, 0)), 0)</f>
        <v>0</v>
      </c>
      <c r="O53" s="199">
        <f>IFERROR(INDEX('Aug15'!F:F, MATCH(MEM_BF!$J53, 'Aug15'!$A:$A, 0)), 0)</f>
        <v>0</v>
      </c>
      <c r="P53" s="199">
        <f>IFERROR(INDEX('Aug15'!$G:$G, MATCH(MEM_BF!$J53, 'Aug15'!$A:$A, 0)), 0)</f>
        <v>0</v>
      </c>
      <c r="Q53" s="199">
        <f>IFERROR(INDEX(Sept15!$F:$F, MATCH(MEM_BF!$J53, Sept15!$A:$A, 0)), 0)</f>
        <v>0</v>
      </c>
      <c r="R53" s="199">
        <f>IFERROR(INDEX(Sept15!$G:$G, MATCH(MEM_BF!$J53, Sept15!$A:$A, 0)), 0)</f>
        <v>0</v>
      </c>
      <c r="S53" s="199">
        <f>IFERROR(INDEX('Oct15'!$F:$F, MATCH(MEM_BF!$J53,'Oct15'!$A:$A, 0)), 0)</f>
        <v>0</v>
      </c>
      <c r="T53" s="199">
        <f>IFERROR(INDEX('Oct15'!$G:$G, MATCH(MEM_BF!$J53, 'Oct15'!$A:$A, 0)), 0)</f>
        <v>0</v>
      </c>
      <c r="U53" s="199">
        <f>IFERROR(INDEX('Nov15'!$F:$F, MATCH(MEM_BF!$J53,'Nov15'!$A:$A, 0)), 0)</f>
        <v>0</v>
      </c>
      <c r="V53" s="199">
        <f>IFERROR(INDEX('Nov15'!$G:$G, MATCH(MEM_BF!$J53, 'Nov15'!$A:$A, 0)), 0)</f>
        <v>0</v>
      </c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4">
        <f t="shared" si="6"/>
        <v>0</v>
      </c>
      <c r="AL53" s="263">
        <f t="shared" si="7"/>
        <v>0</v>
      </c>
    </row>
    <row r="54" spans="3:38" x14ac:dyDescent="0.3">
      <c r="C54" s="256"/>
      <c r="D54" s="256"/>
      <c r="E54" s="264">
        <f t="shared" si="0"/>
        <v>-1</v>
      </c>
      <c r="F54" s="264">
        <f t="shared" si="1"/>
        <v>0</v>
      </c>
      <c r="G54" s="264">
        <f t="shared" si="2"/>
        <v>0</v>
      </c>
      <c r="H54" s="264">
        <f t="shared" si="9"/>
        <v>-1</v>
      </c>
      <c r="I54" s="270"/>
      <c r="J54" s="231" t="s">
        <v>774</v>
      </c>
      <c r="K54" s="265" t="str">
        <f t="shared" si="4"/>
        <v>Please</v>
      </c>
      <c r="L54" s="224" t="str">
        <f t="shared" si="5"/>
        <v>Pay</v>
      </c>
      <c r="M54" s="275">
        <f>IFERROR(INDEX(July15!F:F, MATCH(MEM_BF!$J54, July15!$B:$B, 0)), 0)</f>
        <v>0</v>
      </c>
      <c r="N54" s="199">
        <f>IFERROR(INDEX(July15!G:G, MATCH(MEM_BF!$J54, July15!$B:$B, 0)), 0)</f>
        <v>0</v>
      </c>
      <c r="O54" s="199">
        <f>IFERROR(INDEX('Aug15'!F:F, MATCH(MEM_BF!$J54, 'Aug15'!$A:$A, 0)), 0)</f>
        <v>0</v>
      </c>
      <c r="P54" s="199">
        <f>IFERROR(INDEX('Aug15'!$G:$G, MATCH(MEM_BF!$J54, 'Aug15'!$A:$A, 0)), 0)</f>
        <v>0</v>
      </c>
      <c r="Q54" s="199">
        <f>IFERROR(INDEX(Sept15!$F:$F, MATCH(MEM_BF!$J54, Sept15!$A:$A, 0)), 0)</f>
        <v>0</v>
      </c>
      <c r="R54" s="199">
        <f>IFERROR(INDEX(Sept15!$G:$G, MATCH(MEM_BF!$J54, Sept15!$A:$A, 0)), 0)</f>
        <v>0</v>
      </c>
      <c r="S54" s="199">
        <f>IFERROR(INDEX('Oct15'!$F:$F, MATCH(MEM_BF!$J54,'Oct15'!$A:$A, 0)), 0)</f>
        <v>0</v>
      </c>
      <c r="T54" s="199">
        <f>IFERROR(INDEX('Oct15'!$G:$G, MATCH(MEM_BF!$J54, 'Oct15'!$A:$A, 0)), 0)</f>
        <v>0</v>
      </c>
      <c r="U54" s="199">
        <f>IFERROR(INDEX('Nov15'!$F:$F, MATCH(MEM_BF!$J54,'Nov15'!$A:$A, 0)), 0)</f>
        <v>0</v>
      </c>
      <c r="V54" s="199">
        <f>IFERROR(INDEX('Nov15'!$G:$G, MATCH(MEM_BF!$J54, 'Nov15'!$A:$A, 0)), 0)</f>
        <v>0</v>
      </c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4">
        <f t="shared" si="6"/>
        <v>0</v>
      </c>
      <c r="AL54" s="263">
        <f t="shared" si="7"/>
        <v>0</v>
      </c>
    </row>
    <row r="55" spans="3:38" x14ac:dyDescent="0.3">
      <c r="C55" s="224">
        <v>15</v>
      </c>
      <c r="D55" s="224">
        <v>8</v>
      </c>
      <c r="E55" s="264">
        <f t="shared" si="0"/>
        <v>12</v>
      </c>
      <c r="F55" s="264">
        <f t="shared" si="1"/>
        <v>1</v>
      </c>
      <c r="G55" s="264">
        <f t="shared" si="2"/>
        <v>16</v>
      </c>
      <c r="H55" s="264">
        <f t="shared" si="9"/>
        <v>0</v>
      </c>
      <c r="I55" s="267"/>
      <c r="J55" s="224" t="s">
        <v>455</v>
      </c>
      <c r="K55" s="265">
        <f t="shared" si="4"/>
        <v>2016</v>
      </c>
      <c r="L55" s="224" t="str">
        <f t="shared" si="5"/>
        <v>Jan</v>
      </c>
      <c r="M55" s="275">
        <f>IFERROR(INDEX(July15!F:F, MATCH(MEM_BF!$J55, July15!$B:$B, 0)), 0)</f>
        <v>20</v>
      </c>
      <c r="N55" s="199">
        <f>IFERROR(INDEX(July15!G:G, MATCH(MEM_BF!$J55, July15!$B:$B, 0)), 0)</f>
        <v>0</v>
      </c>
      <c r="O55" s="199">
        <f>IFERROR(INDEX('Aug15'!F:F, MATCH(MEM_BF!$J55, 'Aug15'!$A:$A, 0)), 0)</f>
        <v>20</v>
      </c>
      <c r="P55" s="199">
        <f>IFERROR(INDEX('Aug15'!$G:$G, MATCH(MEM_BF!$J55, 'Aug15'!$A:$A, 0)), 0)</f>
        <v>0</v>
      </c>
      <c r="Q55" s="199">
        <f>IFERROR(INDEX(Sept15!$F:$F, MATCH(MEM_BF!$J55, Sept15!$A:$A, 0)), 0)</f>
        <v>20</v>
      </c>
      <c r="R55" s="199">
        <f>IFERROR(INDEX(Sept15!$G:$G, MATCH(MEM_BF!$J55, Sept15!$A:$A, 0)), 0)</f>
        <v>0</v>
      </c>
      <c r="S55" s="199">
        <f>IFERROR(INDEX('Oct15'!$F:$F, MATCH(MEM_BF!$J55,'Oct15'!$A:$A, 0)), 0)</f>
        <v>20</v>
      </c>
      <c r="T55" s="199">
        <f>IFERROR(INDEX('Oct15'!$G:$G, MATCH(MEM_BF!$J55, 'Oct15'!$A:$A, 0)), 0)</f>
        <v>0</v>
      </c>
      <c r="U55" s="199">
        <f>IFERROR(INDEX('Nov15'!$F:$F, MATCH(MEM_BF!$J55,'Nov15'!$A:$A, 0)), 0)</f>
        <v>20</v>
      </c>
      <c r="V55" s="199">
        <f>IFERROR(INDEX('Nov15'!$G:$G, MATCH(MEM_BF!$J55, 'Nov15'!$A:$A, 0)), 0)</f>
        <v>0</v>
      </c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4">
        <f t="shared" si="6"/>
        <v>100</v>
      </c>
      <c r="AL55" s="263">
        <f t="shared" si="7"/>
        <v>5</v>
      </c>
    </row>
    <row r="56" spans="3:38" x14ac:dyDescent="0.3">
      <c r="C56" s="224"/>
      <c r="D56" s="224"/>
      <c r="E56" s="264">
        <f t="shared" si="0"/>
        <v>-1</v>
      </c>
      <c r="F56" s="264">
        <f t="shared" si="1"/>
        <v>0</v>
      </c>
      <c r="G56" s="264">
        <f t="shared" si="2"/>
        <v>0</v>
      </c>
      <c r="H56" s="264">
        <f t="shared" si="9"/>
        <v>-1</v>
      </c>
      <c r="I56" s="267"/>
      <c r="J56" s="224" t="s">
        <v>784</v>
      </c>
      <c r="K56" s="265" t="str">
        <f t="shared" si="4"/>
        <v>Please</v>
      </c>
      <c r="L56" s="224" t="str">
        <f t="shared" si="5"/>
        <v>Pay</v>
      </c>
      <c r="M56" s="275">
        <f>IFERROR(INDEX(July15!F:F, MATCH(MEM_BF!$J56, July15!$B:$B, 0)), 0)</f>
        <v>0</v>
      </c>
      <c r="N56" s="199">
        <f>IFERROR(INDEX(July15!G:G, MATCH(MEM_BF!$J56, July15!$B:$B, 0)), 0)</f>
        <v>0</v>
      </c>
      <c r="O56" s="199">
        <f>IFERROR(INDEX('Aug15'!F:F, MATCH(MEM_BF!$J56, 'Aug15'!$A:$A, 0)), 0)</f>
        <v>0</v>
      </c>
      <c r="P56" s="199">
        <f>IFERROR(INDEX('Aug15'!$G:$G, MATCH(MEM_BF!$J56, 'Aug15'!$A:$A, 0)), 0)</f>
        <v>0</v>
      </c>
      <c r="Q56" s="199">
        <f>IFERROR(INDEX(Sept15!$F:$F, MATCH(MEM_BF!$J56, Sept15!$A:$A, 0)), 0)</f>
        <v>0</v>
      </c>
      <c r="R56" s="199">
        <f>IFERROR(INDEX(Sept15!$G:$G, MATCH(MEM_BF!$J56, Sept15!$A:$A, 0)), 0)</f>
        <v>0</v>
      </c>
      <c r="S56" s="199">
        <f>IFERROR(INDEX('Oct15'!$F:$F, MATCH(MEM_BF!$J56,'Oct15'!$A:$A, 0)), 0)</f>
        <v>0</v>
      </c>
      <c r="T56" s="199">
        <f>IFERROR(INDEX('Oct15'!$G:$G, MATCH(MEM_BF!$J56, 'Oct15'!$A:$A, 0)), 0)</f>
        <v>0</v>
      </c>
      <c r="U56" s="199">
        <f>IFERROR(INDEX('Nov15'!$F:$F, MATCH(MEM_BF!$J56,'Nov15'!$A:$A, 0)), 0)</f>
        <v>0</v>
      </c>
      <c r="V56" s="199">
        <f>IFERROR(INDEX('Nov15'!$G:$G, MATCH(MEM_BF!$J56, 'Nov15'!$A:$A, 0)), 0)</f>
        <v>0</v>
      </c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4">
        <f t="shared" si="6"/>
        <v>0</v>
      </c>
      <c r="AL56" s="263">
        <f t="shared" si="7"/>
        <v>0</v>
      </c>
    </row>
    <row r="57" spans="3:38" x14ac:dyDescent="0.3">
      <c r="C57" s="224"/>
      <c r="D57" s="224"/>
      <c r="E57" s="264">
        <f t="shared" si="0"/>
        <v>-1</v>
      </c>
      <c r="F57" s="264">
        <f t="shared" si="1"/>
        <v>0</v>
      </c>
      <c r="G57" s="264">
        <f t="shared" si="2"/>
        <v>0</v>
      </c>
      <c r="H57" s="264">
        <f t="shared" si="9"/>
        <v>-1</v>
      </c>
      <c r="I57" s="267"/>
      <c r="J57" s="224" t="s">
        <v>786</v>
      </c>
      <c r="K57" s="265" t="str">
        <f t="shared" si="4"/>
        <v>Please</v>
      </c>
      <c r="L57" s="224" t="str">
        <f t="shared" si="5"/>
        <v>Pay</v>
      </c>
      <c r="M57" s="275">
        <f>IFERROR(INDEX(July15!F:F, MATCH(MEM_BF!$J57, July15!$B:$B, 0)), 0)</f>
        <v>0</v>
      </c>
      <c r="N57" s="199">
        <f>IFERROR(INDEX(July15!G:G, MATCH(MEM_BF!$J57, July15!$B:$B, 0)), 0)</f>
        <v>0</v>
      </c>
      <c r="O57" s="199">
        <f>IFERROR(INDEX('Aug15'!F:F, MATCH(MEM_BF!$J57, 'Aug15'!$A:$A, 0)), 0)</f>
        <v>0</v>
      </c>
      <c r="P57" s="199">
        <f>IFERROR(INDEX('Aug15'!$G:$G, MATCH(MEM_BF!$J57, 'Aug15'!$A:$A, 0)), 0)</f>
        <v>0</v>
      </c>
      <c r="Q57" s="199">
        <f>IFERROR(INDEX(Sept15!$F:$F, MATCH(MEM_BF!$J57, Sept15!$A:$A, 0)), 0)</f>
        <v>0</v>
      </c>
      <c r="R57" s="199">
        <f>IFERROR(INDEX(Sept15!$G:$G, MATCH(MEM_BF!$J57, Sept15!$A:$A, 0)), 0)</f>
        <v>0</v>
      </c>
      <c r="S57" s="199">
        <f>IFERROR(INDEX('Oct15'!$F:$F, MATCH(MEM_BF!$J57,'Oct15'!$A:$A, 0)), 0)</f>
        <v>0</v>
      </c>
      <c r="T57" s="199">
        <f>IFERROR(INDEX('Oct15'!$G:$G, MATCH(MEM_BF!$J57, 'Oct15'!$A:$A, 0)), 0)</f>
        <v>0</v>
      </c>
      <c r="U57" s="199">
        <f>IFERROR(INDEX('Nov15'!$F:$F, MATCH(MEM_BF!$J57,'Nov15'!$A:$A, 0)), 0)</f>
        <v>0</v>
      </c>
      <c r="V57" s="199">
        <f>IFERROR(INDEX('Nov15'!$G:$G, MATCH(MEM_BF!$J57, 'Nov15'!$A:$A, 0)), 0)</f>
        <v>0</v>
      </c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4">
        <f t="shared" si="6"/>
        <v>0</v>
      </c>
      <c r="AL57" s="263">
        <f t="shared" si="7"/>
        <v>0</v>
      </c>
    </row>
    <row r="58" spans="3:38" x14ac:dyDescent="0.3">
      <c r="C58" s="224">
        <v>15</v>
      </c>
      <c r="D58" s="224">
        <v>7</v>
      </c>
      <c r="E58" s="264">
        <f t="shared" si="0"/>
        <v>11</v>
      </c>
      <c r="F58" s="264">
        <f t="shared" si="1"/>
        <v>0</v>
      </c>
      <c r="G58" s="264">
        <f t="shared" si="2"/>
        <v>15</v>
      </c>
      <c r="H58" s="264">
        <f t="shared" si="9"/>
        <v>11</v>
      </c>
      <c r="I58" s="267"/>
      <c r="J58" s="224" t="s">
        <v>473</v>
      </c>
      <c r="K58" s="265">
        <f t="shared" si="4"/>
        <v>2015</v>
      </c>
      <c r="L58" s="224" t="str">
        <f t="shared" si="5"/>
        <v>Dec</v>
      </c>
      <c r="M58" s="275">
        <f>IFERROR(INDEX(July15!F:F, MATCH(MEM_BF!$J58, July15!$B:$B, 0)), 0)</f>
        <v>20</v>
      </c>
      <c r="N58" s="199">
        <f>IFERROR(INDEX(July15!G:G, MATCH(MEM_BF!$J58, July15!$B:$B, 0)), 0)</f>
        <v>0</v>
      </c>
      <c r="O58" s="199">
        <f>IFERROR(INDEX('Aug15'!F:F, MATCH(MEM_BF!$J58, 'Aug15'!$A:$A, 0)), 0)</f>
        <v>20</v>
      </c>
      <c r="P58" s="199">
        <f>IFERROR(INDEX('Aug15'!$G:$G, MATCH(MEM_BF!$J58, 'Aug15'!$A:$A, 0)), 0)</f>
        <v>0</v>
      </c>
      <c r="Q58" s="199">
        <f>IFERROR(INDEX(Sept15!$F:$F, MATCH(MEM_BF!$J58, Sept15!$A:$A, 0)), 0)</f>
        <v>20</v>
      </c>
      <c r="R58" s="199">
        <f>IFERROR(INDEX(Sept15!$G:$G, MATCH(MEM_BF!$J58, Sept15!$A:$A, 0)), 0)</f>
        <v>0</v>
      </c>
      <c r="S58" s="199">
        <f>IFERROR(INDEX('Oct15'!$F:$F, MATCH(MEM_BF!$J58,'Oct15'!$A:$A, 0)), 0)</f>
        <v>20</v>
      </c>
      <c r="T58" s="199">
        <f>IFERROR(INDEX('Oct15'!$G:$G, MATCH(MEM_BF!$J58, 'Oct15'!$A:$A, 0)), 0)</f>
        <v>0</v>
      </c>
      <c r="U58" s="199">
        <f>IFERROR(INDEX('Nov15'!$F:$F, MATCH(MEM_BF!$J58,'Nov15'!$A:$A, 0)), 0)</f>
        <v>20</v>
      </c>
      <c r="V58" s="199">
        <f>IFERROR(INDEX('Nov15'!$G:$G, MATCH(MEM_BF!$J58, 'Nov15'!$A:$A, 0)), 0)</f>
        <v>0</v>
      </c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4">
        <f t="shared" si="6"/>
        <v>100</v>
      </c>
      <c r="AL58" s="263">
        <f t="shared" si="7"/>
        <v>5</v>
      </c>
    </row>
    <row r="59" spans="3:38" x14ac:dyDescent="0.3">
      <c r="C59" s="224">
        <v>15</v>
      </c>
      <c r="D59" s="224">
        <v>7</v>
      </c>
      <c r="E59" s="264">
        <f t="shared" si="0"/>
        <v>7</v>
      </c>
      <c r="F59" s="264">
        <f t="shared" si="1"/>
        <v>0</v>
      </c>
      <c r="G59" s="264">
        <f t="shared" si="2"/>
        <v>15</v>
      </c>
      <c r="H59" s="264">
        <f t="shared" si="9"/>
        <v>7</v>
      </c>
      <c r="I59" s="267"/>
      <c r="J59" s="224" t="s">
        <v>551</v>
      </c>
      <c r="K59" s="265">
        <f t="shared" si="4"/>
        <v>2015</v>
      </c>
      <c r="L59" s="224" t="str">
        <f t="shared" si="5"/>
        <v>Aug</v>
      </c>
      <c r="M59" s="275">
        <f>IFERROR(INDEX(July15!F:F, MATCH(MEM_BF!$J59, July15!$B:$B, 0)), 0)</f>
        <v>0</v>
      </c>
      <c r="N59" s="199">
        <f>IFERROR(INDEX(July15!G:G, MATCH(MEM_BF!$J59, July15!$B:$B, 0)), 0)</f>
        <v>0</v>
      </c>
      <c r="O59" s="199">
        <f>IFERROR(INDEX('Aug15'!F:F, MATCH(MEM_BF!$J59, 'Aug15'!$A:$A, 0)), 0)</f>
        <v>20</v>
      </c>
      <c r="P59" s="199">
        <f>IFERROR(INDEX('Aug15'!$G:$G, MATCH(MEM_BF!$J59, 'Aug15'!$A:$A, 0)), 0)</f>
        <v>0</v>
      </c>
      <c r="Q59" s="199">
        <f>IFERROR(INDEX(Sept15!$F:$F, MATCH(MEM_BF!$J59, Sept15!$A:$A, 0)), 0)</f>
        <v>0</v>
      </c>
      <c r="R59" s="199">
        <f>IFERROR(INDEX(Sept15!$G:$G, MATCH(MEM_BF!$J59, Sept15!$A:$A, 0)), 0)</f>
        <v>0</v>
      </c>
      <c r="S59" s="199">
        <f>IFERROR(INDEX('Oct15'!$F:$F, MATCH(MEM_BF!$J59,'Oct15'!$A:$A, 0)), 0)</f>
        <v>0</v>
      </c>
      <c r="T59" s="199">
        <f>IFERROR(INDEX('Oct15'!$G:$G, MATCH(MEM_BF!$J59, 'Oct15'!$A:$A, 0)), 0)</f>
        <v>0</v>
      </c>
      <c r="U59" s="199">
        <f>IFERROR(INDEX('Nov15'!$F:$F, MATCH(MEM_BF!$J59,'Nov15'!$A:$A, 0)), 0)</f>
        <v>0</v>
      </c>
      <c r="V59" s="199">
        <f>IFERROR(INDEX('Nov15'!$G:$G, MATCH(MEM_BF!$J59, 'Nov15'!$A:$A, 0)), 0)</f>
        <v>0</v>
      </c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4">
        <f t="shared" si="6"/>
        <v>20</v>
      </c>
      <c r="AL59" s="263">
        <f t="shared" si="7"/>
        <v>1</v>
      </c>
    </row>
    <row r="60" spans="3:38" x14ac:dyDescent="0.3">
      <c r="C60" s="224">
        <v>15</v>
      </c>
      <c r="D60" s="224">
        <v>3</v>
      </c>
      <c r="E60" s="264">
        <f t="shared" si="0"/>
        <v>6</v>
      </c>
      <c r="F60" s="264">
        <f t="shared" si="1"/>
        <v>0</v>
      </c>
      <c r="G60" s="264">
        <f t="shared" si="2"/>
        <v>15</v>
      </c>
      <c r="H60" s="264">
        <f t="shared" si="9"/>
        <v>6</v>
      </c>
      <c r="I60" s="232"/>
      <c r="J60" s="224" t="s">
        <v>798</v>
      </c>
      <c r="K60" s="265">
        <f t="shared" si="4"/>
        <v>2015</v>
      </c>
      <c r="L60" s="224" t="str">
        <f t="shared" si="5"/>
        <v>Jul</v>
      </c>
      <c r="M60" s="275">
        <f>IFERROR(INDEX(July15!F:F, MATCH(MEM_BF!$J60, July15!$B:$B, 0)), 0)</f>
        <v>0</v>
      </c>
      <c r="N60" s="199">
        <f>IFERROR(INDEX(July15!G:G, MATCH(MEM_BF!$J60, July15!$B:$B, 0)), 0)</f>
        <v>0</v>
      </c>
      <c r="O60" s="199">
        <f>IFERROR(INDEX('Aug15'!F:F, MATCH(MEM_BF!$J60, 'Aug15'!$A:$A, 0)), 0)</f>
        <v>0</v>
      </c>
      <c r="P60" s="199">
        <f>IFERROR(INDEX('Aug15'!$G:$G, MATCH(MEM_BF!$J60, 'Aug15'!$A:$A, 0)), 0)</f>
        <v>0</v>
      </c>
      <c r="Q60" s="199">
        <f>IFERROR(INDEX(Sept15!$F:$F, MATCH(MEM_BF!$J60, Sept15!$A:$A, 0)), 0)</f>
        <v>80</v>
      </c>
      <c r="R60" s="199">
        <f>IFERROR(INDEX(Sept15!$G:$G, MATCH(MEM_BF!$J60, Sept15!$A:$A, 0)), 0)</f>
        <v>0</v>
      </c>
      <c r="S60" s="199">
        <f>IFERROR(INDEX('Oct15'!$F:$F, MATCH(MEM_BF!$J60,'Oct15'!$A:$A, 0)), 0)</f>
        <v>0</v>
      </c>
      <c r="T60" s="199">
        <f>IFERROR(INDEX('Oct15'!$G:$G, MATCH(MEM_BF!$J60, 'Oct15'!$A:$A, 0)), 0)</f>
        <v>0</v>
      </c>
      <c r="U60" s="199">
        <f>IFERROR(INDEX('Nov15'!$F:$F, MATCH(MEM_BF!$J60,'Nov15'!$A:$A, 0)), 0)</f>
        <v>0</v>
      </c>
      <c r="V60" s="199">
        <f>IFERROR(INDEX('Nov15'!$G:$G, MATCH(MEM_BF!$J60, 'Nov15'!$A:$A, 0)), 0)</f>
        <v>0</v>
      </c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4">
        <f t="shared" si="6"/>
        <v>80</v>
      </c>
      <c r="AL60" s="263">
        <f t="shared" si="7"/>
        <v>4</v>
      </c>
    </row>
    <row r="61" spans="3:38" x14ac:dyDescent="0.3">
      <c r="C61" s="224">
        <v>16</v>
      </c>
      <c r="D61" s="224">
        <v>6</v>
      </c>
      <c r="E61" s="264">
        <f t="shared" si="0"/>
        <v>5</v>
      </c>
      <c r="F61" s="264">
        <f t="shared" si="1"/>
        <v>0</v>
      </c>
      <c r="G61" s="264">
        <f t="shared" si="2"/>
        <v>16</v>
      </c>
      <c r="H61" s="264">
        <f t="shared" si="9"/>
        <v>5</v>
      </c>
      <c r="I61" s="232"/>
      <c r="J61" s="224" t="s">
        <v>803</v>
      </c>
      <c r="K61" s="265">
        <f t="shared" si="4"/>
        <v>2016</v>
      </c>
      <c r="L61" s="224" t="str">
        <f t="shared" si="5"/>
        <v>Jun</v>
      </c>
      <c r="M61" s="275">
        <f>IFERROR(INDEX(July15!F:F, MATCH(MEM_BF!$J61, July15!$B:$B, 0)), 0)</f>
        <v>0</v>
      </c>
      <c r="N61" s="199">
        <f>IFERROR(INDEX(July15!G:G, MATCH(MEM_BF!$J61, July15!$B:$B, 0)), 0)</f>
        <v>0</v>
      </c>
      <c r="O61" s="199">
        <f>IFERROR(INDEX('Aug15'!F:F, MATCH(MEM_BF!$J61, 'Aug15'!$A:$A, 0)), 0)</f>
        <v>0</v>
      </c>
      <c r="P61" s="199">
        <f>IFERROR(INDEX('Aug15'!$G:$G, MATCH(MEM_BF!$J61, 'Aug15'!$A:$A, 0)), 0)</f>
        <v>0</v>
      </c>
      <c r="Q61" s="199">
        <f>IFERROR(INDEX(Sept15!$F:$F, MATCH(MEM_BF!$J61, Sept15!$A:$A, 0)), 0)</f>
        <v>0</v>
      </c>
      <c r="R61" s="199">
        <f>IFERROR(INDEX(Sept15!$G:$G, MATCH(MEM_BF!$J61, Sept15!$A:$A, 0)), 0)</f>
        <v>0</v>
      </c>
      <c r="S61" s="199">
        <f>IFERROR(INDEX('Oct15'!$F:$F, MATCH(MEM_BF!$J61,'Oct15'!$A:$A, 0)), 0)</f>
        <v>0</v>
      </c>
      <c r="T61" s="199">
        <f>IFERROR(INDEX('Oct15'!$G:$G, MATCH(MEM_BF!$J61, 'Oct15'!$A:$A, 0)), 0)</f>
        <v>0</v>
      </c>
      <c r="U61" s="199">
        <f>IFERROR(INDEX('Nov15'!$F:$F, MATCH(MEM_BF!$J61,'Nov15'!$A:$A, 0)), 0)</f>
        <v>0</v>
      </c>
      <c r="V61" s="199">
        <f>IFERROR(INDEX('Nov15'!$G:$G, MATCH(MEM_BF!$J61, 'Nov15'!$A:$A, 0)), 0)</f>
        <v>0</v>
      </c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4">
        <f t="shared" si="6"/>
        <v>0</v>
      </c>
      <c r="AL61" s="263">
        <f t="shared" si="7"/>
        <v>0</v>
      </c>
    </row>
    <row r="62" spans="3:38" x14ac:dyDescent="0.3">
      <c r="C62" s="224">
        <v>15</v>
      </c>
      <c r="D62" s="224">
        <v>8</v>
      </c>
      <c r="E62" s="264">
        <f t="shared" si="0"/>
        <v>12</v>
      </c>
      <c r="F62" s="264">
        <f t="shared" si="1"/>
        <v>1</v>
      </c>
      <c r="G62" s="264">
        <f t="shared" si="2"/>
        <v>16</v>
      </c>
      <c r="H62" s="264">
        <f t="shared" si="9"/>
        <v>0</v>
      </c>
      <c r="I62" s="232"/>
      <c r="J62" s="224" t="s">
        <v>465</v>
      </c>
      <c r="K62" s="265">
        <f t="shared" si="4"/>
        <v>2016</v>
      </c>
      <c r="L62" s="224" t="str">
        <f t="shared" si="5"/>
        <v>Jan</v>
      </c>
      <c r="M62" s="275">
        <f>IFERROR(INDEX(July15!F:F, MATCH(MEM_BF!$J62, July15!$B:$B, 0)), 0)</f>
        <v>20</v>
      </c>
      <c r="N62" s="199">
        <f>IFERROR(INDEX(July15!G:G, MATCH(MEM_BF!$J62, July15!$B:$B, 0)), 0)</f>
        <v>0</v>
      </c>
      <c r="O62" s="199">
        <f>IFERROR(INDEX('Aug15'!F:F, MATCH(MEM_BF!$J62, 'Aug15'!$A:$A, 0)), 0)</f>
        <v>20</v>
      </c>
      <c r="P62" s="199">
        <f>IFERROR(INDEX('Aug15'!$G:$G, MATCH(MEM_BF!$J62, 'Aug15'!$A:$A, 0)), 0)</f>
        <v>0</v>
      </c>
      <c r="Q62" s="199">
        <f>IFERROR(INDEX(Sept15!$F:$F, MATCH(MEM_BF!$J62, Sept15!$A:$A, 0)), 0)</f>
        <v>20</v>
      </c>
      <c r="R62" s="199">
        <f>IFERROR(INDEX(Sept15!$G:$G, MATCH(MEM_BF!$J62, Sept15!$A:$A, 0)), 0)</f>
        <v>0</v>
      </c>
      <c r="S62" s="199">
        <f>IFERROR(INDEX('Oct15'!$F:$F, MATCH(MEM_BF!$J62,'Oct15'!$A:$A, 0)), 0)</f>
        <v>20</v>
      </c>
      <c r="T62" s="199">
        <f>IFERROR(INDEX('Oct15'!$G:$G, MATCH(MEM_BF!$J62, 'Oct15'!$A:$A, 0)), 0)</f>
        <v>0</v>
      </c>
      <c r="U62" s="199">
        <f>IFERROR(INDEX('Nov15'!$F:$F, MATCH(MEM_BF!$J62,'Nov15'!$A:$A, 0)), 0)</f>
        <v>20</v>
      </c>
      <c r="V62" s="199">
        <f>IFERROR(INDEX('Nov15'!$G:$G, MATCH(MEM_BF!$J62, 'Nov15'!$A:$A, 0)), 0)</f>
        <v>0</v>
      </c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4">
        <f t="shared" si="6"/>
        <v>100</v>
      </c>
      <c r="AL62" s="263">
        <f t="shared" si="7"/>
        <v>5</v>
      </c>
    </row>
    <row r="63" spans="3:38" x14ac:dyDescent="0.3">
      <c r="C63" s="224">
        <v>15</v>
      </c>
      <c r="D63" s="224">
        <v>8</v>
      </c>
      <c r="E63" s="264">
        <f t="shared" si="0"/>
        <v>7</v>
      </c>
      <c r="F63" s="264">
        <f t="shared" si="1"/>
        <v>0</v>
      </c>
      <c r="G63" s="264">
        <f t="shared" si="2"/>
        <v>15</v>
      </c>
      <c r="H63" s="264">
        <f t="shared" si="9"/>
        <v>7</v>
      </c>
      <c r="I63" s="232"/>
      <c r="J63" s="224" t="s">
        <v>812</v>
      </c>
      <c r="K63" s="265">
        <f t="shared" si="4"/>
        <v>2015</v>
      </c>
      <c r="L63" s="224" t="str">
        <f t="shared" si="5"/>
        <v>Aug</v>
      </c>
      <c r="M63" s="275">
        <f>IFERROR(INDEX(July15!F:F, MATCH(MEM_BF!$J63, July15!$B:$B, 0)), 0)</f>
        <v>0</v>
      </c>
      <c r="N63" s="199">
        <f>IFERROR(INDEX(July15!G:G, MATCH(MEM_BF!$J63, July15!$B:$B, 0)), 0)</f>
        <v>0</v>
      </c>
      <c r="O63" s="199">
        <f>IFERROR(INDEX('Aug15'!F:F, MATCH(MEM_BF!$J63, 'Aug15'!$A:$A, 0)), 0)</f>
        <v>0</v>
      </c>
      <c r="P63" s="199">
        <f>IFERROR(INDEX('Aug15'!$G:$G, MATCH(MEM_BF!$J63, 'Aug15'!$A:$A, 0)), 0)</f>
        <v>0</v>
      </c>
      <c r="Q63" s="199">
        <f>IFERROR(INDEX(Sept15!$F:$F, MATCH(MEM_BF!$J63, Sept15!$A:$A, 0)), 0)</f>
        <v>0</v>
      </c>
      <c r="R63" s="199">
        <f>IFERROR(INDEX(Sept15!$G:$G, MATCH(MEM_BF!$J63, Sept15!$A:$A, 0)), 0)</f>
        <v>0</v>
      </c>
      <c r="S63" s="199">
        <f>IFERROR(INDEX('Oct15'!$F:$F, MATCH(MEM_BF!$J63,'Oct15'!$A:$A, 0)), 0)</f>
        <v>0</v>
      </c>
      <c r="T63" s="199">
        <f>IFERROR(INDEX('Oct15'!$G:$G, MATCH(MEM_BF!$J63, 'Oct15'!$A:$A, 0)), 0)</f>
        <v>0</v>
      </c>
      <c r="U63" s="199">
        <f>IFERROR(INDEX('Nov15'!$F:$F, MATCH(MEM_BF!$J63,'Nov15'!$A:$A, 0)), 0)</f>
        <v>0</v>
      </c>
      <c r="V63" s="199">
        <f>IFERROR(INDEX('Nov15'!$G:$G, MATCH(MEM_BF!$J63, 'Nov15'!$A:$A, 0)), 0)</f>
        <v>0</v>
      </c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4">
        <f t="shared" si="6"/>
        <v>0</v>
      </c>
      <c r="AL63" s="263">
        <f t="shared" si="7"/>
        <v>0</v>
      </c>
    </row>
    <row r="64" spans="3:38" x14ac:dyDescent="0.3">
      <c r="C64" s="224">
        <v>15</v>
      </c>
      <c r="D64" s="224">
        <v>3</v>
      </c>
      <c r="E64" s="264">
        <f t="shared" si="0"/>
        <v>2</v>
      </c>
      <c r="F64" s="264">
        <f t="shared" si="1"/>
        <v>0</v>
      </c>
      <c r="G64" s="264">
        <f t="shared" si="2"/>
        <v>15</v>
      </c>
      <c r="H64" s="264">
        <f t="shared" si="9"/>
        <v>2</v>
      </c>
      <c r="I64" s="232"/>
      <c r="J64" s="224" t="s">
        <v>814</v>
      </c>
      <c r="K64" s="265">
        <f t="shared" si="4"/>
        <v>2015</v>
      </c>
      <c r="L64" s="224" t="str">
        <f t="shared" si="5"/>
        <v>Mar</v>
      </c>
      <c r="M64" s="275">
        <f>IFERROR(INDEX(July15!F:F, MATCH(MEM_BF!$J64, July15!$B:$B, 0)), 0)</f>
        <v>0</v>
      </c>
      <c r="N64" s="199">
        <f>IFERROR(INDEX(July15!G:G, MATCH(MEM_BF!$J64, July15!$B:$B, 0)), 0)</f>
        <v>0</v>
      </c>
      <c r="O64" s="199">
        <f>IFERROR(INDEX('Aug15'!F:F, MATCH(MEM_BF!$J64, 'Aug15'!$A:$A, 0)), 0)</f>
        <v>0</v>
      </c>
      <c r="P64" s="199">
        <f>IFERROR(INDEX('Aug15'!$G:$G, MATCH(MEM_BF!$J64, 'Aug15'!$A:$A, 0)), 0)</f>
        <v>0</v>
      </c>
      <c r="Q64" s="199">
        <f>IFERROR(INDEX(Sept15!$F:$F, MATCH(MEM_BF!$J64, Sept15!$A:$A, 0)), 0)</f>
        <v>0</v>
      </c>
      <c r="R64" s="199">
        <f>IFERROR(INDEX(Sept15!$G:$G, MATCH(MEM_BF!$J64, Sept15!$A:$A, 0)), 0)</f>
        <v>0</v>
      </c>
      <c r="S64" s="199">
        <f>IFERROR(INDEX('Oct15'!$F:$F, MATCH(MEM_BF!$J64,'Oct15'!$A:$A, 0)), 0)</f>
        <v>0</v>
      </c>
      <c r="T64" s="199">
        <f>IFERROR(INDEX('Oct15'!$G:$G, MATCH(MEM_BF!$J64, 'Oct15'!$A:$A, 0)), 0)</f>
        <v>0</v>
      </c>
      <c r="U64" s="199">
        <f>IFERROR(INDEX('Nov15'!$F:$F, MATCH(MEM_BF!$J64,'Nov15'!$A:$A, 0)), 0)</f>
        <v>0</v>
      </c>
      <c r="V64" s="199">
        <f>IFERROR(INDEX('Nov15'!$G:$G, MATCH(MEM_BF!$J64, 'Nov15'!$A:$A, 0)), 0)</f>
        <v>0</v>
      </c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4">
        <f t="shared" si="6"/>
        <v>0</v>
      </c>
      <c r="AL64" s="263">
        <f t="shared" si="7"/>
        <v>0</v>
      </c>
    </row>
    <row r="65" spans="3:38" x14ac:dyDescent="0.3">
      <c r="C65" s="224">
        <v>16</v>
      </c>
      <c r="D65" s="224">
        <v>3</v>
      </c>
      <c r="E65" s="264">
        <f t="shared" si="0"/>
        <v>2</v>
      </c>
      <c r="F65" s="264">
        <f t="shared" si="1"/>
        <v>0</v>
      </c>
      <c r="G65" s="264">
        <f t="shared" si="2"/>
        <v>16</v>
      </c>
      <c r="H65" s="264">
        <f t="shared" si="9"/>
        <v>2</v>
      </c>
      <c r="I65" s="232"/>
      <c r="J65" s="224" t="s">
        <v>816</v>
      </c>
      <c r="K65" s="265">
        <f t="shared" si="4"/>
        <v>2016</v>
      </c>
      <c r="L65" s="224" t="str">
        <f t="shared" si="5"/>
        <v>Mar</v>
      </c>
      <c r="M65" s="275">
        <f>IFERROR(INDEX(July15!F:F, MATCH(MEM_BF!$J65, July15!$B:$B, 0)), 0)</f>
        <v>0</v>
      </c>
      <c r="N65" s="199">
        <f>IFERROR(INDEX(July15!G:G, MATCH(MEM_BF!$J65, July15!$B:$B, 0)), 0)</f>
        <v>0</v>
      </c>
      <c r="O65" s="199">
        <f>IFERROR(INDEX('Aug15'!F:F, MATCH(MEM_BF!$J65, 'Aug15'!$A:$A, 0)), 0)</f>
        <v>0</v>
      </c>
      <c r="P65" s="199">
        <f>IFERROR(INDEX('Aug15'!$G:$G, MATCH(MEM_BF!$J65, 'Aug15'!$A:$A, 0)), 0)</f>
        <v>0</v>
      </c>
      <c r="Q65" s="199">
        <f>IFERROR(INDEX(Sept15!$F:$F, MATCH(MEM_BF!$J65, Sept15!$A:$A, 0)), 0)</f>
        <v>0</v>
      </c>
      <c r="R65" s="199">
        <f>IFERROR(INDEX(Sept15!$G:$G, MATCH(MEM_BF!$J65, Sept15!$A:$A, 0)), 0)</f>
        <v>0</v>
      </c>
      <c r="S65" s="199">
        <f>IFERROR(INDEX('Oct15'!$F:$F, MATCH(MEM_BF!$J65,'Oct15'!$A:$A, 0)), 0)</f>
        <v>0</v>
      </c>
      <c r="T65" s="199">
        <f>IFERROR(INDEX('Oct15'!$G:$G, MATCH(MEM_BF!$J65, 'Oct15'!$A:$A, 0)), 0)</f>
        <v>0</v>
      </c>
      <c r="U65" s="199">
        <f>IFERROR(INDEX('Nov15'!$F:$F, MATCH(MEM_BF!$J65,'Nov15'!$A:$A, 0)), 0)</f>
        <v>0</v>
      </c>
      <c r="V65" s="199">
        <f>IFERROR(INDEX('Nov15'!$G:$G, MATCH(MEM_BF!$J65, 'Nov15'!$A:$A, 0)), 0)</f>
        <v>0</v>
      </c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4">
        <f t="shared" si="6"/>
        <v>0</v>
      </c>
      <c r="AL65" s="263">
        <f t="shared" si="7"/>
        <v>0</v>
      </c>
    </row>
    <row r="66" spans="3:38" x14ac:dyDescent="0.3">
      <c r="C66" s="224">
        <v>15</v>
      </c>
      <c r="D66" s="224">
        <v>8</v>
      </c>
      <c r="E66" s="264">
        <f t="shared" si="0"/>
        <v>7</v>
      </c>
      <c r="F66" s="264">
        <f t="shared" si="1"/>
        <v>0</v>
      </c>
      <c r="G66" s="264">
        <f t="shared" si="2"/>
        <v>15</v>
      </c>
      <c r="H66" s="264">
        <f t="shared" si="9"/>
        <v>7</v>
      </c>
      <c r="I66" s="232"/>
      <c r="J66" s="224" t="s">
        <v>818</v>
      </c>
      <c r="K66" s="265">
        <f t="shared" si="4"/>
        <v>2015</v>
      </c>
      <c r="L66" s="224" t="str">
        <f t="shared" si="5"/>
        <v>Aug</v>
      </c>
      <c r="M66" s="275">
        <f>IFERROR(INDEX(July15!F:F, MATCH(MEM_BF!$J66, July15!$B:$B, 0)), 0)</f>
        <v>0</v>
      </c>
      <c r="N66" s="199">
        <f>IFERROR(INDEX(July15!G:G, MATCH(MEM_BF!$J66, July15!$B:$B, 0)), 0)</f>
        <v>0</v>
      </c>
      <c r="O66" s="199">
        <f>IFERROR(INDEX('Aug15'!F:F, MATCH(MEM_BF!$J66, 'Aug15'!$A:$A, 0)), 0)</f>
        <v>0</v>
      </c>
      <c r="P66" s="199">
        <f>IFERROR(INDEX('Aug15'!$G:$G, MATCH(MEM_BF!$J66, 'Aug15'!$A:$A, 0)), 0)</f>
        <v>0</v>
      </c>
      <c r="Q66" s="199">
        <f>IFERROR(INDEX(Sept15!$F:$F, MATCH(MEM_BF!$J66, Sept15!$A:$A, 0)), 0)</f>
        <v>0</v>
      </c>
      <c r="R66" s="199">
        <f>IFERROR(INDEX(Sept15!$G:$G, MATCH(MEM_BF!$J66, Sept15!$A:$A, 0)), 0)</f>
        <v>0</v>
      </c>
      <c r="S66" s="199">
        <f>IFERROR(INDEX('Oct15'!$F:$F, MATCH(MEM_BF!$J66,'Oct15'!$A:$A, 0)), 0)</f>
        <v>0</v>
      </c>
      <c r="T66" s="199">
        <f>IFERROR(INDEX('Oct15'!$G:$G, MATCH(MEM_BF!$J66, 'Oct15'!$A:$A, 0)), 0)</f>
        <v>0</v>
      </c>
      <c r="U66" s="199">
        <f>IFERROR(INDEX('Nov15'!$F:$F, MATCH(MEM_BF!$J66,'Nov15'!$A:$A, 0)), 0)</f>
        <v>0</v>
      </c>
      <c r="V66" s="199">
        <f>IFERROR(INDEX('Nov15'!$G:$G, MATCH(MEM_BF!$J66, 'Nov15'!$A:$A, 0)), 0)</f>
        <v>0</v>
      </c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4">
        <f t="shared" si="6"/>
        <v>0</v>
      </c>
      <c r="AL66" s="263">
        <f t="shared" si="7"/>
        <v>0</v>
      </c>
    </row>
    <row r="67" spans="3:38" x14ac:dyDescent="0.3">
      <c r="C67" s="224">
        <v>15</v>
      </c>
      <c r="D67" s="224">
        <v>11</v>
      </c>
      <c r="E67" s="264">
        <f t="shared" si="0"/>
        <v>15</v>
      </c>
      <c r="F67" s="264">
        <f t="shared" si="1"/>
        <v>1</v>
      </c>
      <c r="G67" s="264">
        <f t="shared" si="2"/>
        <v>16</v>
      </c>
      <c r="H67" s="264">
        <f t="shared" si="9"/>
        <v>3</v>
      </c>
      <c r="I67" s="232"/>
      <c r="J67" s="224" t="s">
        <v>457</v>
      </c>
      <c r="K67" s="265">
        <f t="shared" si="4"/>
        <v>2016</v>
      </c>
      <c r="L67" s="224" t="str">
        <f t="shared" si="5"/>
        <v>Apr</v>
      </c>
      <c r="M67" s="275">
        <f>IFERROR(INDEX(July15!F:F, MATCH(MEM_BF!$J67, July15!$B:$B, 0)), 0)</f>
        <v>100</v>
      </c>
      <c r="N67" s="199">
        <f>IFERROR(INDEX(July15!G:G, MATCH(MEM_BF!$J67, July15!$B:$B, 0)), 0)</f>
        <v>0</v>
      </c>
      <c r="O67" s="199">
        <f>IFERROR(INDEX('Aug15'!F:F, MATCH(MEM_BF!$J67, 'Aug15'!$A:$A, 0)), 0)</f>
        <v>0</v>
      </c>
      <c r="P67" s="199">
        <f>IFERROR(INDEX('Aug15'!$G:$G, MATCH(MEM_BF!$J67, 'Aug15'!$A:$A, 0)), 0)</f>
        <v>0</v>
      </c>
      <c r="Q67" s="199">
        <f>IFERROR(INDEX(Sept15!$F:$F, MATCH(MEM_BF!$J67, Sept15!$A:$A, 0)), 0)</f>
        <v>0</v>
      </c>
      <c r="R67" s="199">
        <f>IFERROR(INDEX(Sept15!$G:$G, MATCH(MEM_BF!$J67, Sept15!$A:$A, 0)), 0)</f>
        <v>0</v>
      </c>
      <c r="S67" s="199">
        <f>IFERROR(INDEX('Oct15'!$F:$F, MATCH(MEM_BF!$J67,'Oct15'!$A:$A, 0)), 0)</f>
        <v>0</v>
      </c>
      <c r="T67" s="199">
        <f>IFERROR(INDEX('Oct15'!$G:$G, MATCH(MEM_BF!$J67, 'Oct15'!$A:$A, 0)), 0)</f>
        <v>0</v>
      </c>
      <c r="U67" s="199">
        <f>IFERROR(INDEX('Nov15'!$F:$F, MATCH(MEM_BF!$J67,'Nov15'!$A:$A, 0)), 0)</f>
        <v>0</v>
      </c>
      <c r="V67" s="199">
        <f>IFERROR(INDEX('Nov15'!$G:$G, MATCH(MEM_BF!$J67, 'Nov15'!$A:$A, 0)), 0)</f>
        <v>0</v>
      </c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4">
        <f t="shared" si="6"/>
        <v>100</v>
      </c>
      <c r="AL67" s="263">
        <f t="shared" si="7"/>
        <v>5</v>
      </c>
    </row>
    <row r="68" spans="3:38" x14ac:dyDescent="0.3">
      <c r="C68" s="224">
        <v>15</v>
      </c>
      <c r="D68" s="224">
        <v>9</v>
      </c>
      <c r="E68" s="264">
        <f t="shared" si="0"/>
        <v>11</v>
      </c>
      <c r="F68" s="264">
        <f t="shared" si="1"/>
        <v>0</v>
      </c>
      <c r="G68" s="264">
        <f t="shared" si="2"/>
        <v>15</v>
      </c>
      <c r="H68" s="264">
        <f t="shared" si="9"/>
        <v>11</v>
      </c>
      <c r="I68" s="232"/>
      <c r="J68" s="224" t="s">
        <v>461</v>
      </c>
      <c r="K68" s="265">
        <f t="shared" si="4"/>
        <v>2015</v>
      </c>
      <c r="L68" s="224" t="str">
        <f t="shared" si="5"/>
        <v>Dec</v>
      </c>
      <c r="M68" s="275">
        <f>IFERROR(INDEX(July15!F:F, MATCH(MEM_BF!$J68, July15!$B:$B, 0)), 0)</f>
        <v>60</v>
      </c>
      <c r="N68" s="199">
        <f>IFERROR(INDEX(July15!G:G, MATCH(MEM_BF!$J68, July15!$B:$B, 0)), 0)</f>
        <v>0</v>
      </c>
      <c r="O68" s="199">
        <f>IFERROR(INDEX('Aug15'!F:F, MATCH(MEM_BF!$J68, 'Aug15'!$A:$A, 0)), 0)</f>
        <v>0</v>
      </c>
      <c r="P68" s="199">
        <f>IFERROR(INDEX('Aug15'!$G:$G, MATCH(MEM_BF!$J68, 'Aug15'!$A:$A, 0)), 0)</f>
        <v>0</v>
      </c>
      <c r="Q68" s="199">
        <f>IFERROR(INDEX(Sept15!$F:$F, MATCH(MEM_BF!$J68, Sept15!$A:$A, 0)), 0)</f>
        <v>0</v>
      </c>
      <c r="R68" s="199">
        <f>IFERROR(INDEX(Sept15!$G:$G, MATCH(MEM_BF!$J68, Sept15!$A:$A, 0)), 0)</f>
        <v>0</v>
      </c>
      <c r="S68" s="199">
        <f>IFERROR(INDEX('Oct15'!$F:$F, MATCH(MEM_BF!$J68,'Oct15'!$A:$A, 0)), 0)</f>
        <v>0</v>
      </c>
      <c r="T68" s="199">
        <f>IFERROR(INDEX('Oct15'!$G:$G, MATCH(MEM_BF!$J68, 'Oct15'!$A:$A, 0)), 0)</f>
        <v>0</v>
      </c>
      <c r="U68" s="199">
        <f>IFERROR(INDEX('Nov15'!$F:$F, MATCH(MEM_BF!$J68,'Nov15'!$A:$A, 0)), 0)</f>
        <v>0</v>
      </c>
      <c r="V68" s="199">
        <f>IFERROR(INDEX('Nov15'!$G:$G, MATCH(MEM_BF!$J68, 'Nov15'!$A:$A, 0)), 0)</f>
        <v>0</v>
      </c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4">
        <f t="shared" si="6"/>
        <v>60</v>
      </c>
      <c r="AL68" s="263">
        <f t="shared" si="7"/>
        <v>3</v>
      </c>
    </row>
    <row r="69" spans="3:38" x14ac:dyDescent="0.3">
      <c r="C69" s="224"/>
      <c r="D69" s="224"/>
      <c r="E69" s="264">
        <f t="shared" si="0"/>
        <v>-1</v>
      </c>
      <c r="F69" s="264">
        <f t="shared" si="1"/>
        <v>0</v>
      </c>
      <c r="G69" s="264">
        <f t="shared" si="2"/>
        <v>0</v>
      </c>
      <c r="H69" s="264">
        <f t="shared" si="9"/>
        <v>-1</v>
      </c>
      <c r="I69" s="267"/>
      <c r="J69" s="224" t="s">
        <v>820</v>
      </c>
      <c r="K69" s="265" t="str">
        <f t="shared" si="4"/>
        <v>Please</v>
      </c>
      <c r="L69" s="224" t="str">
        <f t="shared" si="5"/>
        <v>Pay</v>
      </c>
      <c r="M69" s="275">
        <f>IFERROR(INDEX(July15!F:F, MATCH(MEM_BF!$J69, July15!$B:$B, 0)), 0)</f>
        <v>0</v>
      </c>
      <c r="N69" s="199">
        <f>IFERROR(INDEX(July15!G:G, MATCH(MEM_BF!$J69, July15!$B:$B, 0)), 0)</f>
        <v>0</v>
      </c>
      <c r="O69" s="199">
        <f>IFERROR(INDEX('Aug15'!F:F, MATCH(MEM_BF!$J69, 'Aug15'!$A:$A, 0)), 0)</f>
        <v>0</v>
      </c>
      <c r="P69" s="199">
        <f>IFERROR(INDEX('Aug15'!$G:$G, MATCH(MEM_BF!$J69, 'Aug15'!$A:$A, 0)), 0)</f>
        <v>0</v>
      </c>
      <c r="Q69" s="199">
        <f>IFERROR(INDEX(Sept15!$F:$F, MATCH(MEM_BF!$J69, Sept15!$A:$A, 0)), 0)</f>
        <v>0</v>
      </c>
      <c r="R69" s="199">
        <f>IFERROR(INDEX(Sept15!$G:$G, MATCH(MEM_BF!$J69, Sept15!$A:$A, 0)), 0)</f>
        <v>0</v>
      </c>
      <c r="S69" s="199">
        <f>IFERROR(INDEX('Oct15'!$F:$F, MATCH(MEM_BF!$J69,'Oct15'!$A:$A, 0)), 0)</f>
        <v>0</v>
      </c>
      <c r="T69" s="199">
        <f>IFERROR(INDEX('Oct15'!$G:$G, MATCH(MEM_BF!$J69, 'Oct15'!$A:$A, 0)), 0)</f>
        <v>0</v>
      </c>
      <c r="U69" s="199">
        <f>IFERROR(INDEX('Nov15'!$F:$F, MATCH(MEM_BF!$J69,'Nov15'!$A:$A, 0)), 0)</f>
        <v>0</v>
      </c>
      <c r="V69" s="199">
        <f>IFERROR(INDEX('Nov15'!$G:$G, MATCH(MEM_BF!$J69, 'Nov15'!$A:$A, 0)), 0)</f>
        <v>0</v>
      </c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4">
        <f t="shared" si="6"/>
        <v>0</v>
      </c>
      <c r="AL69" s="263">
        <f t="shared" si="7"/>
        <v>0</v>
      </c>
    </row>
    <row r="70" spans="3:38" x14ac:dyDescent="0.3">
      <c r="C70" s="194">
        <v>15</v>
      </c>
      <c r="D70" s="194">
        <v>9</v>
      </c>
      <c r="E70" s="264">
        <f t="shared" si="0"/>
        <v>10</v>
      </c>
      <c r="F70" s="264">
        <f t="shared" si="1"/>
        <v>0</v>
      </c>
      <c r="G70" s="264">
        <f t="shared" si="2"/>
        <v>15</v>
      </c>
      <c r="H70" s="264">
        <f t="shared" si="9"/>
        <v>10</v>
      </c>
      <c r="I70" s="203"/>
      <c r="J70" s="194" t="s">
        <v>2335</v>
      </c>
      <c r="K70" s="265">
        <f t="shared" si="4"/>
        <v>2015</v>
      </c>
      <c r="L70" s="224" t="str">
        <f t="shared" si="5"/>
        <v>Nov</v>
      </c>
      <c r="M70" s="275">
        <f>IFERROR(INDEX(July15!F:F, MATCH(MEM_BF!$J70, July15!$B:$B, 0)), 0)</f>
        <v>0</v>
      </c>
      <c r="N70" s="199">
        <f>IFERROR(INDEX(July15!G:G, MATCH(MEM_BF!$J70, July15!$B:$B, 0)), 0)</f>
        <v>0</v>
      </c>
      <c r="O70" s="199">
        <f>IFERROR(INDEX('Aug15'!F:F, MATCH(MEM_BF!$J70, 'Aug15'!$A:$A, 0)), 0)</f>
        <v>20</v>
      </c>
      <c r="P70" s="199">
        <f>IFERROR(INDEX('Aug15'!$G:$G, MATCH(MEM_BF!$J70, 'Aug15'!$A:$A, 0)), 0)</f>
        <v>0</v>
      </c>
      <c r="Q70" s="199">
        <f>IFERROR(INDEX(Sept15!$F:$F, MATCH(MEM_BF!$J70, Sept15!$A:$A, 0)), 0)</f>
        <v>20</v>
      </c>
      <c r="R70" s="199">
        <f>IFERROR(INDEX(Sept15!$G:$G, MATCH(MEM_BF!$J70, Sept15!$A:$A, 0)), 0)</f>
        <v>0</v>
      </c>
      <c r="S70" s="199">
        <f>IFERROR(INDEX('Oct15'!$F:$F, MATCH(MEM_BF!$J70,'Oct15'!$A:$A, 0)), 0)</f>
        <v>0</v>
      </c>
      <c r="T70" s="199">
        <f>IFERROR(INDEX('Oct15'!$G:$G, MATCH(MEM_BF!$J70, 'Oct15'!$A:$A, 0)), 0)</f>
        <v>0</v>
      </c>
      <c r="U70" s="199">
        <f>IFERROR(INDEX('Nov15'!$F:$F, MATCH(MEM_BF!$J70,'Nov15'!$A:$A, 0)), 0)</f>
        <v>0</v>
      </c>
      <c r="V70" s="199">
        <f>IFERROR(INDEX('Nov15'!$G:$G, MATCH(MEM_BF!$J70, 'Nov15'!$A:$A, 0)), 0)</f>
        <v>0</v>
      </c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4">
        <f t="shared" si="6"/>
        <v>40</v>
      </c>
      <c r="AL70" s="263">
        <f t="shared" si="7"/>
        <v>2</v>
      </c>
    </row>
    <row r="71" spans="3:38" s="207" customFormat="1" x14ac:dyDescent="0.3">
      <c r="C71" s="194">
        <v>15</v>
      </c>
      <c r="D71" s="194">
        <v>8</v>
      </c>
      <c r="E71" s="264">
        <f t="shared" ref="E71" si="10">D71+AL71-1</f>
        <v>8</v>
      </c>
      <c r="F71" s="264">
        <f t="shared" ref="F71" si="11">ROUNDDOWN(E71/12, 0)</f>
        <v>0</v>
      </c>
      <c r="G71" s="264">
        <f t="shared" ref="G71" si="12">C71+F71</f>
        <v>15</v>
      </c>
      <c r="H71" s="264">
        <f t="shared" ref="H71" si="13">E71-F71*12</f>
        <v>8</v>
      </c>
      <c r="I71" s="20"/>
      <c r="J71" s="224" t="s">
        <v>2549</v>
      </c>
      <c r="K71" s="265">
        <f t="shared" ref="K71:K134" si="14">LOOKUP(G71,$A$20:$B$35)</f>
        <v>2015</v>
      </c>
      <c r="L71" s="224" t="str">
        <f t="shared" ref="L71" si="15">LOOKUP(H71,$A$6:$B$18)</f>
        <v>Sep</v>
      </c>
      <c r="M71" s="275">
        <f>IFERROR(INDEX(July15!F:F, MATCH(MEM_BF!$J71, July15!$B:$B, 0)), 0)</f>
        <v>0</v>
      </c>
      <c r="N71" s="199">
        <f>IFERROR(INDEX(July15!G:G, MATCH(MEM_BF!$J71, July15!$B:$B, 0)), 0)</f>
        <v>0</v>
      </c>
      <c r="O71" s="199">
        <f>IFERROR(INDEX('Aug15'!F:F, MATCH(MEM_BF!$J71, 'Aug15'!$A:$A, 0)), 0)</f>
        <v>0</v>
      </c>
      <c r="P71" s="199">
        <f>IFERROR(INDEX('Aug15'!$G:$G, MATCH(MEM_BF!$J71, 'Aug15'!$A:$A, 0)), 0)</f>
        <v>0</v>
      </c>
      <c r="Q71" s="199">
        <f>IFERROR(INDEX(Sept15!$F:$F, MATCH(MEM_BF!$J71, Sept15!$A:$A, 0)), 0)</f>
        <v>20</v>
      </c>
      <c r="R71" s="199">
        <f>IFERROR(INDEX(Sept15!$G:$G, MATCH(MEM_BF!$J71, Sept15!$A:$A, 0)), 0)</f>
        <v>0</v>
      </c>
      <c r="S71" s="199">
        <f>IFERROR(INDEX('Oct15'!$F:$F, MATCH(MEM_BF!$J71,'Oct15'!$A:$A, 0)), 0)</f>
        <v>0</v>
      </c>
      <c r="T71" s="199">
        <f>IFERROR(INDEX('Oct15'!$G:$G, MATCH(MEM_BF!$J71, 'Oct15'!$A:$A, 0)), 0)</f>
        <v>0</v>
      </c>
      <c r="U71" s="199">
        <f>IFERROR(INDEX('Nov15'!$F:$F, MATCH(MEM_BF!$J71,'Nov15'!$A:$A, 0)), 0)</f>
        <v>0</v>
      </c>
      <c r="V71" s="199">
        <f>IFERROR(INDEX('Nov15'!$G:$G, MATCH(MEM_BF!$J71, 'Nov15'!$A:$A, 0)), 0)</f>
        <v>0</v>
      </c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4">
        <f t="shared" ref="AK71:AK134" si="16">M71+O71+Q71+S71+U71+W71+Y71+AA71+AC71+AE71+AG71+AI71</f>
        <v>20</v>
      </c>
      <c r="AL71" s="263">
        <f t="shared" ref="AL71" si="17">AK71/20</f>
        <v>1</v>
      </c>
    </row>
    <row r="72" spans="3:38" x14ac:dyDescent="0.3">
      <c r="C72" s="224"/>
      <c r="D72" s="224"/>
      <c r="E72" s="264">
        <f t="shared" ref="E72:E136" si="18">D72+AL72-1</f>
        <v>-1</v>
      </c>
      <c r="F72" s="264">
        <f t="shared" ref="F72:F136" si="19">ROUNDDOWN(E72/12, 0)</f>
        <v>0</v>
      </c>
      <c r="G72" s="264">
        <f t="shared" ref="G72:G136" si="20">C72+F72</f>
        <v>0</v>
      </c>
      <c r="H72" s="264">
        <f t="shared" si="9"/>
        <v>-1</v>
      </c>
      <c r="I72" s="267"/>
      <c r="J72" s="224" t="s">
        <v>822</v>
      </c>
      <c r="K72" s="265" t="str">
        <f t="shared" si="14"/>
        <v>Please</v>
      </c>
      <c r="L72" s="224" t="str">
        <f t="shared" ref="L72:L136" si="21">LOOKUP(H72,$A$6:$B$18)</f>
        <v>Pay</v>
      </c>
      <c r="M72" s="275">
        <f>IFERROR(INDEX(July15!F:F, MATCH(MEM_BF!$J72, July15!$B:$B, 0)), 0)</f>
        <v>0</v>
      </c>
      <c r="N72" s="199">
        <f>IFERROR(INDEX(July15!G:G, MATCH(MEM_BF!$J72, July15!$B:$B, 0)), 0)</f>
        <v>0</v>
      </c>
      <c r="O72" s="199">
        <f>IFERROR(INDEX('Aug15'!F:F, MATCH(MEM_BF!$J72, 'Aug15'!$A:$A, 0)), 0)</f>
        <v>0</v>
      </c>
      <c r="P72" s="199">
        <f>IFERROR(INDEX('Aug15'!$G:$G, MATCH(MEM_BF!$J72, 'Aug15'!$A:$A, 0)), 0)</f>
        <v>0</v>
      </c>
      <c r="Q72" s="199">
        <f>IFERROR(INDEX(Sept15!$F:$F, MATCH(MEM_BF!$J72, Sept15!$A:$A, 0)), 0)</f>
        <v>0</v>
      </c>
      <c r="R72" s="199">
        <f>IFERROR(INDEX(Sept15!$G:$G, MATCH(MEM_BF!$J72, Sept15!$A:$A, 0)), 0)</f>
        <v>0</v>
      </c>
      <c r="S72" s="199">
        <f>IFERROR(INDEX('Oct15'!$F:$F, MATCH(MEM_BF!$J72,'Oct15'!$A:$A, 0)), 0)</f>
        <v>0</v>
      </c>
      <c r="T72" s="199">
        <f>IFERROR(INDEX('Oct15'!$G:$G, MATCH(MEM_BF!$J72, 'Oct15'!$A:$A, 0)), 0)</f>
        <v>0</v>
      </c>
      <c r="U72" s="199">
        <f>IFERROR(INDEX('Nov15'!$F:$F, MATCH(MEM_BF!$J72,'Nov15'!$A:$A, 0)), 0)</f>
        <v>0</v>
      </c>
      <c r="V72" s="199">
        <f>IFERROR(INDEX('Nov15'!$G:$G, MATCH(MEM_BF!$J72, 'Nov15'!$A:$A, 0)), 0)</f>
        <v>0</v>
      </c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4">
        <f t="shared" si="16"/>
        <v>0</v>
      </c>
      <c r="AL72" s="263">
        <f t="shared" ref="AL72:AL136" si="22">AK72/20</f>
        <v>0</v>
      </c>
    </row>
    <row r="73" spans="3:38" x14ac:dyDescent="0.3">
      <c r="C73" s="224">
        <v>15</v>
      </c>
      <c r="D73" s="224">
        <v>6</v>
      </c>
      <c r="E73" s="264">
        <f t="shared" si="18"/>
        <v>5</v>
      </c>
      <c r="F73" s="264">
        <f t="shared" si="19"/>
        <v>0</v>
      </c>
      <c r="G73" s="264">
        <f t="shared" si="20"/>
        <v>15</v>
      </c>
      <c r="H73" s="264">
        <f t="shared" si="9"/>
        <v>5</v>
      </c>
      <c r="I73" s="267"/>
      <c r="J73" s="224" t="s">
        <v>823</v>
      </c>
      <c r="K73" s="265">
        <f t="shared" si="14"/>
        <v>2015</v>
      </c>
      <c r="L73" s="224" t="str">
        <f t="shared" si="21"/>
        <v>Jun</v>
      </c>
      <c r="M73" s="275">
        <f>IFERROR(INDEX(July15!F:F, MATCH(MEM_BF!$J73, July15!$B:$B, 0)), 0)</f>
        <v>0</v>
      </c>
      <c r="N73" s="199">
        <f>IFERROR(INDEX(July15!G:G, MATCH(MEM_BF!$J73, July15!$B:$B, 0)), 0)</f>
        <v>0</v>
      </c>
      <c r="O73" s="199">
        <f>IFERROR(INDEX('Aug15'!F:F, MATCH(MEM_BF!$J73, 'Aug15'!$A:$A, 0)), 0)</f>
        <v>0</v>
      </c>
      <c r="P73" s="199">
        <f>IFERROR(INDEX('Aug15'!$G:$G, MATCH(MEM_BF!$J73, 'Aug15'!$A:$A, 0)), 0)</f>
        <v>0</v>
      </c>
      <c r="Q73" s="199">
        <f>IFERROR(INDEX(Sept15!$F:$F, MATCH(MEM_BF!$J73, Sept15!$A:$A, 0)), 0)</f>
        <v>0</v>
      </c>
      <c r="R73" s="199">
        <f>IFERROR(INDEX(Sept15!$G:$G, MATCH(MEM_BF!$J73, Sept15!$A:$A, 0)), 0)</f>
        <v>0</v>
      </c>
      <c r="S73" s="199">
        <f>IFERROR(INDEX('Oct15'!$F:$F, MATCH(MEM_BF!$J73,'Oct15'!$A:$A, 0)), 0)</f>
        <v>0</v>
      </c>
      <c r="T73" s="199">
        <f>IFERROR(INDEX('Oct15'!$G:$G, MATCH(MEM_BF!$J73, 'Oct15'!$A:$A, 0)), 0)</f>
        <v>0</v>
      </c>
      <c r="U73" s="199">
        <f>IFERROR(INDEX('Nov15'!$F:$F, MATCH(MEM_BF!$J73,'Nov15'!$A:$A, 0)), 0)</f>
        <v>0</v>
      </c>
      <c r="V73" s="199">
        <f>IFERROR(INDEX('Nov15'!$G:$G, MATCH(MEM_BF!$J73, 'Nov15'!$A:$A, 0)), 0)</f>
        <v>0</v>
      </c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4">
        <f t="shared" si="16"/>
        <v>0</v>
      </c>
      <c r="AL73" s="263">
        <f t="shared" si="22"/>
        <v>0</v>
      </c>
    </row>
    <row r="74" spans="3:38" x14ac:dyDescent="0.3">
      <c r="C74" s="224">
        <v>15</v>
      </c>
      <c r="D74" s="224">
        <v>8</v>
      </c>
      <c r="E74" s="264">
        <f t="shared" si="18"/>
        <v>10</v>
      </c>
      <c r="F74" s="264">
        <f t="shared" si="19"/>
        <v>0</v>
      </c>
      <c r="G74" s="264">
        <f t="shared" si="20"/>
        <v>15</v>
      </c>
      <c r="H74" s="264">
        <f t="shared" si="9"/>
        <v>10</v>
      </c>
      <c r="I74" s="267"/>
      <c r="J74" s="224" t="s">
        <v>827</v>
      </c>
      <c r="K74" s="265">
        <f t="shared" si="14"/>
        <v>2015</v>
      </c>
      <c r="L74" s="224" t="str">
        <f t="shared" si="21"/>
        <v>Nov</v>
      </c>
      <c r="M74" s="275">
        <f>IFERROR(INDEX(July15!F:F, MATCH(MEM_BF!$J74, July15!$B:$B, 0)), 0)</f>
        <v>0</v>
      </c>
      <c r="N74" s="199">
        <f>IFERROR(INDEX(July15!G:G, MATCH(MEM_BF!$J74, July15!$B:$B, 0)), 0)</f>
        <v>0</v>
      </c>
      <c r="O74" s="199">
        <f>IFERROR(INDEX('Aug15'!F:F, MATCH(MEM_BF!$J74, 'Aug15'!$A:$A, 0)), 0)</f>
        <v>60</v>
      </c>
      <c r="P74" s="199">
        <f>IFERROR(INDEX('Aug15'!$G:$G, MATCH(MEM_BF!$J74, 'Aug15'!$A:$A, 0)), 0)</f>
        <v>0</v>
      </c>
      <c r="Q74" s="199">
        <f>IFERROR(INDEX(Sept15!$F:$F, MATCH(MEM_BF!$J74, Sept15!$A:$A, 0)), 0)</f>
        <v>0</v>
      </c>
      <c r="R74" s="199">
        <f>IFERROR(INDEX(Sept15!$G:$G, MATCH(MEM_BF!$J74, Sept15!$A:$A, 0)), 0)</f>
        <v>0</v>
      </c>
      <c r="S74" s="199">
        <f>IFERROR(INDEX('Oct15'!$F:$F, MATCH(MEM_BF!$J74,'Oct15'!$A:$A, 0)), 0)</f>
        <v>0</v>
      </c>
      <c r="T74" s="199">
        <f>IFERROR(INDEX('Oct15'!$G:$G, MATCH(MEM_BF!$J74, 'Oct15'!$A:$A, 0)), 0)</f>
        <v>0</v>
      </c>
      <c r="U74" s="199">
        <f>IFERROR(INDEX('Nov15'!$F:$F, MATCH(MEM_BF!$J74,'Nov15'!$A:$A, 0)), 0)</f>
        <v>0</v>
      </c>
      <c r="V74" s="199">
        <f>IFERROR(INDEX('Nov15'!$G:$G, MATCH(MEM_BF!$J74, 'Nov15'!$A:$A, 0)), 0)</f>
        <v>0</v>
      </c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4">
        <f t="shared" si="16"/>
        <v>60</v>
      </c>
      <c r="AL74" s="263">
        <f t="shared" si="22"/>
        <v>3</v>
      </c>
    </row>
    <row r="75" spans="3:38" x14ac:dyDescent="0.3">
      <c r="C75" s="224">
        <v>15</v>
      </c>
      <c r="D75" s="224">
        <v>6</v>
      </c>
      <c r="E75" s="264">
        <f t="shared" si="18"/>
        <v>5</v>
      </c>
      <c r="F75" s="264">
        <f t="shared" si="19"/>
        <v>0</v>
      </c>
      <c r="G75" s="264">
        <f t="shared" si="20"/>
        <v>15</v>
      </c>
      <c r="H75" s="264">
        <f t="shared" si="9"/>
        <v>5</v>
      </c>
      <c r="I75" s="267"/>
      <c r="J75" s="224" t="s">
        <v>835</v>
      </c>
      <c r="K75" s="265">
        <f t="shared" si="14"/>
        <v>2015</v>
      </c>
      <c r="L75" s="224" t="str">
        <f t="shared" si="21"/>
        <v>Jun</v>
      </c>
      <c r="M75" s="275">
        <f>IFERROR(INDEX(July15!F:F, MATCH(MEM_BF!$J75, July15!$B:$B, 0)), 0)</f>
        <v>0</v>
      </c>
      <c r="N75" s="199">
        <f>IFERROR(INDEX(July15!G:G, MATCH(MEM_BF!$J75, July15!$B:$B, 0)), 0)</f>
        <v>0</v>
      </c>
      <c r="O75" s="199">
        <f>IFERROR(INDEX('Aug15'!F:F, MATCH(MEM_BF!$J75, 'Aug15'!$A:$A, 0)), 0)</f>
        <v>0</v>
      </c>
      <c r="P75" s="199">
        <f>IFERROR(INDEX('Aug15'!$G:$G, MATCH(MEM_BF!$J75, 'Aug15'!$A:$A, 0)), 0)</f>
        <v>0</v>
      </c>
      <c r="Q75" s="199">
        <f>IFERROR(INDEX(Sept15!$F:$F, MATCH(MEM_BF!$J75, Sept15!$A:$A, 0)), 0)</f>
        <v>0</v>
      </c>
      <c r="R75" s="199">
        <f>IFERROR(INDEX(Sept15!$G:$G, MATCH(MEM_BF!$J75, Sept15!$A:$A, 0)), 0)</f>
        <v>0</v>
      </c>
      <c r="S75" s="199">
        <f>IFERROR(INDEX('Oct15'!$F:$F, MATCH(MEM_BF!$J75,'Oct15'!$A:$A, 0)), 0)</f>
        <v>0</v>
      </c>
      <c r="T75" s="199">
        <f>IFERROR(INDEX('Oct15'!$G:$G, MATCH(MEM_BF!$J75, 'Oct15'!$A:$A, 0)), 0)</f>
        <v>0</v>
      </c>
      <c r="U75" s="199">
        <f>IFERROR(INDEX('Nov15'!$F:$F, MATCH(MEM_BF!$J75,'Nov15'!$A:$A, 0)), 0)</f>
        <v>0</v>
      </c>
      <c r="V75" s="199">
        <f>IFERROR(INDEX('Nov15'!$G:$G, MATCH(MEM_BF!$J75, 'Nov15'!$A:$A, 0)), 0)</f>
        <v>0</v>
      </c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4">
        <f t="shared" si="16"/>
        <v>0</v>
      </c>
      <c r="AL75" s="263">
        <f t="shared" si="22"/>
        <v>0</v>
      </c>
    </row>
    <row r="76" spans="3:38" x14ac:dyDescent="0.3">
      <c r="C76" s="224">
        <v>15</v>
      </c>
      <c r="D76" s="224">
        <v>7</v>
      </c>
      <c r="E76" s="264">
        <f t="shared" si="18"/>
        <v>6</v>
      </c>
      <c r="F76" s="264">
        <f t="shared" si="19"/>
        <v>0</v>
      </c>
      <c r="G76" s="264">
        <f t="shared" si="20"/>
        <v>15</v>
      </c>
      <c r="H76" s="264">
        <f t="shared" si="9"/>
        <v>6</v>
      </c>
      <c r="I76" s="267"/>
      <c r="J76" s="224" t="s">
        <v>838</v>
      </c>
      <c r="K76" s="265">
        <f t="shared" si="14"/>
        <v>2015</v>
      </c>
      <c r="L76" s="224" t="str">
        <f t="shared" si="21"/>
        <v>Jul</v>
      </c>
      <c r="M76" s="275">
        <f>IFERROR(INDEX(July15!F:F, MATCH(MEM_BF!$J76, July15!$B:$B, 0)), 0)</f>
        <v>0</v>
      </c>
      <c r="N76" s="199">
        <f>IFERROR(INDEX(July15!G:G, MATCH(MEM_BF!$J76, July15!$B:$B, 0)), 0)</f>
        <v>0</v>
      </c>
      <c r="O76" s="199">
        <f>IFERROR(INDEX('Aug15'!F:F, MATCH(MEM_BF!$J76, 'Aug15'!$A:$A, 0)), 0)</f>
        <v>0</v>
      </c>
      <c r="P76" s="199">
        <f>IFERROR(INDEX('Aug15'!$G:$G, MATCH(MEM_BF!$J76, 'Aug15'!$A:$A, 0)), 0)</f>
        <v>0</v>
      </c>
      <c r="Q76" s="199">
        <f>IFERROR(INDEX(Sept15!$F:$F, MATCH(MEM_BF!$J76, Sept15!$A:$A, 0)), 0)</f>
        <v>0</v>
      </c>
      <c r="R76" s="199">
        <f>IFERROR(INDEX(Sept15!$G:$G, MATCH(MEM_BF!$J76, Sept15!$A:$A, 0)), 0)</f>
        <v>0</v>
      </c>
      <c r="S76" s="199">
        <f>IFERROR(INDEX('Oct15'!$F:$F, MATCH(MEM_BF!$J76,'Oct15'!$A:$A, 0)), 0)</f>
        <v>0</v>
      </c>
      <c r="T76" s="199">
        <f>IFERROR(INDEX('Oct15'!$G:$G, MATCH(MEM_BF!$J76, 'Oct15'!$A:$A, 0)), 0)</f>
        <v>0</v>
      </c>
      <c r="U76" s="199">
        <f>IFERROR(INDEX('Nov15'!$F:$F, MATCH(MEM_BF!$J76,'Nov15'!$A:$A, 0)), 0)</f>
        <v>0</v>
      </c>
      <c r="V76" s="199">
        <f>IFERROR(INDEX('Nov15'!$G:$G, MATCH(MEM_BF!$J76, 'Nov15'!$A:$A, 0)), 0)</f>
        <v>0</v>
      </c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4">
        <f t="shared" si="16"/>
        <v>0</v>
      </c>
      <c r="AL76" s="263">
        <f t="shared" si="22"/>
        <v>0</v>
      </c>
    </row>
    <row r="77" spans="3:38" x14ac:dyDescent="0.3">
      <c r="C77" s="224">
        <v>15</v>
      </c>
      <c r="D77" s="224">
        <v>7</v>
      </c>
      <c r="E77" s="264">
        <f t="shared" si="18"/>
        <v>11</v>
      </c>
      <c r="F77" s="264">
        <f t="shared" si="19"/>
        <v>0</v>
      </c>
      <c r="G77" s="264">
        <f t="shared" si="20"/>
        <v>15</v>
      </c>
      <c r="H77" s="264">
        <f t="shared" si="9"/>
        <v>11</v>
      </c>
      <c r="I77" s="267"/>
      <c r="J77" s="224" t="s">
        <v>437</v>
      </c>
      <c r="K77" s="265">
        <f t="shared" si="14"/>
        <v>2015</v>
      </c>
      <c r="L77" s="224" t="str">
        <f t="shared" si="21"/>
        <v>Dec</v>
      </c>
      <c r="M77" s="275">
        <f>IFERROR(INDEX(July15!F:F, MATCH(MEM_BF!$J77, July15!$B:$B, 0)), 0)</f>
        <v>20</v>
      </c>
      <c r="N77" s="199">
        <f>IFERROR(INDEX(July15!G:G, MATCH(MEM_BF!$J77, July15!$B:$B, 0)), 0)</f>
        <v>0</v>
      </c>
      <c r="O77" s="199">
        <f>IFERROR(INDEX('Aug15'!F:F, MATCH(MEM_BF!$J77, 'Aug15'!$A:$A, 0)), 0)</f>
        <v>20</v>
      </c>
      <c r="P77" s="199">
        <f>IFERROR(INDEX('Aug15'!$G:$G, MATCH(MEM_BF!$J77, 'Aug15'!$A:$A, 0)), 0)</f>
        <v>0</v>
      </c>
      <c r="Q77" s="199">
        <f>IFERROR(INDEX(Sept15!$F:$F, MATCH(MEM_BF!$J77, Sept15!$A:$A, 0)), 0)</f>
        <v>20</v>
      </c>
      <c r="R77" s="199">
        <f>IFERROR(INDEX(Sept15!$G:$G, MATCH(MEM_BF!$J77, Sept15!$A:$A, 0)), 0)</f>
        <v>0</v>
      </c>
      <c r="S77" s="199">
        <f>IFERROR(INDEX('Oct15'!$F:$F, MATCH(MEM_BF!$J77,'Oct15'!$A:$A, 0)), 0)</f>
        <v>20</v>
      </c>
      <c r="T77" s="199">
        <f>IFERROR(INDEX('Oct15'!$G:$G, MATCH(MEM_BF!$J77, 'Oct15'!$A:$A, 0)), 0)</f>
        <v>0</v>
      </c>
      <c r="U77" s="199">
        <f>IFERROR(INDEX('Nov15'!$F:$F, MATCH(MEM_BF!$J77,'Nov15'!$A:$A, 0)), 0)</f>
        <v>20</v>
      </c>
      <c r="V77" s="199">
        <f>IFERROR(INDEX('Nov15'!$G:$G, MATCH(MEM_BF!$J77, 'Nov15'!$A:$A, 0)), 0)</f>
        <v>0</v>
      </c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4">
        <f t="shared" si="16"/>
        <v>100</v>
      </c>
      <c r="AL77" s="263">
        <f t="shared" si="22"/>
        <v>5</v>
      </c>
    </row>
    <row r="78" spans="3:38" x14ac:dyDescent="0.3">
      <c r="C78" s="224"/>
      <c r="D78" s="224"/>
      <c r="E78" s="264">
        <f t="shared" si="18"/>
        <v>-1</v>
      </c>
      <c r="F78" s="264">
        <f t="shared" si="19"/>
        <v>0</v>
      </c>
      <c r="G78" s="264">
        <f t="shared" si="20"/>
        <v>0</v>
      </c>
      <c r="H78" s="264">
        <f t="shared" si="9"/>
        <v>-1</v>
      </c>
      <c r="I78" s="267"/>
      <c r="J78" s="224" t="s">
        <v>842</v>
      </c>
      <c r="K78" s="265" t="str">
        <f t="shared" si="14"/>
        <v>Please</v>
      </c>
      <c r="L78" s="224" t="str">
        <f t="shared" si="21"/>
        <v>Pay</v>
      </c>
      <c r="M78" s="275">
        <f>IFERROR(INDEX(July15!F:F, MATCH(MEM_BF!$J78, July15!$B:$B, 0)), 0)</f>
        <v>0</v>
      </c>
      <c r="N78" s="199">
        <f>IFERROR(INDEX(July15!G:G, MATCH(MEM_BF!$J78, July15!$B:$B, 0)), 0)</f>
        <v>0</v>
      </c>
      <c r="O78" s="199">
        <f>IFERROR(INDEX('Aug15'!F:F, MATCH(MEM_BF!$J78, 'Aug15'!$A:$A, 0)), 0)</f>
        <v>0</v>
      </c>
      <c r="P78" s="199">
        <f>IFERROR(INDEX('Aug15'!$G:$G, MATCH(MEM_BF!$J78, 'Aug15'!$A:$A, 0)), 0)</f>
        <v>0</v>
      </c>
      <c r="Q78" s="199">
        <f>IFERROR(INDEX(Sept15!$F:$F, MATCH(MEM_BF!$J78, Sept15!$A:$A, 0)), 0)</f>
        <v>0</v>
      </c>
      <c r="R78" s="199">
        <f>IFERROR(INDEX(Sept15!$G:$G, MATCH(MEM_BF!$J78, Sept15!$A:$A, 0)), 0)</f>
        <v>0</v>
      </c>
      <c r="S78" s="199">
        <f>IFERROR(INDEX('Oct15'!$F:$F, MATCH(MEM_BF!$J78,'Oct15'!$A:$A, 0)), 0)</f>
        <v>0</v>
      </c>
      <c r="T78" s="199">
        <f>IFERROR(INDEX('Oct15'!$G:$G, MATCH(MEM_BF!$J78, 'Oct15'!$A:$A, 0)), 0)</f>
        <v>0</v>
      </c>
      <c r="U78" s="199">
        <f>IFERROR(INDEX('Nov15'!$F:$F, MATCH(MEM_BF!$J78,'Nov15'!$A:$A, 0)), 0)</f>
        <v>0</v>
      </c>
      <c r="V78" s="199">
        <f>IFERROR(INDEX('Nov15'!$G:$G, MATCH(MEM_BF!$J78, 'Nov15'!$A:$A, 0)), 0)</f>
        <v>0</v>
      </c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4">
        <f t="shared" si="16"/>
        <v>0</v>
      </c>
      <c r="AL78" s="263">
        <f t="shared" si="22"/>
        <v>0</v>
      </c>
    </row>
    <row r="79" spans="3:38" x14ac:dyDescent="0.3">
      <c r="C79" s="224"/>
      <c r="D79" s="224"/>
      <c r="E79" s="264">
        <f t="shared" si="18"/>
        <v>-1</v>
      </c>
      <c r="F79" s="264">
        <f t="shared" si="19"/>
        <v>0</v>
      </c>
      <c r="G79" s="264">
        <f t="shared" si="20"/>
        <v>0</v>
      </c>
      <c r="H79" s="264">
        <f t="shared" si="9"/>
        <v>-1</v>
      </c>
      <c r="I79" s="267"/>
      <c r="J79" s="224" t="s">
        <v>846</v>
      </c>
      <c r="K79" s="265" t="str">
        <f t="shared" si="14"/>
        <v>Please</v>
      </c>
      <c r="L79" s="224" t="str">
        <f t="shared" si="21"/>
        <v>Pay</v>
      </c>
      <c r="M79" s="275">
        <f>IFERROR(INDEX(July15!F:F, MATCH(MEM_BF!$J79, July15!$B:$B, 0)), 0)</f>
        <v>0</v>
      </c>
      <c r="N79" s="199">
        <f>IFERROR(INDEX(July15!G:G, MATCH(MEM_BF!$J79, July15!$B:$B, 0)), 0)</f>
        <v>0</v>
      </c>
      <c r="O79" s="199">
        <f>IFERROR(INDEX('Aug15'!F:F, MATCH(MEM_BF!$J79, 'Aug15'!$A:$A, 0)), 0)</f>
        <v>0</v>
      </c>
      <c r="P79" s="199">
        <f>IFERROR(INDEX('Aug15'!$G:$G, MATCH(MEM_BF!$J79, 'Aug15'!$A:$A, 0)), 0)</f>
        <v>0</v>
      </c>
      <c r="Q79" s="199">
        <f>IFERROR(INDEX(Sept15!$F:$F, MATCH(MEM_BF!$J79, Sept15!$A:$A, 0)), 0)</f>
        <v>0</v>
      </c>
      <c r="R79" s="199">
        <f>IFERROR(INDEX(Sept15!$G:$G, MATCH(MEM_BF!$J79, Sept15!$A:$A, 0)), 0)</f>
        <v>0</v>
      </c>
      <c r="S79" s="199">
        <f>IFERROR(INDEX('Oct15'!$F:$F, MATCH(MEM_BF!$J79,'Oct15'!$A:$A, 0)), 0)</f>
        <v>0</v>
      </c>
      <c r="T79" s="199">
        <f>IFERROR(INDEX('Oct15'!$G:$G, MATCH(MEM_BF!$J79, 'Oct15'!$A:$A, 0)), 0)</f>
        <v>0</v>
      </c>
      <c r="U79" s="199">
        <f>IFERROR(INDEX('Nov15'!$F:$F, MATCH(MEM_BF!$J79,'Nov15'!$A:$A, 0)), 0)</f>
        <v>0</v>
      </c>
      <c r="V79" s="199">
        <f>IFERROR(INDEX('Nov15'!$G:$G, MATCH(MEM_BF!$J79, 'Nov15'!$A:$A, 0)), 0)</f>
        <v>0</v>
      </c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4">
        <f t="shared" si="16"/>
        <v>0</v>
      </c>
      <c r="AL79" s="263">
        <f t="shared" si="22"/>
        <v>0</v>
      </c>
    </row>
    <row r="80" spans="3:38" x14ac:dyDescent="0.3">
      <c r="C80" s="224"/>
      <c r="D80" s="224"/>
      <c r="E80" s="264">
        <f t="shared" si="18"/>
        <v>-1</v>
      </c>
      <c r="F80" s="264">
        <f t="shared" si="19"/>
        <v>0</v>
      </c>
      <c r="G80" s="264">
        <f t="shared" si="20"/>
        <v>0</v>
      </c>
      <c r="H80" s="264">
        <f t="shared" si="9"/>
        <v>-1</v>
      </c>
      <c r="I80" s="267"/>
      <c r="J80" s="224" t="s">
        <v>847</v>
      </c>
      <c r="K80" s="265" t="str">
        <f t="shared" si="14"/>
        <v>Please</v>
      </c>
      <c r="L80" s="224" t="str">
        <f t="shared" si="21"/>
        <v>Pay</v>
      </c>
      <c r="M80" s="275">
        <f>IFERROR(INDEX(July15!F:F, MATCH(MEM_BF!$J80, July15!$B:$B, 0)), 0)</f>
        <v>0</v>
      </c>
      <c r="N80" s="199">
        <f>IFERROR(INDEX(July15!G:G, MATCH(MEM_BF!$J80, July15!$B:$B, 0)), 0)</f>
        <v>0</v>
      </c>
      <c r="O80" s="199">
        <f>IFERROR(INDEX('Aug15'!F:F, MATCH(MEM_BF!$J80, 'Aug15'!$A:$A, 0)), 0)</f>
        <v>0</v>
      </c>
      <c r="P80" s="199">
        <f>IFERROR(INDEX('Aug15'!$G:$G, MATCH(MEM_BF!$J80, 'Aug15'!$A:$A, 0)), 0)</f>
        <v>0</v>
      </c>
      <c r="Q80" s="199">
        <f>IFERROR(INDEX(Sept15!$F:$F, MATCH(MEM_BF!$J80, Sept15!$A:$A, 0)), 0)</f>
        <v>0</v>
      </c>
      <c r="R80" s="199">
        <f>IFERROR(INDEX(Sept15!$G:$G, MATCH(MEM_BF!$J80, Sept15!$A:$A, 0)), 0)</f>
        <v>0</v>
      </c>
      <c r="S80" s="199">
        <f>IFERROR(INDEX('Oct15'!$F:$F, MATCH(MEM_BF!$J80,'Oct15'!$A:$A, 0)), 0)</f>
        <v>0</v>
      </c>
      <c r="T80" s="199">
        <f>IFERROR(INDEX('Oct15'!$G:$G, MATCH(MEM_BF!$J80, 'Oct15'!$A:$A, 0)), 0)</f>
        <v>0</v>
      </c>
      <c r="U80" s="199">
        <f>IFERROR(INDEX('Nov15'!$F:$F, MATCH(MEM_BF!$J80,'Nov15'!$A:$A, 0)), 0)</f>
        <v>0</v>
      </c>
      <c r="V80" s="199">
        <f>IFERROR(INDEX('Nov15'!$G:$G, MATCH(MEM_BF!$J80, 'Nov15'!$A:$A, 0)), 0)</f>
        <v>0</v>
      </c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4">
        <f t="shared" si="16"/>
        <v>0</v>
      </c>
      <c r="AL80" s="263">
        <f t="shared" si="22"/>
        <v>0</v>
      </c>
    </row>
    <row r="81" spans="3:38" x14ac:dyDescent="0.3">
      <c r="C81" s="224"/>
      <c r="D81" s="224"/>
      <c r="E81" s="264">
        <f t="shared" si="18"/>
        <v>-1</v>
      </c>
      <c r="F81" s="264">
        <f t="shared" si="19"/>
        <v>0</v>
      </c>
      <c r="G81" s="264">
        <f t="shared" si="20"/>
        <v>0</v>
      </c>
      <c r="H81" s="264">
        <f t="shared" si="9"/>
        <v>-1</v>
      </c>
      <c r="I81" s="267"/>
      <c r="J81" s="224" t="s">
        <v>849</v>
      </c>
      <c r="K81" s="265" t="str">
        <f t="shared" si="14"/>
        <v>Please</v>
      </c>
      <c r="L81" s="224" t="str">
        <f t="shared" si="21"/>
        <v>Pay</v>
      </c>
      <c r="M81" s="275">
        <f>IFERROR(INDEX(July15!F:F, MATCH(MEM_BF!$J81, July15!$B:$B, 0)), 0)</f>
        <v>0</v>
      </c>
      <c r="N81" s="199">
        <f>IFERROR(INDEX(July15!G:G, MATCH(MEM_BF!$J81, July15!$B:$B, 0)), 0)</f>
        <v>0</v>
      </c>
      <c r="O81" s="199">
        <f>IFERROR(INDEX('Aug15'!F:F, MATCH(MEM_BF!$J81, 'Aug15'!$A:$A, 0)), 0)</f>
        <v>0</v>
      </c>
      <c r="P81" s="199">
        <f>IFERROR(INDEX('Aug15'!$G:$G, MATCH(MEM_BF!$J81, 'Aug15'!$A:$A, 0)), 0)</f>
        <v>0</v>
      </c>
      <c r="Q81" s="199">
        <f>IFERROR(INDEX(Sept15!$F:$F, MATCH(MEM_BF!$J81, Sept15!$A:$A, 0)), 0)</f>
        <v>0</v>
      </c>
      <c r="R81" s="199">
        <f>IFERROR(INDEX(Sept15!$G:$G, MATCH(MEM_BF!$J81, Sept15!$A:$A, 0)), 0)</f>
        <v>0</v>
      </c>
      <c r="S81" s="199">
        <f>IFERROR(INDEX('Oct15'!$F:$F, MATCH(MEM_BF!$J81,'Oct15'!$A:$A, 0)), 0)</f>
        <v>0</v>
      </c>
      <c r="T81" s="199">
        <f>IFERROR(INDEX('Oct15'!$G:$G, MATCH(MEM_BF!$J81, 'Oct15'!$A:$A, 0)), 0)</f>
        <v>0</v>
      </c>
      <c r="U81" s="199">
        <f>IFERROR(INDEX('Nov15'!$F:$F, MATCH(MEM_BF!$J81,'Nov15'!$A:$A, 0)), 0)</f>
        <v>0</v>
      </c>
      <c r="V81" s="199">
        <f>IFERROR(INDEX('Nov15'!$G:$G, MATCH(MEM_BF!$J81, 'Nov15'!$A:$A, 0)), 0)</f>
        <v>0</v>
      </c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4">
        <f t="shared" si="16"/>
        <v>0</v>
      </c>
      <c r="AL81" s="263">
        <f t="shared" si="22"/>
        <v>0</v>
      </c>
    </row>
    <row r="82" spans="3:38" x14ac:dyDescent="0.3">
      <c r="C82" s="224"/>
      <c r="D82" s="224"/>
      <c r="E82" s="264">
        <f t="shared" si="18"/>
        <v>-1</v>
      </c>
      <c r="F82" s="264">
        <f t="shared" si="19"/>
        <v>0</v>
      </c>
      <c r="G82" s="264">
        <f t="shared" si="20"/>
        <v>0</v>
      </c>
      <c r="H82" s="264">
        <f t="shared" si="9"/>
        <v>-1</v>
      </c>
      <c r="I82" s="267"/>
      <c r="J82" s="224" t="s">
        <v>852</v>
      </c>
      <c r="K82" s="265" t="str">
        <f t="shared" si="14"/>
        <v>Please</v>
      </c>
      <c r="L82" s="224" t="str">
        <f t="shared" si="21"/>
        <v>Pay</v>
      </c>
      <c r="M82" s="275">
        <f>IFERROR(INDEX(July15!F:F, MATCH(MEM_BF!$J82, July15!$B:$B, 0)), 0)</f>
        <v>0</v>
      </c>
      <c r="N82" s="199">
        <f>IFERROR(INDEX(July15!G:G, MATCH(MEM_BF!$J82, July15!$B:$B, 0)), 0)</f>
        <v>0</v>
      </c>
      <c r="O82" s="199">
        <f>IFERROR(INDEX('Aug15'!F:F, MATCH(MEM_BF!$J82, 'Aug15'!$A:$A, 0)), 0)</f>
        <v>0</v>
      </c>
      <c r="P82" s="199">
        <f>IFERROR(INDEX('Aug15'!$G:$G, MATCH(MEM_BF!$J82, 'Aug15'!$A:$A, 0)), 0)</f>
        <v>0</v>
      </c>
      <c r="Q82" s="199">
        <f>IFERROR(INDEX(Sept15!$F:$F, MATCH(MEM_BF!$J82, Sept15!$A:$A, 0)), 0)</f>
        <v>0</v>
      </c>
      <c r="R82" s="199">
        <f>IFERROR(INDEX(Sept15!$G:$G, MATCH(MEM_BF!$J82, Sept15!$A:$A, 0)), 0)</f>
        <v>0</v>
      </c>
      <c r="S82" s="199">
        <f>IFERROR(INDEX('Oct15'!$F:$F, MATCH(MEM_BF!$J82,'Oct15'!$A:$A, 0)), 0)</f>
        <v>0</v>
      </c>
      <c r="T82" s="199">
        <f>IFERROR(INDEX('Oct15'!$G:$G, MATCH(MEM_BF!$J82, 'Oct15'!$A:$A, 0)), 0)</f>
        <v>0</v>
      </c>
      <c r="U82" s="199">
        <f>IFERROR(INDEX('Nov15'!$F:$F, MATCH(MEM_BF!$J82,'Nov15'!$A:$A, 0)), 0)</f>
        <v>0</v>
      </c>
      <c r="V82" s="199">
        <f>IFERROR(INDEX('Nov15'!$G:$G, MATCH(MEM_BF!$J82, 'Nov15'!$A:$A, 0)), 0)</f>
        <v>0</v>
      </c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4">
        <f t="shared" si="16"/>
        <v>0</v>
      </c>
      <c r="AL82" s="263">
        <f t="shared" si="22"/>
        <v>0</v>
      </c>
    </row>
    <row r="83" spans="3:38" x14ac:dyDescent="0.3">
      <c r="C83" s="224">
        <v>15</v>
      </c>
      <c r="D83" s="224">
        <v>7</v>
      </c>
      <c r="E83" s="264">
        <f t="shared" si="18"/>
        <v>11</v>
      </c>
      <c r="F83" s="264">
        <f t="shared" si="19"/>
        <v>0</v>
      </c>
      <c r="G83" s="264">
        <f t="shared" si="20"/>
        <v>15</v>
      </c>
      <c r="H83" s="264">
        <f t="shared" si="9"/>
        <v>11</v>
      </c>
      <c r="I83" s="267"/>
      <c r="J83" s="224" t="s">
        <v>47</v>
      </c>
      <c r="K83" s="265">
        <f t="shared" si="14"/>
        <v>2015</v>
      </c>
      <c r="L83" s="224" t="str">
        <f t="shared" si="21"/>
        <v>Dec</v>
      </c>
      <c r="M83" s="275">
        <f>IFERROR(INDEX(July15!F:F, MATCH(MEM_BF!$J83, July15!$B:$B, 0)), 0)</f>
        <v>20</v>
      </c>
      <c r="N83" s="199">
        <f>IFERROR(INDEX(July15!G:G, MATCH(MEM_BF!$J83, July15!$B:$B, 0)), 0)</f>
        <v>0</v>
      </c>
      <c r="O83" s="199">
        <f>IFERROR(INDEX('Aug15'!F:F, MATCH(MEM_BF!$J83, 'Aug15'!$A:$A, 0)), 0)</f>
        <v>20</v>
      </c>
      <c r="P83" s="199">
        <f>IFERROR(INDEX('Aug15'!$G:$G, MATCH(MEM_BF!$J83, 'Aug15'!$A:$A, 0)), 0)</f>
        <v>0</v>
      </c>
      <c r="Q83" s="199">
        <f>IFERROR(INDEX(Sept15!$F:$F, MATCH(MEM_BF!$J83, Sept15!$A:$A, 0)), 0)</f>
        <v>20</v>
      </c>
      <c r="R83" s="199">
        <f>IFERROR(INDEX(Sept15!$G:$G, MATCH(MEM_BF!$J83, Sept15!$A:$A, 0)), 0)</f>
        <v>0</v>
      </c>
      <c r="S83" s="199">
        <f>IFERROR(INDEX('Oct15'!$F:$F, MATCH(MEM_BF!$J83,'Oct15'!$A:$A, 0)), 0)</f>
        <v>20</v>
      </c>
      <c r="T83" s="199">
        <f>IFERROR(INDEX('Oct15'!$G:$G, MATCH(MEM_BF!$J83, 'Oct15'!$A:$A, 0)), 0)</f>
        <v>0</v>
      </c>
      <c r="U83" s="199">
        <f>IFERROR(INDEX('Nov15'!$F:$F, MATCH(MEM_BF!$J83,'Nov15'!$A:$A, 0)), 0)</f>
        <v>20</v>
      </c>
      <c r="V83" s="199">
        <f>IFERROR(INDEX('Nov15'!$G:$G, MATCH(MEM_BF!$J83, 'Nov15'!$A:$A, 0)), 0)</f>
        <v>0</v>
      </c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4">
        <f t="shared" si="16"/>
        <v>100</v>
      </c>
      <c r="AL83" s="263">
        <f t="shared" si="22"/>
        <v>5</v>
      </c>
    </row>
    <row r="84" spans="3:38" x14ac:dyDescent="0.3">
      <c r="C84" s="224">
        <v>15</v>
      </c>
      <c r="D84" s="224">
        <v>6</v>
      </c>
      <c r="E84" s="264">
        <f t="shared" si="18"/>
        <v>17</v>
      </c>
      <c r="F84" s="264">
        <f t="shared" si="19"/>
        <v>1</v>
      </c>
      <c r="G84" s="264">
        <f t="shared" si="20"/>
        <v>16</v>
      </c>
      <c r="H84" s="264">
        <f t="shared" si="9"/>
        <v>5</v>
      </c>
      <c r="I84" s="267"/>
      <c r="J84" s="224" t="s">
        <v>511</v>
      </c>
      <c r="K84" s="265">
        <f t="shared" si="14"/>
        <v>2016</v>
      </c>
      <c r="L84" s="224" t="str">
        <f t="shared" si="21"/>
        <v>Jun</v>
      </c>
      <c r="M84" s="275">
        <f>IFERROR(INDEX(July15!F:F, MATCH(MEM_BF!$J84, July15!$B:$B, 0)), 0)</f>
        <v>240</v>
      </c>
      <c r="N84" s="199">
        <f>IFERROR(INDEX(July15!G:G, MATCH(MEM_BF!$J84, July15!$B:$B, 0)), 0)</f>
        <v>0</v>
      </c>
      <c r="O84" s="199">
        <f>IFERROR(INDEX('Aug15'!F:F, MATCH(MEM_BF!$J84, 'Aug15'!$A:$A, 0)), 0)</f>
        <v>0</v>
      </c>
      <c r="P84" s="199">
        <f>IFERROR(INDEX('Aug15'!$G:$G, MATCH(MEM_BF!$J84, 'Aug15'!$A:$A, 0)), 0)</f>
        <v>0</v>
      </c>
      <c r="Q84" s="199">
        <f>IFERROR(INDEX(Sept15!$F:$F, MATCH(MEM_BF!$J84, Sept15!$A:$A, 0)), 0)</f>
        <v>0</v>
      </c>
      <c r="R84" s="199">
        <f>IFERROR(INDEX(Sept15!$G:$G, MATCH(MEM_BF!$J84, Sept15!$A:$A, 0)), 0)</f>
        <v>0</v>
      </c>
      <c r="S84" s="199">
        <f>IFERROR(INDEX('Oct15'!$F:$F, MATCH(MEM_BF!$J84,'Oct15'!$A:$A, 0)), 0)</f>
        <v>0</v>
      </c>
      <c r="T84" s="199">
        <f>IFERROR(INDEX('Oct15'!$G:$G, MATCH(MEM_BF!$J84, 'Oct15'!$A:$A, 0)), 0)</f>
        <v>0</v>
      </c>
      <c r="U84" s="199">
        <f>IFERROR(INDEX('Nov15'!$F:$F, MATCH(MEM_BF!$J84,'Nov15'!$A:$A, 0)), 0)</f>
        <v>0</v>
      </c>
      <c r="V84" s="199">
        <f>IFERROR(INDEX('Nov15'!$G:$G, MATCH(MEM_BF!$J84, 'Nov15'!$A:$A, 0)), 0)</f>
        <v>0</v>
      </c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4">
        <f t="shared" si="16"/>
        <v>240</v>
      </c>
      <c r="AL84" s="263">
        <f t="shared" si="22"/>
        <v>12</v>
      </c>
    </row>
    <row r="85" spans="3:38" x14ac:dyDescent="0.3">
      <c r="C85" s="224">
        <v>15</v>
      </c>
      <c r="D85" s="224">
        <v>6</v>
      </c>
      <c r="E85" s="264">
        <f t="shared" si="18"/>
        <v>8</v>
      </c>
      <c r="F85" s="264">
        <f t="shared" si="19"/>
        <v>0</v>
      </c>
      <c r="G85" s="264">
        <f t="shared" si="20"/>
        <v>15</v>
      </c>
      <c r="H85" s="264">
        <f t="shared" si="9"/>
        <v>8</v>
      </c>
      <c r="I85" s="267"/>
      <c r="J85" s="224" t="s">
        <v>877</v>
      </c>
      <c r="K85" s="265">
        <f t="shared" si="14"/>
        <v>2015</v>
      </c>
      <c r="L85" s="224" t="str">
        <f t="shared" si="21"/>
        <v>Sep</v>
      </c>
      <c r="M85" s="275">
        <f>IFERROR(INDEX(July15!F:F, MATCH(MEM_BF!$J85, July15!$B:$B, 0)), 0)</f>
        <v>0</v>
      </c>
      <c r="N85" s="199">
        <f>IFERROR(INDEX(July15!G:G, MATCH(MEM_BF!$J85, July15!$B:$B, 0)), 0)</f>
        <v>0</v>
      </c>
      <c r="O85" s="199">
        <f>IFERROR(INDEX('Aug15'!F:F, MATCH(MEM_BF!$J85, 'Aug15'!$A:$A, 0)), 0)</f>
        <v>0</v>
      </c>
      <c r="P85" s="199">
        <f>IFERROR(INDEX('Aug15'!$G:$G, MATCH(MEM_BF!$J85, 'Aug15'!$A:$A, 0)), 0)</f>
        <v>0</v>
      </c>
      <c r="Q85" s="199">
        <f>IFERROR(INDEX(Sept15!$F:$F, MATCH(MEM_BF!$J85, Sept15!$A:$A, 0)), 0)</f>
        <v>60</v>
      </c>
      <c r="R85" s="199">
        <f>IFERROR(INDEX(Sept15!$G:$G, MATCH(MEM_BF!$J85, Sept15!$A:$A, 0)), 0)</f>
        <v>0</v>
      </c>
      <c r="S85" s="199">
        <f>IFERROR(INDEX('Oct15'!$F:$F, MATCH(MEM_BF!$J85,'Oct15'!$A:$A, 0)), 0)</f>
        <v>0</v>
      </c>
      <c r="T85" s="199">
        <f>IFERROR(INDEX('Oct15'!$G:$G, MATCH(MEM_BF!$J85, 'Oct15'!$A:$A, 0)), 0)</f>
        <v>0</v>
      </c>
      <c r="U85" s="199">
        <f>IFERROR(INDEX('Nov15'!$F:$F, MATCH(MEM_BF!$J85,'Nov15'!$A:$A, 0)), 0)</f>
        <v>0</v>
      </c>
      <c r="V85" s="199">
        <f>IFERROR(INDEX('Nov15'!$G:$G, MATCH(MEM_BF!$J85, 'Nov15'!$A:$A, 0)), 0)</f>
        <v>0</v>
      </c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4">
        <f t="shared" si="16"/>
        <v>60</v>
      </c>
      <c r="AL85" s="263">
        <f t="shared" si="22"/>
        <v>3</v>
      </c>
    </row>
    <row r="86" spans="3:38" x14ac:dyDescent="0.3">
      <c r="C86" s="224">
        <v>15</v>
      </c>
      <c r="D86" s="224">
        <v>11</v>
      </c>
      <c r="E86" s="264">
        <f t="shared" si="18"/>
        <v>14</v>
      </c>
      <c r="F86" s="264">
        <f t="shared" si="19"/>
        <v>1</v>
      </c>
      <c r="G86" s="264">
        <f t="shared" si="20"/>
        <v>16</v>
      </c>
      <c r="H86" s="264">
        <f t="shared" si="9"/>
        <v>2</v>
      </c>
      <c r="I86" s="267"/>
      <c r="J86" s="224" t="s">
        <v>57</v>
      </c>
      <c r="K86" s="265">
        <f t="shared" si="14"/>
        <v>2016</v>
      </c>
      <c r="L86" s="224" t="str">
        <f t="shared" si="21"/>
        <v>Mar</v>
      </c>
      <c r="M86" s="275">
        <f>IFERROR(INDEX(July15!F:F, MATCH(MEM_BF!$J86, July15!$B:$B, 0)), 0)</f>
        <v>20</v>
      </c>
      <c r="N86" s="199">
        <f>IFERROR(INDEX(July15!G:G, MATCH(MEM_BF!$J86, July15!$B:$B, 0)), 0)</f>
        <v>0</v>
      </c>
      <c r="O86" s="199">
        <f>IFERROR(INDEX('Aug15'!F:F, MATCH(MEM_BF!$J86, 'Aug15'!$A:$A, 0)), 0)</f>
        <v>20</v>
      </c>
      <c r="P86" s="199">
        <f>IFERROR(INDEX('Aug15'!$G:$G, MATCH(MEM_BF!$J86, 'Aug15'!$A:$A, 0)), 0)</f>
        <v>0</v>
      </c>
      <c r="Q86" s="199">
        <f>IFERROR(INDEX(Sept15!$F:$F, MATCH(MEM_BF!$J86, Sept15!$A:$A, 0)), 0)</f>
        <v>20</v>
      </c>
      <c r="R86" s="199">
        <f>IFERROR(INDEX(Sept15!$G:$G, MATCH(MEM_BF!$J86, Sept15!$A:$A, 0)), 0)</f>
        <v>0</v>
      </c>
      <c r="S86" s="199">
        <f>IFERROR(INDEX('Oct15'!$F:$F, MATCH(MEM_BF!$J86,'Oct15'!$A:$A, 0)), 0)</f>
        <v>20</v>
      </c>
      <c r="T86" s="199">
        <f>IFERROR(INDEX('Oct15'!$G:$G, MATCH(MEM_BF!$J86, 'Oct15'!$A:$A, 0)), 0)</f>
        <v>0</v>
      </c>
      <c r="U86" s="199">
        <f>IFERROR(INDEX('Nov15'!$F:$F, MATCH(MEM_BF!$J86,'Nov15'!$A:$A, 0)), 0)</f>
        <v>0</v>
      </c>
      <c r="V86" s="199">
        <f>IFERROR(INDEX('Nov15'!$G:$G, MATCH(MEM_BF!$J86, 'Nov15'!$A:$A, 0)), 0)</f>
        <v>0</v>
      </c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4">
        <f t="shared" si="16"/>
        <v>80</v>
      </c>
      <c r="AL86" s="263">
        <f t="shared" si="22"/>
        <v>4</v>
      </c>
    </row>
    <row r="87" spans="3:38" x14ac:dyDescent="0.3">
      <c r="C87" s="224">
        <v>15</v>
      </c>
      <c r="D87" s="224">
        <v>10</v>
      </c>
      <c r="E87" s="264">
        <f t="shared" si="18"/>
        <v>9</v>
      </c>
      <c r="F87" s="264">
        <f t="shared" si="19"/>
        <v>0</v>
      </c>
      <c r="G87" s="264">
        <f t="shared" si="20"/>
        <v>15</v>
      </c>
      <c r="H87" s="264">
        <f t="shared" si="9"/>
        <v>9</v>
      </c>
      <c r="I87" s="267"/>
      <c r="J87" s="224" t="s">
        <v>914</v>
      </c>
      <c r="K87" s="265">
        <f t="shared" si="14"/>
        <v>2015</v>
      </c>
      <c r="L87" s="224" t="str">
        <f t="shared" si="21"/>
        <v>Oct</v>
      </c>
      <c r="M87" s="275">
        <f>IFERROR(INDEX(July15!F:F, MATCH(MEM_BF!$J87, July15!$B:$B, 0)), 0)</f>
        <v>0</v>
      </c>
      <c r="N87" s="199">
        <f>IFERROR(INDEX(July15!G:G, MATCH(MEM_BF!$J87, July15!$B:$B, 0)), 0)</f>
        <v>0</v>
      </c>
      <c r="O87" s="199">
        <f>IFERROR(INDEX('Aug15'!F:F, MATCH(MEM_BF!$J87, 'Aug15'!$A:$A, 0)), 0)</f>
        <v>0</v>
      </c>
      <c r="P87" s="199">
        <f>IFERROR(INDEX('Aug15'!$G:$G, MATCH(MEM_BF!$J87, 'Aug15'!$A:$A, 0)), 0)</f>
        <v>0</v>
      </c>
      <c r="Q87" s="199">
        <f>IFERROR(INDEX(Sept15!$F:$F, MATCH(MEM_BF!$J87, Sept15!$A:$A, 0)), 0)</f>
        <v>0</v>
      </c>
      <c r="R87" s="199">
        <f>IFERROR(INDEX(Sept15!$G:$G, MATCH(MEM_BF!$J87, Sept15!$A:$A, 0)), 0)</f>
        <v>0</v>
      </c>
      <c r="S87" s="199">
        <f>IFERROR(INDEX('Oct15'!$F:$F, MATCH(MEM_BF!$J87,'Oct15'!$A:$A, 0)), 0)</f>
        <v>0</v>
      </c>
      <c r="T87" s="199">
        <f>IFERROR(INDEX('Oct15'!$G:$G, MATCH(MEM_BF!$J87, 'Oct15'!$A:$A, 0)), 0)</f>
        <v>0</v>
      </c>
      <c r="U87" s="199">
        <f>IFERROR(INDEX('Nov15'!$F:$F, MATCH(MEM_BF!$J87,'Nov15'!$A:$A, 0)), 0)</f>
        <v>0</v>
      </c>
      <c r="V87" s="199">
        <f>IFERROR(INDEX('Nov15'!$G:$G, MATCH(MEM_BF!$J87, 'Nov15'!$A:$A, 0)), 0)</f>
        <v>0</v>
      </c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4">
        <f t="shared" si="16"/>
        <v>0</v>
      </c>
      <c r="AL87" s="263">
        <f t="shared" si="22"/>
        <v>0</v>
      </c>
    </row>
    <row r="88" spans="3:38" x14ac:dyDescent="0.3">
      <c r="C88" s="224">
        <v>16</v>
      </c>
      <c r="D88" s="224">
        <v>1</v>
      </c>
      <c r="E88" s="264">
        <f t="shared" si="18"/>
        <v>12.5</v>
      </c>
      <c r="F88" s="264">
        <f t="shared" si="19"/>
        <v>1</v>
      </c>
      <c r="G88" s="264">
        <f t="shared" si="20"/>
        <v>17</v>
      </c>
      <c r="H88" s="264">
        <f t="shared" si="9"/>
        <v>0.5</v>
      </c>
      <c r="I88" s="267"/>
      <c r="J88" s="224" t="s">
        <v>428</v>
      </c>
      <c r="K88" s="265">
        <f t="shared" si="14"/>
        <v>2017</v>
      </c>
      <c r="L88" s="224" t="str">
        <f t="shared" si="21"/>
        <v>Jan</v>
      </c>
      <c r="M88" s="275">
        <f>IFERROR(INDEX(July15!F:F, MATCH(MEM_BF!$J88, July15!$B:$B, 0)), 0)</f>
        <v>0</v>
      </c>
      <c r="N88" s="199">
        <f>IFERROR(INDEX(July15!G:G, MATCH(MEM_BF!$J88, July15!$B:$B, 0)), 0)</f>
        <v>0</v>
      </c>
      <c r="O88" s="199">
        <f>IFERROR(INDEX('Aug15'!F:F, MATCH(MEM_BF!$J88, 'Aug15'!$A:$A, 0)), 0)</f>
        <v>250</v>
      </c>
      <c r="P88" s="199">
        <f>IFERROR(INDEX('Aug15'!$G:$G, MATCH(MEM_BF!$J88, 'Aug15'!$A:$A, 0)), 0)</f>
        <v>0</v>
      </c>
      <c r="Q88" s="199">
        <f>IFERROR(INDEX(Sept15!$F:$F, MATCH(MEM_BF!$J88, Sept15!$A:$A, 0)), 0)</f>
        <v>0</v>
      </c>
      <c r="R88" s="199">
        <f>IFERROR(INDEX(Sept15!$G:$G, MATCH(MEM_BF!$J88, Sept15!$A:$A, 0)), 0)</f>
        <v>0</v>
      </c>
      <c r="S88" s="199">
        <f>IFERROR(INDEX('Oct15'!$F:$F, MATCH(MEM_BF!$J88,'Oct15'!$A:$A, 0)), 0)</f>
        <v>0</v>
      </c>
      <c r="T88" s="199">
        <f>IFERROR(INDEX('Oct15'!$G:$G, MATCH(MEM_BF!$J88, 'Oct15'!$A:$A, 0)), 0)</f>
        <v>0</v>
      </c>
      <c r="U88" s="199">
        <f>IFERROR(INDEX('Nov15'!$F:$F, MATCH(MEM_BF!$J88,'Nov15'!$A:$A, 0)), 0)</f>
        <v>0</v>
      </c>
      <c r="V88" s="199">
        <f>IFERROR(INDEX('Nov15'!$G:$G, MATCH(MEM_BF!$J88, 'Nov15'!$A:$A, 0)), 0)</f>
        <v>0</v>
      </c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199"/>
      <c r="AI88" s="199"/>
      <c r="AJ88" s="199"/>
      <c r="AK88" s="4">
        <f t="shared" si="16"/>
        <v>250</v>
      </c>
      <c r="AL88" s="263">
        <f t="shared" si="22"/>
        <v>12.5</v>
      </c>
    </row>
    <row r="89" spans="3:38" x14ac:dyDescent="0.3">
      <c r="C89" s="224">
        <v>15</v>
      </c>
      <c r="D89" s="224">
        <v>2</v>
      </c>
      <c r="E89" s="264">
        <f t="shared" si="18"/>
        <v>7</v>
      </c>
      <c r="F89" s="264">
        <f t="shared" si="19"/>
        <v>0</v>
      </c>
      <c r="G89" s="264">
        <f t="shared" si="20"/>
        <v>15</v>
      </c>
      <c r="H89" s="264">
        <f t="shared" si="9"/>
        <v>7</v>
      </c>
      <c r="I89" s="267"/>
      <c r="J89" s="224" t="s">
        <v>920</v>
      </c>
      <c r="K89" s="265">
        <f t="shared" si="14"/>
        <v>2015</v>
      </c>
      <c r="L89" s="224" t="str">
        <f t="shared" si="21"/>
        <v>Aug</v>
      </c>
      <c r="M89" s="275">
        <f>IFERROR(INDEX(July15!F:F, MATCH(MEM_BF!$J89, July15!$B:$B, 0)), 0)</f>
        <v>0</v>
      </c>
      <c r="N89" s="199">
        <f>IFERROR(INDEX(July15!G:G, MATCH(MEM_BF!$J89, July15!$B:$B, 0)), 0)</f>
        <v>0</v>
      </c>
      <c r="O89" s="199">
        <f>IFERROR(INDEX('Aug15'!F:F, MATCH(MEM_BF!$J89, 'Aug15'!$A:$A, 0)), 0)</f>
        <v>0</v>
      </c>
      <c r="P89" s="199">
        <f>IFERROR(INDEX('Aug15'!$G:$G, MATCH(MEM_BF!$J89, 'Aug15'!$A:$A, 0)), 0)</f>
        <v>0</v>
      </c>
      <c r="Q89" s="199">
        <f>IFERROR(INDEX(Sept15!$F:$F, MATCH(MEM_BF!$J89, Sept15!$A:$A, 0)), 0)</f>
        <v>0</v>
      </c>
      <c r="R89" s="199">
        <f>IFERROR(INDEX(Sept15!$G:$G, MATCH(MEM_BF!$J89, Sept15!$A:$A, 0)), 0)</f>
        <v>0</v>
      </c>
      <c r="S89" s="199">
        <f>IFERROR(INDEX('Oct15'!$F:$F, MATCH(MEM_BF!$J89,'Oct15'!$A:$A, 0)), 0)</f>
        <v>120</v>
      </c>
      <c r="T89" s="199">
        <f>IFERROR(INDEX('Oct15'!$G:$G, MATCH(MEM_BF!$J89, 'Oct15'!$A:$A, 0)), 0)</f>
        <v>0</v>
      </c>
      <c r="U89" s="199">
        <f>IFERROR(INDEX('Nov15'!$F:$F, MATCH(MEM_BF!$J89,'Nov15'!$A:$A, 0)), 0)</f>
        <v>0</v>
      </c>
      <c r="V89" s="199">
        <f>IFERROR(INDEX('Nov15'!$G:$G, MATCH(MEM_BF!$J89, 'Nov15'!$A:$A, 0)), 0)</f>
        <v>0</v>
      </c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4">
        <f t="shared" si="16"/>
        <v>120</v>
      </c>
      <c r="AL89" s="263">
        <f t="shared" si="22"/>
        <v>6</v>
      </c>
    </row>
    <row r="90" spans="3:38" x14ac:dyDescent="0.3">
      <c r="C90" s="224">
        <v>15</v>
      </c>
      <c r="D90" s="224">
        <v>4</v>
      </c>
      <c r="E90" s="264">
        <f t="shared" si="18"/>
        <v>3</v>
      </c>
      <c r="F90" s="264">
        <f t="shared" si="19"/>
        <v>0</v>
      </c>
      <c r="G90" s="264">
        <f t="shared" si="20"/>
        <v>15</v>
      </c>
      <c r="H90" s="264">
        <f t="shared" si="9"/>
        <v>3</v>
      </c>
      <c r="I90" s="267"/>
      <c r="J90" s="224" t="s">
        <v>923</v>
      </c>
      <c r="K90" s="265">
        <f t="shared" si="14"/>
        <v>2015</v>
      </c>
      <c r="L90" s="224" t="str">
        <f t="shared" si="21"/>
        <v>Apr</v>
      </c>
      <c r="M90" s="275">
        <f>IFERROR(INDEX(July15!F:F, MATCH(MEM_BF!$J90, July15!$B:$B, 0)), 0)</f>
        <v>0</v>
      </c>
      <c r="N90" s="199">
        <f>IFERROR(INDEX(July15!G:G, MATCH(MEM_BF!$J90, July15!$B:$B, 0)), 0)</f>
        <v>0</v>
      </c>
      <c r="O90" s="199">
        <f>IFERROR(INDEX('Aug15'!F:F, MATCH(MEM_BF!$J90, 'Aug15'!$A:$A, 0)), 0)</f>
        <v>0</v>
      </c>
      <c r="P90" s="199">
        <f>IFERROR(INDEX('Aug15'!$G:$G, MATCH(MEM_BF!$J90, 'Aug15'!$A:$A, 0)), 0)</f>
        <v>0</v>
      </c>
      <c r="Q90" s="199">
        <f>IFERROR(INDEX(Sept15!$F:$F, MATCH(MEM_BF!$J90, Sept15!$A:$A, 0)), 0)</f>
        <v>0</v>
      </c>
      <c r="R90" s="199">
        <f>IFERROR(INDEX(Sept15!$G:$G, MATCH(MEM_BF!$J90, Sept15!$A:$A, 0)), 0)</f>
        <v>0</v>
      </c>
      <c r="S90" s="199">
        <f>IFERROR(INDEX('Oct15'!$F:$F, MATCH(MEM_BF!$J90,'Oct15'!$A:$A, 0)), 0)</f>
        <v>0</v>
      </c>
      <c r="T90" s="199">
        <f>IFERROR(INDEX('Oct15'!$G:$G, MATCH(MEM_BF!$J90, 'Oct15'!$A:$A, 0)), 0)</f>
        <v>0</v>
      </c>
      <c r="U90" s="199">
        <f>IFERROR(INDEX('Nov15'!$F:$F, MATCH(MEM_BF!$J90,'Nov15'!$A:$A, 0)), 0)</f>
        <v>0</v>
      </c>
      <c r="V90" s="199">
        <f>IFERROR(INDEX('Nov15'!$G:$G, MATCH(MEM_BF!$J90, 'Nov15'!$A:$A, 0)), 0)</f>
        <v>0</v>
      </c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4">
        <f t="shared" si="16"/>
        <v>0</v>
      </c>
      <c r="AL90" s="263">
        <f>AK90/10</f>
        <v>0</v>
      </c>
    </row>
    <row r="91" spans="3:38" x14ac:dyDescent="0.3">
      <c r="C91" s="224"/>
      <c r="D91" s="224"/>
      <c r="E91" s="264">
        <f t="shared" si="18"/>
        <v>-1</v>
      </c>
      <c r="F91" s="264">
        <f t="shared" si="19"/>
        <v>0</v>
      </c>
      <c r="G91" s="264">
        <f t="shared" si="20"/>
        <v>0</v>
      </c>
      <c r="H91" s="264">
        <f t="shared" si="9"/>
        <v>-1</v>
      </c>
      <c r="I91" s="267"/>
      <c r="J91" s="224" t="s">
        <v>927</v>
      </c>
      <c r="K91" s="265" t="str">
        <f t="shared" si="14"/>
        <v>Please</v>
      </c>
      <c r="L91" s="224" t="str">
        <f t="shared" si="21"/>
        <v>Pay</v>
      </c>
      <c r="M91" s="275">
        <f>IFERROR(INDEX(July15!F:F, MATCH(MEM_BF!$J91, July15!$B:$B, 0)), 0)</f>
        <v>0</v>
      </c>
      <c r="N91" s="199">
        <f>IFERROR(INDEX(July15!G:G, MATCH(MEM_BF!$J91, July15!$B:$B, 0)), 0)</f>
        <v>0</v>
      </c>
      <c r="O91" s="199">
        <f>IFERROR(INDEX('Aug15'!F:F, MATCH(MEM_BF!$J91, 'Aug15'!$A:$A, 0)), 0)</f>
        <v>0</v>
      </c>
      <c r="P91" s="199">
        <f>IFERROR(INDEX('Aug15'!$G:$G, MATCH(MEM_BF!$J91, 'Aug15'!$A:$A, 0)), 0)</f>
        <v>0</v>
      </c>
      <c r="Q91" s="199">
        <f>IFERROR(INDEX(Sept15!$F:$F, MATCH(MEM_BF!$J91, Sept15!$A:$A, 0)), 0)</f>
        <v>0</v>
      </c>
      <c r="R91" s="199">
        <f>IFERROR(INDEX(Sept15!$G:$G, MATCH(MEM_BF!$J91, Sept15!$A:$A, 0)), 0)</f>
        <v>0</v>
      </c>
      <c r="S91" s="199">
        <f>IFERROR(INDEX('Oct15'!$F:$F, MATCH(MEM_BF!$J91,'Oct15'!$A:$A, 0)), 0)</f>
        <v>0</v>
      </c>
      <c r="T91" s="199">
        <f>IFERROR(INDEX('Oct15'!$G:$G, MATCH(MEM_BF!$J91, 'Oct15'!$A:$A, 0)), 0)</f>
        <v>0</v>
      </c>
      <c r="U91" s="199">
        <f>IFERROR(INDEX('Nov15'!$F:$F, MATCH(MEM_BF!$J91,'Nov15'!$A:$A, 0)), 0)</f>
        <v>0</v>
      </c>
      <c r="V91" s="199">
        <f>IFERROR(INDEX('Nov15'!$G:$G, MATCH(MEM_BF!$J91, 'Nov15'!$A:$A, 0)), 0)</f>
        <v>0</v>
      </c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4">
        <f t="shared" si="16"/>
        <v>0</v>
      </c>
      <c r="AL91" s="263">
        <f t="shared" si="22"/>
        <v>0</v>
      </c>
    </row>
    <row r="92" spans="3:38" x14ac:dyDescent="0.3">
      <c r="C92" s="224"/>
      <c r="D92" s="224"/>
      <c r="E92" s="264">
        <f t="shared" si="18"/>
        <v>-1</v>
      </c>
      <c r="F92" s="264">
        <f t="shared" si="19"/>
        <v>0</v>
      </c>
      <c r="G92" s="264">
        <f t="shared" si="20"/>
        <v>0</v>
      </c>
      <c r="H92" s="264">
        <f t="shared" si="9"/>
        <v>-1</v>
      </c>
      <c r="I92" s="267"/>
      <c r="J92" s="224" t="s">
        <v>928</v>
      </c>
      <c r="K92" s="265" t="str">
        <f t="shared" si="14"/>
        <v>Please</v>
      </c>
      <c r="L92" s="224" t="str">
        <f t="shared" si="21"/>
        <v>Pay</v>
      </c>
      <c r="M92" s="275">
        <f>IFERROR(INDEX(July15!F:F, MATCH(MEM_BF!$J92, July15!$B:$B, 0)), 0)</f>
        <v>0</v>
      </c>
      <c r="N92" s="199">
        <f>IFERROR(INDEX(July15!G:G, MATCH(MEM_BF!$J92, July15!$B:$B, 0)), 0)</f>
        <v>0</v>
      </c>
      <c r="O92" s="199">
        <f>IFERROR(INDEX('Aug15'!F:F, MATCH(MEM_BF!$J92, 'Aug15'!$A:$A, 0)), 0)</f>
        <v>0</v>
      </c>
      <c r="P92" s="199">
        <f>IFERROR(INDEX('Aug15'!$G:$G, MATCH(MEM_BF!$J92, 'Aug15'!$A:$A, 0)), 0)</f>
        <v>0</v>
      </c>
      <c r="Q92" s="199">
        <f>IFERROR(INDEX(Sept15!$F:$F, MATCH(MEM_BF!$J92, Sept15!$A:$A, 0)), 0)</f>
        <v>0</v>
      </c>
      <c r="R92" s="199">
        <f>IFERROR(INDEX(Sept15!$G:$G, MATCH(MEM_BF!$J92, Sept15!$A:$A, 0)), 0)</f>
        <v>0</v>
      </c>
      <c r="S92" s="199">
        <f>IFERROR(INDEX('Oct15'!$F:$F, MATCH(MEM_BF!$J92,'Oct15'!$A:$A, 0)), 0)</f>
        <v>0</v>
      </c>
      <c r="T92" s="199">
        <f>IFERROR(INDEX('Oct15'!$G:$G, MATCH(MEM_BF!$J92, 'Oct15'!$A:$A, 0)), 0)</f>
        <v>0</v>
      </c>
      <c r="U92" s="199">
        <f>IFERROR(INDEX('Nov15'!$F:$F, MATCH(MEM_BF!$J92,'Nov15'!$A:$A, 0)), 0)</f>
        <v>0</v>
      </c>
      <c r="V92" s="199">
        <f>IFERROR(INDEX('Nov15'!$G:$G, MATCH(MEM_BF!$J92, 'Nov15'!$A:$A, 0)), 0)</f>
        <v>0</v>
      </c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4">
        <f t="shared" si="16"/>
        <v>0</v>
      </c>
      <c r="AL92" s="263">
        <f t="shared" si="22"/>
        <v>0</v>
      </c>
    </row>
    <row r="93" spans="3:38" x14ac:dyDescent="0.3">
      <c r="C93" s="224">
        <v>15</v>
      </c>
      <c r="D93" s="224">
        <v>10</v>
      </c>
      <c r="E93" s="264">
        <f t="shared" si="18"/>
        <v>9</v>
      </c>
      <c r="F93" s="264">
        <f t="shared" si="19"/>
        <v>0</v>
      </c>
      <c r="G93" s="264">
        <f t="shared" si="20"/>
        <v>15</v>
      </c>
      <c r="H93" s="264">
        <f t="shared" ref="H93:H157" si="23">E93-F93*12</f>
        <v>9</v>
      </c>
      <c r="I93" s="267"/>
      <c r="J93" s="224" t="s">
        <v>931</v>
      </c>
      <c r="K93" s="265">
        <f t="shared" si="14"/>
        <v>2015</v>
      </c>
      <c r="L93" s="224" t="str">
        <f t="shared" si="21"/>
        <v>Oct</v>
      </c>
      <c r="M93" s="275">
        <f>IFERROR(INDEX(July15!F:F, MATCH(MEM_BF!$J93, July15!$B:$B, 0)), 0)</f>
        <v>0</v>
      </c>
      <c r="N93" s="199">
        <f>IFERROR(INDEX(July15!G:G, MATCH(MEM_BF!$J93, July15!$B:$B, 0)), 0)</f>
        <v>0</v>
      </c>
      <c r="O93" s="199">
        <f>IFERROR(INDEX('Aug15'!F:F, MATCH(MEM_BF!$J93, 'Aug15'!$A:$A, 0)), 0)</f>
        <v>0</v>
      </c>
      <c r="P93" s="199">
        <f>IFERROR(INDEX('Aug15'!$G:$G, MATCH(MEM_BF!$J93, 'Aug15'!$A:$A, 0)), 0)</f>
        <v>0</v>
      </c>
      <c r="Q93" s="199">
        <f>IFERROR(INDEX(Sept15!$F:$F, MATCH(MEM_BF!$J93, Sept15!$A:$A, 0)), 0)</f>
        <v>0</v>
      </c>
      <c r="R93" s="199">
        <f>IFERROR(INDEX(Sept15!$G:$G, MATCH(MEM_BF!$J93, Sept15!$A:$A, 0)), 0)</f>
        <v>0</v>
      </c>
      <c r="S93" s="199">
        <f>IFERROR(INDEX('Oct15'!$F:$F, MATCH(MEM_BF!$J93,'Oct15'!$A:$A, 0)), 0)</f>
        <v>0</v>
      </c>
      <c r="T93" s="199">
        <f>IFERROR(INDEX('Oct15'!$G:$G, MATCH(MEM_BF!$J93, 'Oct15'!$A:$A, 0)), 0)</f>
        <v>0</v>
      </c>
      <c r="U93" s="199">
        <f>IFERROR(INDEX('Nov15'!$F:$F, MATCH(MEM_BF!$J93,'Nov15'!$A:$A, 0)), 0)</f>
        <v>0</v>
      </c>
      <c r="V93" s="199">
        <f>IFERROR(INDEX('Nov15'!$G:$G, MATCH(MEM_BF!$J93, 'Nov15'!$A:$A, 0)), 0)</f>
        <v>0</v>
      </c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4">
        <f t="shared" si="16"/>
        <v>0</v>
      </c>
      <c r="AL93" s="263">
        <f t="shared" si="22"/>
        <v>0</v>
      </c>
    </row>
    <row r="94" spans="3:38" x14ac:dyDescent="0.3">
      <c r="C94" s="224">
        <v>16</v>
      </c>
      <c r="D94" s="224">
        <v>10</v>
      </c>
      <c r="E94" s="264">
        <f t="shared" si="18"/>
        <v>21</v>
      </c>
      <c r="F94" s="264">
        <f t="shared" si="19"/>
        <v>1</v>
      </c>
      <c r="G94" s="264">
        <f t="shared" si="20"/>
        <v>17</v>
      </c>
      <c r="H94" s="264">
        <f t="shared" si="23"/>
        <v>9</v>
      </c>
      <c r="I94" s="267"/>
      <c r="J94" s="224" t="s">
        <v>556</v>
      </c>
      <c r="K94" s="265">
        <f t="shared" si="14"/>
        <v>2017</v>
      </c>
      <c r="L94" s="224" t="str">
        <f t="shared" si="21"/>
        <v>Oct</v>
      </c>
      <c r="M94" s="275">
        <f>IFERROR(INDEX(July15!F:F, MATCH(MEM_BF!$J94, July15!$B:$B, 0)), 0)</f>
        <v>0</v>
      </c>
      <c r="N94" s="199">
        <f>IFERROR(INDEX(July15!G:G, MATCH(MEM_BF!$J94, July15!$B:$B, 0)), 0)</f>
        <v>0</v>
      </c>
      <c r="O94" s="199">
        <f>IFERROR(INDEX('Aug15'!F:F, MATCH(MEM_BF!$J94, 'Aug15'!$A:$A, 0)), 0)</f>
        <v>240</v>
      </c>
      <c r="P94" s="199">
        <f>IFERROR(INDEX('Aug15'!$G:$G, MATCH(MEM_BF!$J94, 'Aug15'!$A:$A, 0)), 0)</f>
        <v>0</v>
      </c>
      <c r="Q94" s="199">
        <f>IFERROR(INDEX(Sept15!$F:$F, MATCH(MEM_BF!$J94, Sept15!$A:$A, 0)), 0)</f>
        <v>0</v>
      </c>
      <c r="R94" s="199">
        <f>IFERROR(INDEX(Sept15!$G:$G, MATCH(MEM_BF!$J94, Sept15!$A:$A, 0)), 0)</f>
        <v>0</v>
      </c>
      <c r="S94" s="199">
        <f>IFERROR(INDEX('Oct15'!$F:$F, MATCH(MEM_BF!$J94,'Oct15'!$A:$A, 0)), 0)</f>
        <v>0</v>
      </c>
      <c r="T94" s="199">
        <f>IFERROR(INDEX('Oct15'!$G:$G, MATCH(MEM_BF!$J94, 'Oct15'!$A:$A, 0)), 0)</f>
        <v>0</v>
      </c>
      <c r="U94" s="199">
        <f>IFERROR(INDEX('Nov15'!$F:$F, MATCH(MEM_BF!$J94,'Nov15'!$A:$A, 0)), 0)</f>
        <v>0</v>
      </c>
      <c r="V94" s="199">
        <f>IFERROR(INDEX('Nov15'!$G:$G, MATCH(MEM_BF!$J94, 'Nov15'!$A:$A, 0)), 0)</f>
        <v>0</v>
      </c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4">
        <f t="shared" si="16"/>
        <v>240</v>
      </c>
      <c r="AL94" s="263">
        <f t="shared" si="22"/>
        <v>12</v>
      </c>
    </row>
    <row r="95" spans="3:38" x14ac:dyDescent="0.3">
      <c r="C95" s="224">
        <v>16</v>
      </c>
      <c r="D95" s="224">
        <v>6</v>
      </c>
      <c r="E95" s="264">
        <f t="shared" si="18"/>
        <v>5</v>
      </c>
      <c r="F95" s="264">
        <f t="shared" si="19"/>
        <v>0</v>
      </c>
      <c r="G95" s="264">
        <f t="shared" si="20"/>
        <v>16</v>
      </c>
      <c r="H95" s="264">
        <f t="shared" si="23"/>
        <v>5</v>
      </c>
      <c r="I95" s="267"/>
      <c r="J95" s="224" t="s">
        <v>938</v>
      </c>
      <c r="K95" s="265">
        <f t="shared" si="14"/>
        <v>2016</v>
      </c>
      <c r="L95" s="224" t="str">
        <f t="shared" si="21"/>
        <v>Jun</v>
      </c>
      <c r="M95" s="275">
        <f>IFERROR(INDEX(July15!F:F, MATCH(MEM_BF!$J95, July15!$B:$B, 0)), 0)</f>
        <v>0</v>
      </c>
      <c r="N95" s="199">
        <f>IFERROR(INDEX(July15!G:G, MATCH(MEM_BF!$J95, July15!$B:$B, 0)), 0)</f>
        <v>0</v>
      </c>
      <c r="O95" s="199">
        <f>IFERROR(INDEX('Aug15'!F:F, MATCH(MEM_BF!$J95, 'Aug15'!$A:$A, 0)), 0)</f>
        <v>0</v>
      </c>
      <c r="P95" s="199">
        <f>IFERROR(INDEX('Aug15'!$G:$G, MATCH(MEM_BF!$J95, 'Aug15'!$A:$A, 0)), 0)</f>
        <v>0</v>
      </c>
      <c r="Q95" s="199">
        <f>IFERROR(INDEX(Sept15!$F:$F, MATCH(MEM_BF!$J95, Sept15!$A:$A, 0)), 0)</f>
        <v>0</v>
      </c>
      <c r="R95" s="199">
        <f>IFERROR(INDEX(Sept15!$G:$G, MATCH(MEM_BF!$J95, Sept15!$A:$A, 0)), 0)</f>
        <v>0</v>
      </c>
      <c r="S95" s="199">
        <f>IFERROR(INDEX('Oct15'!$F:$F, MATCH(MEM_BF!$J95,'Oct15'!$A:$A, 0)), 0)</f>
        <v>0</v>
      </c>
      <c r="T95" s="199">
        <f>IFERROR(INDEX('Oct15'!$G:$G, MATCH(MEM_BF!$J95, 'Oct15'!$A:$A, 0)), 0)</f>
        <v>0</v>
      </c>
      <c r="U95" s="199">
        <f>IFERROR(INDEX('Nov15'!$F:$F, MATCH(MEM_BF!$J95,'Nov15'!$A:$A, 0)), 0)</f>
        <v>0</v>
      </c>
      <c r="V95" s="199">
        <f>IFERROR(INDEX('Nov15'!$G:$G, MATCH(MEM_BF!$J95, 'Nov15'!$A:$A, 0)), 0)</f>
        <v>0</v>
      </c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4">
        <f t="shared" si="16"/>
        <v>0</v>
      </c>
      <c r="AL95" s="263">
        <f t="shared" si="22"/>
        <v>0</v>
      </c>
    </row>
    <row r="96" spans="3:38" x14ac:dyDescent="0.3">
      <c r="C96" s="224"/>
      <c r="D96" s="224"/>
      <c r="E96" s="264">
        <f t="shared" si="18"/>
        <v>-1</v>
      </c>
      <c r="F96" s="264">
        <f t="shared" si="19"/>
        <v>0</v>
      </c>
      <c r="G96" s="264">
        <f t="shared" si="20"/>
        <v>0</v>
      </c>
      <c r="H96" s="264">
        <f t="shared" si="23"/>
        <v>-1</v>
      </c>
      <c r="I96" s="267"/>
      <c r="J96" s="224" t="s">
        <v>941</v>
      </c>
      <c r="K96" s="265" t="str">
        <f t="shared" si="14"/>
        <v>Please</v>
      </c>
      <c r="L96" s="224" t="str">
        <f t="shared" si="21"/>
        <v>Pay</v>
      </c>
      <c r="M96" s="275">
        <f>IFERROR(INDEX(July15!F:F, MATCH(MEM_BF!$J96, July15!$B:$B, 0)), 0)</f>
        <v>0</v>
      </c>
      <c r="N96" s="199">
        <f>IFERROR(INDEX(July15!G:G, MATCH(MEM_BF!$J96, July15!$B:$B, 0)), 0)</f>
        <v>0</v>
      </c>
      <c r="O96" s="199">
        <f>IFERROR(INDEX('Aug15'!F:F, MATCH(MEM_BF!$J96, 'Aug15'!$A:$A, 0)), 0)</f>
        <v>0</v>
      </c>
      <c r="P96" s="199">
        <f>IFERROR(INDEX('Aug15'!$G:$G, MATCH(MEM_BF!$J96, 'Aug15'!$A:$A, 0)), 0)</f>
        <v>0</v>
      </c>
      <c r="Q96" s="199">
        <f>IFERROR(INDEX(Sept15!$F:$F, MATCH(MEM_BF!$J96, Sept15!$A:$A, 0)), 0)</f>
        <v>0</v>
      </c>
      <c r="R96" s="199">
        <f>IFERROR(INDEX(Sept15!$G:$G, MATCH(MEM_BF!$J96, Sept15!$A:$A, 0)), 0)</f>
        <v>0</v>
      </c>
      <c r="S96" s="199">
        <f>IFERROR(INDEX('Oct15'!$F:$F, MATCH(MEM_BF!$J96,'Oct15'!$A:$A, 0)), 0)</f>
        <v>0</v>
      </c>
      <c r="T96" s="199">
        <f>IFERROR(INDEX('Oct15'!$G:$G, MATCH(MEM_BF!$J96, 'Oct15'!$A:$A, 0)), 0)</f>
        <v>0</v>
      </c>
      <c r="U96" s="199">
        <f>IFERROR(INDEX('Nov15'!$F:$F, MATCH(MEM_BF!$J96,'Nov15'!$A:$A, 0)), 0)</f>
        <v>0</v>
      </c>
      <c r="V96" s="199">
        <f>IFERROR(INDEX('Nov15'!$G:$G, MATCH(MEM_BF!$J96, 'Nov15'!$A:$A, 0)), 0)</f>
        <v>0</v>
      </c>
      <c r="W96" s="199"/>
      <c r="X96" s="199"/>
      <c r="Y96" s="199"/>
      <c r="Z96" s="199"/>
      <c r="AA96" s="199"/>
      <c r="AB96" s="199"/>
      <c r="AC96" s="199"/>
      <c r="AD96" s="199"/>
      <c r="AE96" s="199"/>
      <c r="AF96" s="199"/>
      <c r="AG96" s="199"/>
      <c r="AH96" s="199"/>
      <c r="AI96" s="199"/>
      <c r="AJ96" s="199"/>
      <c r="AK96" s="4">
        <f t="shared" si="16"/>
        <v>0</v>
      </c>
      <c r="AL96" s="263">
        <f t="shared" si="22"/>
        <v>0</v>
      </c>
    </row>
    <row r="97" spans="3:38" x14ac:dyDescent="0.3">
      <c r="C97" s="224">
        <v>15</v>
      </c>
      <c r="D97" s="224">
        <v>8</v>
      </c>
      <c r="E97" s="264">
        <f t="shared" si="18"/>
        <v>13</v>
      </c>
      <c r="F97" s="264">
        <f t="shared" si="19"/>
        <v>1</v>
      </c>
      <c r="G97" s="264">
        <f t="shared" si="20"/>
        <v>16</v>
      </c>
      <c r="H97" s="264">
        <f t="shared" si="23"/>
        <v>1</v>
      </c>
      <c r="I97" s="267"/>
      <c r="J97" s="224" t="s">
        <v>942</v>
      </c>
      <c r="K97" s="265">
        <f t="shared" si="14"/>
        <v>2016</v>
      </c>
      <c r="L97" s="224" t="str">
        <f t="shared" si="21"/>
        <v>Feb</v>
      </c>
      <c r="M97" s="275">
        <f>IFERROR(INDEX(July15!F:F, MATCH(MEM_BF!$J97, July15!$B:$B, 0)), 0)</f>
        <v>0</v>
      </c>
      <c r="N97" s="199">
        <f>IFERROR(INDEX(July15!G:G, MATCH(MEM_BF!$J97, July15!$B:$B, 0)), 0)</f>
        <v>0</v>
      </c>
      <c r="O97" s="199">
        <f>IFERROR(INDEX('Aug15'!F:F, MATCH(MEM_BF!$J97, 'Aug15'!$A:$A, 0)), 0)</f>
        <v>0</v>
      </c>
      <c r="P97" s="199">
        <f>IFERROR(INDEX('Aug15'!$G:$G, MATCH(MEM_BF!$J97, 'Aug15'!$A:$A, 0)), 0)</f>
        <v>0</v>
      </c>
      <c r="Q97" s="199">
        <f>IFERROR(INDEX(Sept15!$F:$F, MATCH(MEM_BF!$J97, Sept15!$A:$A, 0)), 0)</f>
        <v>120</v>
      </c>
      <c r="R97" s="199">
        <f>IFERROR(INDEX(Sept15!$G:$G, MATCH(MEM_BF!$J97, Sept15!$A:$A, 0)), 0)</f>
        <v>0</v>
      </c>
      <c r="S97" s="199">
        <f>IFERROR(INDEX('Oct15'!$F:$F, MATCH(MEM_BF!$J97,'Oct15'!$A:$A, 0)), 0)</f>
        <v>0</v>
      </c>
      <c r="T97" s="199">
        <f>IFERROR(INDEX('Oct15'!$G:$G, MATCH(MEM_BF!$J97, 'Oct15'!$A:$A, 0)), 0)</f>
        <v>0</v>
      </c>
      <c r="U97" s="199">
        <f>IFERROR(INDEX('Nov15'!$F:$F, MATCH(MEM_BF!$J97,'Nov15'!$A:$A, 0)), 0)</f>
        <v>0</v>
      </c>
      <c r="V97" s="199">
        <f>IFERROR(INDEX('Nov15'!$G:$G, MATCH(MEM_BF!$J97, 'Nov15'!$A:$A, 0)), 0)</f>
        <v>0</v>
      </c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4">
        <f t="shared" si="16"/>
        <v>120</v>
      </c>
      <c r="AL97" s="263">
        <f t="shared" si="22"/>
        <v>6</v>
      </c>
    </row>
    <row r="98" spans="3:38" x14ac:dyDescent="0.3">
      <c r="C98" s="224">
        <v>15</v>
      </c>
      <c r="D98" s="224">
        <v>4</v>
      </c>
      <c r="E98" s="264">
        <f t="shared" si="18"/>
        <v>3</v>
      </c>
      <c r="F98" s="264">
        <f t="shared" si="19"/>
        <v>0</v>
      </c>
      <c r="G98" s="264">
        <f t="shared" si="20"/>
        <v>15</v>
      </c>
      <c r="H98" s="264">
        <f t="shared" si="23"/>
        <v>3</v>
      </c>
      <c r="I98" s="267"/>
      <c r="J98" s="224" t="s">
        <v>945</v>
      </c>
      <c r="K98" s="265">
        <f t="shared" si="14"/>
        <v>2015</v>
      </c>
      <c r="L98" s="224" t="str">
        <f t="shared" si="21"/>
        <v>Apr</v>
      </c>
      <c r="M98" s="275">
        <f>IFERROR(INDEX(July15!F:F, MATCH(MEM_BF!$J98, July15!$B:$B, 0)), 0)</f>
        <v>0</v>
      </c>
      <c r="N98" s="199">
        <f>IFERROR(INDEX(July15!G:G, MATCH(MEM_BF!$J98, July15!$B:$B, 0)), 0)</f>
        <v>0</v>
      </c>
      <c r="O98" s="199">
        <f>IFERROR(INDEX('Aug15'!F:F, MATCH(MEM_BF!$J98, 'Aug15'!$A:$A, 0)), 0)</f>
        <v>0</v>
      </c>
      <c r="P98" s="199">
        <f>IFERROR(INDEX('Aug15'!$G:$G, MATCH(MEM_BF!$J98, 'Aug15'!$A:$A, 0)), 0)</f>
        <v>0</v>
      </c>
      <c r="Q98" s="199">
        <f>IFERROR(INDEX(Sept15!$F:$F, MATCH(MEM_BF!$J98, Sept15!$A:$A, 0)), 0)</f>
        <v>0</v>
      </c>
      <c r="R98" s="199">
        <f>IFERROR(INDEX(Sept15!$G:$G, MATCH(MEM_BF!$J98, Sept15!$A:$A, 0)), 0)</f>
        <v>0</v>
      </c>
      <c r="S98" s="199">
        <f>IFERROR(INDEX('Oct15'!$F:$F, MATCH(MEM_BF!$J98,'Oct15'!$A:$A, 0)), 0)</f>
        <v>0</v>
      </c>
      <c r="T98" s="199">
        <f>IFERROR(INDEX('Oct15'!$G:$G, MATCH(MEM_BF!$J98, 'Oct15'!$A:$A, 0)), 0)</f>
        <v>0</v>
      </c>
      <c r="U98" s="199">
        <f>IFERROR(INDEX('Nov15'!$F:$F, MATCH(MEM_BF!$J98,'Nov15'!$A:$A, 0)), 0)</f>
        <v>0</v>
      </c>
      <c r="V98" s="199">
        <f>IFERROR(INDEX('Nov15'!$G:$G, MATCH(MEM_BF!$J98, 'Nov15'!$A:$A, 0)), 0)</f>
        <v>0</v>
      </c>
      <c r="W98" s="199"/>
      <c r="X98" s="199"/>
      <c r="Y98" s="199"/>
      <c r="Z98" s="199"/>
      <c r="AA98" s="199"/>
      <c r="AB98" s="199"/>
      <c r="AC98" s="199"/>
      <c r="AD98" s="199"/>
      <c r="AE98" s="199"/>
      <c r="AF98" s="199"/>
      <c r="AG98" s="199"/>
      <c r="AH98" s="199"/>
      <c r="AI98" s="199"/>
      <c r="AJ98" s="199"/>
      <c r="AK98" s="4">
        <f t="shared" si="16"/>
        <v>0</v>
      </c>
      <c r="AL98" s="263">
        <f t="shared" si="22"/>
        <v>0</v>
      </c>
    </row>
    <row r="99" spans="3:38" x14ac:dyDescent="0.3">
      <c r="C99" s="224">
        <v>15</v>
      </c>
      <c r="D99" s="224">
        <v>12</v>
      </c>
      <c r="E99" s="264">
        <f t="shared" si="18"/>
        <v>17</v>
      </c>
      <c r="F99" s="264">
        <f t="shared" si="19"/>
        <v>1</v>
      </c>
      <c r="G99" s="264">
        <f t="shared" si="20"/>
        <v>16</v>
      </c>
      <c r="H99" s="264">
        <f t="shared" si="23"/>
        <v>5</v>
      </c>
      <c r="I99" s="267"/>
      <c r="J99" s="224" t="s">
        <v>436</v>
      </c>
      <c r="K99" s="265">
        <f t="shared" si="14"/>
        <v>2016</v>
      </c>
      <c r="L99" s="224" t="str">
        <f t="shared" si="21"/>
        <v>Jun</v>
      </c>
      <c r="M99" s="275">
        <f>IFERROR(INDEX(July15!F:F, MATCH(MEM_BF!$J99, July15!$B:$B, 0)), 0)</f>
        <v>120</v>
      </c>
      <c r="N99" s="199">
        <f>IFERROR(INDEX(July15!G:G, MATCH(MEM_BF!$J99, July15!$B:$B, 0)), 0)</f>
        <v>0</v>
      </c>
      <c r="O99" s="199">
        <f>IFERROR(INDEX('Aug15'!F:F, MATCH(MEM_BF!$J99, 'Aug15'!$A:$A, 0)), 0)</f>
        <v>0</v>
      </c>
      <c r="P99" s="199">
        <f>IFERROR(INDEX('Aug15'!$G:$G, MATCH(MEM_BF!$J99, 'Aug15'!$A:$A, 0)), 0)</f>
        <v>0</v>
      </c>
      <c r="Q99" s="199">
        <f>IFERROR(INDEX(Sept15!$F:$F, MATCH(MEM_BF!$J99, Sept15!$A:$A, 0)), 0)</f>
        <v>0</v>
      </c>
      <c r="R99" s="199">
        <f>IFERROR(INDEX(Sept15!$G:$G, MATCH(MEM_BF!$J99, Sept15!$A:$A, 0)), 0)</f>
        <v>0</v>
      </c>
      <c r="S99" s="199">
        <f>IFERROR(INDEX('Oct15'!$F:$F, MATCH(MEM_BF!$J99,'Oct15'!$A:$A, 0)), 0)</f>
        <v>0</v>
      </c>
      <c r="T99" s="199">
        <f>IFERROR(INDEX('Oct15'!$G:$G, MATCH(MEM_BF!$J99, 'Oct15'!$A:$A, 0)), 0)</f>
        <v>0</v>
      </c>
      <c r="U99" s="199">
        <f>IFERROR(INDEX('Nov15'!$F:$F, MATCH(MEM_BF!$J99,'Nov15'!$A:$A, 0)), 0)</f>
        <v>0</v>
      </c>
      <c r="V99" s="199">
        <f>IFERROR(INDEX('Nov15'!$G:$G, MATCH(MEM_BF!$J99, 'Nov15'!$A:$A, 0)), 0)</f>
        <v>0</v>
      </c>
      <c r="W99" s="199"/>
      <c r="X99" s="199"/>
      <c r="Y99" s="199"/>
      <c r="Z99" s="199"/>
      <c r="AA99" s="199"/>
      <c r="AB99" s="199"/>
      <c r="AC99" s="199"/>
      <c r="AD99" s="199"/>
      <c r="AE99" s="199"/>
      <c r="AF99" s="199"/>
      <c r="AG99" s="199"/>
      <c r="AH99" s="199"/>
      <c r="AI99" s="199"/>
      <c r="AJ99" s="199"/>
      <c r="AK99" s="4">
        <f t="shared" si="16"/>
        <v>120</v>
      </c>
      <c r="AL99" s="263">
        <f t="shared" si="22"/>
        <v>6</v>
      </c>
    </row>
    <row r="100" spans="3:38" x14ac:dyDescent="0.3">
      <c r="C100" s="224">
        <v>15</v>
      </c>
      <c r="D100" s="224">
        <v>5</v>
      </c>
      <c r="E100" s="264">
        <f t="shared" si="18"/>
        <v>4</v>
      </c>
      <c r="F100" s="264">
        <f t="shared" si="19"/>
        <v>0</v>
      </c>
      <c r="G100" s="264">
        <f t="shared" si="20"/>
        <v>15</v>
      </c>
      <c r="H100" s="264">
        <f t="shared" si="23"/>
        <v>4</v>
      </c>
      <c r="I100" s="267"/>
      <c r="J100" s="224" t="s">
        <v>952</v>
      </c>
      <c r="K100" s="265">
        <f t="shared" si="14"/>
        <v>2015</v>
      </c>
      <c r="L100" s="224" t="str">
        <f t="shared" si="21"/>
        <v>May</v>
      </c>
      <c r="M100" s="275">
        <f>IFERROR(INDEX(July15!F:F, MATCH(MEM_BF!$J100, July15!$B:$B, 0)), 0)</f>
        <v>0</v>
      </c>
      <c r="N100" s="199">
        <f>IFERROR(INDEX(July15!G:G, MATCH(MEM_BF!$J100, July15!$B:$B, 0)), 0)</f>
        <v>0</v>
      </c>
      <c r="O100" s="199">
        <f>IFERROR(INDEX('Aug15'!F:F, MATCH(MEM_BF!$J100, 'Aug15'!$A:$A, 0)), 0)</f>
        <v>0</v>
      </c>
      <c r="P100" s="199">
        <f>IFERROR(INDEX('Aug15'!$G:$G, MATCH(MEM_BF!$J100, 'Aug15'!$A:$A, 0)), 0)</f>
        <v>0</v>
      </c>
      <c r="Q100" s="199">
        <f>IFERROR(INDEX(Sept15!$F:$F, MATCH(MEM_BF!$J100, Sept15!$A:$A, 0)), 0)</f>
        <v>0</v>
      </c>
      <c r="R100" s="199">
        <f>IFERROR(INDEX(Sept15!$G:$G, MATCH(MEM_BF!$J100, Sept15!$A:$A, 0)), 0)</f>
        <v>0</v>
      </c>
      <c r="S100" s="199">
        <f>IFERROR(INDEX('Oct15'!$F:$F, MATCH(MEM_BF!$J100,'Oct15'!$A:$A, 0)), 0)</f>
        <v>0</v>
      </c>
      <c r="T100" s="199">
        <f>IFERROR(INDEX('Oct15'!$G:$G, MATCH(MEM_BF!$J100, 'Oct15'!$A:$A, 0)), 0)</f>
        <v>0</v>
      </c>
      <c r="U100" s="199">
        <f>IFERROR(INDEX('Nov15'!$F:$F, MATCH(MEM_BF!$J100,'Nov15'!$A:$A, 0)), 0)</f>
        <v>0</v>
      </c>
      <c r="V100" s="199">
        <f>IFERROR(INDEX('Nov15'!$G:$G, MATCH(MEM_BF!$J100, 'Nov15'!$A:$A, 0)), 0)</f>
        <v>0</v>
      </c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4">
        <f t="shared" si="16"/>
        <v>0</v>
      </c>
      <c r="AL100" s="263">
        <f t="shared" si="22"/>
        <v>0</v>
      </c>
    </row>
    <row r="101" spans="3:38" x14ac:dyDescent="0.3">
      <c r="C101" s="224">
        <v>15</v>
      </c>
      <c r="D101" s="224">
        <v>6</v>
      </c>
      <c r="E101" s="264">
        <f t="shared" si="18"/>
        <v>5</v>
      </c>
      <c r="F101" s="264">
        <f t="shared" si="19"/>
        <v>0</v>
      </c>
      <c r="G101" s="264">
        <f t="shared" si="20"/>
        <v>15</v>
      </c>
      <c r="H101" s="264">
        <f t="shared" si="23"/>
        <v>5</v>
      </c>
      <c r="I101" s="267"/>
      <c r="J101" s="224" t="s">
        <v>957</v>
      </c>
      <c r="K101" s="265">
        <f t="shared" si="14"/>
        <v>2015</v>
      </c>
      <c r="L101" s="224" t="str">
        <f t="shared" si="21"/>
        <v>Jun</v>
      </c>
      <c r="M101" s="275">
        <f>IFERROR(INDEX(July15!F:F, MATCH(MEM_BF!$J101, July15!$B:$B, 0)), 0)</f>
        <v>0</v>
      </c>
      <c r="N101" s="199">
        <f>IFERROR(INDEX(July15!G:G, MATCH(MEM_BF!$J101, July15!$B:$B, 0)), 0)</f>
        <v>0</v>
      </c>
      <c r="O101" s="199">
        <f>IFERROR(INDEX('Aug15'!F:F, MATCH(MEM_BF!$J101, 'Aug15'!$A:$A, 0)), 0)</f>
        <v>0</v>
      </c>
      <c r="P101" s="199">
        <f>IFERROR(INDEX('Aug15'!$G:$G, MATCH(MEM_BF!$J101, 'Aug15'!$A:$A, 0)), 0)</f>
        <v>0</v>
      </c>
      <c r="Q101" s="199">
        <f>IFERROR(INDEX(Sept15!$F:$F, MATCH(MEM_BF!$J101, Sept15!$A:$A, 0)), 0)</f>
        <v>0</v>
      </c>
      <c r="R101" s="199">
        <f>IFERROR(INDEX(Sept15!$G:$G, MATCH(MEM_BF!$J101, Sept15!$A:$A, 0)), 0)</f>
        <v>0</v>
      </c>
      <c r="S101" s="199">
        <f>IFERROR(INDEX('Oct15'!$F:$F, MATCH(MEM_BF!$J101,'Oct15'!$A:$A, 0)), 0)</f>
        <v>0</v>
      </c>
      <c r="T101" s="199">
        <f>IFERROR(INDEX('Oct15'!$G:$G, MATCH(MEM_BF!$J101, 'Oct15'!$A:$A, 0)), 0)</f>
        <v>0</v>
      </c>
      <c r="U101" s="199">
        <f>IFERROR(INDEX('Nov15'!$F:$F, MATCH(MEM_BF!$J101,'Nov15'!$A:$A, 0)), 0)</f>
        <v>0</v>
      </c>
      <c r="V101" s="199">
        <f>IFERROR(INDEX('Nov15'!$G:$G, MATCH(MEM_BF!$J101, 'Nov15'!$A:$A, 0)), 0)</f>
        <v>0</v>
      </c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4">
        <f t="shared" si="16"/>
        <v>0</v>
      </c>
      <c r="AL101" s="263">
        <f t="shared" si="22"/>
        <v>0</v>
      </c>
    </row>
    <row r="102" spans="3:38" x14ac:dyDescent="0.3">
      <c r="C102" s="224">
        <v>15</v>
      </c>
      <c r="D102" s="224">
        <v>12</v>
      </c>
      <c r="E102" s="264">
        <f t="shared" si="18"/>
        <v>11</v>
      </c>
      <c r="F102" s="264">
        <f t="shared" si="19"/>
        <v>0</v>
      </c>
      <c r="G102" s="264">
        <f t="shared" si="20"/>
        <v>15</v>
      </c>
      <c r="H102" s="264">
        <f t="shared" si="23"/>
        <v>11</v>
      </c>
      <c r="I102" s="267"/>
      <c r="J102" s="224" t="s">
        <v>960</v>
      </c>
      <c r="K102" s="265">
        <f t="shared" si="14"/>
        <v>2015</v>
      </c>
      <c r="L102" s="224" t="str">
        <f t="shared" si="21"/>
        <v>Dec</v>
      </c>
      <c r="M102" s="275">
        <f>IFERROR(INDEX(July15!F:F, MATCH(MEM_BF!$J102, July15!$B:$B, 0)), 0)</f>
        <v>0</v>
      </c>
      <c r="N102" s="199">
        <f>IFERROR(INDEX(July15!G:G, MATCH(MEM_BF!$J102, July15!$B:$B, 0)), 0)</f>
        <v>0</v>
      </c>
      <c r="O102" s="199">
        <f>IFERROR(INDEX('Aug15'!F:F, MATCH(MEM_BF!$J102, 'Aug15'!$A:$A, 0)), 0)</f>
        <v>0</v>
      </c>
      <c r="P102" s="199">
        <f>IFERROR(INDEX('Aug15'!$G:$G, MATCH(MEM_BF!$J102, 'Aug15'!$A:$A, 0)), 0)</f>
        <v>0</v>
      </c>
      <c r="Q102" s="199">
        <f>IFERROR(INDEX(Sept15!$F:$F, MATCH(MEM_BF!$J102, Sept15!$A:$A, 0)), 0)</f>
        <v>0</v>
      </c>
      <c r="R102" s="199">
        <f>IFERROR(INDEX(Sept15!$G:$G, MATCH(MEM_BF!$J102, Sept15!$A:$A, 0)), 0)</f>
        <v>0</v>
      </c>
      <c r="S102" s="199">
        <f>IFERROR(INDEX('Oct15'!$F:$F, MATCH(MEM_BF!$J102,'Oct15'!$A:$A, 0)), 0)</f>
        <v>0</v>
      </c>
      <c r="T102" s="199">
        <f>IFERROR(INDEX('Oct15'!$G:$G, MATCH(MEM_BF!$J102, 'Oct15'!$A:$A, 0)), 0)</f>
        <v>0</v>
      </c>
      <c r="U102" s="199">
        <f>IFERROR(INDEX('Nov15'!$F:$F, MATCH(MEM_BF!$J102,'Nov15'!$A:$A, 0)), 0)</f>
        <v>0</v>
      </c>
      <c r="V102" s="199">
        <f>IFERROR(INDEX('Nov15'!$G:$G, MATCH(MEM_BF!$J102, 'Nov15'!$A:$A, 0)), 0)</f>
        <v>0</v>
      </c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4">
        <f t="shared" si="16"/>
        <v>0</v>
      </c>
      <c r="AL102" s="263">
        <f t="shared" si="22"/>
        <v>0</v>
      </c>
    </row>
    <row r="103" spans="3:38" x14ac:dyDescent="0.3">
      <c r="C103" s="224"/>
      <c r="D103" s="224"/>
      <c r="E103" s="264">
        <f t="shared" si="18"/>
        <v>-1</v>
      </c>
      <c r="F103" s="264">
        <f t="shared" si="19"/>
        <v>0</v>
      </c>
      <c r="G103" s="264">
        <f t="shared" si="20"/>
        <v>0</v>
      </c>
      <c r="H103" s="264">
        <f t="shared" si="23"/>
        <v>-1</v>
      </c>
      <c r="I103" s="267"/>
      <c r="J103" s="224" t="s">
        <v>965</v>
      </c>
      <c r="K103" s="265" t="str">
        <f t="shared" si="14"/>
        <v>Please</v>
      </c>
      <c r="L103" s="224" t="str">
        <f t="shared" si="21"/>
        <v>Pay</v>
      </c>
      <c r="M103" s="275">
        <f>IFERROR(INDEX(July15!F:F, MATCH(MEM_BF!$J103, July15!$B:$B, 0)), 0)</f>
        <v>0</v>
      </c>
      <c r="N103" s="199">
        <f>IFERROR(INDEX(July15!G:G, MATCH(MEM_BF!$J103, July15!$B:$B, 0)), 0)</f>
        <v>0</v>
      </c>
      <c r="O103" s="199">
        <f>IFERROR(INDEX('Aug15'!F:F, MATCH(MEM_BF!$J103, 'Aug15'!$A:$A, 0)), 0)</f>
        <v>0</v>
      </c>
      <c r="P103" s="199">
        <f>IFERROR(INDEX('Aug15'!$G:$G, MATCH(MEM_BF!$J103, 'Aug15'!$A:$A, 0)), 0)</f>
        <v>0</v>
      </c>
      <c r="Q103" s="199">
        <f>IFERROR(INDEX(Sept15!$F:$F, MATCH(MEM_BF!$J103, Sept15!$A:$A, 0)), 0)</f>
        <v>0</v>
      </c>
      <c r="R103" s="199">
        <f>IFERROR(INDEX(Sept15!$G:$G, MATCH(MEM_BF!$J103, Sept15!$A:$A, 0)), 0)</f>
        <v>0</v>
      </c>
      <c r="S103" s="199">
        <f>IFERROR(INDEX('Oct15'!$F:$F, MATCH(MEM_BF!$J103,'Oct15'!$A:$A, 0)), 0)</f>
        <v>0</v>
      </c>
      <c r="T103" s="199">
        <f>IFERROR(INDEX('Oct15'!$G:$G, MATCH(MEM_BF!$J103, 'Oct15'!$A:$A, 0)), 0)</f>
        <v>0</v>
      </c>
      <c r="U103" s="199">
        <f>IFERROR(INDEX('Nov15'!$F:$F, MATCH(MEM_BF!$J103,'Nov15'!$A:$A, 0)), 0)</f>
        <v>0</v>
      </c>
      <c r="V103" s="199">
        <f>IFERROR(INDEX('Nov15'!$G:$G, MATCH(MEM_BF!$J103, 'Nov15'!$A:$A, 0)), 0)</f>
        <v>0</v>
      </c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4">
        <f t="shared" si="16"/>
        <v>0</v>
      </c>
      <c r="AL103" s="263">
        <f t="shared" si="22"/>
        <v>0</v>
      </c>
    </row>
    <row r="104" spans="3:38" x14ac:dyDescent="0.3">
      <c r="C104" s="224"/>
      <c r="D104" s="224"/>
      <c r="E104" s="264">
        <f t="shared" si="18"/>
        <v>-1</v>
      </c>
      <c r="F104" s="264">
        <f t="shared" si="19"/>
        <v>0</v>
      </c>
      <c r="G104" s="264">
        <f t="shared" si="20"/>
        <v>0</v>
      </c>
      <c r="H104" s="264">
        <f t="shared" si="23"/>
        <v>-1</v>
      </c>
      <c r="I104" s="267"/>
      <c r="J104" s="224" t="s">
        <v>968</v>
      </c>
      <c r="K104" s="265" t="str">
        <f t="shared" si="14"/>
        <v>Please</v>
      </c>
      <c r="L104" s="224" t="str">
        <f t="shared" si="21"/>
        <v>Pay</v>
      </c>
      <c r="M104" s="275">
        <f>IFERROR(INDEX(July15!F:F, MATCH(MEM_BF!$J104, July15!$B:$B, 0)), 0)</f>
        <v>0</v>
      </c>
      <c r="N104" s="199">
        <f>IFERROR(INDEX(July15!G:G, MATCH(MEM_BF!$J104, July15!$B:$B, 0)), 0)</f>
        <v>0</v>
      </c>
      <c r="O104" s="199">
        <f>IFERROR(INDEX('Aug15'!F:F, MATCH(MEM_BF!$J104, 'Aug15'!$A:$A, 0)), 0)</f>
        <v>0</v>
      </c>
      <c r="P104" s="199">
        <f>IFERROR(INDEX('Aug15'!$G:$G, MATCH(MEM_BF!$J104, 'Aug15'!$A:$A, 0)), 0)</f>
        <v>0</v>
      </c>
      <c r="Q104" s="199">
        <f>IFERROR(INDEX(Sept15!$F:$F, MATCH(MEM_BF!$J104, Sept15!$A:$A, 0)), 0)</f>
        <v>0</v>
      </c>
      <c r="R104" s="199">
        <f>IFERROR(INDEX(Sept15!$G:$G, MATCH(MEM_BF!$J104, Sept15!$A:$A, 0)), 0)</f>
        <v>0</v>
      </c>
      <c r="S104" s="199">
        <f>IFERROR(INDEX('Oct15'!$F:$F, MATCH(MEM_BF!$J104,'Oct15'!$A:$A, 0)), 0)</f>
        <v>0</v>
      </c>
      <c r="T104" s="199">
        <f>IFERROR(INDEX('Oct15'!$G:$G, MATCH(MEM_BF!$J104, 'Oct15'!$A:$A, 0)), 0)</f>
        <v>0</v>
      </c>
      <c r="U104" s="199">
        <f>IFERROR(INDEX('Nov15'!$F:$F, MATCH(MEM_BF!$J104,'Nov15'!$A:$A, 0)), 0)</f>
        <v>0</v>
      </c>
      <c r="V104" s="199">
        <f>IFERROR(INDEX('Nov15'!$G:$G, MATCH(MEM_BF!$J104, 'Nov15'!$A:$A, 0)), 0)</f>
        <v>0</v>
      </c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4">
        <f t="shared" si="16"/>
        <v>0</v>
      </c>
      <c r="AL104" s="263">
        <f t="shared" si="22"/>
        <v>0</v>
      </c>
    </row>
    <row r="105" spans="3:38" x14ac:dyDescent="0.3">
      <c r="C105" s="200"/>
      <c r="D105" s="200"/>
      <c r="E105" s="264">
        <f t="shared" si="18"/>
        <v>-1</v>
      </c>
      <c r="F105" s="264">
        <f t="shared" si="19"/>
        <v>0</v>
      </c>
      <c r="G105" s="264">
        <f t="shared" si="20"/>
        <v>0</v>
      </c>
      <c r="H105" s="264">
        <f t="shared" si="23"/>
        <v>-1</v>
      </c>
      <c r="I105" s="268"/>
      <c r="J105" s="200" t="s">
        <v>2263</v>
      </c>
      <c r="K105" s="265" t="str">
        <f t="shared" si="14"/>
        <v>Please</v>
      </c>
      <c r="L105" s="224" t="str">
        <f t="shared" si="21"/>
        <v>Pay</v>
      </c>
      <c r="M105" s="275">
        <f>IFERROR(INDEX(July15!F:F, MATCH(MEM_BF!$J105, July15!$B:$B, 0)), 0)</f>
        <v>0</v>
      </c>
      <c r="N105" s="199">
        <f>IFERROR(INDEX(July15!G:G, MATCH(MEM_BF!$J105, July15!$B:$B, 0)), 0)</f>
        <v>0</v>
      </c>
      <c r="O105" s="199">
        <f>IFERROR(INDEX('Aug15'!F:F, MATCH(MEM_BF!$J105, 'Aug15'!$A:$A, 0)), 0)</f>
        <v>0</v>
      </c>
      <c r="P105" s="199">
        <f>IFERROR(INDEX('Aug15'!$G:$G, MATCH(MEM_BF!$J105, 'Aug15'!$A:$A, 0)), 0)</f>
        <v>0</v>
      </c>
      <c r="Q105" s="199">
        <f>IFERROR(INDEX(Sept15!$F:$F, MATCH(MEM_BF!$J105, Sept15!$A:$A, 0)), 0)</f>
        <v>0</v>
      </c>
      <c r="R105" s="199">
        <f>IFERROR(INDEX(Sept15!$G:$G, MATCH(MEM_BF!$J105, Sept15!$A:$A, 0)), 0)</f>
        <v>0</v>
      </c>
      <c r="S105" s="199">
        <f>IFERROR(INDEX('Oct15'!$F:$F, MATCH(MEM_BF!$J105,'Oct15'!$A:$A, 0)), 0)</f>
        <v>0</v>
      </c>
      <c r="T105" s="199">
        <f>IFERROR(INDEX('Oct15'!$G:$G, MATCH(MEM_BF!$J105, 'Oct15'!$A:$A, 0)), 0)</f>
        <v>0</v>
      </c>
      <c r="U105" s="199">
        <f>IFERROR(INDEX('Nov15'!$F:$F, MATCH(MEM_BF!$J105,'Nov15'!$A:$A, 0)), 0)</f>
        <v>0</v>
      </c>
      <c r="V105" s="199">
        <f>IFERROR(INDEX('Nov15'!$G:$G, MATCH(MEM_BF!$J105, 'Nov15'!$A:$A, 0)), 0)</f>
        <v>0</v>
      </c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4">
        <f t="shared" si="16"/>
        <v>0</v>
      </c>
      <c r="AL105" s="263">
        <f t="shared" si="22"/>
        <v>0</v>
      </c>
    </row>
    <row r="106" spans="3:38" x14ac:dyDescent="0.3">
      <c r="C106" s="224"/>
      <c r="D106" s="224"/>
      <c r="E106" s="264">
        <f t="shared" si="18"/>
        <v>-1</v>
      </c>
      <c r="F106" s="264">
        <f t="shared" si="19"/>
        <v>0</v>
      </c>
      <c r="G106" s="264">
        <f t="shared" si="20"/>
        <v>0</v>
      </c>
      <c r="H106" s="264">
        <f t="shared" si="23"/>
        <v>-1</v>
      </c>
      <c r="I106" s="267"/>
      <c r="J106" s="224" t="s">
        <v>972</v>
      </c>
      <c r="K106" s="265" t="str">
        <f t="shared" si="14"/>
        <v>Please</v>
      </c>
      <c r="L106" s="224" t="str">
        <f t="shared" si="21"/>
        <v>Pay</v>
      </c>
      <c r="M106" s="275">
        <f>IFERROR(INDEX(July15!F:F, MATCH(MEM_BF!$J106, July15!$B:$B, 0)), 0)</f>
        <v>0</v>
      </c>
      <c r="N106" s="199">
        <f>IFERROR(INDEX(July15!G:G, MATCH(MEM_BF!$J106, July15!$B:$B, 0)), 0)</f>
        <v>0</v>
      </c>
      <c r="O106" s="199">
        <f>IFERROR(INDEX('Aug15'!F:F, MATCH(MEM_BF!$J106, 'Aug15'!$A:$A, 0)), 0)</f>
        <v>0</v>
      </c>
      <c r="P106" s="199">
        <f>IFERROR(INDEX('Aug15'!$G:$G, MATCH(MEM_BF!$J106, 'Aug15'!$A:$A, 0)), 0)</f>
        <v>0</v>
      </c>
      <c r="Q106" s="199">
        <f>IFERROR(INDEX(Sept15!$F:$F, MATCH(MEM_BF!$J106, Sept15!$A:$A, 0)), 0)</f>
        <v>0</v>
      </c>
      <c r="R106" s="199">
        <f>IFERROR(INDEX(Sept15!$G:$G, MATCH(MEM_BF!$J106, Sept15!$A:$A, 0)), 0)</f>
        <v>0</v>
      </c>
      <c r="S106" s="199">
        <f>IFERROR(INDEX('Oct15'!$F:$F, MATCH(MEM_BF!$J106,'Oct15'!$A:$A, 0)), 0)</f>
        <v>0</v>
      </c>
      <c r="T106" s="199">
        <f>IFERROR(INDEX('Oct15'!$G:$G, MATCH(MEM_BF!$J106, 'Oct15'!$A:$A, 0)), 0)</f>
        <v>0</v>
      </c>
      <c r="U106" s="199">
        <f>IFERROR(INDEX('Nov15'!$F:$F, MATCH(MEM_BF!$J106,'Nov15'!$A:$A, 0)), 0)</f>
        <v>0</v>
      </c>
      <c r="V106" s="199">
        <f>IFERROR(INDEX('Nov15'!$G:$G, MATCH(MEM_BF!$J106, 'Nov15'!$A:$A, 0)), 0)</f>
        <v>0</v>
      </c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4">
        <f t="shared" si="16"/>
        <v>0</v>
      </c>
      <c r="AL106" s="263">
        <f t="shared" si="22"/>
        <v>0</v>
      </c>
    </row>
    <row r="107" spans="3:38" x14ac:dyDescent="0.3">
      <c r="C107" s="224">
        <v>15</v>
      </c>
      <c r="D107" s="224">
        <v>10</v>
      </c>
      <c r="E107" s="264">
        <f t="shared" si="18"/>
        <v>15</v>
      </c>
      <c r="F107" s="264">
        <f t="shared" si="19"/>
        <v>1</v>
      </c>
      <c r="G107" s="264">
        <f t="shared" si="20"/>
        <v>16</v>
      </c>
      <c r="H107" s="264">
        <f t="shared" si="23"/>
        <v>3</v>
      </c>
      <c r="I107" s="267"/>
      <c r="J107" s="224" t="s">
        <v>973</v>
      </c>
      <c r="K107" s="265">
        <f t="shared" si="14"/>
        <v>2016</v>
      </c>
      <c r="L107" s="224" t="str">
        <f t="shared" si="21"/>
        <v>Apr</v>
      </c>
      <c r="M107" s="275">
        <f>IFERROR(INDEX(July15!F:F, MATCH(MEM_BF!$J107, July15!$B:$B, 0)), 0)</f>
        <v>0</v>
      </c>
      <c r="N107" s="199">
        <f>IFERROR(INDEX(July15!G:G, MATCH(MEM_BF!$J107, July15!$B:$B, 0)), 0)</f>
        <v>0</v>
      </c>
      <c r="O107" s="199">
        <f>IFERROR(INDEX('Aug15'!F:F, MATCH(MEM_BF!$J107, 'Aug15'!$A:$A, 0)), 0)</f>
        <v>0</v>
      </c>
      <c r="P107" s="199">
        <f>IFERROR(INDEX('Aug15'!$G:$G, MATCH(MEM_BF!$J107, 'Aug15'!$A:$A, 0)), 0)</f>
        <v>0</v>
      </c>
      <c r="Q107" s="199">
        <f>IFERROR(INDEX(Sept15!$F:$F, MATCH(MEM_BF!$J107, Sept15!$A:$A, 0)), 0)</f>
        <v>0</v>
      </c>
      <c r="R107" s="199">
        <f>IFERROR(INDEX(Sept15!$G:$G, MATCH(MEM_BF!$J107, Sept15!$A:$A, 0)), 0)</f>
        <v>0</v>
      </c>
      <c r="S107" s="199">
        <f>IFERROR(INDEX('Oct15'!$F:$F, MATCH(MEM_BF!$J107,'Oct15'!$A:$A, 0)), 0)</f>
        <v>0</v>
      </c>
      <c r="T107" s="199">
        <f>IFERROR(INDEX('Oct15'!$G:$G, MATCH(MEM_BF!$J107, 'Oct15'!$A:$A, 0)), 0)</f>
        <v>0</v>
      </c>
      <c r="U107" s="199">
        <f>IFERROR(INDEX('Nov15'!$F:$F, MATCH(MEM_BF!$J107,'Nov15'!$A:$A, 0)), 0)</f>
        <v>120</v>
      </c>
      <c r="V107" s="199">
        <f>IFERROR(INDEX('Nov15'!$G:$G, MATCH(MEM_BF!$J107, 'Nov15'!$A:$A, 0)), 0)</f>
        <v>0</v>
      </c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4">
        <f t="shared" si="16"/>
        <v>120</v>
      </c>
      <c r="AL107" s="263">
        <f t="shared" si="22"/>
        <v>6</v>
      </c>
    </row>
    <row r="108" spans="3:38" x14ac:dyDescent="0.3">
      <c r="C108" s="224"/>
      <c r="D108" s="224"/>
      <c r="E108" s="264">
        <f t="shared" si="18"/>
        <v>-1</v>
      </c>
      <c r="F108" s="264">
        <f t="shared" si="19"/>
        <v>0</v>
      </c>
      <c r="G108" s="264">
        <f t="shared" si="20"/>
        <v>0</v>
      </c>
      <c r="H108" s="264">
        <f t="shared" si="23"/>
        <v>-1</v>
      </c>
      <c r="I108" s="267"/>
      <c r="J108" s="224" t="s">
        <v>979</v>
      </c>
      <c r="K108" s="265" t="str">
        <f t="shared" si="14"/>
        <v>Please</v>
      </c>
      <c r="L108" s="224" t="str">
        <f t="shared" si="21"/>
        <v>Pay</v>
      </c>
      <c r="M108" s="275">
        <f>IFERROR(INDEX(July15!F:F, MATCH(MEM_BF!$J108, July15!$B:$B, 0)), 0)</f>
        <v>0</v>
      </c>
      <c r="N108" s="199">
        <f>IFERROR(INDEX(July15!G:G, MATCH(MEM_BF!$J108, July15!$B:$B, 0)), 0)</f>
        <v>0</v>
      </c>
      <c r="O108" s="199">
        <f>IFERROR(INDEX('Aug15'!F:F, MATCH(MEM_BF!$J108, 'Aug15'!$A:$A, 0)), 0)</f>
        <v>0</v>
      </c>
      <c r="P108" s="199">
        <f>IFERROR(INDEX('Aug15'!$G:$G, MATCH(MEM_BF!$J108, 'Aug15'!$A:$A, 0)), 0)</f>
        <v>0</v>
      </c>
      <c r="Q108" s="199">
        <f>IFERROR(INDEX(Sept15!$F:$F, MATCH(MEM_BF!$J108, Sept15!$A:$A, 0)), 0)</f>
        <v>0</v>
      </c>
      <c r="R108" s="199">
        <f>IFERROR(INDEX(Sept15!$G:$G, MATCH(MEM_BF!$J108, Sept15!$A:$A, 0)), 0)</f>
        <v>0</v>
      </c>
      <c r="S108" s="199">
        <f>IFERROR(INDEX('Oct15'!$F:$F, MATCH(MEM_BF!$J108,'Oct15'!$A:$A, 0)), 0)</f>
        <v>0</v>
      </c>
      <c r="T108" s="199">
        <f>IFERROR(INDEX('Oct15'!$G:$G, MATCH(MEM_BF!$J108, 'Oct15'!$A:$A, 0)), 0)</f>
        <v>0</v>
      </c>
      <c r="U108" s="199">
        <f>IFERROR(INDEX('Nov15'!$F:$F, MATCH(MEM_BF!$J108,'Nov15'!$A:$A, 0)), 0)</f>
        <v>0</v>
      </c>
      <c r="V108" s="199">
        <f>IFERROR(INDEX('Nov15'!$G:$G, MATCH(MEM_BF!$J108, 'Nov15'!$A:$A, 0)), 0)</f>
        <v>0</v>
      </c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4">
        <f t="shared" si="16"/>
        <v>0</v>
      </c>
      <c r="AL108" s="263">
        <f t="shared" si="22"/>
        <v>0</v>
      </c>
    </row>
    <row r="109" spans="3:38" x14ac:dyDescent="0.3">
      <c r="C109" s="224">
        <v>15</v>
      </c>
      <c r="D109" s="224">
        <v>8</v>
      </c>
      <c r="E109" s="264">
        <f t="shared" si="18"/>
        <v>12</v>
      </c>
      <c r="F109" s="264">
        <f t="shared" si="19"/>
        <v>1</v>
      </c>
      <c r="G109" s="264">
        <f t="shared" si="20"/>
        <v>16</v>
      </c>
      <c r="H109" s="264">
        <f t="shared" si="23"/>
        <v>0</v>
      </c>
      <c r="I109" s="267"/>
      <c r="J109" s="224" t="s">
        <v>51</v>
      </c>
      <c r="K109" s="265">
        <f t="shared" si="14"/>
        <v>2016</v>
      </c>
      <c r="L109" s="224" t="str">
        <f t="shared" si="21"/>
        <v>Jan</v>
      </c>
      <c r="M109" s="275">
        <f>IFERROR(INDEX(July15!F:F, MATCH(MEM_BF!$J109, July15!$B:$B, 0)), 0)</f>
        <v>20</v>
      </c>
      <c r="N109" s="199">
        <f>IFERROR(INDEX(July15!G:G, MATCH(MEM_BF!$J109, July15!$B:$B, 0)), 0)</f>
        <v>0</v>
      </c>
      <c r="O109" s="199">
        <f>IFERROR(INDEX('Aug15'!F:F, MATCH(MEM_BF!$J109, 'Aug15'!$A:$A, 0)), 0)</f>
        <v>20</v>
      </c>
      <c r="P109" s="199">
        <f>IFERROR(INDEX('Aug15'!$G:$G, MATCH(MEM_BF!$J109, 'Aug15'!$A:$A, 0)), 0)</f>
        <v>0</v>
      </c>
      <c r="Q109" s="199">
        <f>IFERROR(INDEX(Sept15!$F:$F, MATCH(MEM_BF!$J109, Sept15!$A:$A, 0)), 0)</f>
        <v>20</v>
      </c>
      <c r="R109" s="199">
        <f>IFERROR(INDEX(Sept15!$G:$G, MATCH(MEM_BF!$J109, Sept15!$A:$A, 0)), 0)</f>
        <v>0</v>
      </c>
      <c r="S109" s="199">
        <f>IFERROR(INDEX('Oct15'!$F:$F, MATCH(MEM_BF!$J109,'Oct15'!$A:$A, 0)), 0)</f>
        <v>20</v>
      </c>
      <c r="T109" s="199">
        <f>IFERROR(INDEX('Oct15'!$G:$G, MATCH(MEM_BF!$J109, 'Oct15'!$A:$A, 0)), 0)</f>
        <v>0</v>
      </c>
      <c r="U109" s="199">
        <f>IFERROR(INDEX('Nov15'!$F:$F, MATCH(MEM_BF!$J109,'Nov15'!$A:$A, 0)), 0)</f>
        <v>20</v>
      </c>
      <c r="V109" s="199">
        <f>IFERROR(INDEX('Nov15'!$G:$G, MATCH(MEM_BF!$J109, 'Nov15'!$A:$A, 0)), 0)</f>
        <v>0</v>
      </c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4">
        <f t="shared" si="16"/>
        <v>100</v>
      </c>
      <c r="AL109" s="263">
        <f t="shared" si="22"/>
        <v>5</v>
      </c>
    </row>
    <row r="110" spans="3:38" x14ac:dyDescent="0.3">
      <c r="C110" s="224">
        <v>16</v>
      </c>
      <c r="D110" s="224">
        <v>2</v>
      </c>
      <c r="E110" s="264">
        <f t="shared" si="18"/>
        <v>1</v>
      </c>
      <c r="F110" s="264">
        <f t="shared" si="19"/>
        <v>0</v>
      </c>
      <c r="G110" s="264">
        <f t="shared" si="20"/>
        <v>16</v>
      </c>
      <c r="H110" s="264">
        <f t="shared" si="23"/>
        <v>1</v>
      </c>
      <c r="I110" s="267"/>
      <c r="J110" s="224" t="s">
        <v>998</v>
      </c>
      <c r="K110" s="265">
        <f t="shared" si="14"/>
        <v>2016</v>
      </c>
      <c r="L110" s="224" t="str">
        <f t="shared" si="21"/>
        <v>Feb</v>
      </c>
      <c r="M110" s="275">
        <f>IFERROR(INDEX(July15!F:F, MATCH(MEM_BF!$J110, July15!$B:$B, 0)), 0)</f>
        <v>0</v>
      </c>
      <c r="N110" s="199">
        <f>IFERROR(INDEX(July15!G:G, MATCH(MEM_BF!$J110, July15!$B:$B, 0)), 0)</f>
        <v>0</v>
      </c>
      <c r="O110" s="199">
        <f>IFERROR(INDEX('Aug15'!F:F, MATCH(MEM_BF!$J110, 'Aug15'!$A:$A, 0)), 0)</f>
        <v>0</v>
      </c>
      <c r="P110" s="199">
        <f>IFERROR(INDEX('Aug15'!$G:$G, MATCH(MEM_BF!$J110, 'Aug15'!$A:$A, 0)), 0)</f>
        <v>0</v>
      </c>
      <c r="Q110" s="199">
        <f>IFERROR(INDEX(Sept15!$F:$F, MATCH(MEM_BF!$J110, Sept15!$A:$A, 0)), 0)</f>
        <v>0</v>
      </c>
      <c r="R110" s="199">
        <f>IFERROR(INDEX(Sept15!$G:$G, MATCH(MEM_BF!$J110, Sept15!$A:$A, 0)), 0)</f>
        <v>0</v>
      </c>
      <c r="S110" s="199">
        <f>IFERROR(INDEX('Oct15'!$F:$F, MATCH(MEM_BF!$J110,'Oct15'!$A:$A, 0)), 0)</f>
        <v>0</v>
      </c>
      <c r="T110" s="199">
        <f>IFERROR(INDEX('Oct15'!$G:$G, MATCH(MEM_BF!$J110, 'Oct15'!$A:$A, 0)), 0)</f>
        <v>0</v>
      </c>
      <c r="U110" s="199">
        <f>IFERROR(INDEX('Nov15'!$F:$F, MATCH(MEM_BF!$J110,'Nov15'!$A:$A, 0)), 0)</f>
        <v>0</v>
      </c>
      <c r="V110" s="199">
        <f>IFERROR(INDEX('Nov15'!$G:$G, MATCH(MEM_BF!$J110, 'Nov15'!$A:$A, 0)), 0)</f>
        <v>0</v>
      </c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4">
        <f t="shared" si="16"/>
        <v>0</v>
      </c>
      <c r="AL110" s="263">
        <f t="shared" si="22"/>
        <v>0</v>
      </c>
    </row>
    <row r="111" spans="3:38" x14ac:dyDescent="0.3">
      <c r="C111" s="224"/>
      <c r="D111" s="224"/>
      <c r="E111" s="264">
        <f t="shared" si="18"/>
        <v>-1</v>
      </c>
      <c r="F111" s="264">
        <f t="shared" si="19"/>
        <v>0</v>
      </c>
      <c r="G111" s="264">
        <f t="shared" si="20"/>
        <v>0</v>
      </c>
      <c r="H111" s="264">
        <f t="shared" si="23"/>
        <v>-1</v>
      </c>
      <c r="I111" s="267"/>
      <c r="J111" s="224" t="s">
        <v>1002</v>
      </c>
      <c r="K111" s="265" t="str">
        <f t="shared" si="14"/>
        <v>Please</v>
      </c>
      <c r="L111" s="224" t="str">
        <f t="shared" si="21"/>
        <v>Pay</v>
      </c>
      <c r="M111" s="275">
        <f>IFERROR(INDEX(July15!F:F, MATCH(MEM_BF!$J111, July15!$B:$B, 0)), 0)</f>
        <v>0</v>
      </c>
      <c r="N111" s="199">
        <f>IFERROR(INDEX(July15!G:G, MATCH(MEM_BF!$J111, July15!$B:$B, 0)), 0)</f>
        <v>0</v>
      </c>
      <c r="O111" s="199">
        <f>IFERROR(INDEX('Aug15'!F:F, MATCH(MEM_BF!$J111, 'Aug15'!$A:$A, 0)), 0)</f>
        <v>0</v>
      </c>
      <c r="P111" s="199">
        <f>IFERROR(INDEX('Aug15'!$G:$G, MATCH(MEM_BF!$J111, 'Aug15'!$A:$A, 0)), 0)</f>
        <v>0</v>
      </c>
      <c r="Q111" s="199">
        <f>IFERROR(INDEX(Sept15!$F:$F, MATCH(MEM_BF!$J111, Sept15!$A:$A, 0)), 0)</f>
        <v>0</v>
      </c>
      <c r="R111" s="199">
        <f>IFERROR(INDEX(Sept15!$G:$G, MATCH(MEM_BF!$J111, Sept15!$A:$A, 0)), 0)</f>
        <v>0</v>
      </c>
      <c r="S111" s="199">
        <f>IFERROR(INDEX('Oct15'!$F:$F, MATCH(MEM_BF!$J111,'Oct15'!$A:$A, 0)), 0)</f>
        <v>0</v>
      </c>
      <c r="T111" s="199">
        <f>IFERROR(INDEX('Oct15'!$G:$G, MATCH(MEM_BF!$J111, 'Oct15'!$A:$A, 0)), 0)</f>
        <v>0</v>
      </c>
      <c r="U111" s="199">
        <f>IFERROR(INDEX('Nov15'!$F:$F, MATCH(MEM_BF!$J111,'Nov15'!$A:$A, 0)), 0)</f>
        <v>0</v>
      </c>
      <c r="V111" s="199">
        <f>IFERROR(INDEX('Nov15'!$G:$G, MATCH(MEM_BF!$J111, 'Nov15'!$A:$A, 0)), 0)</f>
        <v>0</v>
      </c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4">
        <f t="shared" si="16"/>
        <v>0</v>
      </c>
      <c r="AL111" s="263">
        <f t="shared" si="22"/>
        <v>0</v>
      </c>
    </row>
    <row r="112" spans="3:38" x14ac:dyDescent="0.3">
      <c r="C112" s="224"/>
      <c r="D112" s="224"/>
      <c r="E112" s="264">
        <f t="shared" si="18"/>
        <v>-1</v>
      </c>
      <c r="F112" s="264">
        <f t="shared" si="19"/>
        <v>0</v>
      </c>
      <c r="G112" s="264">
        <f t="shared" si="20"/>
        <v>0</v>
      </c>
      <c r="H112" s="264">
        <f t="shared" si="23"/>
        <v>-1</v>
      </c>
      <c r="I112" s="267"/>
      <c r="J112" s="224" t="s">
        <v>1004</v>
      </c>
      <c r="K112" s="265" t="str">
        <f t="shared" si="14"/>
        <v>Please</v>
      </c>
      <c r="L112" s="224" t="str">
        <f t="shared" si="21"/>
        <v>Pay</v>
      </c>
      <c r="M112" s="275">
        <f>IFERROR(INDEX(July15!F:F, MATCH(MEM_BF!$J112, July15!$B:$B, 0)), 0)</f>
        <v>0</v>
      </c>
      <c r="N112" s="199">
        <f>IFERROR(INDEX(July15!G:G, MATCH(MEM_BF!$J112, July15!$B:$B, 0)), 0)</f>
        <v>0</v>
      </c>
      <c r="O112" s="199">
        <f>IFERROR(INDEX('Aug15'!F:F, MATCH(MEM_BF!$J112, 'Aug15'!$A:$A, 0)), 0)</f>
        <v>0</v>
      </c>
      <c r="P112" s="199">
        <f>IFERROR(INDEX('Aug15'!$G:$G, MATCH(MEM_BF!$J112, 'Aug15'!$A:$A, 0)), 0)</f>
        <v>0</v>
      </c>
      <c r="Q112" s="199">
        <f>IFERROR(INDEX(Sept15!$F:$F, MATCH(MEM_BF!$J112, Sept15!$A:$A, 0)), 0)</f>
        <v>0</v>
      </c>
      <c r="R112" s="199">
        <f>IFERROR(INDEX(Sept15!$G:$G, MATCH(MEM_BF!$J112, Sept15!$A:$A, 0)), 0)</f>
        <v>0</v>
      </c>
      <c r="S112" s="199">
        <f>IFERROR(INDEX('Oct15'!$F:$F, MATCH(MEM_BF!$J112,'Oct15'!$A:$A, 0)), 0)</f>
        <v>0</v>
      </c>
      <c r="T112" s="199">
        <f>IFERROR(INDEX('Oct15'!$G:$G, MATCH(MEM_BF!$J112, 'Oct15'!$A:$A, 0)), 0)</f>
        <v>0</v>
      </c>
      <c r="U112" s="199">
        <f>IFERROR(INDEX('Nov15'!$F:$F, MATCH(MEM_BF!$J112,'Nov15'!$A:$A, 0)), 0)</f>
        <v>0</v>
      </c>
      <c r="V112" s="199">
        <f>IFERROR(INDEX('Nov15'!$G:$G, MATCH(MEM_BF!$J112, 'Nov15'!$A:$A, 0)), 0)</f>
        <v>0</v>
      </c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4">
        <f t="shared" si="16"/>
        <v>0</v>
      </c>
      <c r="AL112" s="263">
        <f t="shared" si="22"/>
        <v>0</v>
      </c>
    </row>
    <row r="113" spans="3:38" x14ac:dyDescent="0.3">
      <c r="C113" s="224">
        <v>16</v>
      </c>
      <c r="D113" s="224">
        <v>6</v>
      </c>
      <c r="E113" s="264">
        <f t="shared" si="18"/>
        <v>19</v>
      </c>
      <c r="F113" s="264">
        <f t="shared" si="19"/>
        <v>1</v>
      </c>
      <c r="G113" s="264">
        <f t="shared" si="20"/>
        <v>17</v>
      </c>
      <c r="H113" s="264">
        <f t="shared" si="23"/>
        <v>7</v>
      </c>
      <c r="I113" s="267"/>
      <c r="J113" s="224" t="s">
        <v>462</v>
      </c>
      <c r="K113" s="265">
        <f t="shared" si="14"/>
        <v>2017</v>
      </c>
      <c r="L113" s="224" t="str">
        <f t="shared" si="21"/>
        <v>Aug</v>
      </c>
      <c r="M113" s="275">
        <f>IFERROR(INDEX(July15!F:F, MATCH(MEM_BF!$J113, July15!$B:$B, 0)), 0)</f>
        <v>240</v>
      </c>
      <c r="N113" s="199">
        <f>IFERROR(INDEX(July15!G:G, MATCH(MEM_BF!$J113, July15!$B:$B, 0)), 0)</f>
        <v>0</v>
      </c>
      <c r="O113" s="199">
        <f>IFERROR(INDEX('Aug15'!F:F, MATCH(MEM_BF!$J113, 'Aug15'!$A:$A, 0)), 0)</f>
        <v>0</v>
      </c>
      <c r="P113" s="199">
        <f>IFERROR(INDEX('Aug15'!$G:$G, MATCH(MEM_BF!$J113, 'Aug15'!$A:$A, 0)), 0)</f>
        <v>0</v>
      </c>
      <c r="Q113" s="199">
        <f>IFERROR(INDEX(Sept15!$F:$F, MATCH(MEM_BF!$J113, Sept15!$A:$A, 0)), 0)</f>
        <v>0</v>
      </c>
      <c r="R113" s="199">
        <f>IFERROR(INDEX(Sept15!$G:$G, MATCH(MEM_BF!$J113, Sept15!$A:$A, 0)), 0)</f>
        <v>0</v>
      </c>
      <c r="S113" s="199">
        <f>IFERROR(INDEX('Oct15'!$F:$F, MATCH(MEM_BF!$J113,'Oct15'!$A:$A, 0)), 0)</f>
        <v>20</v>
      </c>
      <c r="T113" s="199">
        <f>IFERROR(INDEX('Oct15'!$G:$G, MATCH(MEM_BF!$J113, 'Oct15'!$A:$A, 0)), 0)</f>
        <v>0</v>
      </c>
      <c r="U113" s="199">
        <f>IFERROR(INDEX('Nov15'!$F:$F, MATCH(MEM_BF!$J113,'Nov15'!$A:$A, 0)), 0)</f>
        <v>20</v>
      </c>
      <c r="V113" s="199">
        <f>IFERROR(INDEX('Nov15'!$G:$G, MATCH(MEM_BF!$J113, 'Nov15'!$A:$A, 0)), 0)</f>
        <v>0</v>
      </c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4">
        <f t="shared" si="16"/>
        <v>280</v>
      </c>
      <c r="AL113" s="263">
        <f t="shared" si="22"/>
        <v>14</v>
      </c>
    </row>
    <row r="114" spans="3:38" x14ac:dyDescent="0.3">
      <c r="C114" s="224">
        <v>16</v>
      </c>
      <c r="D114" s="224">
        <v>4</v>
      </c>
      <c r="E114" s="264">
        <f t="shared" si="18"/>
        <v>13</v>
      </c>
      <c r="F114" s="264">
        <f t="shared" si="19"/>
        <v>1</v>
      </c>
      <c r="G114" s="264">
        <f t="shared" si="20"/>
        <v>17</v>
      </c>
      <c r="H114" s="264">
        <f t="shared" si="23"/>
        <v>1</v>
      </c>
      <c r="I114" s="267"/>
      <c r="J114" s="224" t="s">
        <v>435</v>
      </c>
      <c r="K114" s="265">
        <f t="shared" si="14"/>
        <v>2017</v>
      </c>
      <c r="L114" s="224" t="str">
        <f t="shared" si="21"/>
        <v>Feb</v>
      </c>
      <c r="M114" s="275">
        <f>IFERROR(INDEX(July15!F:F, MATCH(MEM_BF!$J114, July15!$B:$B, 0)), 0)</f>
        <v>200</v>
      </c>
      <c r="N114" s="199">
        <f>IFERROR(INDEX(July15!G:G, MATCH(MEM_BF!$J114, July15!$B:$B, 0)), 0)</f>
        <v>0</v>
      </c>
      <c r="O114" s="199">
        <f>IFERROR(INDEX('Aug15'!F:F, MATCH(MEM_BF!$J114, 'Aug15'!$A:$A, 0)), 0)</f>
        <v>0</v>
      </c>
      <c r="P114" s="199">
        <f>IFERROR(INDEX('Aug15'!$G:$G, MATCH(MEM_BF!$J114, 'Aug15'!$A:$A, 0)), 0)</f>
        <v>0</v>
      </c>
      <c r="Q114" s="199">
        <f>IFERROR(INDEX(Sept15!$F:$F, MATCH(MEM_BF!$J114, Sept15!$A:$A, 0)), 0)</f>
        <v>0</v>
      </c>
      <c r="R114" s="199">
        <f>IFERROR(INDEX(Sept15!$G:$G, MATCH(MEM_BF!$J114, Sept15!$A:$A, 0)), 0)</f>
        <v>0</v>
      </c>
      <c r="S114" s="199">
        <f>IFERROR(INDEX('Oct15'!$F:$F, MATCH(MEM_BF!$J114,'Oct15'!$A:$A, 0)), 0)</f>
        <v>0</v>
      </c>
      <c r="T114" s="199">
        <f>IFERROR(INDEX('Oct15'!$G:$G, MATCH(MEM_BF!$J114, 'Oct15'!$A:$A, 0)), 0)</f>
        <v>0</v>
      </c>
      <c r="U114" s="199">
        <f>IFERROR(INDEX('Nov15'!$F:$F, MATCH(MEM_BF!$J114,'Nov15'!$A:$A, 0)), 0)</f>
        <v>0</v>
      </c>
      <c r="V114" s="199">
        <f>IFERROR(INDEX('Nov15'!$G:$G, MATCH(MEM_BF!$J114, 'Nov15'!$A:$A, 0)), 0)</f>
        <v>0</v>
      </c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4">
        <f t="shared" si="16"/>
        <v>200</v>
      </c>
      <c r="AL114" s="263">
        <f t="shared" si="22"/>
        <v>10</v>
      </c>
    </row>
    <row r="115" spans="3:38" x14ac:dyDescent="0.3">
      <c r="C115" s="224">
        <v>15</v>
      </c>
      <c r="D115" s="224">
        <v>12</v>
      </c>
      <c r="E115" s="264">
        <f t="shared" si="18"/>
        <v>11</v>
      </c>
      <c r="F115" s="264">
        <f t="shared" si="19"/>
        <v>0</v>
      </c>
      <c r="G115" s="264">
        <f t="shared" si="20"/>
        <v>15</v>
      </c>
      <c r="H115" s="264">
        <f t="shared" si="23"/>
        <v>11</v>
      </c>
      <c r="I115" s="267"/>
      <c r="J115" s="224" t="s">
        <v>1006</v>
      </c>
      <c r="K115" s="265">
        <f t="shared" si="14"/>
        <v>2015</v>
      </c>
      <c r="L115" s="224" t="str">
        <f t="shared" si="21"/>
        <v>Dec</v>
      </c>
      <c r="M115" s="275">
        <f>IFERROR(INDEX(July15!F:F, MATCH(MEM_BF!$J115, July15!$B:$B, 0)), 0)</f>
        <v>0</v>
      </c>
      <c r="N115" s="199">
        <f>IFERROR(INDEX(July15!G:G, MATCH(MEM_BF!$J115, July15!$B:$B, 0)), 0)</f>
        <v>0</v>
      </c>
      <c r="O115" s="199">
        <f>IFERROR(INDEX('Aug15'!F:F, MATCH(MEM_BF!$J115, 'Aug15'!$A:$A, 0)), 0)</f>
        <v>0</v>
      </c>
      <c r="P115" s="199">
        <f>IFERROR(INDEX('Aug15'!$G:$G, MATCH(MEM_BF!$J115, 'Aug15'!$A:$A, 0)), 0)</f>
        <v>0</v>
      </c>
      <c r="Q115" s="199">
        <f>IFERROR(INDEX(Sept15!$F:$F, MATCH(MEM_BF!$J115, Sept15!$A:$A, 0)), 0)</f>
        <v>0</v>
      </c>
      <c r="R115" s="199">
        <f>IFERROR(INDEX(Sept15!$G:$G, MATCH(MEM_BF!$J115, Sept15!$A:$A, 0)), 0)</f>
        <v>0</v>
      </c>
      <c r="S115" s="199">
        <f>IFERROR(INDEX('Oct15'!$F:$F, MATCH(MEM_BF!$J115,'Oct15'!$A:$A, 0)), 0)</f>
        <v>0</v>
      </c>
      <c r="T115" s="199">
        <f>IFERROR(INDEX('Oct15'!$G:$G, MATCH(MEM_BF!$J115, 'Oct15'!$A:$A, 0)), 0)</f>
        <v>0</v>
      </c>
      <c r="U115" s="199">
        <f>IFERROR(INDEX('Nov15'!$F:$F, MATCH(MEM_BF!$J115,'Nov15'!$A:$A, 0)), 0)</f>
        <v>0</v>
      </c>
      <c r="V115" s="199">
        <f>IFERROR(INDEX('Nov15'!$G:$G, MATCH(MEM_BF!$J115, 'Nov15'!$A:$A, 0)), 0)</f>
        <v>0</v>
      </c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4">
        <f t="shared" si="16"/>
        <v>0</v>
      </c>
      <c r="AL115" s="263">
        <f t="shared" si="22"/>
        <v>0</v>
      </c>
    </row>
    <row r="116" spans="3:38" x14ac:dyDescent="0.3">
      <c r="C116" s="224"/>
      <c r="D116" s="224"/>
      <c r="E116" s="264">
        <f t="shared" si="18"/>
        <v>-1</v>
      </c>
      <c r="F116" s="264">
        <f t="shared" si="19"/>
        <v>0</v>
      </c>
      <c r="G116" s="264">
        <f t="shared" si="20"/>
        <v>0</v>
      </c>
      <c r="H116" s="264">
        <f t="shared" si="23"/>
        <v>-1</v>
      </c>
      <c r="I116" s="267"/>
      <c r="J116" s="224" t="s">
        <v>1011</v>
      </c>
      <c r="K116" s="265" t="str">
        <f t="shared" si="14"/>
        <v>Please</v>
      </c>
      <c r="L116" s="224" t="str">
        <f t="shared" si="21"/>
        <v>Pay</v>
      </c>
      <c r="M116" s="275">
        <f>IFERROR(INDEX(July15!F:F, MATCH(MEM_BF!$J116, July15!$B:$B, 0)), 0)</f>
        <v>0</v>
      </c>
      <c r="N116" s="199">
        <f>IFERROR(INDEX(July15!G:G, MATCH(MEM_BF!$J116, July15!$B:$B, 0)), 0)</f>
        <v>0</v>
      </c>
      <c r="O116" s="199">
        <f>IFERROR(INDEX('Aug15'!F:F, MATCH(MEM_BF!$J116, 'Aug15'!$A:$A, 0)), 0)</f>
        <v>0</v>
      </c>
      <c r="P116" s="199">
        <f>IFERROR(INDEX('Aug15'!$G:$G, MATCH(MEM_BF!$J116, 'Aug15'!$A:$A, 0)), 0)</f>
        <v>0</v>
      </c>
      <c r="Q116" s="199">
        <f>IFERROR(INDEX(Sept15!$F:$F, MATCH(MEM_BF!$J116, Sept15!$A:$A, 0)), 0)</f>
        <v>0</v>
      </c>
      <c r="R116" s="199">
        <f>IFERROR(INDEX(Sept15!$G:$G, MATCH(MEM_BF!$J116, Sept15!$A:$A, 0)), 0)</f>
        <v>0</v>
      </c>
      <c r="S116" s="199">
        <f>IFERROR(INDEX('Oct15'!$F:$F, MATCH(MEM_BF!$J116,'Oct15'!$A:$A, 0)), 0)</f>
        <v>0</v>
      </c>
      <c r="T116" s="199">
        <f>IFERROR(INDEX('Oct15'!$G:$G, MATCH(MEM_BF!$J116, 'Oct15'!$A:$A, 0)), 0)</f>
        <v>0</v>
      </c>
      <c r="U116" s="199">
        <f>IFERROR(INDEX('Nov15'!$F:$F, MATCH(MEM_BF!$J116,'Nov15'!$A:$A, 0)), 0)</f>
        <v>0</v>
      </c>
      <c r="V116" s="199">
        <f>IFERROR(INDEX('Nov15'!$G:$G, MATCH(MEM_BF!$J116, 'Nov15'!$A:$A, 0)), 0)</f>
        <v>0</v>
      </c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4">
        <f t="shared" si="16"/>
        <v>0</v>
      </c>
      <c r="AL116" s="263">
        <f t="shared" si="22"/>
        <v>0</v>
      </c>
    </row>
    <row r="117" spans="3:38" x14ac:dyDescent="0.3">
      <c r="C117" s="224"/>
      <c r="D117" s="224"/>
      <c r="E117" s="264">
        <f t="shared" si="18"/>
        <v>-1</v>
      </c>
      <c r="F117" s="264">
        <f t="shared" si="19"/>
        <v>0</v>
      </c>
      <c r="G117" s="264">
        <f t="shared" si="20"/>
        <v>0</v>
      </c>
      <c r="H117" s="264">
        <f t="shared" si="23"/>
        <v>-1</v>
      </c>
      <c r="I117" s="267"/>
      <c r="J117" s="224" t="s">
        <v>1013</v>
      </c>
      <c r="K117" s="265" t="str">
        <f t="shared" si="14"/>
        <v>Please</v>
      </c>
      <c r="L117" s="224" t="str">
        <f t="shared" si="21"/>
        <v>Pay</v>
      </c>
      <c r="M117" s="275">
        <f>IFERROR(INDEX(July15!F:F, MATCH(MEM_BF!$J117, July15!$B:$B, 0)), 0)</f>
        <v>0</v>
      </c>
      <c r="N117" s="199">
        <f>IFERROR(INDEX(July15!G:G, MATCH(MEM_BF!$J117, July15!$B:$B, 0)), 0)</f>
        <v>0</v>
      </c>
      <c r="O117" s="199">
        <f>IFERROR(INDEX('Aug15'!F:F, MATCH(MEM_BF!$J117, 'Aug15'!$A:$A, 0)), 0)</f>
        <v>0</v>
      </c>
      <c r="P117" s="199">
        <f>IFERROR(INDEX('Aug15'!$G:$G, MATCH(MEM_BF!$J117, 'Aug15'!$A:$A, 0)), 0)</f>
        <v>0</v>
      </c>
      <c r="Q117" s="199">
        <f>IFERROR(INDEX(Sept15!$F:$F, MATCH(MEM_BF!$J117, Sept15!$A:$A, 0)), 0)</f>
        <v>0</v>
      </c>
      <c r="R117" s="199">
        <f>IFERROR(INDEX(Sept15!$G:$G, MATCH(MEM_BF!$J117, Sept15!$A:$A, 0)), 0)</f>
        <v>0</v>
      </c>
      <c r="S117" s="199">
        <f>IFERROR(INDEX('Oct15'!$F:$F, MATCH(MEM_BF!$J117,'Oct15'!$A:$A, 0)), 0)</f>
        <v>0</v>
      </c>
      <c r="T117" s="199">
        <f>IFERROR(INDEX('Oct15'!$G:$G, MATCH(MEM_BF!$J117, 'Oct15'!$A:$A, 0)), 0)</f>
        <v>0</v>
      </c>
      <c r="U117" s="199">
        <f>IFERROR(INDEX('Nov15'!$F:$F, MATCH(MEM_BF!$J117,'Nov15'!$A:$A, 0)), 0)</f>
        <v>0</v>
      </c>
      <c r="V117" s="199">
        <f>IFERROR(INDEX('Nov15'!$G:$G, MATCH(MEM_BF!$J117, 'Nov15'!$A:$A, 0)), 0)</f>
        <v>0</v>
      </c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4">
        <f t="shared" si="16"/>
        <v>0</v>
      </c>
      <c r="AL117" s="263">
        <f t="shared" si="22"/>
        <v>0</v>
      </c>
    </row>
    <row r="118" spans="3:38" x14ac:dyDescent="0.3">
      <c r="C118" s="224">
        <v>15</v>
      </c>
      <c r="D118" s="224">
        <v>9</v>
      </c>
      <c r="E118" s="264">
        <f t="shared" si="18"/>
        <v>13</v>
      </c>
      <c r="F118" s="264">
        <f t="shared" si="19"/>
        <v>1</v>
      </c>
      <c r="G118" s="264">
        <f t="shared" si="20"/>
        <v>16</v>
      </c>
      <c r="H118" s="264">
        <f t="shared" si="23"/>
        <v>1</v>
      </c>
      <c r="I118" s="267"/>
      <c r="J118" s="224" t="s">
        <v>48</v>
      </c>
      <c r="K118" s="265">
        <f t="shared" si="14"/>
        <v>2016</v>
      </c>
      <c r="L118" s="224" t="str">
        <f t="shared" si="21"/>
        <v>Feb</v>
      </c>
      <c r="M118" s="275">
        <f>IFERROR(INDEX(July15!F:F, MATCH(MEM_BF!$J118, July15!$B:$B, 0)), 0)</f>
        <v>20</v>
      </c>
      <c r="N118" s="199">
        <f>IFERROR(INDEX(July15!G:G, MATCH(MEM_BF!$J118, July15!$B:$B, 0)), 0)</f>
        <v>0</v>
      </c>
      <c r="O118" s="199">
        <f>IFERROR(INDEX('Aug15'!F:F, MATCH(MEM_BF!$J118, 'Aug15'!$A:$A, 0)), 0)</f>
        <v>20</v>
      </c>
      <c r="P118" s="199">
        <f>IFERROR(INDEX('Aug15'!$G:$G, MATCH(MEM_BF!$J118, 'Aug15'!$A:$A, 0)), 0)</f>
        <v>0</v>
      </c>
      <c r="Q118" s="199">
        <f>IFERROR(INDEX(Sept15!$F:$F, MATCH(MEM_BF!$J118, Sept15!$A:$A, 0)), 0)</f>
        <v>20</v>
      </c>
      <c r="R118" s="199">
        <f>IFERROR(INDEX(Sept15!$G:$G, MATCH(MEM_BF!$J118, Sept15!$A:$A, 0)), 0)</f>
        <v>0</v>
      </c>
      <c r="S118" s="199">
        <f>IFERROR(INDEX('Oct15'!$F:$F, MATCH(MEM_BF!$J118,'Oct15'!$A:$A, 0)), 0)</f>
        <v>20</v>
      </c>
      <c r="T118" s="199">
        <f>IFERROR(INDEX('Oct15'!$G:$G, MATCH(MEM_BF!$J118, 'Oct15'!$A:$A, 0)), 0)</f>
        <v>0</v>
      </c>
      <c r="U118" s="199">
        <f>IFERROR(INDEX('Nov15'!$F:$F, MATCH(MEM_BF!$J118,'Nov15'!$A:$A, 0)), 0)</f>
        <v>20</v>
      </c>
      <c r="V118" s="199">
        <f>IFERROR(INDEX('Nov15'!$G:$G, MATCH(MEM_BF!$J118, 'Nov15'!$A:$A, 0)), 0)</f>
        <v>0</v>
      </c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4">
        <f t="shared" si="16"/>
        <v>100</v>
      </c>
      <c r="AL118" s="263">
        <f t="shared" si="22"/>
        <v>5</v>
      </c>
    </row>
    <row r="119" spans="3:38" x14ac:dyDescent="0.3">
      <c r="C119" s="224"/>
      <c r="D119" s="224"/>
      <c r="E119" s="264">
        <f t="shared" si="18"/>
        <v>-1</v>
      </c>
      <c r="F119" s="264">
        <f t="shared" si="19"/>
        <v>0</v>
      </c>
      <c r="G119" s="264">
        <f t="shared" si="20"/>
        <v>0</v>
      </c>
      <c r="H119" s="264">
        <f t="shared" si="23"/>
        <v>-1</v>
      </c>
      <c r="I119" s="267"/>
      <c r="J119" s="224" t="s">
        <v>1046</v>
      </c>
      <c r="K119" s="265" t="str">
        <f t="shared" si="14"/>
        <v>Please</v>
      </c>
      <c r="L119" s="224" t="str">
        <f t="shared" si="21"/>
        <v>Pay</v>
      </c>
      <c r="M119" s="275">
        <f>IFERROR(INDEX(July15!F:F, MATCH(MEM_BF!$J119, July15!$B:$B, 0)), 0)</f>
        <v>0</v>
      </c>
      <c r="N119" s="199">
        <f>IFERROR(INDEX(July15!G:G, MATCH(MEM_BF!$J119, July15!$B:$B, 0)), 0)</f>
        <v>0</v>
      </c>
      <c r="O119" s="199">
        <f>IFERROR(INDEX('Aug15'!F:F, MATCH(MEM_BF!$J119, 'Aug15'!$A:$A, 0)), 0)</f>
        <v>0</v>
      </c>
      <c r="P119" s="199">
        <f>IFERROR(INDEX('Aug15'!$G:$G, MATCH(MEM_BF!$J119, 'Aug15'!$A:$A, 0)), 0)</f>
        <v>0</v>
      </c>
      <c r="Q119" s="199">
        <f>IFERROR(INDEX(Sept15!$F:$F, MATCH(MEM_BF!$J119, Sept15!$A:$A, 0)), 0)</f>
        <v>0</v>
      </c>
      <c r="R119" s="199">
        <f>IFERROR(INDEX(Sept15!$G:$G, MATCH(MEM_BF!$J119, Sept15!$A:$A, 0)), 0)</f>
        <v>0</v>
      </c>
      <c r="S119" s="199">
        <f>IFERROR(INDEX('Oct15'!$F:$F, MATCH(MEM_BF!$J119,'Oct15'!$A:$A, 0)), 0)</f>
        <v>0</v>
      </c>
      <c r="T119" s="199">
        <f>IFERROR(INDEX('Oct15'!$G:$G, MATCH(MEM_BF!$J119, 'Oct15'!$A:$A, 0)), 0)</f>
        <v>0</v>
      </c>
      <c r="U119" s="199">
        <f>IFERROR(INDEX('Nov15'!$F:$F, MATCH(MEM_BF!$J119,'Nov15'!$A:$A, 0)), 0)</f>
        <v>0</v>
      </c>
      <c r="V119" s="199">
        <f>IFERROR(INDEX('Nov15'!$G:$G, MATCH(MEM_BF!$J119, 'Nov15'!$A:$A, 0)), 0)</f>
        <v>0</v>
      </c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4">
        <f t="shared" si="16"/>
        <v>0</v>
      </c>
      <c r="AL119" s="263">
        <f t="shared" si="22"/>
        <v>0</v>
      </c>
    </row>
    <row r="120" spans="3:38" x14ac:dyDescent="0.3">
      <c r="C120" s="224"/>
      <c r="D120" s="224"/>
      <c r="E120" s="264">
        <f t="shared" si="18"/>
        <v>-1</v>
      </c>
      <c r="F120" s="264">
        <f t="shared" si="19"/>
        <v>0</v>
      </c>
      <c r="G120" s="264">
        <f t="shared" si="20"/>
        <v>0</v>
      </c>
      <c r="H120" s="264">
        <f t="shared" si="23"/>
        <v>-1</v>
      </c>
      <c r="I120" s="267"/>
      <c r="J120" s="224" t="s">
        <v>1049</v>
      </c>
      <c r="K120" s="265" t="str">
        <f t="shared" si="14"/>
        <v>Please</v>
      </c>
      <c r="L120" s="224" t="str">
        <f t="shared" si="21"/>
        <v>Pay</v>
      </c>
      <c r="M120" s="275">
        <f>IFERROR(INDEX(July15!F:F, MATCH(MEM_BF!$J120, July15!$B:$B, 0)), 0)</f>
        <v>0</v>
      </c>
      <c r="N120" s="199">
        <f>IFERROR(INDEX(July15!G:G, MATCH(MEM_BF!$J120, July15!$B:$B, 0)), 0)</f>
        <v>0</v>
      </c>
      <c r="O120" s="199">
        <f>IFERROR(INDEX('Aug15'!F:F, MATCH(MEM_BF!$J120, 'Aug15'!$A:$A, 0)), 0)</f>
        <v>0</v>
      </c>
      <c r="P120" s="199">
        <f>IFERROR(INDEX('Aug15'!$G:$G, MATCH(MEM_BF!$J120, 'Aug15'!$A:$A, 0)), 0)</f>
        <v>0</v>
      </c>
      <c r="Q120" s="199">
        <f>IFERROR(INDEX(Sept15!$F:$F, MATCH(MEM_BF!$J120, Sept15!$A:$A, 0)), 0)</f>
        <v>0</v>
      </c>
      <c r="R120" s="199">
        <f>IFERROR(INDEX(Sept15!$G:$G, MATCH(MEM_BF!$J120, Sept15!$A:$A, 0)), 0)</f>
        <v>0</v>
      </c>
      <c r="S120" s="199">
        <f>IFERROR(INDEX('Oct15'!$F:$F, MATCH(MEM_BF!$J120,'Oct15'!$A:$A, 0)), 0)</f>
        <v>0</v>
      </c>
      <c r="T120" s="199">
        <f>IFERROR(INDEX('Oct15'!$G:$G, MATCH(MEM_BF!$J120, 'Oct15'!$A:$A, 0)), 0)</f>
        <v>0</v>
      </c>
      <c r="U120" s="199">
        <f>IFERROR(INDEX('Nov15'!$F:$F, MATCH(MEM_BF!$J120,'Nov15'!$A:$A, 0)), 0)</f>
        <v>0</v>
      </c>
      <c r="V120" s="199">
        <f>IFERROR(INDEX('Nov15'!$G:$G, MATCH(MEM_BF!$J120, 'Nov15'!$A:$A, 0)), 0)</f>
        <v>0</v>
      </c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4">
        <f t="shared" si="16"/>
        <v>0</v>
      </c>
      <c r="AL120" s="263">
        <f t="shared" si="22"/>
        <v>0</v>
      </c>
    </row>
    <row r="121" spans="3:38" x14ac:dyDescent="0.3">
      <c r="C121" s="224">
        <v>15</v>
      </c>
      <c r="D121" s="224">
        <v>10</v>
      </c>
      <c r="E121" s="264">
        <f t="shared" si="18"/>
        <v>9</v>
      </c>
      <c r="F121" s="264">
        <f t="shared" si="19"/>
        <v>0</v>
      </c>
      <c r="G121" s="264">
        <f t="shared" si="20"/>
        <v>15</v>
      </c>
      <c r="H121" s="264">
        <f t="shared" si="23"/>
        <v>9</v>
      </c>
      <c r="I121" s="267"/>
      <c r="J121" s="224" t="s">
        <v>1050</v>
      </c>
      <c r="K121" s="265">
        <f t="shared" si="14"/>
        <v>2015</v>
      </c>
      <c r="L121" s="224" t="str">
        <f t="shared" si="21"/>
        <v>Oct</v>
      </c>
      <c r="M121" s="275">
        <f>IFERROR(INDEX(July15!F:F, MATCH(MEM_BF!$J121, July15!$B:$B, 0)), 0)</f>
        <v>0</v>
      </c>
      <c r="N121" s="199">
        <f>IFERROR(INDEX(July15!G:G, MATCH(MEM_BF!$J121, July15!$B:$B, 0)), 0)</f>
        <v>0</v>
      </c>
      <c r="O121" s="199">
        <f>IFERROR(INDEX('Aug15'!F:F, MATCH(MEM_BF!$J121, 'Aug15'!$A:$A, 0)), 0)</f>
        <v>0</v>
      </c>
      <c r="P121" s="199">
        <f>IFERROR(INDEX('Aug15'!$G:$G, MATCH(MEM_BF!$J121, 'Aug15'!$A:$A, 0)), 0)</f>
        <v>0</v>
      </c>
      <c r="Q121" s="199">
        <f>IFERROR(INDEX(Sept15!$F:$F, MATCH(MEM_BF!$J121, Sept15!$A:$A, 0)), 0)</f>
        <v>0</v>
      </c>
      <c r="R121" s="199">
        <f>IFERROR(INDEX(Sept15!$G:$G, MATCH(MEM_BF!$J121, Sept15!$A:$A, 0)), 0)</f>
        <v>0</v>
      </c>
      <c r="S121" s="199">
        <f>IFERROR(INDEX('Oct15'!$F:$F, MATCH(MEM_BF!$J121,'Oct15'!$A:$A, 0)), 0)</f>
        <v>0</v>
      </c>
      <c r="T121" s="199">
        <f>IFERROR(INDEX('Oct15'!$G:$G, MATCH(MEM_BF!$J121, 'Oct15'!$A:$A, 0)), 0)</f>
        <v>0</v>
      </c>
      <c r="U121" s="199">
        <f>IFERROR(INDEX('Nov15'!$F:$F, MATCH(MEM_BF!$J121,'Nov15'!$A:$A, 0)), 0)</f>
        <v>0</v>
      </c>
      <c r="V121" s="199">
        <f>IFERROR(INDEX('Nov15'!$G:$G, MATCH(MEM_BF!$J121, 'Nov15'!$A:$A, 0)), 0)</f>
        <v>0</v>
      </c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4">
        <f t="shared" si="16"/>
        <v>0</v>
      </c>
      <c r="AL121" s="263">
        <f t="shared" si="22"/>
        <v>0</v>
      </c>
    </row>
    <row r="122" spans="3:38" x14ac:dyDescent="0.3">
      <c r="C122" s="224">
        <v>15</v>
      </c>
      <c r="D122" s="224">
        <v>4</v>
      </c>
      <c r="E122" s="264">
        <f t="shared" si="18"/>
        <v>3</v>
      </c>
      <c r="F122" s="264">
        <f t="shared" si="19"/>
        <v>0</v>
      </c>
      <c r="G122" s="264">
        <f t="shared" si="20"/>
        <v>15</v>
      </c>
      <c r="H122" s="264">
        <f t="shared" si="23"/>
        <v>3</v>
      </c>
      <c r="I122" s="267"/>
      <c r="J122" s="224" t="s">
        <v>105</v>
      </c>
      <c r="K122" s="265">
        <f t="shared" si="14"/>
        <v>2015</v>
      </c>
      <c r="L122" s="224" t="str">
        <f t="shared" si="21"/>
        <v>Apr</v>
      </c>
      <c r="M122" s="275">
        <f>IFERROR(INDEX(July15!F:F, MATCH(MEM_BF!$J122, July15!$B:$B, 0)), 0)</f>
        <v>0</v>
      </c>
      <c r="N122" s="199">
        <f>IFERROR(INDEX(July15!G:G, MATCH(MEM_BF!$J122, July15!$B:$B, 0)), 0)</f>
        <v>200</v>
      </c>
      <c r="O122" s="199">
        <f>IFERROR(INDEX('Aug15'!F:F, MATCH(MEM_BF!$J122, 'Aug15'!$A:$A, 0)), 0)</f>
        <v>0</v>
      </c>
      <c r="P122" s="199">
        <f>IFERROR(INDEX('Aug15'!$G:$G, MATCH(MEM_BF!$J122, 'Aug15'!$A:$A, 0)), 0)</f>
        <v>0</v>
      </c>
      <c r="Q122" s="199">
        <f>IFERROR(INDEX(Sept15!$F:$F, MATCH(MEM_BF!$J122, Sept15!$A:$A, 0)), 0)</f>
        <v>0</v>
      </c>
      <c r="R122" s="199">
        <f>IFERROR(INDEX(Sept15!$G:$G, MATCH(MEM_BF!$J122, Sept15!$A:$A, 0)), 0)</f>
        <v>0</v>
      </c>
      <c r="S122" s="199">
        <f>IFERROR(INDEX('Oct15'!$F:$F, MATCH(MEM_BF!$J122,'Oct15'!$A:$A, 0)), 0)</f>
        <v>0</v>
      </c>
      <c r="T122" s="199">
        <f>IFERROR(INDEX('Oct15'!$G:$G, MATCH(MEM_BF!$J122, 'Oct15'!$A:$A, 0)), 0)</f>
        <v>0</v>
      </c>
      <c r="U122" s="199">
        <f>IFERROR(INDEX('Nov15'!$F:$F, MATCH(MEM_BF!$J122,'Nov15'!$A:$A, 0)), 0)</f>
        <v>0</v>
      </c>
      <c r="V122" s="199">
        <f>IFERROR(INDEX('Nov15'!$G:$G, MATCH(MEM_BF!$J122, 'Nov15'!$A:$A, 0)), 0)</f>
        <v>0</v>
      </c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4">
        <f t="shared" si="16"/>
        <v>0</v>
      </c>
      <c r="AL122" s="263">
        <f t="shared" si="22"/>
        <v>0</v>
      </c>
    </row>
    <row r="123" spans="3:38" x14ac:dyDescent="0.3">
      <c r="C123" s="224"/>
      <c r="D123" s="224"/>
      <c r="E123" s="264">
        <f t="shared" si="18"/>
        <v>-1</v>
      </c>
      <c r="F123" s="264">
        <f t="shared" si="19"/>
        <v>0</v>
      </c>
      <c r="G123" s="264">
        <f t="shared" si="20"/>
        <v>0</v>
      </c>
      <c r="H123" s="264">
        <f t="shared" si="23"/>
        <v>-1</v>
      </c>
      <c r="I123" s="267"/>
      <c r="J123" s="224" t="s">
        <v>1057</v>
      </c>
      <c r="K123" s="265" t="str">
        <f t="shared" si="14"/>
        <v>Please</v>
      </c>
      <c r="L123" s="224" t="str">
        <f t="shared" si="21"/>
        <v>Pay</v>
      </c>
      <c r="M123" s="275">
        <f>IFERROR(INDEX(July15!F:F, MATCH(MEM_BF!$J123, July15!$B:$B, 0)), 0)</f>
        <v>0</v>
      </c>
      <c r="N123" s="199">
        <f>IFERROR(INDEX(July15!G:G, MATCH(MEM_BF!$J123, July15!$B:$B, 0)), 0)</f>
        <v>0</v>
      </c>
      <c r="O123" s="199">
        <f>IFERROR(INDEX('Aug15'!F:F, MATCH(MEM_BF!$J123, 'Aug15'!$A:$A, 0)), 0)</f>
        <v>0</v>
      </c>
      <c r="P123" s="199">
        <f>IFERROR(INDEX('Aug15'!$G:$G, MATCH(MEM_BF!$J123, 'Aug15'!$A:$A, 0)), 0)</f>
        <v>0</v>
      </c>
      <c r="Q123" s="199">
        <f>IFERROR(INDEX(Sept15!$F:$F, MATCH(MEM_BF!$J123, Sept15!$A:$A, 0)), 0)</f>
        <v>0</v>
      </c>
      <c r="R123" s="199">
        <f>IFERROR(INDEX(Sept15!$G:$G, MATCH(MEM_BF!$J123, Sept15!$A:$A, 0)), 0)</f>
        <v>0</v>
      </c>
      <c r="S123" s="199">
        <f>IFERROR(INDEX('Oct15'!$F:$F, MATCH(MEM_BF!$J123,'Oct15'!$A:$A, 0)), 0)</f>
        <v>0</v>
      </c>
      <c r="T123" s="199">
        <f>IFERROR(INDEX('Oct15'!$G:$G, MATCH(MEM_BF!$J123, 'Oct15'!$A:$A, 0)), 0)</f>
        <v>0</v>
      </c>
      <c r="U123" s="199">
        <f>IFERROR(INDEX('Nov15'!$F:$F, MATCH(MEM_BF!$J123,'Nov15'!$A:$A, 0)), 0)</f>
        <v>0</v>
      </c>
      <c r="V123" s="199">
        <f>IFERROR(INDEX('Nov15'!$G:$G, MATCH(MEM_BF!$J123, 'Nov15'!$A:$A, 0)), 0)</f>
        <v>0</v>
      </c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4">
        <f t="shared" si="16"/>
        <v>0</v>
      </c>
      <c r="AL123" s="263">
        <f t="shared" si="22"/>
        <v>0</v>
      </c>
    </row>
    <row r="124" spans="3:38" x14ac:dyDescent="0.3">
      <c r="C124" s="224">
        <v>15</v>
      </c>
      <c r="D124" s="224">
        <v>5</v>
      </c>
      <c r="E124" s="264">
        <f t="shared" si="18"/>
        <v>9</v>
      </c>
      <c r="F124" s="264">
        <f t="shared" si="19"/>
        <v>0</v>
      </c>
      <c r="G124" s="264">
        <f t="shared" si="20"/>
        <v>15</v>
      </c>
      <c r="H124" s="264">
        <f t="shared" si="23"/>
        <v>9</v>
      </c>
      <c r="I124" s="267"/>
      <c r="J124" s="224" t="s">
        <v>1060</v>
      </c>
      <c r="K124" s="265">
        <f t="shared" si="14"/>
        <v>2015</v>
      </c>
      <c r="L124" s="224" t="str">
        <f t="shared" si="21"/>
        <v>Oct</v>
      </c>
      <c r="M124" s="275">
        <f>IFERROR(INDEX(July15!F:F, MATCH(MEM_BF!$J124, July15!$B:$B, 0)), 0)</f>
        <v>0</v>
      </c>
      <c r="N124" s="199">
        <f>IFERROR(INDEX(July15!G:G, MATCH(MEM_BF!$J124, July15!$B:$B, 0)), 0)</f>
        <v>0</v>
      </c>
      <c r="O124" s="199">
        <f>IFERROR(INDEX('Aug15'!F:F, MATCH(MEM_BF!$J124, 'Aug15'!$A:$A, 0)), 0)</f>
        <v>0</v>
      </c>
      <c r="P124" s="199">
        <f>IFERROR(INDEX('Aug15'!$G:$G, MATCH(MEM_BF!$J124, 'Aug15'!$A:$A, 0)), 0)</f>
        <v>0</v>
      </c>
      <c r="Q124" s="199">
        <f>IFERROR(INDEX(Sept15!$F:$F, MATCH(MEM_BF!$J124, Sept15!$A:$A, 0)), 0)</f>
        <v>100</v>
      </c>
      <c r="R124" s="199">
        <f>IFERROR(INDEX(Sept15!$G:$G, MATCH(MEM_BF!$J124, Sept15!$A:$A, 0)), 0)</f>
        <v>0</v>
      </c>
      <c r="S124" s="199">
        <f>IFERROR(INDEX('Oct15'!$F:$F, MATCH(MEM_BF!$J124,'Oct15'!$A:$A, 0)), 0)</f>
        <v>0</v>
      </c>
      <c r="T124" s="199">
        <f>IFERROR(INDEX('Oct15'!$G:$G, MATCH(MEM_BF!$J124, 'Oct15'!$A:$A, 0)), 0)</f>
        <v>0</v>
      </c>
      <c r="U124" s="199">
        <f>IFERROR(INDEX('Nov15'!$F:$F, MATCH(MEM_BF!$J124,'Nov15'!$A:$A, 0)), 0)</f>
        <v>0</v>
      </c>
      <c r="V124" s="199">
        <f>IFERROR(INDEX('Nov15'!$G:$G, MATCH(MEM_BF!$J124, 'Nov15'!$A:$A, 0)), 0)</f>
        <v>0</v>
      </c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4">
        <f t="shared" si="16"/>
        <v>100</v>
      </c>
      <c r="AL124" s="263">
        <f t="shared" si="22"/>
        <v>5</v>
      </c>
    </row>
    <row r="125" spans="3:38" x14ac:dyDescent="0.3">
      <c r="C125" s="224">
        <v>15</v>
      </c>
      <c r="D125" s="224">
        <v>9</v>
      </c>
      <c r="E125" s="264">
        <f t="shared" si="18"/>
        <v>13</v>
      </c>
      <c r="F125" s="264">
        <f t="shared" si="19"/>
        <v>1</v>
      </c>
      <c r="G125" s="264">
        <f t="shared" si="20"/>
        <v>16</v>
      </c>
      <c r="H125" s="264">
        <f t="shared" si="23"/>
        <v>1</v>
      </c>
      <c r="I125" s="267"/>
      <c r="J125" s="224" t="s">
        <v>111</v>
      </c>
      <c r="K125" s="265">
        <f t="shared" si="14"/>
        <v>2016</v>
      </c>
      <c r="L125" s="224" t="str">
        <f t="shared" si="21"/>
        <v>Feb</v>
      </c>
      <c r="M125" s="275">
        <f>IFERROR(INDEX(July15!F:F, MATCH(MEM_BF!$J125, July15!$B:$B, 0)), 0)</f>
        <v>20</v>
      </c>
      <c r="N125" s="199">
        <f>IFERROR(INDEX(July15!G:G, MATCH(MEM_BF!$J125, July15!$B:$B, 0)), 0)</f>
        <v>0</v>
      </c>
      <c r="O125" s="199">
        <f>IFERROR(INDEX('Aug15'!F:F, MATCH(MEM_BF!$J125, 'Aug15'!$A:$A, 0)), 0)</f>
        <v>20</v>
      </c>
      <c r="P125" s="199">
        <f>IFERROR(INDEX('Aug15'!$G:$G, MATCH(MEM_BF!$J125, 'Aug15'!$A:$A, 0)), 0)</f>
        <v>0</v>
      </c>
      <c r="Q125" s="199">
        <f>IFERROR(INDEX(Sept15!$F:$F, MATCH(MEM_BF!$J125, Sept15!$A:$A, 0)), 0)</f>
        <v>20</v>
      </c>
      <c r="R125" s="199">
        <f>IFERROR(INDEX(Sept15!$G:$G, MATCH(MEM_BF!$J125, Sept15!$A:$A, 0)), 0)</f>
        <v>0</v>
      </c>
      <c r="S125" s="199">
        <f>IFERROR(INDEX('Oct15'!$F:$F, MATCH(MEM_BF!$J125,'Oct15'!$A:$A, 0)), 0)</f>
        <v>20</v>
      </c>
      <c r="T125" s="199">
        <f>IFERROR(INDEX('Oct15'!$G:$G, MATCH(MEM_BF!$J125, 'Oct15'!$A:$A, 0)), 0)</f>
        <v>0</v>
      </c>
      <c r="U125" s="199">
        <f>IFERROR(INDEX('Nov15'!$F:$F, MATCH(MEM_BF!$J125,'Nov15'!$A:$A, 0)), 0)</f>
        <v>20</v>
      </c>
      <c r="V125" s="199">
        <f>IFERROR(INDEX('Nov15'!$G:$G, MATCH(MEM_BF!$J125, 'Nov15'!$A:$A, 0)), 0)</f>
        <v>0</v>
      </c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4">
        <f t="shared" si="16"/>
        <v>100</v>
      </c>
      <c r="AL125" s="263">
        <f t="shared" si="22"/>
        <v>5</v>
      </c>
    </row>
    <row r="126" spans="3:38" x14ac:dyDescent="0.3">
      <c r="C126" s="224">
        <v>15</v>
      </c>
      <c r="D126" s="224">
        <v>7</v>
      </c>
      <c r="E126" s="264">
        <f t="shared" si="18"/>
        <v>10</v>
      </c>
      <c r="F126" s="264">
        <f t="shared" si="19"/>
        <v>0</v>
      </c>
      <c r="G126" s="264">
        <f t="shared" si="20"/>
        <v>15</v>
      </c>
      <c r="H126" s="264">
        <f t="shared" si="23"/>
        <v>10</v>
      </c>
      <c r="I126" s="267"/>
      <c r="J126" s="224" t="s">
        <v>58</v>
      </c>
      <c r="K126" s="265">
        <f t="shared" si="14"/>
        <v>2015</v>
      </c>
      <c r="L126" s="224" t="str">
        <f t="shared" si="21"/>
        <v>Nov</v>
      </c>
      <c r="M126" s="275">
        <f>IFERROR(INDEX(July15!F:F, MATCH(MEM_BF!$J126, July15!$B:$B, 0)), 0)</f>
        <v>20</v>
      </c>
      <c r="N126" s="199">
        <f>IFERROR(INDEX(July15!G:G, MATCH(MEM_BF!$J126, July15!$B:$B, 0)), 0)</f>
        <v>0</v>
      </c>
      <c r="O126" s="199">
        <f>IFERROR(INDEX('Aug15'!F:F, MATCH(MEM_BF!$J126, 'Aug15'!$A:$A, 0)), 0)</f>
        <v>20</v>
      </c>
      <c r="P126" s="199">
        <f>IFERROR(INDEX('Aug15'!$G:$G, MATCH(MEM_BF!$J126, 'Aug15'!$A:$A, 0)), 0)</f>
        <v>0</v>
      </c>
      <c r="Q126" s="199">
        <f>IFERROR(INDEX(Sept15!$F:$F, MATCH(MEM_BF!$J126, Sept15!$A:$A, 0)), 0)</f>
        <v>20</v>
      </c>
      <c r="R126" s="199">
        <f>IFERROR(INDEX(Sept15!$G:$G, MATCH(MEM_BF!$J126, Sept15!$A:$A, 0)), 0)</f>
        <v>0</v>
      </c>
      <c r="S126" s="199">
        <f>IFERROR(INDEX('Oct15'!$F:$F, MATCH(MEM_BF!$J126,'Oct15'!$A:$A, 0)), 0)</f>
        <v>20</v>
      </c>
      <c r="T126" s="199">
        <f>IFERROR(INDEX('Oct15'!$G:$G, MATCH(MEM_BF!$J126, 'Oct15'!$A:$A, 0)), 0)</f>
        <v>0</v>
      </c>
      <c r="U126" s="199">
        <f>IFERROR(INDEX('Nov15'!$F:$F, MATCH(MEM_BF!$J126,'Nov15'!$A:$A, 0)), 0)</f>
        <v>0</v>
      </c>
      <c r="V126" s="199">
        <f>IFERROR(INDEX('Nov15'!$G:$G, MATCH(MEM_BF!$J126, 'Nov15'!$A:$A, 0)), 0)</f>
        <v>0</v>
      </c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4">
        <f t="shared" si="16"/>
        <v>80</v>
      </c>
      <c r="AL126" s="263">
        <f t="shared" si="22"/>
        <v>4</v>
      </c>
    </row>
    <row r="127" spans="3:38" s="207" customFormat="1" x14ac:dyDescent="0.3">
      <c r="C127" s="224">
        <v>15</v>
      </c>
      <c r="D127" s="224">
        <v>7</v>
      </c>
      <c r="E127" s="264">
        <f t="shared" ref="E127" si="24">D127+AL127-1</f>
        <v>6</v>
      </c>
      <c r="F127" s="264">
        <f t="shared" ref="F127" si="25">ROUNDDOWN(E127/12, 0)</f>
        <v>0</v>
      </c>
      <c r="G127" s="264">
        <f t="shared" ref="G127" si="26">C127+F127</f>
        <v>15</v>
      </c>
      <c r="H127" s="264">
        <f t="shared" ref="H127" si="27">E127-F127*12</f>
        <v>6</v>
      </c>
      <c r="I127" s="267"/>
      <c r="J127" s="224" t="s">
        <v>2265</v>
      </c>
      <c r="K127" s="265">
        <f t="shared" si="14"/>
        <v>2015</v>
      </c>
      <c r="L127" s="224" t="str">
        <f t="shared" ref="L127" si="28">LOOKUP(H127,$A$6:$B$18)</f>
        <v>Jul</v>
      </c>
      <c r="M127" s="275">
        <v>20</v>
      </c>
      <c r="N127" s="199">
        <f>IFERROR(INDEX(July15!G:G, MATCH(MEM_BF!$J127, July15!$B:$B, 0)), 0)</f>
        <v>0</v>
      </c>
      <c r="O127" s="199">
        <f>IFERROR(INDEX('Aug15'!F:F, MATCH(MEM_BF!$J127, 'Aug15'!$A:$A, 0)), 0)</f>
        <v>20</v>
      </c>
      <c r="P127" s="199">
        <f>IFERROR(INDEX('Aug15'!$G:$G, MATCH(MEM_BF!$J127, 'Aug15'!$A:$A, 0)), 0)</f>
        <v>0</v>
      </c>
      <c r="Q127" s="199">
        <f>IFERROR(INDEX(Sept15!$F:$F, MATCH(MEM_BF!$J127, Sept15!$A:$A, 0)), 0)</f>
        <v>20</v>
      </c>
      <c r="R127" s="199">
        <f>IFERROR(INDEX(Sept15!$G:$G, MATCH(MEM_BF!$J127, Sept15!$A:$A, 0)), 0)</f>
        <v>0</v>
      </c>
      <c r="S127" s="199">
        <f>IFERROR(INDEX('Oct15'!$F:$F, MATCH(MEM_BF!$J127,'Oct15'!$A:$A, 0)), 0)</f>
        <v>20</v>
      </c>
      <c r="T127" s="199">
        <f>IFERROR(INDEX('Oct15'!$G:$G, MATCH(MEM_BF!$J127, 'Oct15'!$A:$A, 0)), 0)</f>
        <v>0</v>
      </c>
      <c r="U127" s="199">
        <f>IFERROR(INDEX('Nov15'!$F:$F, MATCH(MEM_BF!$J127,'Nov15'!$A:$A, 0)), 0)</f>
        <v>20</v>
      </c>
      <c r="V127" s="199">
        <f>IFERROR(INDEX('Nov15'!$G:$G, MATCH(MEM_BF!$J127, 'Nov15'!$A:$A, 0)), 0)</f>
        <v>0</v>
      </c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4">
        <f t="shared" si="16"/>
        <v>100</v>
      </c>
      <c r="AL127" s="263"/>
    </row>
    <row r="128" spans="3:38" x14ac:dyDescent="0.3">
      <c r="C128" s="224"/>
      <c r="D128" s="224"/>
      <c r="E128" s="264">
        <f t="shared" si="18"/>
        <v>-1</v>
      </c>
      <c r="F128" s="264">
        <f t="shared" si="19"/>
        <v>0</v>
      </c>
      <c r="G128" s="264">
        <f t="shared" si="20"/>
        <v>0</v>
      </c>
      <c r="H128" s="264">
        <f t="shared" si="23"/>
        <v>-1</v>
      </c>
      <c r="I128" s="267"/>
      <c r="J128" s="224" t="s">
        <v>1099</v>
      </c>
      <c r="K128" s="265" t="str">
        <f t="shared" si="14"/>
        <v>Please</v>
      </c>
      <c r="L128" s="224" t="str">
        <f t="shared" si="21"/>
        <v>Pay</v>
      </c>
      <c r="M128" s="275">
        <f>IFERROR(INDEX(July15!F:F, MATCH(MEM_BF!$J128, July15!$B:$B, 0)), 0)</f>
        <v>0</v>
      </c>
      <c r="N128" s="199">
        <f>IFERROR(INDEX(July15!G:G, MATCH(MEM_BF!$J128, July15!$B:$B, 0)), 0)</f>
        <v>0</v>
      </c>
      <c r="O128" s="199">
        <f>IFERROR(INDEX('Aug15'!F:F, MATCH(MEM_BF!$J128, 'Aug15'!$A:$A, 0)), 0)</f>
        <v>0</v>
      </c>
      <c r="P128" s="199">
        <f>IFERROR(INDEX('Aug15'!$G:$G, MATCH(MEM_BF!$J128, 'Aug15'!$A:$A, 0)), 0)</f>
        <v>0</v>
      </c>
      <c r="Q128" s="199">
        <f>IFERROR(INDEX(Sept15!$F:$F, MATCH(MEM_BF!$J128, Sept15!$A:$A, 0)), 0)</f>
        <v>0</v>
      </c>
      <c r="R128" s="199">
        <f>IFERROR(INDEX(Sept15!$G:$G, MATCH(MEM_BF!$J128, Sept15!$A:$A, 0)), 0)</f>
        <v>0</v>
      </c>
      <c r="S128" s="199">
        <f>IFERROR(INDEX('Oct15'!$F:$F, MATCH(MEM_BF!$J128,'Oct15'!$A:$A, 0)), 0)</f>
        <v>0</v>
      </c>
      <c r="T128" s="199">
        <f>IFERROR(INDEX('Oct15'!$G:$G, MATCH(MEM_BF!$J128, 'Oct15'!$A:$A, 0)), 0)</f>
        <v>0</v>
      </c>
      <c r="U128" s="199">
        <f>IFERROR(INDEX('Nov15'!$F:$F, MATCH(MEM_BF!$J128,'Nov15'!$A:$A, 0)), 0)</f>
        <v>0</v>
      </c>
      <c r="V128" s="199">
        <f>IFERROR(INDEX('Nov15'!$G:$G, MATCH(MEM_BF!$J128, 'Nov15'!$A:$A, 0)), 0)</f>
        <v>0</v>
      </c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4">
        <f t="shared" si="16"/>
        <v>0</v>
      </c>
      <c r="AL128" s="263">
        <f t="shared" si="22"/>
        <v>0</v>
      </c>
    </row>
    <row r="129" spans="3:38" x14ac:dyDescent="0.3">
      <c r="C129" s="224"/>
      <c r="D129" s="224"/>
      <c r="E129" s="264">
        <f t="shared" si="18"/>
        <v>-1</v>
      </c>
      <c r="F129" s="264">
        <f t="shared" si="19"/>
        <v>0</v>
      </c>
      <c r="G129" s="264">
        <f t="shared" si="20"/>
        <v>0</v>
      </c>
      <c r="H129" s="264">
        <f t="shared" si="23"/>
        <v>-1</v>
      </c>
      <c r="I129" s="267"/>
      <c r="J129" s="224" t="s">
        <v>1101</v>
      </c>
      <c r="K129" s="265" t="str">
        <f t="shared" si="14"/>
        <v>Please</v>
      </c>
      <c r="L129" s="224" t="str">
        <f t="shared" si="21"/>
        <v>Pay</v>
      </c>
      <c r="M129" s="275">
        <f>IFERROR(INDEX(July15!F:F, MATCH(MEM_BF!$J129, July15!$B:$B, 0)), 0)</f>
        <v>0</v>
      </c>
      <c r="N129" s="199">
        <f>IFERROR(INDEX(July15!G:G, MATCH(MEM_BF!$J129, July15!$B:$B, 0)), 0)</f>
        <v>0</v>
      </c>
      <c r="O129" s="199">
        <f>IFERROR(INDEX('Aug15'!F:F, MATCH(MEM_BF!$J129, 'Aug15'!$A:$A, 0)), 0)</f>
        <v>0</v>
      </c>
      <c r="P129" s="199">
        <f>IFERROR(INDEX('Aug15'!$G:$G, MATCH(MEM_BF!$J129, 'Aug15'!$A:$A, 0)), 0)</f>
        <v>0</v>
      </c>
      <c r="Q129" s="199">
        <f>IFERROR(INDEX(Sept15!$F:$F, MATCH(MEM_BF!$J129, Sept15!$A:$A, 0)), 0)</f>
        <v>0</v>
      </c>
      <c r="R129" s="199">
        <f>IFERROR(INDEX(Sept15!$G:$G, MATCH(MEM_BF!$J129, Sept15!$A:$A, 0)), 0)</f>
        <v>0</v>
      </c>
      <c r="S129" s="199">
        <f>IFERROR(INDEX('Oct15'!$F:$F, MATCH(MEM_BF!$J129,'Oct15'!$A:$A, 0)), 0)</f>
        <v>0</v>
      </c>
      <c r="T129" s="199">
        <f>IFERROR(INDEX('Oct15'!$G:$G, MATCH(MEM_BF!$J129, 'Oct15'!$A:$A, 0)), 0)</f>
        <v>0</v>
      </c>
      <c r="U129" s="199">
        <f>IFERROR(INDEX('Nov15'!$F:$F, MATCH(MEM_BF!$J129,'Nov15'!$A:$A, 0)), 0)</f>
        <v>0</v>
      </c>
      <c r="V129" s="199">
        <f>IFERROR(INDEX('Nov15'!$G:$G, MATCH(MEM_BF!$J129, 'Nov15'!$A:$A, 0)), 0)</f>
        <v>0</v>
      </c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4">
        <f t="shared" si="16"/>
        <v>0</v>
      </c>
      <c r="AL129" s="263">
        <f t="shared" si="22"/>
        <v>0</v>
      </c>
    </row>
    <row r="130" spans="3:38" x14ac:dyDescent="0.3">
      <c r="C130" s="224"/>
      <c r="D130" s="224"/>
      <c r="E130" s="264">
        <f t="shared" si="18"/>
        <v>-1</v>
      </c>
      <c r="F130" s="264">
        <f t="shared" si="19"/>
        <v>0</v>
      </c>
      <c r="G130" s="264">
        <f t="shared" si="20"/>
        <v>0</v>
      </c>
      <c r="H130" s="264">
        <f t="shared" si="23"/>
        <v>-1</v>
      </c>
      <c r="I130" s="267"/>
      <c r="J130" s="224" t="s">
        <v>1103</v>
      </c>
      <c r="K130" s="265" t="str">
        <f t="shared" si="14"/>
        <v>Please</v>
      </c>
      <c r="L130" s="224" t="str">
        <f t="shared" si="21"/>
        <v>Pay</v>
      </c>
      <c r="M130" s="275">
        <f>IFERROR(INDEX(July15!F:F, MATCH(MEM_BF!$J130, July15!$B:$B, 0)), 0)</f>
        <v>0</v>
      </c>
      <c r="N130" s="199">
        <f>IFERROR(INDEX(July15!G:G, MATCH(MEM_BF!$J130, July15!$B:$B, 0)), 0)</f>
        <v>0</v>
      </c>
      <c r="O130" s="199">
        <f>IFERROR(INDEX('Aug15'!F:F, MATCH(MEM_BF!$J130, 'Aug15'!$A:$A, 0)), 0)</f>
        <v>0</v>
      </c>
      <c r="P130" s="199">
        <f>IFERROR(INDEX('Aug15'!$G:$G, MATCH(MEM_BF!$J130, 'Aug15'!$A:$A, 0)), 0)</f>
        <v>0</v>
      </c>
      <c r="Q130" s="199">
        <f>IFERROR(INDEX(Sept15!$F:$F, MATCH(MEM_BF!$J130, Sept15!$A:$A, 0)), 0)</f>
        <v>0</v>
      </c>
      <c r="R130" s="199">
        <f>IFERROR(INDEX(Sept15!$G:$G, MATCH(MEM_BF!$J130, Sept15!$A:$A, 0)), 0)</f>
        <v>0</v>
      </c>
      <c r="S130" s="199">
        <f>IFERROR(INDEX('Oct15'!$F:$F, MATCH(MEM_BF!$J130,'Oct15'!$A:$A, 0)), 0)</f>
        <v>0</v>
      </c>
      <c r="T130" s="199">
        <f>IFERROR(INDEX('Oct15'!$G:$G, MATCH(MEM_BF!$J130, 'Oct15'!$A:$A, 0)), 0)</f>
        <v>0</v>
      </c>
      <c r="U130" s="199">
        <f>IFERROR(INDEX('Nov15'!$F:$F, MATCH(MEM_BF!$J130,'Nov15'!$A:$A, 0)), 0)</f>
        <v>0</v>
      </c>
      <c r="V130" s="199">
        <f>IFERROR(INDEX('Nov15'!$G:$G, MATCH(MEM_BF!$J130, 'Nov15'!$A:$A, 0)), 0)</f>
        <v>0</v>
      </c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4">
        <f t="shared" si="16"/>
        <v>0</v>
      </c>
      <c r="AL130" s="263">
        <f t="shared" si="22"/>
        <v>0</v>
      </c>
    </row>
    <row r="131" spans="3:38" x14ac:dyDescent="0.3">
      <c r="C131" s="224">
        <v>15</v>
      </c>
      <c r="D131" s="224">
        <v>5</v>
      </c>
      <c r="E131" s="264">
        <f t="shared" si="18"/>
        <v>4</v>
      </c>
      <c r="F131" s="264">
        <f t="shared" si="19"/>
        <v>0</v>
      </c>
      <c r="G131" s="264">
        <f t="shared" si="20"/>
        <v>15</v>
      </c>
      <c r="H131" s="264">
        <f t="shared" si="23"/>
        <v>4</v>
      </c>
      <c r="I131" s="267"/>
      <c r="J131" s="224" t="s">
        <v>1104</v>
      </c>
      <c r="K131" s="265">
        <f t="shared" si="14"/>
        <v>2015</v>
      </c>
      <c r="L131" s="224" t="str">
        <f t="shared" si="21"/>
        <v>May</v>
      </c>
      <c r="M131" s="275">
        <f>IFERROR(INDEX(July15!F:F, MATCH(MEM_BF!$J131, July15!$B:$B, 0)), 0)</f>
        <v>0</v>
      </c>
      <c r="N131" s="199">
        <f>IFERROR(INDEX(July15!G:G, MATCH(MEM_BF!$J131, July15!$B:$B, 0)), 0)</f>
        <v>0</v>
      </c>
      <c r="O131" s="199">
        <f>IFERROR(INDEX('Aug15'!F:F, MATCH(MEM_BF!$J131, 'Aug15'!$A:$A, 0)), 0)</f>
        <v>0</v>
      </c>
      <c r="P131" s="199">
        <f>IFERROR(INDEX('Aug15'!$G:$G, MATCH(MEM_BF!$J131, 'Aug15'!$A:$A, 0)), 0)</f>
        <v>0</v>
      </c>
      <c r="Q131" s="199">
        <f>IFERROR(INDEX(Sept15!$F:$F, MATCH(MEM_BF!$J131, Sept15!$A:$A, 0)), 0)</f>
        <v>0</v>
      </c>
      <c r="R131" s="199">
        <f>IFERROR(INDEX(Sept15!$G:$G, MATCH(MEM_BF!$J131, Sept15!$A:$A, 0)), 0)</f>
        <v>0</v>
      </c>
      <c r="S131" s="199">
        <f>IFERROR(INDEX('Oct15'!$F:$F, MATCH(MEM_BF!$J131,'Oct15'!$A:$A, 0)), 0)</f>
        <v>0</v>
      </c>
      <c r="T131" s="199">
        <f>IFERROR(INDEX('Oct15'!$G:$G, MATCH(MEM_BF!$J131, 'Oct15'!$A:$A, 0)), 0)</f>
        <v>0</v>
      </c>
      <c r="U131" s="199">
        <f>IFERROR(INDEX('Nov15'!$F:$F, MATCH(MEM_BF!$J131,'Nov15'!$A:$A, 0)), 0)</f>
        <v>0</v>
      </c>
      <c r="V131" s="199">
        <f>IFERROR(INDEX('Nov15'!$G:$G, MATCH(MEM_BF!$J131, 'Nov15'!$A:$A, 0)), 0)</f>
        <v>0</v>
      </c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4">
        <f t="shared" si="16"/>
        <v>0</v>
      </c>
      <c r="AL131" s="263">
        <f t="shared" si="22"/>
        <v>0</v>
      </c>
    </row>
    <row r="132" spans="3:38" s="207" customFormat="1" x14ac:dyDescent="0.3">
      <c r="C132" s="224">
        <v>15</v>
      </c>
      <c r="D132" s="224">
        <v>8</v>
      </c>
      <c r="E132" s="264">
        <f t="shared" si="18"/>
        <v>8</v>
      </c>
      <c r="F132" s="264">
        <f t="shared" si="19"/>
        <v>0</v>
      </c>
      <c r="G132" s="264">
        <f t="shared" si="20"/>
        <v>15</v>
      </c>
      <c r="H132" s="264">
        <f t="shared" si="23"/>
        <v>8</v>
      </c>
      <c r="I132" s="267"/>
      <c r="J132" s="224" t="s">
        <v>2283</v>
      </c>
      <c r="K132" s="265">
        <f t="shared" si="14"/>
        <v>2015</v>
      </c>
      <c r="L132" s="224" t="str">
        <f t="shared" si="21"/>
        <v>Sep</v>
      </c>
      <c r="M132" s="275">
        <f>IFERROR(INDEX(July15!F:F, MATCH(MEM_BF!$J132, July15!$B:$B, 0)), 0)</f>
        <v>0</v>
      </c>
      <c r="N132" s="199">
        <f>IFERROR(INDEX(July15!G:G, MATCH(MEM_BF!$J132, July15!$B:$B, 0)), 0)</f>
        <v>0</v>
      </c>
      <c r="O132" s="199">
        <f>IFERROR(INDEX('Aug15'!F:F, MATCH(MEM_BF!$J132, 'Aug15'!$A:$A, 0)), 0)</f>
        <v>20</v>
      </c>
      <c r="P132" s="199">
        <f>IFERROR(INDEX('Aug15'!$G:$G, MATCH(MEM_BF!$J132, 'Aug15'!$A:$A, 0)), 0)</f>
        <v>0</v>
      </c>
      <c r="Q132" s="199">
        <f>IFERROR(INDEX(Sept15!$F:$F, MATCH(MEM_BF!$J132, Sept15!$A:$A, 0)), 0)</f>
        <v>0</v>
      </c>
      <c r="R132" s="199">
        <f>IFERROR(INDEX(Sept15!$G:$G, MATCH(MEM_BF!$J132, Sept15!$A:$A, 0)), 0)</f>
        <v>0</v>
      </c>
      <c r="S132" s="199">
        <f>IFERROR(INDEX('Oct15'!$F:$F, MATCH(MEM_BF!$J132,'Oct15'!$A:$A, 0)), 0)</f>
        <v>0</v>
      </c>
      <c r="T132" s="199">
        <f>IFERROR(INDEX('Oct15'!$G:$G, MATCH(MEM_BF!$J132, 'Oct15'!$A:$A, 0)), 0)</f>
        <v>0</v>
      </c>
      <c r="U132" s="199">
        <f>IFERROR(INDEX('Nov15'!$F:$F, MATCH(MEM_BF!$J132,'Nov15'!$A:$A, 0)), 0)</f>
        <v>0</v>
      </c>
      <c r="V132" s="199">
        <f>IFERROR(INDEX('Nov15'!$G:$G, MATCH(MEM_BF!$J132, 'Nov15'!$A:$A, 0)), 0)</f>
        <v>0</v>
      </c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4">
        <f t="shared" si="16"/>
        <v>20</v>
      </c>
      <c r="AL132" s="263">
        <f t="shared" si="22"/>
        <v>1</v>
      </c>
    </row>
    <row r="133" spans="3:38" x14ac:dyDescent="0.3">
      <c r="C133" s="224">
        <v>15</v>
      </c>
      <c r="D133" s="224">
        <v>1</v>
      </c>
      <c r="E133" s="264">
        <f t="shared" si="18"/>
        <v>0</v>
      </c>
      <c r="F133" s="264">
        <f t="shared" si="19"/>
        <v>0</v>
      </c>
      <c r="G133" s="264">
        <f t="shared" si="20"/>
        <v>15</v>
      </c>
      <c r="H133" s="264">
        <f t="shared" si="23"/>
        <v>0</v>
      </c>
      <c r="I133" s="267"/>
      <c r="J133" s="224" t="s">
        <v>1106</v>
      </c>
      <c r="K133" s="265">
        <f t="shared" si="14"/>
        <v>2015</v>
      </c>
      <c r="L133" s="224" t="str">
        <f t="shared" si="21"/>
        <v>Jan</v>
      </c>
      <c r="M133" s="275">
        <f>IFERROR(INDEX(July15!F:F, MATCH(MEM_BF!$J133, July15!$B:$B, 0)), 0)</f>
        <v>0</v>
      </c>
      <c r="N133" s="199">
        <f>IFERROR(INDEX(July15!G:G, MATCH(MEM_BF!$J133, July15!$B:$B, 0)), 0)</f>
        <v>0</v>
      </c>
      <c r="O133" s="199">
        <f>IFERROR(INDEX('Aug15'!F:F, MATCH(MEM_BF!$J133, 'Aug15'!$A:$A, 0)), 0)</f>
        <v>0</v>
      </c>
      <c r="P133" s="199">
        <f>IFERROR(INDEX('Aug15'!$G:$G, MATCH(MEM_BF!$J133, 'Aug15'!$A:$A, 0)), 0)</f>
        <v>0</v>
      </c>
      <c r="Q133" s="199">
        <f>IFERROR(INDEX(Sept15!$F:$F, MATCH(MEM_BF!$J133, Sept15!$A:$A, 0)), 0)</f>
        <v>0</v>
      </c>
      <c r="R133" s="199">
        <f>IFERROR(INDEX(Sept15!$G:$G, MATCH(MEM_BF!$J133, Sept15!$A:$A, 0)), 0)</f>
        <v>0</v>
      </c>
      <c r="S133" s="199">
        <f>IFERROR(INDEX('Oct15'!$F:$F, MATCH(MEM_BF!$J133,'Oct15'!$A:$A, 0)), 0)</f>
        <v>0</v>
      </c>
      <c r="T133" s="199">
        <f>IFERROR(INDEX('Oct15'!$G:$G, MATCH(MEM_BF!$J133, 'Oct15'!$A:$A, 0)), 0)</f>
        <v>0</v>
      </c>
      <c r="U133" s="199">
        <f>IFERROR(INDEX('Nov15'!$F:$F, MATCH(MEM_BF!$J133,'Nov15'!$A:$A, 0)), 0)</f>
        <v>0</v>
      </c>
      <c r="V133" s="199">
        <f>IFERROR(INDEX('Nov15'!$G:$G, MATCH(MEM_BF!$J133, 'Nov15'!$A:$A, 0)), 0)</f>
        <v>0</v>
      </c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4">
        <f t="shared" si="16"/>
        <v>0</v>
      </c>
      <c r="AL133" s="263">
        <f t="shared" si="22"/>
        <v>0</v>
      </c>
    </row>
    <row r="134" spans="3:38" x14ac:dyDescent="0.3">
      <c r="C134" s="224"/>
      <c r="D134" s="224"/>
      <c r="E134" s="264">
        <f t="shared" si="18"/>
        <v>-1</v>
      </c>
      <c r="F134" s="264">
        <f t="shared" si="19"/>
        <v>0</v>
      </c>
      <c r="G134" s="264">
        <f t="shared" si="20"/>
        <v>0</v>
      </c>
      <c r="H134" s="264">
        <f t="shared" si="23"/>
        <v>-1</v>
      </c>
      <c r="I134" s="267"/>
      <c r="J134" s="224" t="s">
        <v>1110</v>
      </c>
      <c r="K134" s="265" t="str">
        <f t="shared" si="14"/>
        <v>Please</v>
      </c>
      <c r="L134" s="224" t="str">
        <f t="shared" si="21"/>
        <v>Pay</v>
      </c>
      <c r="M134" s="275">
        <f>IFERROR(INDEX(July15!F:F, MATCH(MEM_BF!$J134, July15!$B:$B, 0)), 0)</f>
        <v>0</v>
      </c>
      <c r="N134" s="199">
        <f>IFERROR(INDEX(July15!G:G, MATCH(MEM_BF!$J134, July15!$B:$B, 0)), 0)</f>
        <v>0</v>
      </c>
      <c r="O134" s="199">
        <f>IFERROR(INDEX('Aug15'!F:F, MATCH(MEM_BF!$J134, 'Aug15'!$A:$A, 0)), 0)</f>
        <v>0</v>
      </c>
      <c r="P134" s="199">
        <f>IFERROR(INDEX('Aug15'!$G:$G, MATCH(MEM_BF!$J134, 'Aug15'!$A:$A, 0)), 0)</f>
        <v>0</v>
      </c>
      <c r="Q134" s="199">
        <f>IFERROR(INDEX(Sept15!$F:$F, MATCH(MEM_BF!$J134, Sept15!$A:$A, 0)), 0)</f>
        <v>0</v>
      </c>
      <c r="R134" s="199">
        <f>IFERROR(INDEX(Sept15!$G:$G, MATCH(MEM_BF!$J134, Sept15!$A:$A, 0)), 0)</f>
        <v>0</v>
      </c>
      <c r="S134" s="199">
        <f>IFERROR(INDEX('Oct15'!$F:$F, MATCH(MEM_BF!$J134,'Oct15'!$A:$A, 0)), 0)</f>
        <v>0</v>
      </c>
      <c r="T134" s="199">
        <f>IFERROR(INDEX('Oct15'!$G:$G, MATCH(MEM_BF!$J134, 'Oct15'!$A:$A, 0)), 0)</f>
        <v>0</v>
      </c>
      <c r="U134" s="199">
        <f>IFERROR(INDEX('Nov15'!$F:$F, MATCH(MEM_BF!$J134,'Nov15'!$A:$A, 0)), 0)</f>
        <v>0</v>
      </c>
      <c r="V134" s="199">
        <f>IFERROR(INDEX('Nov15'!$G:$G, MATCH(MEM_BF!$J134, 'Nov15'!$A:$A, 0)), 0)</f>
        <v>0</v>
      </c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4">
        <f t="shared" si="16"/>
        <v>0</v>
      </c>
      <c r="AL134" s="263">
        <f t="shared" si="22"/>
        <v>0</v>
      </c>
    </row>
    <row r="135" spans="3:38" x14ac:dyDescent="0.3">
      <c r="C135" s="224">
        <v>15</v>
      </c>
      <c r="D135" s="224">
        <v>12</v>
      </c>
      <c r="E135" s="264">
        <f t="shared" si="18"/>
        <v>11</v>
      </c>
      <c r="F135" s="264">
        <f t="shared" si="19"/>
        <v>0</v>
      </c>
      <c r="G135" s="264">
        <f t="shared" si="20"/>
        <v>15</v>
      </c>
      <c r="H135" s="264">
        <f t="shared" si="23"/>
        <v>11</v>
      </c>
      <c r="I135" s="267"/>
      <c r="J135" s="224" t="s">
        <v>1114</v>
      </c>
      <c r="K135" s="265">
        <f t="shared" ref="K135:K199" si="29">LOOKUP(G135,$A$20:$B$35)</f>
        <v>2015</v>
      </c>
      <c r="L135" s="224" t="str">
        <f t="shared" si="21"/>
        <v>Dec</v>
      </c>
      <c r="M135" s="275">
        <f>IFERROR(INDEX(July15!F:F, MATCH(MEM_BF!$J135, July15!$B:$B, 0)), 0)</f>
        <v>0</v>
      </c>
      <c r="N135" s="199">
        <f>IFERROR(INDEX(July15!G:G, MATCH(MEM_BF!$J135, July15!$B:$B, 0)), 0)</f>
        <v>0</v>
      </c>
      <c r="O135" s="199">
        <f>IFERROR(INDEX('Aug15'!F:F, MATCH(MEM_BF!$J135, 'Aug15'!$A:$A, 0)), 0)</f>
        <v>0</v>
      </c>
      <c r="P135" s="199">
        <f>IFERROR(INDEX('Aug15'!$G:$G, MATCH(MEM_BF!$J135, 'Aug15'!$A:$A, 0)), 0)</f>
        <v>0</v>
      </c>
      <c r="Q135" s="199">
        <f>IFERROR(INDEX(Sept15!$F:$F, MATCH(MEM_BF!$J135, Sept15!$A:$A, 0)), 0)</f>
        <v>0</v>
      </c>
      <c r="R135" s="199">
        <f>IFERROR(INDEX(Sept15!$G:$G, MATCH(MEM_BF!$J135, Sept15!$A:$A, 0)), 0)</f>
        <v>0</v>
      </c>
      <c r="S135" s="199">
        <f>IFERROR(INDEX('Oct15'!$F:$F, MATCH(MEM_BF!$J135,'Oct15'!$A:$A, 0)), 0)</f>
        <v>0</v>
      </c>
      <c r="T135" s="199">
        <f>IFERROR(INDEX('Oct15'!$G:$G, MATCH(MEM_BF!$J135, 'Oct15'!$A:$A, 0)), 0)</f>
        <v>0</v>
      </c>
      <c r="U135" s="199">
        <f>IFERROR(INDEX('Nov15'!$F:$F, MATCH(MEM_BF!$J135,'Nov15'!$A:$A, 0)), 0)</f>
        <v>0</v>
      </c>
      <c r="V135" s="199">
        <f>IFERROR(INDEX('Nov15'!$G:$G, MATCH(MEM_BF!$J135, 'Nov15'!$A:$A, 0)), 0)</f>
        <v>0</v>
      </c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4">
        <f t="shared" ref="AK135:AK199" si="30">M135+O135+Q135+S135+U135+W135+Y135+AA135+AC135+AE135+AG135+AI135</f>
        <v>0</v>
      </c>
      <c r="AL135" s="263">
        <f t="shared" si="22"/>
        <v>0</v>
      </c>
    </row>
    <row r="136" spans="3:38" x14ac:dyDescent="0.3">
      <c r="C136" s="224">
        <v>15</v>
      </c>
      <c r="D136" s="224">
        <v>4</v>
      </c>
      <c r="E136" s="264">
        <f t="shared" si="18"/>
        <v>3</v>
      </c>
      <c r="F136" s="264">
        <f t="shared" si="19"/>
        <v>0</v>
      </c>
      <c r="G136" s="264">
        <f t="shared" si="20"/>
        <v>15</v>
      </c>
      <c r="H136" s="264">
        <f t="shared" si="23"/>
        <v>3</v>
      </c>
      <c r="I136" s="267"/>
      <c r="J136" s="224" t="s">
        <v>1117</v>
      </c>
      <c r="K136" s="265">
        <f t="shared" si="29"/>
        <v>2015</v>
      </c>
      <c r="L136" s="224" t="str">
        <f t="shared" si="21"/>
        <v>Apr</v>
      </c>
      <c r="M136" s="275">
        <f>IFERROR(INDEX(July15!F:F, MATCH(MEM_BF!$J136, July15!$B:$B, 0)), 0)</f>
        <v>0</v>
      </c>
      <c r="N136" s="199">
        <f>IFERROR(INDEX(July15!G:G, MATCH(MEM_BF!$J136, July15!$B:$B, 0)), 0)</f>
        <v>0</v>
      </c>
      <c r="O136" s="199">
        <f>IFERROR(INDEX('Aug15'!F:F, MATCH(MEM_BF!$J136, 'Aug15'!$A:$A, 0)), 0)</f>
        <v>0</v>
      </c>
      <c r="P136" s="199">
        <f>IFERROR(INDEX('Aug15'!$G:$G, MATCH(MEM_BF!$J136, 'Aug15'!$A:$A, 0)), 0)</f>
        <v>0</v>
      </c>
      <c r="Q136" s="199">
        <f>IFERROR(INDEX(Sept15!$F:$F, MATCH(MEM_BF!$J136, Sept15!$A:$A, 0)), 0)</f>
        <v>0</v>
      </c>
      <c r="R136" s="199">
        <f>IFERROR(INDEX(Sept15!$G:$G, MATCH(MEM_BF!$J136, Sept15!$A:$A, 0)), 0)</f>
        <v>0</v>
      </c>
      <c r="S136" s="199">
        <f>IFERROR(INDEX('Oct15'!$F:$F, MATCH(MEM_BF!$J136,'Oct15'!$A:$A, 0)), 0)</f>
        <v>0</v>
      </c>
      <c r="T136" s="199">
        <f>IFERROR(INDEX('Oct15'!$G:$G, MATCH(MEM_BF!$J136, 'Oct15'!$A:$A, 0)), 0)</f>
        <v>0</v>
      </c>
      <c r="U136" s="199">
        <f>IFERROR(INDEX('Nov15'!$F:$F, MATCH(MEM_BF!$J136,'Nov15'!$A:$A, 0)), 0)</f>
        <v>0</v>
      </c>
      <c r="V136" s="199">
        <f>IFERROR(INDEX('Nov15'!$G:$G, MATCH(MEM_BF!$J136, 'Nov15'!$A:$A, 0)), 0)</f>
        <v>0</v>
      </c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4">
        <f t="shared" si="30"/>
        <v>0</v>
      </c>
      <c r="AL136" s="263">
        <f t="shared" si="22"/>
        <v>0</v>
      </c>
    </row>
    <row r="137" spans="3:38" x14ac:dyDescent="0.3">
      <c r="C137" s="224"/>
      <c r="D137" s="224"/>
      <c r="E137" s="264">
        <f t="shared" ref="E137:E201" si="31">D137+AL137-1</f>
        <v>-1</v>
      </c>
      <c r="F137" s="264">
        <f t="shared" ref="F137:F201" si="32">ROUNDDOWN(E137/12, 0)</f>
        <v>0</v>
      </c>
      <c r="G137" s="264">
        <f t="shared" ref="G137:G201" si="33">C137+F137</f>
        <v>0</v>
      </c>
      <c r="H137" s="264">
        <f t="shared" si="23"/>
        <v>-1</v>
      </c>
      <c r="I137" s="267"/>
      <c r="J137" s="224" t="s">
        <v>1120</v>
      </c>
      <c r="K137" s="265" t="str">
        <f t="shared" si="29"/>
        <v>Please</v>
      </c>
      <c r="L137" s="224" t="str">
        <f t="shared" ref="L137:L201" si="34">LOOKUP(H137,$A$6:$B$18)</f>
        <v>Pay</v>
      </c>
      <c r="M137" s="275">
        <f>IFERROR(INDEX(July15!F:F, MATCH(MEM_BF!$J137, July15!$B:$B, 0)), 0)</f>
        <v>0</v>
      </c>
      <c r="N137" s="199">
        <f>IFERROR(INDEX(July15!G:G, MATCH(MEM_BF!$J137, July15!$B:$B, 0)), 0)</f>
        <v>0</v>
      </c>
      <c r="O137" s="199">
        <f>IFERROR(INDEX('Aug15'!F:F, MATCH(MEM_BF!$J137, 'Aug15'!$A:$A, 0)), 0)</f>
        <v>0</v>
      </c>
      <c r="P137" s="199">
        <f>IFERROR(INDEX('Aug15'!$G:$G, MATCH(MEM_BF!$J137, 'Aug15'!$A:$A, 0)), 0)</f>
        <v>0</v>
      </c>
      <c r="Q137" s="199">
        <f>IFERROR(INDEX(Sept15!$F:$F, MATCH(MEM_BF!$J137, Sept15!$A:$A, 0)), 0)</f>
        <v>0</v>
      </c>
      <c r="R137" s="199">
        <f>IFERROR(INDEX(Sept15!$G:$G, MATCH(MEM_BF!$J137, Sept15!$A:$A, 0)), 0)</f>
        <v>0</v>
      </c>
      <c r="S137" s="199">
        <f>IFERROR(INDEX('Oct15'!$F:$F, MATCH(MEM_BF!$J137,'Oct15'!$A:$A, 0)), 0)</f>
        <v>0</v>
      </c>
      <c r="T137" s="199">
        <f>IFERROR(INDEX('Oct15'!$G:$G, MATCH(MEM_BF!$J137, 'Oct15'!$A:$A, 0)), 0)</f>
        <v>0</v>
      </c>
      <c r="U137" s="199">
        <f>IFERROR(INDEX('Nov15'!$F:$F, MATCH(MEM_BF!$J137,'Nov15'!$A:$A, 0)), 0)</f>
        <v>0</v>
      </c>
      <c r="V137" s="199">
        <f>IFERROR(INDEX('Nov15'!$G:$G, MATCH(MEM_BF!$J137, 'Nov15'!$A:$A, 0)), 0)</f>
        <v>0</v>
      </c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4">
        <f t="shared" si="30"/>
        <v>0</v>
      </c>
      <c r="AL137" s="263">
        <f t="shared" ref="AL137:AL201" si="35">AK137/20</f>
        <v>0</v>
      </c>
    </row>
    <row r="138" spans="3:38" x14ac:dyDescent="0.3">
      <c r="C138" s="224">
        <v>15</v>
      </c>
      <c r="D138" s="224">
        <v>8</v>
      </c>
      <c r="E138" s="264">
        <f t="shared" si="31"/>
        <v>12</v>
      </c>
      <c r="F138" s="264">
        <f t="shared" si="32"/>
        <v>1</v>
      </c>
      <c r="G138" s="264">
        <f t="shared" si="33"/>
        <v>16</v>
      </c>
      <c r="H138" s="264">
        <f t="shared" si="23"/>
        <v>0</v>
      </c>
      <c r="I138" s="270"/>
      <c r="J138" s="224" t="s">
        <v>1123</v>
      </c>
      <c r="K138" s="265">
        <f t="shared" si="29"/>
        <v>2016</v>
      </c>
      <c r="L138" s="224" t="str">
        <f t="shared" si="34"/>
        <v>Jan</v>
      </c>
      <c r="M138" s="275">
        <f>IFERROR(INDEX(July15!F:F, MATCH(MEM_BF!$J138, July15!$B:$B, 0)), 0)</f>
        <v>0</v>
      </c>
      <c r="N138" s="199">
        <f>IFERROR(INDEX(July15!G:G, MATCH(MEM_BF!$J138, July15!$B:$B, 0)), 0)</f>
        <v>0</v>
      </c>
      <c r="O138" s="199">
        <f>IFERROR(INDEX('Aug15'!F:F, MATCH(MEM_BF!$J138, 'Aug15'!$A:$A, 0)), 0)</f>
        <v>100</v>
      </c>
      <c r="P138" s="199">
        <f>IFERROR(INDEX('Aug15'!$G:$G, MATCH(MEM_BF!$J138, 'Aug15'!$A:$A, 0)), 0)</f>
        <v>0</v>
      </c>
      <c r="Q138" s="199">
        <f>IFERROR(INDEX(Sept15!$F:$F, MATCH(MEM_BF!$J138, Sept15!$A:$A, 0)), 0)</f>
        <v>0</v>
      </c>
      <c r="R138" s="199">
        <f>IFERROR(INDEX(Sept15!$G:$G, MATCH(MEM_BF!$J138, Sept15!$A:$A, 0)), 0)</f>
        <v>0</v>
      </c>
      <c r="S138" s="199">
        <f>IFERROR(INDEX('Oct15'!$F:$F, MATCH(MEM_BF!$J138,'Oct15'!$A:$A, 0)), 0)</f>
        <v>0</v>
      </c>
      <c r="T138" s="199">
        <f>IFERROR(INDEX('Oct15'!$G:$G, MATCH(MEM_BF!$J138, 'Oct15'!$A:$A, 0)), 0)</f>
        <v>0</v>
      </c>
      <c r="U138" s="199">
        <f>IFERROR(INDEX('Nov15'!$F:$F, MATCH(MEM_BF!$J138,'Nov15'!$A:$A, 0)), 0)</f>
        <v>0</v>
      </c>
      <c r="V138" s="199">
        <f>IFERROR(INDEX('Nov15'!$G:$G, MATCH(MEM_BF!$J138, 'Nov15'!$A:$A, 0)), 0)</f>
        <v>0</v>
      </c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4">
        <f t="shared" si="30"/>
        <v>100</v>
      </c>
      <c r="AL138" s="263">
        <f t="shared" si="35"/>
        <v>5</v>
      </c>
    </row>
    <row r="139" spans="3:38" x14ac:dyDescent="0.3">
      <c r="C139" s="224">
        <v>15</v>
      </c>
      <c r="D139" s="224">
        <v>12</v>
      </c>
      <c r="E139" s="264">
        <f t="shared" si="31"/>
        <v>11</v>
      </c>
      <c r="F139" s="264">
        <f t="shared" si="32"/>
        <v>0</v>
      </c>
      <c r="G139" s="264">
        <f t="shared" si="33"/>
        <v>15</v>
      </c>
      <c r="H139" s="264">
        <f t="shared" si="23"/>
        <v>11</v>
      </c>
      <c r="I139" s="267"/>
      <c r="J139" s="224" t="s">
        <v>1129</v>
      </c>
      <c r="K139" s="265">
        <f t="shared" si="29"/>
        <v>2015</v>
      </c>
      <c r="L139" s="224" t="str">
        <f t="shared" si="34"/>
        <v>Dec</v>
      </c>
      <c r="M139" s="275">
        <f>IFERROR(INDEX(July15!F:F, MATCH(MEM_BF!$J139, July15!$B:$B, 0)), 0)</f>
        <v>0</v>
      </c>
      <c r="N139" s="199">
        <f>IFERROR(INDEX(July15!G:G, MATCH(MEM_BF!$J139, July15!$B:$B, 0)), 0)</f>
        <v>0</v>
      </c>
      <c r="O139" s="199">
        <f>IFERROR(INDEX('Aug15'!F:F, MATCH(MEM_BF!$J139, 'Aug15'!$A:$A, 0)), 0)</f>
        <v>0</v>
      </c>
      <c r="P139" s="199">
        <f>IFERROR(INDEX('Aug15'!$G:$G, MATCH(MEM_BF!$J139, 'Aug15'!$A:$A, 0)), 0)</f>
        <v>0</v>
      </c>
      <c r="Q139" s="199">
        <f>IFERROR(INDEX(Sept15!$F:$F, MATCH(MEM_BF!$J139, Sept15!$A:$A, 0)), 0)</f>
        <v>0</v>
      </c>
      <c r="R139" s="199">
        <f>IFERROR(INDEX(Sept15!$G:$G, MATCH(MEM_BF!$J139, Sept15!$A:$A, 0)), 0)</f>
        <v>0</v>
      </c>
      <c r="S139" s="199">
        <f>IFERROR(INDEX('Oct15'!$F:$F, MATCH(MEM_BF!$J139,'Oct15'!$A:$A, 0)), 0)</f>
        <v>0</v>
      </c>
      <c r="T139" s="199">
        <f>IFERROR(INDEX('Oct15'!$G:$G, MATCH(MEM_BF!$J139, 'Oct15'!$A:$A, 0)), 0)</f>
        <v>0</v>
      </c>
      <c r="U139" s="199">
        <f>IFERROR(INDEX('Nov15'!$F:$F, MATCH(MEM_BF!$J139,'Nov15'!$A:$A, 0)), 0)</f>
        <v>0</v>
      </c>
      <c r="V139" s="199">
        <f>IFERROR(INDEX('Nov15'!$G:$G, MATCH(MEM_BF!$J139, 'Nov15'!$A:$A, 0)), 0)</f>
        <v>0</v>
      </c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4">
        <f t="shared" si="30"/>
        <v>0</v>
      </c>
      <c r="AL139" s="263">
        <f t="shared" si="35"/>
        <v>0</v>
      </c>
    </row>
    <row r="140" spans="3:38" x14ac:dyDescent="0.3">
      <c r="C140" s="224"/>
      <c r="D140" s="224"/>
      <c r="E140" s="264">
        <f t="shared" si="31"/>
        <v>-1</v>
      </c>
      <c r="F140" s="264">
        <f t="shared" si="32"/>
        <v>0</v>
      </c>
      <c r="G140" s="264">
        <f t="shared" si="33"/>
        <v>0</v>
      </c>
      <c r="H140" s="264">
        <f t="shared" si="23"/>
        <v>-1</v>
      </c>
      <c r="I140" s="267"/>
      <c r="J140" s="224" t="s">
        <v>1133</v>
      </c>
      <c r="K140" s="265" t="str">
        <f t="shared" si="29"/>
        <v>Please</v>
      </c>
      <c r="L140" s="224" t="str">
        <f t="shared" si="34"/>
        <v>Pay</v>
      </c>
      <c r="M140" s="275">
        <f>IFERROR(INDEX(July15!F:F, MATCH(MEM_BF!$J140, July15!$B:$B, 0)), 0)</f>
        <v>0</v>
      </c>
      <c r="N140" s="199">
        <f>IFERROR(INDEX(July15!G:G, MATCH(MEM_BF!$J140, July15!$B:$B, 0)), 0)</f>
        <v>0</v>
      </c>
      <c r="O140" s="199">
        <f>IFERROR(INDEX('Aug15'!F:F, MATCH(MEM_BF!$J140, 'Aug15'!$A:$A, 0)), 0)</f>
        <v>0</v>
      </c>
      <c r="P140" s="199">
        <f>IFERROR(INDEX('Aug15'!$G:$G, MATCH(MEM_BF!$J140, 'Aug15'!$A:$A, 0)), 0)</f>
        <v>0</v>
      </c>
      <c r="Q140" s="199">
        <f>IFERROR(INDEX(Sept15!$F:$F, MATCH(MEM_BF!$J140, Sept15!$A:$A, 0)), 0)</f>
        <v>0</v>
      </c>
      <c r="R140" s="199">
        <f>IFERROR(INDEX(Sept15!$G:$G, MATCH(MEM_BF!$J140, Sept15!$A:$A, 0)), 0)</f>
        <v>0</v>
      </c>
      <c r="S140" s="199">
        <f>IFERROR(INDEX('Oct15'!$F:$F, MATCH(MEM_BF!$J140,'Oct15'!$A:$A, 0)), 0)</f>
        <v>0</v>
      </c>
      <c r="T140" s="199">
        <f>IFERROR(INDEX('Oct15'!$G:$G, MATCH(MEM_BF!$J140, 'Oct15'!$A:$A, 0)), 0)</f>
        <v>0</v>
      </c>
      <c r="U140" s="199">
        <f>IFERROR(INDEX('Nov15'!$F:$F, MATCH(MEM_BF!$J140,'Nov15'!$A:$A, 0)), 0)</f>
        <v>0</v>
      </c>
      <c r="V140" s="199">
        <f>IFERROR(INDEX('Nov15'!$G:$G, MATCH(MEM_BF!$J140, 'Nov15'!$A:$A, 0)), 0)</f>
        <v>0</v>
      </c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4">
        <f t="shared" si="30"/>
        <v>0</v>
      </c>
      <c r="AL140" s="263">
        <f t="shared" si="35"/>
        <v>0</v>
      </c>
    </row>
    <row r="141" spans="3:38" x14ac:dyDescent="0.3">
      <c r="C141" s="224">
        <v>15</v>
      </c>
      <c r="D141" s="224">
        <v>12</v>
      </c>
      <c r="E141" s="264">
        <f t="shared" si="31"/>
        <v>21</v>
      </c>
      <c r="F141" s="264">
        <f t="shared" si="32"/>
        <v>1</v>
      </c>
      <c r="G141" s="264">
        <f t="shared" si="33"/>
        <v>16</v>
      </c>
      <c r="H141" s="264">
        <f t="shared" si="23"/>
        <v>9</v>
      </c>
      <c r="I141" s="267"/>
      <c r="J141" s="224" t="s">
        <v>1137</v>
      </c>
      <c r="K141" s="265">
        <f t="shared" si="29"/>
        <v>2016</v>
      </c>
      <c r="L141" s="224" t="str">
        <f t="shared" si="34"/>
        <v>Oct</v>
      </c>
      <c r="M141" s="275">
        <f>IFERROR(INDEX(July15!F:F, MATCH(MEM_BF!$J141, July15!$B:$B, 0)), 0)</f>
        <v>0</v>
      </c>
      <c r="N141" s="199">
        <f>IFERROR(INDEX(July15!G:G, MATCH(MEM_BF!$J141, July15!$B:$B, 0)), 0)</f>
        <v>0</v>
      </c>
      <c r="O141" s="199">
        <f>IFERROR(INDEX('Aug15'!F:F, MATCH(MEM_BF!$J141, 'Aug15'!$A:$A, 0)), 0)</f>
        <v>0</v>
      </c>
      <c r="P141" s="199">
        <f>IFERROR(INDEX('Aug15'!$G:$G, MATCH(MEM_BF!$J141, 'Aug15'!$A:$A, 0)), 0)</f>
        <v>0</v>
      </c>
      <c r="Q141" s="199">
        <f>IFERROR(INDEX(Sept15!$F:$F, MATCH(MEM_BF!$J141, Sept15!$A:$A, 0)), 0)</f>
        <v>200</v>
      </c>
      <c r="R141" s="199">
        <f>IFERROR(INDEX(Sept15!$G:$G, MATCH(MEM_BF!$J141, Sept15!$A:$A, 0)), 0)</f>
        <v>0</v>
      </c>
      <c r="S141" s="199">
        <f>IFERROR(INDEX('Oct15'!$F:$F, MATCH(MEM_BF!$J141,'Oct15'!$A:$A, 0)), 0)</f>
        <v>0</v>
      </c>
      <c r="T141" s="199">
        <f>IFERROR(INDEX('Oct15'!$G:$G, MATCH(MEM_BF!$J141, 'Oct15'!$A:$A, 0)), 0)</f>
        <v>0</v>
      </c>
      <c r="U141" s="199">
        <f>IFERROR(INDEX('Nov15'!$F:$F, MATCH(MEM_BF!$J141,'Nov15'!$A:$A, 0)), 0)</f>
        <v>0</v>
      </c>
      <c r="V141" s="199">
        <f>IFERROR(INDEX('Nov15'!$G:$G, MATCH(MEM_BF!$J141, 'Nov15'!$A:$A, 0)), 0)</f>
        <v>0</v>
      </c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4">
        <f t="shared" si="30"/>
        <v>200</v>
      </c>
      <c r="AL141" s="263">
        <f t="shared" si="35"/>
        <v>10</v>
      </c>
    </row>
    <row r="142" spans="3:38" x14ac:dyDescent="0.3">
      <c r="C142" s="224">
        <v>16</v>
      </c>
      <c r="D142" s="224">
        <v>6</v>
      </c>
      <c r="E142" s="264">
        <f t="shared" si="31"/>
        <v>5</v>
      </c>
      <c r="F142" s="264">
        <f t="shared" si="32"/>
        <v>0</v>
      </c>
      <c r="G142" s="264">
        <f t="shared" si="33"/>
        <v>16</v>
      </c>
      <c r="H142" s="264">
        <f t="shared" si="23"/>
        <v>5</v>
      </c>
      <c r="I142" s="267"/>
      <c r="J142" s="224" t="s">
        <v>1143</v>
      </c>
      <c r="K142" s="265">
        <f t="shared" si="29"/>
        <v>2016</v>
      </c>
      <c r="L142" s="224" t="str">
        <f t="shared" si="34"/>
        <v>Jun</v>
      </c>
      <c r="M142" s="275">
        <f>IFERROR(INDEX(July15!F:F, MATCH(MEM_BF!$J142, July15!$B:$B, 0)), 0)</f>
        <v>0</v>
      </c>
      <c r="N142" s="199">
        <f>IFERROR(INDEX(July15!G:G, MATCH(MEM_BF!$J142, July15!$B:$B, 0)), 0)</f>
        <v>0</v>
      </c>
      <c r="O142" s="199">
        <f>IFERROR(INDEX('Aug15'!F:F, MATCH(MEM_BF!$J142, 'Aug15'!$A:$A, 0)), 0)</f>
        <v>0</v>
      </c>
      <c r="P142" s="199">
        <f>IFERROR(INDEX('Aug15'!$G:$G, MATCH(MEM_BF!$J142, 'Aug15'!$A:$A, 0)), 0)</f>
        <v>0</v>
      </c>
      <c r="Q142" s="199">
        <f>IFERROR(INDEX(Sept15!$F:$F, MATCH(MEM_BF!$J142, Sept15!$A:$A, 0)), 0)</f>
        <v>0</v>
      </c>
      <c r="R142" s="199">
        <f>IFERROR(INDEX(Sept15!$G:$G, MATCH(MEM_BF!$J142, Sept15!$A:$A, 0)), 0)</f>
        <v>0</v>
      </c>
      <c r="S142" s="199">
        <f>IFERROR(INDEX('Oct15'!$F:$F, MATCH(MEM_BF!$J142,'Oct15'!$A:$A, 0)), 0)</f>
        <v>0</v>
      </c>
      <c r="T142" s="199">
        <f>IFERROR(INDEX('Oct15'!$G:$G, MATCH(MEM_BF!$J142, 'Oct15'!$A:$A, 0)), 0)</f>
        <v>0</v>
      </c>
      <c r="U142" s="199">
        <f>IFERROR(INDEX('Nov15'!$F:$F, MATCH(MEM_BF!$J142,'Nov15'!$A:$A, 0)), 0)</f>
        <v>0</v>
      </c>
      <c r="V142" s="199">
        <f>IFERROR(INDEX('Nov15'!$G:$G, MATCH(MEM_BF!$J142, 'Nov15'!$A:$A, 0)), 0)</f>
        <v>0</v>
      </c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4">
        <f t="shared" si="30"/>
        <v>0</v>
      </c>
      <c r="AL142" s="263">
        <f t="shared" si="35"/>
        <v>0</v>
      </c>
    </row>
    <row r="143" spans="3:38" x14ac:dyDescent="0.3">
      <c r="C143" s="224">
        <v>15</v>
      </c>
      <c r="D143" s="224">
        <v>7</v>
      </c>
      <c r="E143" s="264">
        <f t="shared" si="31"/>
        <v>6</v>
      </c>
      <c r="F143" s="264">
        <f t="shared" si="32"/>
        <v>0</v>
      </c>
      <c r="G143" s="264">
        <f t="shared" si="33"/>
        <v>15</v>
      </c>
      <c r="H143" s="264">
        <f t="shared" si="23"/>
        <v>6</v>
      </c>
      <c r="I143" s="267"/>
      <c r="J143" s="224" t="s">
        <v>1146</v>
      </c>
      <c r="K143" s="265">
        <f t="shared" si="29"/>
        <v>2015</v>
      </c>
      <c r="L143" s="224" t="str">
        <f t="shared" si="34"/>
        <v>Jul</v>
      </c>
      <c r="M143" s="275">
        <f>IFERROR(INDEX(July15!F:F, MATCH(MEM_BF!$J143, July15!$B:$B, 0)), 0)</f>
        <v>0</v>
      </c>
      <c r="N143" s="199">
        <f>IFERROR(INDEX(July15!G:G, MATCH(MEM_BF!$J143, July15!$B:$B, 0)), 0)</f>
        <v>0</v>
      </c>
      <c r="O143" s="199">
        <f>IFERROR(INDEX('Aug15'!F:F, MATCH(MEM_BF!$J143, 'Aug15'!$A:$A, 0)), 0)</f>
        <v>0</v>
      </c>
      <c r="P143" s="199">
        <f>IFERROR(INDEX('Aug15'!$G:$G, MATCH(MEM_BF!$J143, 'Aug15'!$A:$A, 0)), 0)</f>
        <v>0</v>
      </c>
      <c r="Q143" s="199">
        <f>IFERROR(INDEX(Sept15!$F:$F, MATCH(MEM_BF!$J143, Sept15!$A:$A, 0)), 0)</f>
        <v>0</v>
      </c>
      <c r="R143" s="199">
        <f>IFERROR(INDEX(Sept15!$G:$G, MATCH(MEM_BF!$J143, Sept15!$A:$A, 0)), 0)</f>
        <v>0</v>
      </c>
      <c r="S143" s="199">
        <f>IFERROR(INDEX('Oct15'!$F:$F, MATCH(MEM_BF!$J143,'Oct15'!$A:$A, 0)), 0)</f>
        <v>0</v>
      </c>
      <c r="T143" s="199">
        <f>IFERROR(INDEX('Oct15'!$G:$G, MATCH(MEM_BF!$J143, 'Oct15'!$A:$A, 0)), 0)</f>
        <v>0</v>
      </c>
      <c r="U143" s="199">
        <f>IFERROR(INDEX('Nov15'!$F:$F, MATCH(MEM_BF!$J143,'Nov15'!$A:$A, 0)), 0)</f>
        <v>0</v>
      </c>
      <c r="V143" s="199">
        <f>IFERROR(INDEX('Nov15'!$G:$G, MATCH(MEM_BF!$J143, 'Nov15'!$A:$A, 0)), 0)</f>
        <v>0</v>
      </c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4">
        <f t="shared" si="30"/>
        <v>0</v>
      </c>
      <c r="AL143" s="263">
        <f t="shared" si="35"/>
        <v>0</v>
      </c>
    </row>
    <row r="144" spans="3:38" x14ac:dyDescent="0.3">
      <c r="C144" s="224">
        <v>15</v>
      </c>
      <c r="D144" s="224">
        <v>1</v>
      </c>
      <c r="E144" s="264">
        <f t="shared" si="31"/>
        <v>0</v>
      </c>
      <c r="F144" s="264">
        <f t="shared" si="32"/>
        <v>0</v>
      </c>
      <c r="G144" s="264">
        <f t="shared" si="33"/>
        <v>15</v>
      </c>
      <c r="H144" s="264">
        <f t="shared" si="23"/>
        <v>0</v>
      </c>
      <c r="I144" s="267"/>
      <c r="J144" s="224" t="s">
        <v>1150</v>
      </c>
      <c r="K144" s="265">
        <f t="shared" si="29"/>
        <v>2015</v>
      </c>
      <c r="L144" s="224" t="str">
        <f t="shared" si="34"/>
        <v>Jan</v>
      </c>
      <c r="M144" s="275">
        <f>IFERROR(INDEX(July15!F:F, MATCH(MEM_BF!$J144, July15!$B:$B, 0)), 0)</f>
        <v>0</v>
      </c>
      <c r="N144" s="199">
        <f>IFERROR(INDEX(July15!G:G, MATCH(MEM_BF!$J144, July15!$B:$B, 0)), 0)</f>
        <v>0</v>
      </c>
      <c r="O144" s="199">
        <f>IFERROR(INDEX('Aug15'!F:F, MATCH(MEM_BF!$J144, 'Aug15'!$A:$A, 0)), 0)</f>
        <v>0</v>
      </c>
      <c r="P144" s="199">
        <f>IFERROR(INDEX('Aug15'!$G:$G, MATCH(MEM_BF!$J144, 'Aug15'!$A:$A, 0)), 0)</f>
        <v>0</v>
      </c>
      <c r="Q144" s="199">
        <f>IFERROR(INDEX(Sept15!$F:$F, MATCH(MEM_BF!$J144, Sept15!$A:$A, 0)), 0)</f>
        <v>0</v>
      </c>
      <c r="R144" s="199">
        <f>IFERROR(INDEX(Sept15!$G:$G, MATCH(MEM_BF!$J144, Sept15!$A:$A, 0)), 0)</f>
        <v>0</v>
      </c>
      <c r="S144" s="199">
        <f>IFERROR(INDEX('Oct15'!$F:$F, MATCH(MEM_BF!$J144,'Oct15'!$A:$A, 0)), 0)</f>
        <v>0</v>
      </c>
      <c r="T144" s="199">
        <f>IFERROR(INDEX('Oct15'!$G:$G, MATCH(MEM_BF!$J144, 'Oct15'!$A:$A, 0)), 0)</f>
        <v>0</v>
      </c>
      <c r="U144" s="199">
        <f>IFERROR(INDEX('Nov15'!$F:$F, MATCH(MEM_BF!$J144,'Nov15'!$A:$A, 0)), 0)</f>
        <v>0</v>
      </c>
      <c r="V144" s="199">
        <f>IFERROR(INDEX('Nov15'!$G:$G, MATCH(MEM_BF!$J144, 'Nov15'!$A:$A, 0)), 0)</f>
        <v>0</v>
      </c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4">
        <f t="shared" si="30"/>
        <v>0</v>
      </c>
      <c r="AL144" s="263">
        <f t="shared" si="35"/>
        <v>0</v>
      </c>
    </row>
    <row r="145" spans="3:38" x14ac:dyDescent="0.3">
      <c r="C145" s="224"/>
      <c r="D145" s="224"/>
      <c r="E145" s="264">
        <f t="shared" si="31"/>
        <v>-1</v>
      </c>
      <c r="F145" s="264">
        <f t="shared" si="32"/>
        <v>0</v>
      </c>
      <c r="G145" s="264">
        <f t="shared" si="33"/>
        <v>0</v>
      </c>
      <c r="H145" s="264">
        <f t="shared" si="23"/>
        <v>-1</v>
      </c>
      <c r="I145" s="267"/>
      <c r="J145" s="224" t="s">
        <v>1154</v>
      </c>
      <c r="K145" s="265" t="str">
        <f t="shared" si="29"/>
        <v>Please</v>
      </c>
      <c r="L145" s="224" t="str">
        <f t="shared" si="34"/>
        <v>Pay</v>
      </c>
      <c r="M145" s="275">
        <f>IFERROR(INDEX(July15!F:F, MATCH(MEM_BF!$J145, July15!$B:$B, 0)), 0)</f>
        <v>0</v>
      </c>
      <c r="N145" s="199">
        <f>IFERROR(INDEX(July15!G:G, MATCH(MEM_BF!$J145, July15!$B:$B, 0)), 0)</f>
        <v>0</v>
      </c>
      <c r="O145" s="199">
        <f>IFERROR(INDEX('Aug15'!F:F, MATCH(MEM_BF!$J145, 'Aug15'!$A:$A, 0)), 0)</f>
        <v>0</v>
      </c>
      <c r="P145" s="199">
        <f>IFERROR(INDEX('Aug15'!$G:$G, MATCH(MEM_BF!$J145, 'Aug15'!$A:$A, 0)), 0)</f>
        <v>0</v>
      </c>
      <c r="Q145" s="199">
        <f>IFERROR(INDEX(Sept15!$F:$F, MATCH(MEM_BF!$J145, Sept15!$A:$A, 0)), 0)</f>
        <v>0</v>
      </c>
      <c r="R145" s="199">
        <f>IFERROR(INDEX(Sept15!$G:$G, MATCH(MEM_BF!$J145, Sept15!$A:$A, 0)), 0)</f>
        <v>0</v>
      </c>
      <c r="S145" s="199">
        <f>IFERROR(INDEX('Oct15'!$F:$F, MATCH(MEM_BF!$J145,'Oct15'!$A:$A, 0)), 0)</f>
        <v>0</v>
      </c>
      <c r="T145" s="199">
        <f>IFERROR(INDEX('Oct15'!$G:$G, MATCH(MEM_BF!$J145, 'Oct15'!$A:$A, 0)), 0)</f>
        <v>0</v>
      </c>
      <c r="U145" s="199">
        <f>IFERROR(INDEX('Nov15'!$F:$F, MATCH(MEM_BF!$J145,'Nov15'!$A:$A, 0)), 0)</f>
        <v>0</v>
      </c>
      <c r="V145" s="199">
        <f>IFERROR(INDEX('Nov15'!$G:$G, MATCH(MEM_BF!$J145, 'Nov15'!$A:$A, 0)), 0)</f>
        <v>0</v>
      </c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4">
        <f t="shared" si="30"/>
        <v>0</v>
      </c>
      <c r="AL145" s="263">
        <f t="shared" si="35"/>
        <v>0</v>
      </c>
    </row>
    <row r="146" spans="3:38" x14ac:dyDescent="0.3">
      <c r="C146" s="224">
        <v>16</v>
      </c>
      <c r="D146" s="224">
        <v>3</v>
      </c>
      <c r="E146" s="264">
        <f t="shared" si="31"/>
        <v>14</v>
      </c>
      <c r="F146" s="264">
        <f t="shared" si="32"/>
        <v>1</v>
      </c>
      <c r="G146" s="264">
        <f t="shared" si="33"/>
        <v>17</v>
      </c>
      <c r="H146" s="264">
        <f t="shared" si="23"/>
        <v>2</v>
      </c>
      <c r="I146" s="267"/>
      <c r="J146" s="224" t="s">
        <v>464</v>
      </c>
      <c r="K146" s="265">
        <f t="shared" si="29"/>
        <v>2017</v>
      </c>
      <c r="L146" s="224" t="str">
        <f t="shared" si="34"/>
        <v>Mar</v>
      </c>
      <c r="M146" s="275">
        <f>IFERROR(INDEX(July15!F:F, MATCH(MEM_BF!$J146, July15!$B:$B, 0)), 0)</f>
        <v>240</v>
      </c>
      <c r="N146" s="199">
        <f>IFERROR(INDEX(July15!G:G, MATCH(MEM_BF!$J146, July15!$B:$B, 0)), 0)</f>
        <v>0</v>
      </c>
      <c r="O146" s="199">
        <f>IFERROR(INDEX('Aug15'!F:F, MATCH(MEM_BF!$J146, 'Aug15'!$A:$A, 0)), 0)</f>
        <v>0</v>
      </c>
      <c r="P146" s="199">
        <f>IFERROR(INDEX('Aug15'!$G:$G, MATCH(MEM_BF!$J146, 'Aug15'!$A:$A, 0)), 0)</f>
        <v>0</v>
      </c>
      <c r="Q146" s="199">
        <f>IFERROR(INDEX(Sept15!$F:$F, MATCH(MEM_BF!$J146, Sept15!$A:$A, 0)), 0)</f>
        <v>0</v>
      </c>
      <c r="R146" s="199">
        <f>IFERROR(INDEX(Sept15!$G:$G, MATCH(MEM_BF!$J146, Sept15!$A:$A, 0)), 0)</f>
        <v>0</v>
      </c>
      <c r="S146" s="199">
        <f>IFERROR(INDEX('Oct15'!$F:$F, MATCH(MEM_BF!$J146,'Oct15'!$A:$A, 0)), 0)</f>
        <v>0</v>
      </c>
      <c r="T146" s="199">
        <f>IFERROR(INDEX('Oct15'!$G:$G, MATCH(MEM_BF!$J146, 'Oct15'!$A:$A, 0)), 0)</f>
        <v>0</v>
      </c>
      <c r="U146" s="199">
        <f>IFERROR(INDEX('Nov15'!$F:$F, MATCH(MEM_BF!$J146,'Nov15'!$A:$A, 0)), 0)</f>
        <v>0</v>
      </c>
      <c r="V146" s="199">
        <f>IFERROR(INDEX('Nov15'!$G:$G, MATCH(MEM_BF!$J146, 'Nov15'!$A:$A, 0)), 0)</f>
        <v>0</v>
      </c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4">
        <f t="shared" si="30"/>
        <v>240</v>
      </c>
      <c r="AL146" s="263">
        <f t="shared" si="35"/>
        <v>12</v>
      </c>
    </row>
    <row r="147" spans="3:38" x14ac:dyDescent="0.3">
      <c r="C147" s="224"/>
      <c r="D147" s="224"/>
      <c r="E147" s="264">
        <f t="shared" si="31"/>
        <v>-1</v>
      </c>
      <c r="F147" s="264">
        <f t="shared" si="32"/>
        <v>0</v>
      </c>
      <c r="G147" s="264">
        <f t="shared" si="33"/>
        <v>0</v>
      </c>
      <c r="H147" s="264">
        <f t="shared" si="23"/>
        <v>-1</v>
      </c>
      <c r="I147" s="267"/>
      <c r="J147" s="224" t="s">
        <v>1158</v>
      </c>
      <c r="K147" s="265" t="str">
        <f t="shared" si="29"/>
        <v>Please</v>
      </c>
      <c r="L147" s="224" t="str">
        <f t="shared" si="34"/>
        <v>Pay</v>
      </c>
      <c r="M147" s="275">
        <f>IFERROR(INDEX(July15!F:F, MATCH(MEM_BF!$J147, July15!$B:$B, 0)), 0)</f>
        <v>0</v>
      </c>
      <c r="N147" s="199">
        <f>IFERROR(INDEX(July15!G:G, MATCH(MEM_BF!$J147, July15!$B:$B, 0)), 0)</f>
        <v>0</v>
      </c>
      <c r="O147" s="199">
        <f>IFERROR(INDEX('Aug15'!F:F, MATCH(MEM_BF!$J147, 'Aug15'!$A:$A, 0)), 0)</f>
        <v>0</v>
      </c>
      <c r="P147" s="199">
        <f>IFERROR(INDEX('Aug15'!$G:$G, MATCH(MEM_BF!$J147, 'Aug15'!$A:$A, 0)), 0)</f>
        <v>0</v>
      </c>
      <c r="Q147" s="199">
        <f>IFERROR(INDEX(Sept15!$F:$F, MATCH(MEM_BF!$J147, Sept15!$A:$A, 0)), 0)</f>
        <v>0</v>
      </c>
      <c r="R147" s="199">
        <f>IFERROR(INDEX(Sept15!$G:$G, MATCH(MEM_BF!$J147, Sept15!$A:$A, 0)), 0)</f>
        <v>0</v>
      </c>
      <c r="S147" s="199">
        <f>IFERROR(INDEX('Oct15'!$F:$F, MATCH(MEM_BF!$J147,'Oct15'!$A:$A, 0)), 0)</f>
        <v>0</v>
      </c>
      <c r="T147" s="199">
        <f>IFERROR(INDEX('Oct15'!$G:$G, MATCH(MEM_BF!$J147, 'Oct15'!$A:$A, 0)), 0)</f>
        <v>0</v>
      </c>
      <c r="U147" s="199">
        <f>IFERROR(INDEX('Nov15'!$F:$F, MATCH(MEM_BF!$J147,'Nov15'!$A:$A, 0)), 0)</f>
        <v>0</v>
      </c>
      <c r="V147" s="199">
        <f>IFERROR(INDEX('Nov15'!$G:$G, MATCH(MEM_BF!$J147, 'Nov15'!$A:$A, 0)), 0)</f>
        <v>0</v>
      </c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4">
        <f t="shared" si="30"/>
        <v>0</v>
      </c>
      <c r="AL147" s="263">
        <f t="shared" si="35"/>
        <v>0</v>
      </c>
    </row>
    <row r="148" spans="3:38" x14ac:dyDescent="0.3">
      <c r="C148" s="224">
        <v>16</v>
      </c>
      <c r="D148" s="224">
        <v>1</v>
      </c>
      <c r="E148" s="264">
        <f t="shared" si="31"/>
        <v>0</v>
      </c>
      <c r="F148" s="264">
        <f t="shared" si="32"/>
        <v>0</v>
      </c>
      <c r="G148" s="264">
        <f t="shared" si="33"/>
        <v>16</v>
      </c>
      <c r="H148" s="264">
        <f t="shared" si="23"/>
        <v>0</v>
      </c>
      <c r="I148" s="267"/>
      <c r="J148" s="224" t="s">
        <v>1160</v>
      </c>
      <c r="K148" s="265">
        <f t="shared" si="29"/>
        <v>2016</v>
      </c>
      <c r="L148" s="224" t="str">
        <f t="shared" si="34"/>
        <v>Jan</v>
      </c>
      <c r="M148" s="275">
        <f>IFERROR(INDEX(July15!F:F, MATCH(MEM_BF!$J148, July15!$B:$B, 0)), 0)</f>
        <v>0</v>
      </c>
      <c r="N148" s="199">
        <f>IFERROR(INDEX(July15!G:G, MATCH(MEM_BF!$J148, July15!$B:$B, 0)), 0)</f>
        <v>0</v>
      </c>
      <c r="O148" s="199">
        <f>IFERROR(INDEX('Aug15'!F:F, MATCH(MEM_BF!$J148, 'Aug15'!$A:$A, 0)), 0)</f>
        <v>0</v>
      </c>
      <c r="P148" s="199">
        <f>IFERROR(INDEX('Aug15'!$G:$G, MATCH(MEM_BF!$J148, 'Aug15'!$A:$A, 0)), 0)</f>
        <v>0</v>
      </c>
      <c r="Q148" s="199">
        <f>IFERROR(INDEX(Sept15!$F:$F, MATCH(MEM_BF!$J148, Sept15!$A:$A, 0)), 0)</f>
        <v>0</v>
      </c>
      <c r="R148" s="199">
        <f>IFERROR(INDEX(Sept15!$G:$G, MATCH(MEM_BF!$J148, Sept15!$A:$A, 0)), 0)</f>
        <v>0</v>
      </c>
      <c r="S148" s="199">
        <f>IFERROR(INDEX('Oct15'!$F:$F, MATCH(MEM_BF!$J148,'Oct15'!$A:$A, 0)), 0)</f>
        <v>0</v>
      </c>
      <c r="T148" s="199">
        <f>IFERROR(INDEX('Oct15'!$G:$G, MATCH(MEM_BF!$J148, 'Oct15'!$A:$A, 0)), 0)</f>
        <v>0</v>
      </c>
      <c r="U148" s="199">
        <f>IFERROR(INDEX('Nov15'!$F:$F, MATCH(MEM_BF!$J148,'Nov15'!$A:$A, 0)), 0)</f>
        <v>0</v>
      </c>
      <c r="V148" s="199">
        <f>IFERROR(INDEX('Nov15'!$G:$G, MATCH(MEM_BF!$J148, 'Nov15'!$A:$A, 0)), 0)</f>
        <v>0</v>
      </c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4">
        <f t="shared" si="30"/>
        <v>0</v>
      </c>
      <c r="AL148" s="263">
        <f t="shared" si="35"/>
        <v>0</v>
      </c>
    </row>
    <row r="149" spans="3:38" x14ac:dyDescent="0.3">
      <c r="C149" s="224">
        <v>15</v>
      </c>
      <c r="D149" s="224">
        <v>4</v>
      </c>
      <c r="E149" s="264">
        <f t="shared" si="31"/>
        <v>3</v>
      </c>
      <c r="F149" s="264">
        <f t="shared" si="32"/>
        <v>0</v>
      </c>
      <c r="G149" s="264">
        <f t="shared" si="33"/>
        <v>15</v>
      </c>
      <c r="H149" s="264">
        <f t="shared" si="23"/>
        <v>3</v>
      </c>
      <c r="I149" s="270"/>
      <c r="J149" s="224" t="s">
        <v>1164</v>
      </c>
      <c r="K149" s="265">
        <f t="shared" si="29"/>
        <v>2015</v>
      </c>
      <c r="L149" s="224" t="str">
        <f t="shared" si="34"/>
        <v>Apr</v>
      </c>
      <c r="M149" s="275">
        <f>IFERROR(INDEX(July15!F:F, MATCH(MEM_BF!$J149, July15!$B:$B, 0)), 0)</f>
        <v>0</v>
      </c>
      <c r="N149" s="199">
        <f>IFERROR(INDEX(July15!G:G, MATCH(MEM_BF!$J149, July15!$B:$B, 0)), 0)</f>
        <v>0</v>
      </c>
      <c r="O149" s="199">
        <f>IFERROR(INDEX('Aug15'!F:F, MATCH(MEM_BF!$J149, 'Aug15'!$A:$A, 0)), 0)</f>
        <v>0</v>
      </c>
      <c r="P149" s="199">
        <f>IFERROR(INDEX('Aug15'!$G:$G, MATCH(MEM_BF!$J149, 'Aug15'!$A:$A, 0)), 0)</f>
        <v>0</v>
      </c>
      <c r="Q149" s="199">
        <f>IFERROR(INDEX(Sept15!$F:$F, MATCH(MEM_BF!$J149, Sept15!$A:$A, 0)), 0)</f>
        <v>0</v>
      </c>
      <c r="R149" s="199">
        <f>IFERROR(INDEX(Sept15!$G:$G, MATCH(MEM_BF!$J149, Sept15!$A:$A, 0)), 0)</f>
        <v>0</v>
      </c>
      <c r="S149" s="199">
        <f>IFERROR(INDEX('Oct15'!$F:$F, MATCH(MEM_BF!$J149,'Oct15'!$A:$A, 0)), 0)</f>
        <v>0</v>
      </c>
      <c r="T149" s="199">
        <f>IFERROR(INDEX('Oct15'!$G:$G, MATCH(MEM_BF!$J149, 'Oct15'!$A:$A, 0)), 0)</f>
        <v>0</v>
      </c>
      <c r="U149" s="199">
        <f>IFERROR(INDEX('Nov15'!$F:$F, MATCH(MEM_BF!$J149,'Nov15'!$A:$A, 0)), 0)</f>
        <v>0</v>
      </c>
      <c r="V149" s="199">
        <f>IFERROR(INDEX('Nov15'!$G:$G, MATCH(MEM_BF!$J149, 'Nov15'!$A:$A, 0)), 0)</f>
        <v>0</v>
      </c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4">
        <f t="shared" si="30"/>
        <v>0</v>
      </c>
      <c r="AL149" s="263">
        <f t="shared" si="35"/>
        <v>0</v>
      </c>
    </row>
    <row r="150" spans="3:38" x14ac:dyDescent="0.3">
      <c r="C150" s="224">
        <v>15</v>
      </c>
      <c r="D150" s="224">
        <v>6</v>
      </c>
      <c r="E150" s="264">
        <f t="shared" si="31"/>
        <v>5</v>
      </c>
      <c r="F150" s="264">
        <f t="shared" si="32"/>
        <v>0</v>
      </c>
      <c r="G150" s="264">
        <f t="shared" si="33"/>
        <v>15</v>
      </c>
      <c r="H150" s="264">
        <f t="shared" si="23"/>
        <v>5</v>
      </c>
      <c r="I150" s="270"/>
      <c r="J150" s="224" t="s">
        <v>1167</v>
      </c>
      <c r="K150" s="265">
        <f t="shared" si="29"/>
        <v>2015</v>
      </c>
      <c r="L150" s="224" t="str">
        <f t="shared" si="34"/>
        <v>Jun</v>
      </c>
      <c r="M150" s="275">
        <f>IFERROR(INDEX(July15!F:F, MATCH(MEM_BF!$J150, July15!$B:$B, 0)), 0)</f>
        <v>0</v>
      </c>
      <c r="N150" s="199">
        <f>IFERROR(INDEX(July15!G:G, MATCH(MEM_BF!$J150, July15!$B:$B, 0)), 0)</f>
        <v>0</v>
      </c>
      <c r="O150" s="199">
        <f>IFERROR(INDEX('Aug15'!F:F, MATCH(MEM_BF!$J150, 'Aug15'!$A:$A, 0)), 0)</f>
        <v>0</v>
      </c>
      <c r="P150" s="199">
        <f>IFERROR(INDEX('Aug15'!$G:$G, MATCH(MEM_BF!$J150, 'Aug15'!$A:$A, 0)), 0)</f>
        <v>0</v>
      </c>
      <c r="Q150" s="199">
        <f>IFERROR(INDEX(Sept15!$F:$F, MATCH(MEM_BF!$J150, Sept15!$A:$A, 0)), 0)</f>
        <v>0</v>
      </c>
      <c r="R150" s="199">
        <f>IFERROR(INDEX(Sept15!$G:$G, MATCH(MEM_BF!$J150, Sept15!$A:$A, 0)), 0)</f>
        <v>0</v>
      </c>
      <c r="S150" s="199">
        <f>IFERROR(INDEX('Oct15'!$F:$F, MATCH(MEM_BF!$J150,'Oct15'!$A:$A, 0)), 0)</f>
        <v>0</v>
      </c>
      <c r="T150" s="199">
        <f>IFERROR(INDEX('Oct15'!$G:$G, MATCH(MEM_BF!$J150, 'Oct15'!$A:$A, 0)), 0)</f>
        <v>0</v>
      </c>
      <c r="U150" s="199">
        <f>IFERROR(INDEX('Nov15'!$F:$F, MATCH(MEM_BF!$J150,'Nov15'!$A:$A, 0)), 0)</f>
        <v>0</v>
      </c>
      <c r="V150" s="199">
        <f>IFERROR(INDEX('Nov15'!$G:$G, MATCH(MEM_BF!$J150, 'Nov15'!$A:$A, 0)), 0)</f>
        <v>0</v>
      </c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4">
        <f t="shared" si="30"/>
        <v>0</v>
      </c>
      <c r="AL150" s="263">
        <f t="shared" si="35"/>
        <v>0</v>
      </c>
    </row>
    <row r="151" spans="3:38" x14ac:dyDescent="0.3">
      <c r="C151" s="224">
        <v>15</v>
      </c>
      <c r="D151" s="224">
        <v>5</v>
      </c>
      <c r="E151" s="264">
        <f t="shared" si="31"/>
        <v>4</v>
      </c>
      <c r="F151" s="264">
        <f t="shared" si="32"/>
        <v>0</v>
      </c>
      <c r="G151" s="264">
        <f t="shared" si="33"/>
        <v>15</v>
      </c>
      <c r="H151" s="264">
        <f t="shared" si="23"/>
        <v>4</v>
      </c>
      <c r="I151" s="270"/>
      <c r="J151" s="224" t="s">
        <v>1169</v>
      </c>
      <c r="K151" s="265">
        <f t="shared" si="29"/>
        <v>2015</v>
      </c>
      <c r="L151" s="224" t="str">
        <f t="shared" si="34"/>
        <v>May</v>
      </c>
      <c r="M151" s="275">
        <f>IFERROR(INDEX(July15!F:F, MATCH(MEM_BF!$J151, July15!$B:$B, 0)), 0)</f>
        <v>0</v>
      </c>
      <c r="N151" s="199">
        <f>IFERROR(INDEX(July15!G:G, MATCH(MEM_BF!$J151, July15!$B:$B, 0)), 0)</f>
        <v>0</v>
      </c>
      <c r="O151" s="199">
        <f>IFERROR(INDEX('Aug15'!F:F, MATCH(MEM_BF!$J151, 'Aug15'!$A:$A, 0)), 0)</f>
        <v>0</v>
      </c>
      <c r="P151" s="199">
        <f>IFERROR(INDEX('Aug15'!$G:$G, MATCH(MEM_BF!$J151, 'Aug15'!$A:$A, 0)), 0)</f>
        <v>0</v>
      </c>
      <c r="Q151" s="199">
        <f>IFERROR(INDEX(Sept15!$F:$F, MATCH(MEM_BF!$J151, Sept15!$A:$A, 0)), 0)</f>
        <v>0</v>
      </c>
      <c r="R151" s="199">
        <f>IFERROR(INDEX(Sept15!$G:$G, MATCH(MEM_BF!$J151, Sept15!$A:$A, 0)), 0)</f>
        <v>0</v>
      </c>
      <c r="S151" s="199">
        <f>IFERROR(INDEX('Oct15'!$F:$F, MATCH(MEM_BF!$J151,'Oct15'!$A:$A, 0)), 0)</f>
        <v>0</v>
      </c>
      <c r="T151" s="199">
        <f>IFERROR(INDEX('Oct15'!$G:$G, MATCH(MEM_BF!$J151, 'Oct15'!$A:$A, 0)), 0)</f>
        <v>0</v>
      </c>
      <c r="U151" s="199">
        <f>IFERROR(INDEX('Nov15'!$F:$F, MATCH(MEM_BF!$J151,'Nov15'!$A:$A, 0)), 0)</f>
        <v>0</v>
      </c>
      <c r="V151" s="199">
        <f>IFERROR(INDEX('Nov15'!$G:$G, MATCH(MEM_BF!$J151, 'Nov15'!$A:$A, 0)), 0)</f>
        <v>0</v>
      </c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4">
        <f t="shared" si="30"/>
        <v>0</v>
      </c>
      <c r="AL151" s="263">
        <f t="shared" si="35"/>
        <v>0</v>
      </c>
    </row>
    <row r="152" spans="3:38" x14ac:dyDescent="0.3">
      <c r="C152" s="224">
        <v>15</v>
      </c>
      <c r="D152" s="224">
        <v>6</v>
      </c>
      <c r="E152" s="264">
        <f t="shared" si="31"/>
        <v>5</v>
      </c>
      <c r="F152" s="264">
        <f t="shared" si="32"/>
        <v>0</v>
      </c>
      <c r="G152" s="264">
        <f t="shared" si="33"/>
        <v>15</v>
      </c>
      <c r="H152" s="264">
        <f t="shared" si="23"/>
        <v>5</v>
      </c>
      <c r="I152" s="267"/>
      <c r="J152" s="224" t="s">
        <v>1171</v>
      </c>
      <c r="K152" s="265">
        <f t="shared" si="29"/>
        <v>2015</v>
      </c>
      <c r="L152" s="224" t="str">
        <f t="shared" si="34"/>
        <v>Jun</v>
      </c>
      <c r="M152" s="275">
        <f>IFERROR(INDEX(July15!F:F, MATCH(MEM_BF!$J152, July15!$B:$B, 0)), 0)</f>
        <v>0</v>
      </c>
      <c r="N152" s="199">
        <f>IFERROR(INDEX(July15!G:G, MATCH(MEM_BF!$J152, July15!$B:$B, 0)), 0)</f>
        <v>0</v>
      </c>
      <c r="O152" s="199">
        <f>IFERROR(INDEX('Aug15'!F:F, MATCH(MEM_BF!$J152, 'Aug15'!$A:$A, 0)), 0)</f>
        <v>0</v>
      </c>
      <c r="P152" s="199">
        <f>IFERROR(INDEX('Aug15'!$G:$G, MATCH(MEM_BF!$J152, 'Aug15'!$A:$A, 0)), 0)</f>
        <v>0</v>
      </c>
      <c r="Q152" s="199">
        <f>IFERROR(INDEX(Sept15!$F:$F, MATCH(MEM_BF!$J152, Sept15!$A:$A, 0)), 0)</f>
        <v>0</v>
      </c>
      <c r="R152" s="199">
        <f>IFERROR(INDEX(Sept15!$G:$G, MATCH(MEM_BF!$J152, Sept15!$A:$A, 0)), 0)</f>
        <v>0</v>
      </c>
      <c r="S152" s="199">
        <f>IFERROR(INDEX('Oct15'!$F:$F, MATCH(MEM_BF!$J152,'Oct15'!$A:$A, 0)), 0)</f>
        <v>0</v>
      </c>
      <c r="T152" s="199">
        <f>IFERROR(INDEX('Oct15'!$G:$G, MATCH(MEM_BF!$J152, 'Oct15'!$A:$A, 0)), 0)</f>
        <v>0</v>
      </c>
      <c r="U152" s="199">
        <f>IFERROR(INDEX('Nov15'!$F:$F, MATCH(MEM_BF!$J152,'Nov15'!$A:$A, 0)), 0)</f>
        <v>0</v>
      </c>
      <c r="V152" s="199">
        <f>IFERROR(INDEX('Nov15'!$G:$G, MATCH(MEM_BF!$J152, 'Nov15'!$A:$A, 0)), 0)</f>
        <v>0</v>
      </c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4">
        <f t="shared" si="30"/>
        <v>0</v>
      </c>
      <c r="AL152" s="263">
        <f t="shared" si="35"/>
        <v>0</v>
      </c>
    </row>
    <row r="153" spans="3:38" x14ac:dyDescent="0.3">
      <c r="C153" s="224">
        <v>15</v>
      </c>
      <c r="D153" s="224">
        <v>8</v>
      </c>
      <c r="E153" s="264">
        <f t="shared" si="31"/>
        <v>9</v>
      </c>
      <c r="F153" s="264">
        <f t="shared" si="32"/>
        <v>0</v>
      </c>
      <c r="G153" s="264">
        <f t="shared" si="33"/>
        <v>15</v>
      </c>
      <c r="H153" s="264">
        <f t="shared" si="23"/>
        <v>9</v>
      </c>
      <c r="I153" s="267"/>
      <c r="J153" s="224" t="s">
        <v>52</v>
      </c>
      <c r="K153" s="265">
        <f t="shared" si="29"/>
        <v>2015</v>
      </c>
      <c r="L153" s="224" t="str">
        <f t="shared" si="34"/>
        <v>Oct</v>
      </c>
      <c r="M153" s="275">
        <f>IFERROR(INDEX(July15!F:F, MATCH(MEM_BF!$J153, July15!$B:$B, 0)), 0)</f>
        <v>20</v>
      </c>
      <c r="N153" s="199">
        <f>IFERROR(INDEX(July15!G:G, MATCH(MEM_BF!$J153, July15!$B:$B, 0)), 0)</f>
        <v>0</v>
      </c>
      <c r="O153" s="199">
        <f>IFERROR(INDEX('Aug15'!F:F, MATCH(MEM_BF!$J153, 'Aug15'!$A:$A, 0)), 0)</f>
        <v>20</v>
      </c>
      <c r="P153" s="199">
        <f>IFERROR(INDEX('Aug15'!$G:$G, MATCH(MEM_BF!$J153, 'Aug15'!$A:$A, 0)), 0)</f>
        <v>0</v>
      </c>
      <c r="Q153" s="199">
        <f>IFERROR(INDEX(Sept15!$F:$F, MATCH(MEM_BF!$J153, Sept15!$A:$A, 0)), 0)</f>
        <v>0</v>
      </c>
      <c r="R153" s="199">
        <f>IFERROR(INDEX(Sept15!$G:$G, MATCH(MEM_BF!$J153, Sept15!$A:$A, 0)), 0)</f>
        <v>0</v>
      </c>
      <c r="S153" s="199">
        <f>IFERROR(INDEX('Oct15'!$F:$F, MATCH(MEM_BF!$J153,'Oct15'!$A:$A, 0)), 0)</f>
        <v>0</v>
      </c>
      <c r="T153" s="199">
        <f>IFERROR(INDEX('Oct15'!$G:$G, MATCH(MEM_BF!$J153, 'Oct15'!$A:$A, 0)), 0)</f>
        <v>0</v>
      </c>
      <c r="U153" s="199">
        <f>IFERROR(INDEX('Nov15'!$F:$F, MATCH(MEM_BF!$J153,'Nov15'!$A:$A, 0)), 0)</f>
        <v>0</v>
      </c>
      <c r="V153" s="199">
        <f>IFERROR(INDEX('Nov15'!$G:$G, MATCH(MEM_BF!$J153, 'Nov15'!$A:$A, 0)), 0)</f>
        <v>0</v>
      </c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4">
        <f t="shared" si="30"/>
        <v>40</v>
      </c>
      <c r="AL153" s="263">
        <f t="shared" si="35"/>
        <v>2</v>
      </c>
    </row>
    <row r="154" spans="3:38" x14ac:dyDescent="0.3">
      <c r="C154" s="224">
        <v>15</v>
      </c>
      <c r="D154" s="224">
        <v>6</v>
      </c>
      <c r="E154" s="264">
        <f t="shared" si="31"/>
        <v>17</v>
      </c>
      <c r="F154" s="264">
        <f t="shared" si="32"/>
        <v>1</v>
      </c>
      <c r="G154" s="264">
        <f t="shared" si="33"/>
        <v>16</v>
      </c>
      <c r="H154" s="264">
        <f t="shared" si="23"/>
        <v>5</v>
      </c>
      <c r="I154" s="267"/>
      <c r="J154" s="224" t="s">
        <v>421</v>
      </c>
      <c r="K154" s="265">
        <f t="shared" si="29"/>
        <v>2016</v>
      </c>
      <c r="L154" s="224" t="str">
        <f t="shared" si="34"/>
        <v>Jun</v>
      </c>
      <c r="M154" s="275">
        <f>IFERROR(INDEX(July15!F:F, MATCH(MEM_BF!$J154, July15!$B:$B, 0)), 0)</f>
        <v>0</v>
      </c>
      <c r="N154" s="199">
        <f>IFERROR(INDEX(July15!G:G, MATCH(MEM_BF!$J154, July15!$B:$B, 0)), 0)</f>
        <v>0</v>
      </c>
      <c r="O154" s="199">
        <f>IFERROR(INDEX('Aug15'!F:F, MATCH(MEM_BF!$J154, 'Aug15'!$A:$A, 0)), 0)</f>
        <v>240</v>
      </c>
      <c r="P154" s="199">
        <f>IFERROR(INDEX('Aug15'!$G:$G, MATCH(MEM_BF!$J154, 'Aug15'!$A:$A, 0)), 0)</f>
        <v>0</v>
      </c>
      <c r="Q154" s="199">
        <f>IFERROR(INDEX(Sept15!$F:$F, MATCH(MEM_BF!$J154, Sept15!$A:$A, 0)), 0)</f>
        <v>0</v>
      </c>
      <c r="R154" s="199">
        <f>IFERROR(INDEX(Sept15!$G:$G, MATCH(MEM_BF!$J154, Sept15!$A:$A, 0)), 0)</f>
        <v>0</v>
      </c>
      <c r="S154" s="199">
        <f>IFERROR(INDEX('Oct15'!$F:$F, MATCH(MEM_BF!$J154,'Oct15'!$A:$A, 0)), 0)</f>
        <v>0</v>
      </c>
      <c r="T154" s="199">
        <f>IFERROR(INDEX('Oct15'!$G:$G, MATCH(MEM_BF!$J154, 'Oct15'!$A:$A, 0)), 0)</f>
        <v>0</v>
      </c>
      <c r="U154" s="199">
        <f>IFERROR(INDEX('Nov15'!$F:$F, MATCH(MEM_BF!$J154,'Nov15'!$A:$A, 0)), 0)</f>
        <v>0</v>
      </c>
      <c r="V154" s="199">
        <f>IFERROR(INDEX('Nov15'!$G:$G, MATCH(MEM_BF!$J154, 'Nov15'!$A:$A, 0)), 0)</f>
        <v>0</v>
      </c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4">
        <f t="shared" si="30"/>
        <v>240</v>
      </c>
      <c r="AL154" s="263">
        <f t="shared" si="35"/>
        <v>12</v>
      </c>
    </row>
    <row r="155" spans="3:38" x14ac:dyDescent="0.3">
      <c r="C155" s="224">
        <v>15</v>
      </c>
      <c r="D155" s="224">
        <v>8</v>
      </c>
      <c r="E155" s="264">
        <f t="shared" si="31"/>
        <v>7</v>
      </c>
      <c r="F155" s="264">
        <f t="shared" si="32"/>
        <v>0</v>
      </c>
      <c r="G155" s="264">
        <f t="shared" si="33"/>
        <v>15</v>
      </c>
      <c r="H155" s="264">
        <f t="shared" si="23"/>
        <v>7</v>
      </c>
      <c r="I155" s="267"/>
      <c r="J155" s="224" t="s">
        <v>1199</v>
      </c>
      <c r="K155" s="265">
        <f t="shared" si="29"/>
        <v>2015</v>
      </c>
      <c r="L155" s="224" t="str">
        <f t="shared" si="34"/>
        <v>Aug</v>
      </c>
      <c r="M155" s="275">
        <f>IFERROR(INDEX(July15!F:F, MATCH(MEM_BF!$J155, July15!$B:$B, 0)), 0)</f>
        <v>0</v>
      </c>
      <c r="N155" s="199">
        <f>IFERROR(INDEX(July15!G:G, MATCH(MEM_BF!$J155, July15!$B:$B, 0)), 0)</f>
        <v>0</v>
      </c>
      <c r="O155" s="199">
        <f>IFERROR(INDEX('Aug15'!F:F, MATCH(MEM_BF!$J155, 'Aug15'!$A:$A, 0)), 0)</f>
        <v>0</v>
      </c>
      <c r="P155" s="199">
        <f>IFERROR(INDEX('Aug15'!$G:$G, MATCH(MEM_BF!$J155, 'Aug15'!$A:$A, 0)), 0)</f>
        <v>0</v>
      </c>
      <c r="Q155" s="199">
        <f>IFERROR(INDEX(Sept15!$F:$F, MATCH(MEM_BF!$J155, Sept15!$A:$A, 0)), 0)</f>
        <v>0</v>
      </c>
      <c r="R155" s="199">
        <f>IFERROR(INDEX(Sept15!$G:$G, MATCH(MEM_BF!$J155, Sept15!$A:$A, 0)), 0)</f>
        <v>0</v>
      </c>
      <c r="S155" s="199">
        <f>IFERROR(INDEX('Oct15'!$F:$F, MATCH(MEM_BF!$J155,'Oct15'!$A:$A, 0)), 0)</f>
        <v>0</v>
      </c>
      <c r="T155" s="199">
        <f>IFERROR(INDEX('Oct15'!$G:$G, MATCH(MEM_BF!$J155, 'Oct15'!$A:$A, 0)), 0)</f>
        <v>0</v>
      </c>
      <c r="U155" s="199">
        <f>IFERROR(INDEX('Nov15'!$F:$F, MATCH(MEM_BF!$J155,'Nov15'!$A:$A, 0)), 0)</f>
        <v>0</v>
      </c>
      <c r="V155" s="199">
        <f>IFERROR(INDEX('Nov15'!$G:$G, MATCH(MEM_BF!$J155, 'Nov15'!$A:$A, 0)), 0)</f>
        <v>0</v>
      </c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4">
        <f t="shared" si="30"/>
        <v>0</v>
      </c>
      <c r="AL155" s="263">
        <f t="shared" si="35"/>
        <v>0</v>
      </c>
    </row>
    <row r="156" spans="3:38" x14ac:dyDescent="0.3">
      <c r="C156" s="224">
        <v>15</v>
      </c>
      <c r="D156" s="224">
        <v>8</v>
      </c>
      <c r="E156" s="264">
        <f t="shared" si="31"/>
        <v>7</v>
      </c>
      <c r="F156" s="264">
        <f t="shared" si="32"/>
        <v>0</v>
      </c>
      <c r="G156" s="264">
        <f t="shared" si="33"/>
        <v>15</v>
      </c>
      <c r="H156" s="264">
        <f t="shared" si="23"/>
        <v>7</v>
      </c>
      <c r="I156" s="267" t="s">
        <v>1203</v>
      </c>
      <c r="J156" s="224" t="s">
        <v>1204</v>
      </c>
      <c r="K156" s="265">
        <f t="shared" si="29"/>
        <v>2015</v>
      </c>
      <c r="L156" s="224" t="str">
        <f t="shared" si="34"/>
        <v>Aug</v>
      </c>
      <c r="M156" s="275">
        <f>IFERROR(INDEX(July15!F:F, MATCH(MEM_BF!$J156, July15!$B:$B, 0)), 0)</f>
        <v>0</v>
      </c>
      <c r="N156" s="199">
        <f>IFERROR(INDEX(July15!G:G, MATCH(MEM_BF!$J156, July15!$B:$B, 0)), 0)</f>
        <v>0</v>
      </c>
      <c r="O156" s="199">
        <f>IFERROR(INDEX('Aug15'!F:F, MATCH(MEM_BF!$J156, 'Aug15'!$A:$A, 0)), 0)</f>
        <v>0</v>
      </c>
      <c r="P156" s="199">
        <f>IFERROR(INDEX('Aug15'!$G:$G, MATCH(MEM_BF!$J156, 'Aug15'!$A:$A, 0)), 0)</f>
        <v>0</v>
      </c>
      <c r="Q156" s="199">
        <f>IFERROR(INDEX(Sept15!$F:$F, MATCH(MEM_BF!$J156, Sept15!$A:$A, 0)), 0)</f>
        <v>0</v>
      </c>
      <c r="R156" s="199">
        <f>IFERROR(INDEX(Sept15!$G:$G, MATCH(MEM_BF!$J156, Sept15!$A:$A, 0)), 0)</f>
        <v>0</v>
      </c>
      <c r="S156" s="199">
        <f>IFERROR(INDEX('Oct15'!$F:$F, MATCH(MEM_BF!$J156,'Oct15'!$A:$A, 0)), 0)</f>
        <v>0</v>
      </c>
      <c r="T156" s="199">
        <f>IFERROR(INDEX('Oct15'!$G:$G, MATCH(MEM_BF!$J156, 'Oct15'!$A:$A, 0)), 0)</f>
        <v>0</v>
      </c>
      <c r="U156" s="199">
        <f>IFERROR(INDEX('Nov15'!$F:$F, MATCH(MEM_BF!$J156,'Nov15'!$A:$A, 0)), 0)</f>
        <v>0</v>
      </c>
      <c r="V156" s="199">
        <f>IFERROR(INDEX('Nov15'!$G:$G, MATCH(MEM_BF!$J156, 'Nov15'!$A:$A, 0)), 0)</f>
        <v>0</v>
      </c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4">
        <f t="shared" si="30"/>
        <v>0</v>
      </c>
      <c r="AL156" s="263">
        <f t="shared" si="35"/>
        <v>0</v>
      </c>
    </row>
    <row r="157" spans="3:38" x14ac:dyDescent="0.3">
      <c r="C157" s="224"/>
      <c r="D157" s="224"/>
      <c r="E157" s="264">
        <f t="shared" si="31"/>
        <v>-1</v>
      </c>
      <c r="F157" s="264">
        <f t="shared" si="32"/>
        <v>0</v>
      </c>
      <c r="G157" s="264">
        <f t="shared" si="33"/>
        <v>0</v>
      </c>
      <c r="H157" s="264">
        <f t="shared" si="23"/>
        <v>-1</v>
      </c>
      <c r="I157" s="267"/>
      <c r="J157" s="224" t="s">
        <v>1208</v>
      </c>
      <c r="K157" s="265" t="str">
        <f t="shared" si="29"/>
        <v>Please</v>
      </c>
      <c r="L157" s="224" t="str">
        <f t="shared" si="34"/>
        <v>Pay</v>
      </c>
      <c r="M157" s="275">
        <f>IFERROR(INDEX(July15!F:F, MATCH(MEM_BF!$J157, July15!$B:$B, 0)), 0)</f>
        <v>0</v>
      </c>
      <c r="N157" s="199">
        <f>IFERROR(INDEX(July15!G:G, MATCH(MEM_BF!$J157, July15!$B:$B, 0)), 0)</f>
        <v>0</v>
      </c>
      <c r="O157" s="199">
        <f>IFERROR(INDEX('Aug15'!F:F, MATCH(MEM_BF!$J157, 'Aug15'!$A:$A, 0)), 0)</f>
        <v>0</v>
      </c>
      <c r="P157" s="199">
        <f>IFERROR(INDEX('Aug15'!$G:$G, MATCH(MEM_BF!$J157, 'Aug15'!$A:$A, 0)), 0)</f>
        <v>0</v>
      </c>
      <c r="Q157" s="199">
        <f>IFERROR(INDEX(Sept15!$F:$F, MATCH(MEM_BF!$J157, Sept15!$A:$A, 0)), 0)</f>
        <v>0</v>
      </c>
      <c r="R157" s="199">
        <f>IFERROR(INDEX(Sept15!$G:$G, MATCH(MEM_BF!$J157, Sept15!$A:$A, 0)), 0)</f>
        <v>0</v>
      </c>
      <c r="S157" s="199">
        <f>IFERROR(INDEX('Oct15'!$F:$F, MATCH(MEM_BF!$J157,'Oct15'!$A:$A, 0)), 0)</f>
        <v>0</v>
      </c>
      <c r="T157" s="199">
        <f>IFERROR(INDEX('Oct15'!$G:$G, MATCH(MEM_BF!$J157, 'Oct15'!$A:$A, 0)), 0)</f>
        <v>0</v>
      </c>
      <c r="U157" s="199">
        <f>IFERROR(INDEX('Nov15'!$F:$F, MATCH(MEM_BF!$J157,'Nov15'!$A:$A, 0)), 0)</f>
        <v>0</v>
      </c>
      <c r="V157" s="199">
        <f>IFERROR(INDEX('Nov15'!$G:$G, MATCH(MEM_BF!$J157, 'Nov15'!$A:$A, 0)), 0)</f>
        <v>0</v>
      </c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4">
        <f t="shared" si="30"/>
        <v>0</v>
      </c>
      <c r="AL157" s="263">
        <f t="shared" si="35"/>
        <v>0</v>
      </c>
    </row>
    <row r="158" spans="3:38" x14ac:dyDescent="0.3">
      <c r="C158" s="224">
        <v>15</v>
      </c>
      <c r="D158" s="224">
        <v>8</v>
      </c>
      <c r="E158" s="264">
        <f t="shared" si="31"/>
        <v>12</v>
      </c>
      <c r="F158" s="264">
        <f t="shared" si="32"/>
        <v>1</v>
      </c>
      <c r="G158" s="264">
        <f t="shared" si="33"/>
        <v>16</v>
      </c>
      <c r="H158" s="264">
        <f t="shared" ref="H158:H223" si="36">E158-F158*12</f>
        <v>0</v>
      </c>
      <c r="I158" s="267"/>
      <c r="J158" s="224" t="s">
        <v>116</v>
      </c>
      <c r="K158" s="265">
        <f t="shared" si="29"/>
        <v>2016</v>
      </c>
      <c r="L158" s="224" t="str">
        <f t="shared" si="34"/>
        <v>Jan</v>
      </c>
      <c r="M158" s="275">
        <f>IFERROR(INDEX(July15!F:F, MATCH(MEM_BF!$J158, July15!$B:$B, 0)), 0)</f>
        <v>20</v>
      </c>
      <c r="N158" s="199">
        <f>IFERROR(INDEX(July15!G:G, MATCH(MEM_BF!$J158, July15!$B:$B, 0)), 0)</f>
        <v>0</v>
      </c>
      <c r="O158" s="199">
        <f>IFERROR(INDEX('Aug15'!F:F, MATCH(MEM_BF!$J158, 'Aug15'!$A:$A, 0)), 0)</f>
        <v>20</v>
      </c>
      <c r="P158" s="199">
        <f>IFERROR(INDEX('Aug15'!$G:$G, MATCH(MEM_BF!$J158, 'Aug15'!$A:$A, 0)), 0)</f>
        <v>0</v>
      </c>
      <c r="Q158" s="199">
        <f>IFERROR(INDEX(Sept15!$F:$F, MATCH(MEM_BF!$J158, Sept15!$A:$A, 0)), 0)</f>
        <v>20</v>
      </c>
      <c r="R158" s="199">
        <f>IFERROR(INDEX(Sept15!$G:$G, MATCH(MEM_BF!$J158, Sept15!$A:$A, 0)), 0)</f>
        <v>0</v>
      </c>
      <c r="S158" s="199">
        <f>IFERROR(INDEX('Oct15'!$F:$F, MATCH(MEM_BF!$J158,'Oct15'!$A:$A, 0)), 0)</f>
        <v>20</v>
      </c>
      <c r="T158" s="199">
        <f>IFERROR(INDEX('Oct15'!$G:$G, MATCH(MEM_BF!$J158, 'Oct15'!$A:$A, 0)), 0)</f>
        <v>0</v>
      </c>
      <c r="U158" s="199">
        <f>IFERROR(INDEX('Nov15'!$F:$F, MATCH(MEM_BF!$J158,'Nov15'!$A:$A, 0)), 0)</f>
        <v>20</v>
      </c>
      <c r="V158" s="199">
        <f>IFERROR(INDEX('Nov15'!$G:$G, MATCH(MEM_BF!$J158, 'Nov15'!$A:$A, 0)), 0)</f>
        <v>0</v>
      </c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4">
        <f t="shared" si="30"/>
        <v>100</v>
      </c>
      <c r="AL158" s="263">
        <f t="shared" si="35"/>
        <v>5</v>
      </c>
    </row>
    <row r="159" spans="3:38" x14ac:dyDescent="0.3">
      <c r="C159" s="224">
        <v>15</v>
      </c>
      <c r="D159" s="224">
        <v>5</v>
      </c>
      <c r="E159" s="264">
        <f t="shared" si="31"/>
        <v>9</v>
      </c>
      <c r="F159" s="264">
        <f t="shared" si="32"/>
        <v>0</v>
      </c>
      <c r="G159" s="264">
        <f t="shared" si="33"/>
        <v>15</v>
      </c>
      <c r="H159" s="264">
        <f t="shared" si="36"/>
        <v>9</v>
      </c>
      <c r="I159" s="267"/>
      <c r="J159" s="224" t="s">
        <v>1216</v>
      </c>
      <c r="K159" s="265">
        <f t="shared" si="29"/>
        <v>2015</v>
      </c>
      <c r="L159" s="224" t="str">
        <f t="shared" si="34"/>
        <v>Oct</v>
      </c>
      <c r="M159" s="275">
        <f>IFERROR(INDEX(July15!F:F, MATCH(MEM_BF!$J159, July15!$B:$B, 0)), 0)</f>
        <v>0</v>
      </c>
      <c r="N159" s="199">
        <f>IFERROR(INDEX(July15!G:G, MATCH(MEM_BF!$J159, July15!$B:$B, 0)), 0)</f>
        <v>0</v>
      </c>
      <c r="O159" s="199">
        <f>IFERROR(INDEX('Aug15'!F:F, MATCH(MEM_BF!$J159, 'Aug15'!$A:$A, 0)), 0)</f>
        <v>0</v>
      </c>
      <c r="P159" s="199">
        <f>IFERROR(INDEX('Aug15'!$G:$G, MATCH(MEM_BF!$J159, 'Aug15'!$A:$A, 0)), 0)</f>
        <v>0</v>
      </c>
      <c r="Q159" s="199">
        <f>IFERROR(INDEX(Sept15!$F:$F, MATCH(MEM_BF!$J159, Sept15!$A:$A, 0)), 0)</f>
        <v>0</v>
      </c>
      <c r="R159" s="199">
        <f>IFERROR(INDEX(Sept15!$G:$G, MATCH(MEM_BF!$J159, Sept15!$A:$A, 0)), 0)</f>
        <v>0</v>
      </c>
      <c r="S159" s="199">
        <f>IFERROR(INDEX('Oct15'!$F:$F, MATCH(MEM_BF!$J159,'Oct15'!$A:$A, 0)), 0)</f>
        <v>100</v>
      </c>
      <c r="T159" s="199">
        <f>IFERROR(INDEX('Oct15'!$G:$G, MATCH(MEM_BF!$J159, 'Oct15'!$A:$A, 0)), 0)</f>
        <v>0</v>
      </c>
      <c r="U159" s="199">
        <f>IFERROR(INDEX('Nov15'!$F:$F, MATCH(MEM_BF!$J159,'Nov15'!$A:$A, 0)), 0)</f>
        <v>0</v>
      </c>
      <c r="V159" s="199">
        <f>IFERROR(INDEX('Nov15'!$G:$G, MATCH(MEM_BF!$J159, 'Nov15'!$A:$A, 0)), 0)</f>
        <v>0</v>
      </c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4">
        <f t="shared" si="30"/>
        <v>100</v>
      </c>
      <c r="AL159" s="263">
        <f t="shared" si="35"/>
        <v>5</v>
      </c>
    </row>
    <row r="160" spans="3:38" x14ac:dyDescent="0.3">
      <c r="C160" s="224"/>
      <c r="D160" s="224"/>
      <c r="E160" s="264">
        <f t="shared" si="31"/>
        <v>-1</v>
      </c>
      <c r="F160" s="264">
        <f t="shared" si="32"/>
        <v>0</v>
      </c>
      <c r="G160" s="264">
        <f t="shared" si="33"/>
        <v>0</v>
      </c>
      <c r="H160" s="264">
        <f t="shared" si="36"/>
        <v>-1</v>
      </c>
      <c r="I160" s="267"/>
      <c r="J160" s="224" t="s">
        <v>1222</v>
      </c>
      <c r="K160" s="265" t="str">
        <f t="shared" si="29"/>
        <v>Please</v>
      </c>
      <c r="L160" s="224" t="str">
        <f t="shared" si="34"/>
        <v>Pay</v>
      </c>
      <c r="M160" s="275">
        <f>IFERROR(INDEX(July15!F:F, MATCH(MEM_BF!$J160, July15!$B:$B, 0)), 0)</f>
        <v>0</v>
      </c>
      <c r="N160" s="199">
        <f>IFERROR(INDEX(July15!G:G, MATCH(MEM_BF!$J160, July15!$B:$B, 0)), 0)</f>
        <v>0</v>
      </c>
      <c r="O160" s="199">
        <f>IFERROR(INDEX('Aug15'!F:F, MATCH(MEM_BF!$J160, 'Aug15'!$A:$A, 0)), 0)</f>
        <v>0</v>
      </c>
      <c r="P160" s="199">
        <f>IFERROR(INDEX('Aug15'!$G:$G, MATCH(MEM_BF!$J160, 'Aug15'!$A:$A, 0)), 0)</f>
        <v>0</v>
      </c>
      <c r="Q160" s="199">
        <f>IFERROR(INDEX(Sept15!$F:$F, MATCH(MEM_BF!$J160, Sept15!$A:$A, 0)), 0)</f>
        <v>0</v>
      </c>
      <c r="R160" s="199">
        <f>IFERROR(INDEX(Sept15!$G:$G, MATCH(MEM_BF!$J160, Sept15!$A:$A, 0)), 0)</f>
        <v>0</v>
      </c>
      <c r="S160" s="199">
        <f>IFERROR(INDEX('Oct15'!$F:$F, MATCH(MEM_BF!$J160,'Oct15'!$A:$A, 0)), 0)</f>
        <v>0</v>
      </c>
      <c r="T160" s="199">
        <f>IFERROR(INDEX('Oct15'!$G:$G, MATCH(MEM_BF!$J160, 'Oct15'!$A:$A, 0)), 0)</f>
        <v>0</v>
      </c>
      <c r="U160" s="199">
        <f>IFERROR(INDEX('Nov15'!$F:$F, MATCH(MEM_BF!$J160,'Nov15'!$A:$A, 0)), 0)</f>
        <v>0</v>
      </c>
      <c r="V160" s="199">
        <f>IFERROR(INDEX('Nov15'!$G:$G, MATCH(MEM_BF!$J160, 'Nov15'!$A:$A, 0)), 0)</f>
        <v>0</v>
      </c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4">
        <f t="shared" si="30"/>
        <v>0</v>
      </c>
      <c r="AL160" s="263">
        <f t="shared" si="35"/>
        <v>0</v>
      </c>
    </row>
    <row r="161" spans="3:38" x14ac:dyDescent="0.3">
      <c r="C161" s="224"/>
      <c r="D161" s="224"/>
      <c r="E161" s="264">
        <f t="shared" si="31"/>
        <v>-1</v>
      </c>
      <c r="F161" s="264">
        <f t="shared" si="32"/>
        <v>0</v>
      </c>
      <c r="G161" s="264">
        <f t="shared" si="33"/>
        <v>0</v>
      </c>
      <c r="H161" s="264">
        <f t="shared" si="36"/>
        <v>-1</v>
      </c>
      <c r="I161" s="267"/>
      <c r="J161" s="224" t="s">
        <v>1226</v>
      </c>
      <c r="K161" s="265" t="str">
        <f t="shared" si="29"/>
        <v>Please</v>
      </c>
      <c r="L161" s="224" t="str">
        <f t="shared" si="34"/>
        <v>Pay</v>
      </c>
      <c r="M161" s="275">
        <f>IFERROR(INDEX(July15!F:F, MATCH(MEM_BF!$J161, July15!$B:$B, 0)), 0)</f>
        <v>0</v>
      </c>
      <c r="N161" s="199">
        <f>IFERROR(INDEX(July15!G:G, MATCH(MEM_BF!$J161, July15!$B:$B, 0)), 0)</f>
        <v>0</v>
      </c>
      <c r="O161" s="199">
        <f>IFERROR(INDEX('Aug15'!F:F, MATCH(MEM_BF!$J161, 'Aug15'!$A:$A, 0)), 0)</f>
        <v>0</v>
      </c>
      <c r="P161" s="199">
        <f>IFERROR(INDEX('Aug15'!$G:$G, MATCH(MEM_BF!$J161, 'Aug15'!$A:$A, 0)), 0)</f>
        <v>0</v>
      </c>
      <c r="Q161" s="199">
        <f>IFERROR(INDEX(Sept15!$F:$F, MATCH(MEM_BF!$J161, Sept15!$A:$A, 0)), 0)</f>
        <v>0</v>
      </c>
      <c r="R161" s="199">
        <f>IFERROR(INDEX(Sept15!$G:$G, MATCH(MEM_BF!$J161, Sept15!$A:$A, 0)), 0)</f>
        <v>0</v>
      </c>
      <c r="S161" s="199">
        <f>IFERROR(INDEX('Oct15'!$F:$F, MATCH(MEM_BF!$J161,'Oct15'!$A:$A, 0)), 0)</f>
        <v>0</v>
      </c>
      <c r="T161" s="199">
        <f>IFERROR(INDEX('Oct15'!$G:$G, MATCH(MEM_BF!$J161, 'Oct15'!$A:$A, 0)), 0)</f>
        <v>0</v>
      </c>
      <c r="U161" s="199">
        <f>IFERROR(INDEX('Nov15'!$F:$F, MATCH(MEM_BF!$J161,'Nov15'!$A:$A, 0)), 0)</f>
        <v>0</v>
      </c>
      <c r="V161" s="199">
        <f>IFERROR(INDEX('Nov15'!$G:$G, MATCH(MEM_BF!$J161, 'Nov15'!$A:$A, 0)), 0)</f>
        <v>0</v>
      </c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4">
        <f t="shared" si="30"/>
        <v>0</v>
      </c>
      <c r="AL161" s="263">
        <f t="shared" si="35"/>
        <v>0</v>
      </c>
    </row>
    <row r="162" spans="3:38" x14ac:dyDescent="0.3">
      <c r="C162" s="224">
        <v>15</v>
      </c>
      <c r="D162" s="224">
        <v>12</v>
      </c>
      <c r="E162" s="264">
        <f t="shared" si="31"/>
        <v>11</v>
      </c>
      <c r="F162" s="264">
        <f t="shared" si="32"/>
        <v>0</v>
      </c>
      <c r="G162" s="264">
        <f t="shared" si="33"/>
        <v>15</v>
      </c>
      <c r="H162" s="264">
        <f t="shared" si="36"/>
        <v>11</v>
      </c>
      <c r="I162" s="267"/>
      <c r="J162" s="224" t="s">
        <v>1227</v>
      </c>
      <c r="K162" s="265">
        <f t="shared" si="29"/>
        <v>2015</v>
      </c>
      <c r="L162" s="224" t="str">
        <f t="shared" si="34"/>
        <v>Dec</v>
      </c>
      <c r="M162" s="275">
        <f>IFERROR(INDEX(July15!F:F, MATCH(MEM_BF!$J162, July15!$B:$B, 0)), 0)</f>
        <v>0</v>
      </c>
      <c r="N162" s="199">
        <f>IFERROR(INDEX(July15!G:G, MATCH(MEM_BF!$J162, July15!$B:$B, 0)), 0)</f>
        <v>0</v>
      </c>
      <c r="O162" s="199">
        <f>IFERROR(INDEX('Aug15'!F:F, MATCH(MEM_BF!$J162, 'Aug15'!$A:$A, 0)), 0)</f>
        <v>0</v>
      </c>
      <c r="P162" s="199">
        <f>IFERROR(INDEX('Aug15'!$G:$G, MATCH(MEM_BF!$J162, 'Aug15'!$A:$A, 0)), 0)</f>
        <v>0</v>
      </c>
      <c r="Q162" s="199">
        <f>IFERROR(INDEX(Sept15!$F:$F, MATCH(MEM_BF!$J162, Sept15!$A:$A, 0)), 0)</f>
        <v>0</v>
      </c>
      <c r="R162" s="199">
        <f>IFERROR(INDEX(Sept15!$G:$G, MATCH(MEM_BF!$J162, Sept15!$A:$A, 0)), 0)</f>
        <v>0</v>
      </c>
      <c r="S162" s="199">
        <f>IFERROR(INDEX('Oct15'!$F:$F, MATCH(MEM_BF!$J162,'Oct15'!$A:$A, 0)), 0)</f>
        <v>0</v>
      </c>
      <c r="T162" s="199">
        <v>5700</v>
      </c>
      <c r="U162" s="199">
        <f>IFERROR(INDEX('Nov15'!$F:$F, MATCH(MEM_BF!$J162,'Nov15'!$A:$A, 0)), 0)</f>
        <v>0</v>
      </c>
      <c r="V162" s="199">
        <f>IFERROR(INDEX('Nov15'!$G:$G, MATCH(MEM_BF!$J162, 'Nov15'!$A:$A, 0)), 0)</f>
        <v>0</v>
      </c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4">
        <f t="shared" si="30"/>
        <v>0</v>
      </c>
      <c r="AL162" s="263">
        <f t="shared" si="35"/>
        <v>0</v>
      </c>
    </row>
    <row r="163" spans="3:38" x14ac:dyDescent="0.3">
      <c r="C163" s="224">
        <v>15</v>
      </c>
      <c r="D163" s="224">
        <v>8</v>
      </c>
      <c r="E163" s="264">
        <f t="shared" si="31"/>
        <v>19</v>
      </c>
      <c r="F163" s="264">
        <f t="shared" si="32"/>
        <v>1</v>
      </c>
      <c r="G163" s="264">
        <f t="shared" si="33"/>
        <v>16</v>
      </c>
      <c r="H163" s="264">
        <f t="shared" si="36"/>
        <v>7</v>
      </c>
      <c r="I163" s="267"/>
      <c r="J163" s="224" t="s">
        <v>1231</v>
      </c>
      <c r="K163" s="265">
        <f t="shared" si="29"/>
        <v>2016</v>
      </c>
      <c r="L163" s="224" t="str">
        <f t="shared" si="34"/>
        <v>Aug</v>
      </c>
      <c r="M163" s="275">
        <f>IFERROR(INDEX(July15!F:F, MATCH(MEM_BF!$J163, July15!$B:$B, 0)), 0)</f>
        <v>0</v>
      </c>
      <c r="N163" s="199">
        <f>IFERROR(INDEX(July15!G:G, MATCH(MEM_BF!$J163, July15!$B:$B, 0)), 0)</f>
        <v>0</v>
      </c>
      <c r="O163" s="199">
        <f>IFERROR(INDEX('Aug15'!F:F, MATCH(MEM_BF!$J163, 'Aug15'!$A:$A, 0)), 0)</f>
        <v>0</v>
      </c>
      <c r="P163" s="199">
        <f>IFERROR(INDEX('Aug15'!$G:$G, MATCH(MEM_BF!$J163, 'Aug15'!$A:$A, 0)), 0)</f>
        <v>0</v>
      </c>
      <c r="Q163" s="199">
        <f>IFERROR(INDEX(Sept15!$F:$F, MATCH(MEM_BF!$J163, Sept15!$A:$A, 0)), 0)</f>
        <v>240</v>
      </c>
      <c r="R163" s="199">
        <f>IFERROR(INDEX(Sept15!$G:$G, MATCH(MEM_BF!$J163, Sept15!$A:$A, 0)), 0)</f>
        <v>0</v>
      </c>
      <c r="S163" s="199">
        <f>IFERROR(INDEX('Oct15'!$F:$F, MATCH(MEM_BF!$J163,'Oct15'!$A:$A, 0)), 0)</f>
        <v>0</v>
      </c>
      <c r="T163" s="199">
        <f>IFERROR(INDEX('Oct15'!$G:$G, MATCH(MEM_BF!$J163, 'Oct15'!$A:$A, 0)), 0)</f>
        <v>0</v>
      </c>
      <c r="U163" s="199">
        <f>IFERROR(INDEX('Nov15'!$F:$F, MATCH(MEM_BF!$J163,'Nov15'!$A:$A, 0)), 0)</f>
        <v>0</v>
      </c>
      <c r="V163" s="199">
        <f>IFERROR(INDEX('Nov15'!$G:$G, MATCH(MEM_BF!$J163, 'Nov15'!$A:$A, 0)), 0)</f>
        <v>0</v>
      </c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4">
        <f t="shared" si="30"/>
        <v>240</v>
      </c>
      <c r="AL163" s="263">
        <f t="shared" si="35"/>
        <v>12</v>
      </c>
    </row>
    <row r="164" spans="3:38" x14ac:dyDescent="0.3">
      <c r="C164" s="224">
        <v>15</v>
      </c>
      <c r="D164" s="224">
        <v>7</v>
      </c>
      <c r="E164" s="264">
        <f t="shared" si="31"/>
        <v>11</v>
      </c>
      <c r="F164" s="264">
        <f t="shared" si="32"/>
        <v>0</v>
      </c>
      <c r="G164" s="264">
        <f t="shared" si="33"/>
        <v>15</v>
      </c>
      <c r="H164" s="264">
        <f t="shared" si="36"/>
        <v>11</v>
      </c>
      <c r="I164" s="267"/>
      <c r="J164" s="224" t="s">
        <v>62</v>
      </c>
      <c r="K164" s="265">
        <f t="shared" si="29"/>
        <v>2015</v>
      </c>
      <c r="L164" s="224" t="str">
        <f t="shared" si="34"/>
        <v>Dec</v>
      </c>
      <c r="M164" s="275">
        <f>IFERROR(INDEX(July15!F:F, MATCH(MEM_BF!$J164, July15!$B:$B, 0)), 0)</f>
        <v>20</v>
      </c>
      <c r="N164" s="199">
        <f>IFERROR(INDEX(July15!G:G, MATCH(MEM_BF!$J164, July15!$B:$B, 0)), 0)</f>
        <v>0</v>
      </c>
      <c r="O164" s="199">
        <f>IFERROR(INDEX('Aug15'!F:F, MATCH(MEM_BF!$J164, 'Aug15'!$A:$A, 0)), 0)</f>
        <v>20</v>
      </c>
      <c r="P164" s="199">
        <f>IFERROR(INDEX('Aug15'!$G:$G, MATCH(MEM_BF!$J164, 'Aug15'!$A:$A, 0)), 0)</f>
        <v>0</v>
      </c>
      <c r="Q164" s="199">
        <f>IFERROR(INDEX(Sept15!$F:$F, MATCH(MEM_BF!$J164, Sept15!$A:$A, 0)), 0)</f>
        <v>20</v>
      </c>
      <c r="R164" s="199">
        <f>IFERROR(INDEX(Sept15!$G:$G, MATCH(MEM_BF!$J164, Sept15!$A:$A, 0)), 0)</f>
        <v>0</v>
      </c>
      <c r="S164" s="199">
        <f>IFERROR(INDEX('Oct15'!$F:$F, MATCH(MEM_BF!$J164,'Oct15'!$A:$A, 0)), 0)</f>
        <v>20</v>
      </c>
      <c r="T164" s="199">
        <f>IFERROR(INDEX('Oct15'!$G:$G, MATCH(MEM_BF!$J164, 'Oct15'!$A:$A, 0)), 0)</f>
        <v>0</v>
      </c>
      <c r="U164" s="199">
        <f>IFERROR(INDEX('Nov15'!$F:$F, MATCH(MEM_BF!$J164,'Nov15'!$A:$A, 0)), 0)</f>
        <v>20</v>
      </c>
      <c r="V164" s="199">
        <f>IFERROR(INDEX('Nov15'!$G:$G, MATCH(MEM_BF!$J164, 'Nov15'!$A:$A, 0)), 0)</f>
        <v>0</v>
      </c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4">
        <f t="shared" si="30"/>
        <v>100</v>
      </c>
      <c r="AL164" s="263">
        <f t="shared" si="35"/>
        <v>5</v>
      </c>
    </row>
    <row r="165" spans="3:38" x14ac:dyDescent="0.3">
      <c r="C165" s="224">
        <v>15</v>
      </c>
      <c r="D165" s="224">
        <v>6</v>
      </c>
      <c r="E165" s="264">
        <f t="shared" si="31"/>
        <v>11</v>
      </c>
      <c r="F165" s="264">
        <f t="shared" si="32"/>
        <v>0</v>
      </c>
      <c r="G165" s="264">
        <f t="shared" si="33"/>
        <v>15</v>
      </c>
      <c r="H165" s="264">
        <f t="shared" si="36"/>
        <v>11</v>
      </c>
      <c r="I165" s="267"/>
      <c r="J165" s="224" t="s">
        <v>1240</v>
      </c>
      <c r="K165" s="265">
        <f t="shared" si="29"/>
        <v>2015</v>
      </c>
      <c r="L165" s="224" t="str">
        <f t="shared" si="34"/>
        <v>Dec</v>
      </c>
      <c r="M165" s="275">
        <f>IFERROR(INDEX(July15!F:F, MATCH(MEM_BF!$J165, July15!$B:$B, 0)), 0)</f>
        <v>0</v>
      </c>
      <c r="N165" s="199">
        <f>IFERROR(INDEX(July15!G:G, MATCH(MEM_BF!$J165, July15!$B:$B, 0)), 0)</f>
        <v>0</v>
      </c>
      <c r="O165" s="199">
        <f>IFERROR(INDEX('Aug15'!F:F, MATCH(MEM_BF!$J165, 'Aug15'!$A:$A, 0)), 0)</f>
        <v>0</v>
      </c>
      <c r="P165" s="199">
        <f>IFERROR(INDEX('Aug15'!$G:$G, MATCH(MEM_BF!$J165, 'Aug15'!$A:$A, 0)), 0)</f>
        <v>0</v>
      </c>
      <c r="Q165" s="199">
        <f>IFERROR(INDEX(Sept15!$F:$F, MATCH(MEM_BF!$J165, Sept15!$A:$A, 0)), 0)</f>
        <v>0</v>
      </c>
      <c r="R165" s="199">
        <f>IFERROR(INDEX(Sept15!$G:$G, MATCH(MEM_BF!$J165, Sept15!$A:$A, 0)), 0)</f>
        <v>0</v>
      </c>
      <c r="S165" s="199">
        <f>IFERROR(INDEX('Oct15'!$F:$F, MATCH(MEM_BF!$J165,'Oct15'!$A:$A, 0)), 0)</f>
        <v>0</v>
      </c>
      <c r="T165" s="199">
        <f>IFERROR(INDEX('Oct15'!$G:$G, MATCH(MEM_BF!$J165, 'Oct15'!$A:$A, 0)), 0)</f>
        <v>0</v>
      </c>
      <c r="U165" s="199">
        <f>IFERROR(INDEX('Nov15'!$F:$F, MATCH(MEM_BF!$J165,'Nov15'!$A:$A, 0)), 0)</f>
        <v>120</v>
      </c>
      <c r="V165" s="199">
        <f>IFERROR(INDEX('Nov15'!$G:$G, MATCH(MEM_BF!$J165, 'Nov15'!$A:$A, 0)), 0)</f>
        <v>0</v>
      </c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4">
        <f t="shared" si="30"/>
        <v>120</v>
      </c>
      <c r="AL165" s="263">
        <f t="shared" si="35"/>
        <v>6</v>
      </c>
    </row>
    <row r="166" spans="3:38" x14ac:dyDescent="0.3">
      <c r="C166" s="224">
        <v>15</v>
      </c>
      <c r="D166" s="224">
        <v>6</v>
      </c>
      <c r="E166" s="264">
        <f t="shared" si="31"/>
        <v>8</v>
      </c>
      <c r="F166" s="264">
        <f t="shared" si="32"/>
        <v>0</v>
      </c>
      <c r="G166" s="264">
        <f t="shared" si="33"/>
        <v>15</v>
      </c>
      <c r="H166" s="264">
        <f t="shared" si="36"/>
        <v>8</v>
      </c>
      <c r="I166" s="267"/>
      <c r="J166" s="224" t="s">
        <v>1246</v>
      </c>
      <c r="K166" s="265">
        <f t="shared" si="29"/>
        <v>2015</v>
      </c>
      <c r="L166" s="224" t="str">
        <f t="shared" si="34"/>
        <v>Sep</v>
      </c>
      <c r="M166" s="275">
        <f>IFERROR(INDEX(July15!F:F, MATCH(MEM_BF!$J166, July15!$B:$B, 0)), 0)</f>
        <v>0</v>
      </c>
      <c r="N166" s="199">
        <f>IFERROR(INDEX(July15!G:G, MATCH(MEM_BF!$J166, July15!$B:$B, 0)), 0)</f>
        <v>0</v>
      </c>
      <c r="O166" s="199">
        <f>IFERROR(INDEX('Aug15'!F:F, MATCH(MEM_BF!$J166, 'Aug15'!$A:$A, 0)), 0)</f>
        <v>60</v>
      </c>
      <c r="P166" s="199">
        <f>IFERROR(INDEX('Aug15'!$G:$G, MATCH(MEM_BF!$J166, 'Aug15'!$A:$A, 0)), 0)</f>
        <v>0</v>
      </c>
      <c r="Q166" s="199">
        <f>IFERROR(INDEX(Sept15!$F:$F, MATCH(MEM_BF!$J166, Sept15!$A:$A, 0)), 0)</f>
        <v>0</v>
      </c>
      <c r="R166" s="199">
        <f>IFERROR(INDEX(Sept15!$G:$G, MATCH(MEM_BF!$J166, Sept15!$A:$A, 0)), 0)</f>
        <v>0</v>
      </c>
      <c r="S166" s="199">
        <f>IFERROR(INDEX('Oct15'!$F:$F, MATCH(MEM_BF!$J166,'Oct15'!$A:$A, 0)), 0)</f>
        <v>0</v>
      </c>
      <c r="T166" s="199">
        <f>IFERROR(INDEX('Oct15'!$G:$G, MATCH(MEM_BF!$J166, 'Oct15'!$A:$A, 0)), 0)</f>
        <v>0</v>
      </c>
      <c r="U166" s="199">
        <f>IFERROR(INDEX('Nov15'!$F:$F, MATCH(MEM_BF!$J166,'Nov15'!$A:$A, 0)), 0)</f>
        <v>0</v>
      </c>
      <c r="V166" s="199">
        <f>IFERROR(INDEX('Nov15'!$G:$G, MATCH(MEM_BF!$J166, 'Nov15'!$A:$A, 0)), 0)</f>
        <v>0</v>
      </c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4">
        <f t="shared" si="30"/>
        <v>60</v>
      </c>
      <c r="AL166" s="263">
        <f t="shared" si="35"/>
        <v>3</v>
      </c>
    </row>
    <row r="167" spans="3:38" x14ac:dyDescent="0.3">
      <c r="C167" s="224">
        <v>15</v>
      </c>
      <c r="D167" s="224">
        <v>12</v>
      </c>
      <c r="E167" s="264">
        <f t="shared" si="31"/>
        <v>17</v>
      </c>
      <c r="F167" s="264">
        <f t="shared" si="32"/>
        <v>1</v>
      </c>
      <c r="G167" s="264">
        <f t="shared" si="33"/>
        <v>16</v>
      </c>
      <c r="H167" s="264">
        <f t="shared" si="36"/>
        <v>5</v>
      </c>
      <c r="I167" s="267"/>
      <c r="J167" s="224" t="s">
        <v>114</v>
      </c>
      <c r="K167" s="265">
        <f t="shared" si="29"/>
        <v>2016</v>
      </c>
      <c r="L167" s="224" t="str">
        <f t="shared" si="34"/>
        <v>Jun</v>
      </c>
      <c r="M167" s="275">
        <f>IFERROR(INDEX(July15!F:F, MATCH(MEM_BF!$J167, July15!$B:$B, 0)), 0)</f>
        <v>120</v>
      </c>
      <c r="N167" s="199">
        <f>IFERROR(INDEX(July15!G:G, MATCH(MEM_BF!$J167, July15!$B:$B, 0)), 0)</f>
        <v>0</v>
      </c>
      <c r="O167" s="199">
        <f>IFERROR(INDEX('Aug15'!F:F, MATCH(MEM_BF!$J167, 'Aug15'!$A:$A, 0)), 0)</f>
        <v>0</v>
      </c>
      <c r="P167" s="199">
        <f>IFERROR(INDEX('Aug15'!$G:$G, MATCH(MEM_BF!$J167, 'Aug15'!$A:$A, 0)), 0)</f>
        <v>0</v>
      </c>
      <c r="Q167" s="199">
        <f>IFERROR(INDEX(Sept15!$F:$F, MATCH(MEM_BF!$J167, Sept15!$A:$A, 0)), 0)</f>
        <v>0</v>
      </c>
      <c r="R167" s="199">
        <f>IFERROR(INDEX(Sept15!$G:$G, MATCH(MEM_BF!$J167, Sept15!$A:$A, 0)), 0)</f>
        <v>0</v>
      </c>
      <c r="S167" s="199">
        <f>IFERROR(INDEX('Oct15'!$F:$F, MATCH(MEM_BF!$J167,'Oct15'!$A:$A, 0)), 0)</f>
        <v>0</v>
      </c>
      <c r="T167" s="199">
        <f>IFERROR(INDEX('Oct15'!$G:$G, MATCH(MEM_BF!$J167, 'Oct15'!$A:$A, 0)), 0)</f>
        <v>0</v>
      </c>
      <c r="U167" s="199">
        <f>IFERROR(INDEX('Nov15'!$F:$F, MATCH(MEM_BF!$J167,'Nov15'!$A:$A, 0)), 0)</f>
        <v>0</v>
      </c>
      <c r="V167" s="199">
        <f>IFERROR(INDEX('Nov15'!$G:$G, MATCH(MEM_BF!$J167, 'Nov15'!$A:$A, 0)), 0)</f>
        <v>0</v>
      </c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4">
        <f t="shared" si="30"/>
        <v>120</v>
      </c>
      <c r="AL167" s="263">
        <f t="shared" si="35"/>
        <v>6</v>
      </c>
    </row>
    <row r="168" spans="3:38" x14ac:dyDescent="0.3">
      <c r="C168" s="224">
        <v>15</v>
      </c>
      <c r="D168" s="224">
        <v>12</v>
      </c>
      <c r="E168" s="264">
        <f t="shared" si="31"/>
        <v>11</v>
      </c>
      <c r="F168" s="264">
        <f t="shared" si="32"/>
        <v>0</v>
      </c>
      <c r="G168" s="264">
        <f t="shared" si="33"/>
        <v>15</v>
      </c>
      <c r="H168" s="264">
        <f t="shared" si="36"/>
        <v>11</v>
      </c>
      <c r="I168" s="267"/>
      <c r="J168" s="224" t="s">
        <v>1255</v>
      </c>
      <c r="K168" s="265">
        <f t="shared" si="29"/>
        <v>2015</v>
      </c>
      <c r="L168" s="224" t="str">
        <f t="shared" si="34"/>
        <v>Dec</v>
      </c>
      <c r="M168" s="275">
        <f>IFERROR(INDEX(July15!F:F, MATCH(MEM_BF!$J168, July15!$B:$B, 0)), 0)</f>
        <v>0</v>
      </c>
      <c r="N168" s="199">
        <f>IFERROR(INDEX(July15!G:G, MATCH(MEM_BF!$J168, July15!$B:$B, 0)), 0)</f>
        <v>0</v>
      </c>
      <c r="O168" s="199">
        <f>IFERROR(INDEX('Aug15'!F:F, MATCH(MEM_BF!$J168, 'Aug15'!$A:$A, 0)), 0)</f>
        <v>0</v>
      </c>
      <c r="P168" s="199">
        <f>IFERROR(INDEX('Aug15'!$G:$G, MATCH(MEM_BF!$J168, 'Aug15'!$A:$A, 0)), 0)</f>
        <v>0</v>
      </c>
      <c r="Q168" s="199">
        <f>IFERROR(INDEX(Sept15!$F:$F, MATCH(MEM_BF!$J168, Sept15!$A:$A, 0)), 0)</f>
        <v>0</v>
      </c>
      <c r="R168" s="199">
        <f>IFERROR(INDEX(Sept15!$G:$G, MATCH(MEM_BF!$J168, Sept15!$A:$A, 0)), 0)</f>
        <v>0</v>
      </c>
      <c r="S168" s="199">
        <f>IFERROR(INDEX('Oct15'!$F:$F, MATCH(MEM_BF!$J168,'Oct15'!$A:$A, 0)), 0)</f>
        <v>0</v>
      </c>
      <c r="T168" s="199">
        <f>IFERROR(INDEX('Oct15'!$G:$G, MATCH(MEM_BF!$J168, 'Oct15'!$A:$A, 0)), 0)</f>
        <v>0</v>
      </c>
      <c r="U168" s="199">
        <f>IFERROR(INDEX('Nov15'!$F:$F, MATCH(MEM_BF!$J168,'Nov15'!$A:$A, 0)), 0)</f>
        <v>0</v>
      </c>
      <c r="V168" s="199">
        <f>IFERROR(INDEX('Nov15'!$G:$G, MATCH(MEM_BF!$J168, 'Nov15'!$A:$A, 0)), 0)</f>
        <v>0</v>
      </c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4">
        <f t="shared" si="30"/>
        <v>0</v>
      </c>
      <c r="AL168" s="263">
        <f t="shared" si="35"/>
        <v>0</v>
      </c>
    </row>
    <row r="169" spans="3:38" x14ac:dyDescent="0.3">
      <c r="C169" s="224">
        <v>15</v>
      </c>
      <c r="D169" s="224">
        <v>3</v>
      </c>
      <c r="E169" s="264">
        <f t="shared" si="31"/>
        <v>12</v>
      </c>
      <c r="F169" s="264">
        <f t="shared" si="32"/>
        <v>1</v>
      </c>
      <c r="G169" s="264">
        <f t="shared" si="33"/>
        <v>16</v>
      </c>
      <c r="H169" s="264">
        <f t="shared" si="36"/>
        <v>0</v>
      </c>
      <c r="I169" s="267"/>
      <c r="J169" s="224" t="s">
        <v>1259</v>
      </c>
      <c r="K169" s="265">
        <f t="shared" si="29"/>
        <v>2016</v>
      </c>
      <c r="L169" s="224" t="str">
        <f t="shared" si="34"/>
        <v>Jan</v>
      </c>
      <c r="M169" s="275">
        <f>IFERROR(INDEX(July15!F:F, MATCH(MEM_BF!$J169, July15!$B:$B, 0)), 0)</f>
        <v>0</v>
      </c>
      <c r="N169" s="199">
        <f>IFERROR(INDEX(July15!G:G, MATCH(MEM_BF!$J169, July15!$B:$B, 0)), 0)</f>
        <v>0</v>
      </c>
      <c r="O169" s="199">
        <f>IFERROR(INDEX('Aug15'!F:F, MATCH(MEM_BF!$J169, 'Aug15'!$A:$A, 0)), 0)</f>
        <v>0</v>
      </c>
      <c r="P169" s="199">
        <f>IFERROR(INDEX('Aug15'!$G:$G, MATCH(MEM_BF!$J169, 'Aug15'!$A:$A, 0)), 0)</f>
        <v>0</v>
      </c>
      <c r="Q169" s="199">
        <f>IFERROR(INDEX(Sept15!$F:$F, MATCH(MEM_BF!$J169, Sept15!$A:$A, 0)), 0)</f>
        <v>100</v>
      </c>
      <c r="R169" s="199">
        <f>IFERROR(INDEX(Sept15!$G:$G, MATCH(MEM_BF!$J169, Sept15!$A:$A, 0)), 0)</f>
        <v>0</v>
      </c>
      <c r="S169" s="199">
        <f>IFERROR(INDEX('Oct15'!$F:$F, MATCH(MEM_BF!$J169,'Oct15'!$A:$A, 0)), 0)</f>
        <v>0</v>
      </c>
      <c r="T169" s="199">
        <f>IFERROR(INDEX('Oct15'!$G:$G, MATCH(MEM_BF!$J169, 'Oct15'!$A:$A, 0)), 0)</f>
        <v>0</v>
      </c>
      <c r="U169" s="199">
        <f>IFERROR(INDEX('Nov15'!$F:$F, MATCH(MEM_BF!$J169,'Nov15'!$A:$A, 0)), 0)</f>
        <v>100</v>
      </c>
      <c r="V169" s="199">
        <f>IFERROR(INDEX('Nov15'!$G:$G, MATCH(MEM_BF!$J169, 'Nov15'!$A:$A, 0)), 0)</f>
        <v>0</v>
      </c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4">
        <f t="shared" si="30"/>
        <v>200</v>
      </c>
      <c r="AL169" s="263">
        <f t="shared" si="35"/>
        <v>10</v>
      </c>
    </row>
    <row r="170" spans="3:38" x14ac:dyDescent="0.3">
      <c r="C170" s="224"/>
      <c r="D170" s="224"/>
      <c r="E170" s="264">
        <f t="shared" si="31"/>
        <v>-1</v>
      </c>
      <c r="F170" s="264">
        <f t="shared" si="32"/>
        <v>0</v>
      </c>
      <c r="G170" s="264">
        <f t="shared" si="33"/>
        <v>0</v>
      </c>
      <c r="H170" s="264">
        <f t="shared" si="36"/>
        <v>-1</v>
      </c>
      <c r="I170" s="267"/>
      <c r="J170" s="224" t="s">
        <v>1263</v>
      </c>
      <c r="K170" s="265" t="str">
        <f t="shared" si="29"/>
        <v>Please</v>
      </c>
      <c r="L170" s="224" t="str">
        <f t="shared" si="34"/>
        <v>Pay</v>
      </c>
      <c r="M170" s="275">
        <f>IFERROR(INDEX(July15!F:F, MATCH(MEM_BF!$J170, July15!$B:$B, 0)), 0)</f>
        <v>0</v>
      </c>
      <c r="N170" s="199">
        <f>IFERROR(INDEX(July15!G:G, MATCH(MEM_BF!$J170, July15!$B:$B, 0)), 0)</f>
        <v>0</v>
      </c>
      <c r="O170" s="199">
        <f>IFERROR(INDEX('Aug15'!F:F, MATCH(MEM_BF!$J170, 'Aug15'!$A:$A, 0)), 0)</f>
        <v>0</v>
      </c>
      <c r="P170" s="199">
        <f>IFERROR(INDEX('Aug15'!$G:$G, MATCH(MEM_BF!$J170, 'Aug15'!$A:$A, 0)), 0)</f>
        <v>0</v>
      </c>
      <c r="Q170" s="199">
        <f>IFERROR(INDEX(Sept15!$F:$F, MATCH(MEM_BF!$J170, Sept15!$A:$A, 0)), 0)</f>
        <v>0</v>
      </c>
      <c r="R170" s="199">
        <f>IFERROR(INDEX(Sept15!$G:$G, MATCH(MEM_BF!$J170, Sept15!$A:$A, 0)), 0)</f>
        <v>0</v>
      </c>
      <c r="S170" s="199">
        <f>IFERROR(INDEX('Oct15'!$F:$F, MATCH(MEM_BF!$J170,'Oct15'!$A:$A, 0)), 0)</f>
        <v>0</v>
      </c>
      <c r="T170" s="199">
        <f>IFERROR(INDEX('Oct15'!$G:$G, MATCH(MEM_BF!$J170, 'Oct15'!$A:$A, 0)), 0)</f>
        <v>0</v>
      </c>
      <c r="U170" s="199">
        <f>IFERROR(INDEX('Nov15'!$F:$F, MATCH(MEM_BF!$J170,'Nov15'!$A:$A, 0)), 0)</f>
        <v>0</v>
      </c>
      <c r="V170" s="199">
        <f>IFERROR(INDEX('Nov15'!$G:$G, MATCH(MEM_BF!$J170, 'Nov15'!$A:$A, 0)), 0)</f>
        <v>0</v>
      </c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4">
        <f t="shared" si="30"/>
        <v>0</v>
      </c>
      <c r="AL170" s="263">
        <f t="shared" si="35"/>
        <v>0</v>
      </c>
    </row>
    <row r="171" spans="3:38" x14ac:dyDescent="0.3">
      <c r="C171" s="224"/>
      <c r="D171" s="224"/>
      <c r="E171" s="264">
        <f t="shared" si="31"/>
        <v>-1</v>
      </c>
      <c r="F171" s="264">
        <f t="shared" si="32"/>
        <v>0</v>
      </c>
      <c r="G171" s="264">
        <f t="shared" si="33"/>
        <v>0</v>
      </c>
      <c r="H171" s="264">
        <f t="shared" si="36"/>
        <v>-1</v>
      </c>
      <c r="I171" s="267"/>
      <c r="J171" s="224" t="s">
        <v>1268</v>
      </c>
      <c r="K171" s="265" t="str">
        <f t="shared" si="29"/>
        <v>Please</v>
      </c>
      <c r="L171" s="224" t="str">
        <f t="shared" si="34"/>
        <v>Pay</v>
      </c>
      <c r="M171" s="275">
        <f>IFERROR(INDEX(July15!F:F, MATCH(MEM_BF!$J171, July15!$B:$B, 0)), 0)</f>
        <v>0</v>
      </c>
      <c r="N171" s="199">
        <f>IFERROR(INDEX(July15!G:G, MATCH(MEM_BF!$J171, July15!$B:$B, 0)), 0)</f>
        <v>0</v>
      </c>
      <c r="O171" s="199">
        <f>IFERROR(INDEX('Aug15'!F:F, MATCH(MEM_BF!$J171, 'Aug15'!$A:$A, 0)), 0)</f>
        <v>0</v>
      </c>
      <c r="P171" s="199">
        <f>IFERROR(INDEX('Aug15'!$G:$G, MATCH(MEM_BF!$J171, 'Aug15'!$A:$A, 0)), 0)</f>
        <v>0</v>
      </c>
      <c r="Q171" s="199">
        <f>IFERROR(INDEX(Sept15!$F:$F, MATCH(MEM_BF!$J171, Sept15!$A:$A, 0)), 0)</f>
        <v>0</v>
      </c>
      <c r="R171" s="199">
        <f>IFERROR(INDEX(Sept15!$G:$G, MATCH(MEM_BF!$J171, Sept15!$A:$A, 0)), 0)</f>
        <v>0</v>
      </c>
      <c r="S171" s="199">
        <f>IFERROR(INDEX('Oct15'!$F:$F, MATCH(MEM_BF!$J171,'Oct15'!$A:$A, 0)), 0)</f>
        <v>0</v>
      </c>
      <c r="T171" s="199">
        <f>IFERROR(INDEX('Oct15'!$G:$G, MATCH(MEM_BF!$J171, 'Oct15'!$A:$A, 0)), 0)</f>
        <v>0</v>
      </c>
      <c r="U171" s="199">
        <f>IFERROR(INDEX('Nov15'!$F:$F, MATCH(MEM_BF!$J171,'Nov15'!$A:$A, 0)), 0)</f>
        <v>0</v>
      </c>
      <c r="V171" s="199">
        <f>IFERROR(INDEX('Nov15'!$G:$G, MATCH(MEM_BF!$J171, 'Nov15'!$A:$A, 0)), 0)</f>
        <v>0</v>
      </c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4">
        <f t="shared" si="30"/>
        <v>0</v>
      </c>
      <c r="AL171" s="263">
        <f t="shared" si="35"/>
        <v>0</v>
      </c>
    </row>
    <row r="172" spans="3:38" x14ac:dyDescent="0.3">
      <c r="C172" s="224"/>
      <c r="D172" s="224"/>
      <c r="E172" s="264">
        <f t="shared" si="31"/>
        <v>-1</v>
      </c>
      <c r="F172" s="264">
        <f t="shared" si="32"/>
        <v>0</v>
      </c>
      <c r="G172" s="264">
        <f t="shared" si="33"/>
        <v>0</v>
      </c>
      <c r="H172" s="264">
        <f t="shared" si="36"/>
        <v>-1</v>
      </c>
      <c r="I172" s="267"/>
      <c r="J172" s="224" t="s">
        <v>1270</v>
      </c>
      <c r="K172" s="265" t="str">
        <f t="shared" si="29"/>
        <v>Please</v>
      </c>
      <c r="L172" s="224" t="str">
        <f t="shared" si="34"/>
        <v>Pay</v>
      </c>
      <c r="M172" s="275">
        <f>IFERROR(INDEX(July15!F:F, MATCH(MEM_BF!$J172, July15!$B:$B, 0)), 0)</f>
        <v>0</v>
      </c>
      <c r="N172" s="199">
        <f>IFERROR(INDEX(July15!G:G, MATCH(MEM_BF!$J172, July15!$B:$B, 0)), 0)</f>
        <v>0</v>
      </c>
      <c r="O172" s="199">
        <f>IFERROR(INDEX('Aug15'!F:F, MATCH(MEM_BF!$J172, 'Aug15'!$A:$A, 0)), 0)</f>
        <v>0</v>
      </c>
      <c r="P172" s="199">
        <f>IFERROR(INDEX('Aug15'!$G:$G, MATCH(MEM_BF!$J172, 'Aug15'!$A:$A, 0)), 0)</f>
        <v>0</v>
      </c>
      <c r="Q172" s="199">
        <f>IFERROR(INDEX(Sept15!$F:$F, MATCH(MEM_BF!$J172, Sept15!$A:$A, 0)), 0)</f>
        <v>0</v>
      </c>
      <c r="R172" s="199">
        <f>IFERROR(INDEX(Sept15!$G:$G, MATCH(MEM_BF!$J172, Sept15!$A:$A, 0)), 0)</f>
        <v>0</v>
      </c>
      <c r="S172" s="199">
        <f>IFERROR(INDEX('Oct15'!$F:$F, MATCH(MEM_BF!$J172,'Oct15'!$A:$A, 0)), 0)</f>
        <v>0</v>
      </c>
      <c r="T172" s="199">
        <f>IFERROR(INDEX('Oct15'!$G:$G, MATCH(MEM_BF!$J172, 'Oct15'!$A:$A, 0)), 0)</f>
        <v>0</v>
      </c>
      <c r="U172" s="199">
        <f>IFERROR(INDEX('Nov15'!$F:$F, MATCH(MEM_BF!$J172,'Nov15'!$A:$A, 0)), 0)</f>
        <v>0</v>
      </c>
      <c r="V172" s="199">
        <f>IFERROR(INDEX('Nov15'!$G:$G, MATCH(MEM_BF!$J172, 'Nov15'!$A:$A, 0)), 0)</f>
        <v>0</v>
      </c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4">
        <f t="shared" si="30"/>
        <v>0</v>
      </c>
      <c r="AL172" s="263">
        <f t="shared" si="35"/>
        <v>0</v>
      </c>
    </row>
    <row r="173" spans="3:38" x14ac:dyDescent="0.3">
      <c r="C173" s="224">
        <v>15</v>
      </c>
      <c r="D173" s="224">
        <v>8</v>
      </c>
      <c r="E173" s="264">
        <f t="shared" si="31"/>
        <v>12</v>
      </c>
      <c r="F173" s="264">
        <f t="shared" si="32"/>
        <v>1</v>
      </c>
      <c r="G173" s="264">
        <f t="shared" si="33"/>
        <v>16</v>
      </c>
      <c r="H173" s="264">
        <f t="shared" si="36"/>
        <v>0</v>
      </c>
      <c r="I173" s="267"/>
      <c r="J173" s="224" t="s">
        <v>40</v>
      </c>
      <c r="K173" s="265">
        <f t="shared" si="29"/>
        <v>2016</v>
      </c>
      <c r="L173" s="224" t="str">
        <f t="shared" si="34"/>
        <v>Jan</v>
      </c>
      <c r="M173" s="275">
        <f>IFERROR(INDEX(July15!F:F, MATCH(MEM_BF!$J173, July15!$B:$B, 0)), 0)</f>
        <v>20</v>
      </c>
      <c r="N173" s="199">
        <f>IFERROR(INDEX(July15!G:G, MATCH(MEM_BF!$J173, July15!$B:$B, 0)), 0)</f>
        <v>0</v>
      </c>
      <c r="O173" s="199">
        <f>IFERROR(INDEX('Aug15'!F:F, MATCH(MEM_BF!$J173, 'Aug15'!$A:$A, 0)), 0)</f>
        <v>20</v>
      </c>
      <c r="P173" s="199">
        <f>IFERROR(INDEX('Aug15'!$G:$G, MATCH(MEM_BF!$J173, 'Aug15'!$A:$A, 0)), 0)</f>
        <v>0</v>
      </c>
      <c r="Q173" s="199">
        <f>IFERROR(INDEX(Sept15!$F:$F, MATCH(MEM_BF!$J173, Sept15!$A:$A, 0)), 0)</f>
        <v>20</v>
      </c>
      <c r="R173" s="199">
        <f>IFERROR(INDEX(Sept15!$G:$G, MATCH(MEM_BF!$J173, Sept15!$A:$A, 0)), 0)</f>
        <v>0</v>
      </c>
      <c r="S173" s="199">
        <f>IFERROR(INDEX('Oct15'!$F:$F, MATCH(MEM_BF!$J173,'Oct15'!$A:$A, 0)), 0)</f>
        <v>20</v>
      </c>
      <c r="T173" s="199">
        <f>IFERROR(INDEX('Oct15'!$G:$G, MATCH(MEM_BF!$J173, 'Oct15'!$A:$A, 0)), 0)</f>
        <v>0</v>
      </c>
      <c r="U173" s="199">
        <f>IFERROR(INDEX('Nov15'!$F:$F, MATCH(MEM_BF!$J173,'Nov15'!$A:$A, 0)), 0)</f>
        <v>20</v>
      </c>
      <c r="V173" s="199">
        <f>IFERROR(INDEX('Nov15'!$G:$G, MATCH(MEM_BF!$J173, 'Nov15'!$A:$A, 0)), 0)</f>
        <v>0</v>
      </c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4">
        <f t="shared" si="30"/>
        <v>100</v>
      </c>
      <c r="AL173" s="263">
        <f t="shared" si="35"/>
        <v>5</v>
      </c>
    </row>
    <row r="174" spans="3:38" x14ac:dyDescent="0.3">
      <c r="C174" s="224"/>
      <c r="D174" s="224"/>
      <c r="E174" s="264">
        <f t="shared" si="31"/>
        <v>-1</v>
      </c>
      <c r="F174" s="264">
        <f t="shared" si="32"/>
        <v>0</v>
      </c>
      <c r="G174" s="264">
        <f t="shared" si="33"/>
        <v>0</v>
      </c>
      <c r="H174" s="264">
        <f t="shared" si="36"/>
        <v>-1</v>
      </c>
      <c r="I174" s="267"/>
      <c r="J174" s="224" t="s">
        <v>1288</v>
      </c>
      <c r="K174" s="265" t="str">
        <f t="shared" si="29"/>
        <v>Please</v>
      </c>
      <c r="L174" s="224" t="str">
        <f t="shared" si="34"/>
        <v>Pay</v>
      </c>
      <c r="M174" s="275">
        <f>IFERROR(INDEX(July15!F:F, MATCH(MEM_BF!$J174, July15!$B:$B, 0)), 0)</f>
        <v>0</v>
      </c>
      <c r="N174" s="199">
        <f>IFERROR(INDEX(July15!G:G, MATCH(MEM_BF!$J174, July15!$B:$B, 0)), 0)</f>
        <v>0</v>
      </c>
      <c r="O174" s="199">
        <f>IFERROR(INDEX('Aug15'!F:F, MATCH(MEM_BF!$J174, 'Aug15'!$A:$A, 0)), 0)</f>
        <v>0</v>
      </c>
      <c r="P174" s="199">
        <f>IFERROR(INDEX('Aug15'!$G:$G, MATCH(MEM_BF!$J174, 'Aug15'!$A:$A, 0)), 0)</f>
        <v>0</v>
      </c>
      <c r="Q174" s="199">
        <f>IFERROR(INDEX(Sept15!$F:$F, MATCH(MEM_BF!$J174, Sept15!$A:$A, 0)), 0)</f>
        <v>0</v>
      </c>
      <c r="R174" s="199">
        <f>IFERROR(INDEX(Sept15!$G:$G, MATCH(MEM_BF!$J174, Sept15!$A:$A, 0)), 0)</f>
        <v>0</v>
      </c>
      <c r="S174" s="199">
        <f>IFERROR(INDEX('Oct15'!$F:$F, MATCH(MEM_BF!$J174,'Oct15'!$A:$A, 0)), 0)</f>
        <v>0</v>
      </c>
      <c r="T174" s="199">
        <f>IFERROR(INDEX('Oct15'!$G:$G, MATCH(MEM_BF!$J174, 'Oct15'!$A:$A, 0)), 0)</f>
        <v>0</v>
      </c>
      <c r="U174" s="199">
        <f>IFERROR(INDEX('Nov15'!$F:$F, MATCH(MEM_BF!$J174,'Nov15'!$A:$A, 0)), 0)</f>
        <v>0</v>
      </c>
      <c r="V174" s="199">
        <f>IFERROR(INDEX('Nov15'!$G:$G, MATCH(MEM_BF!$J174, 'Nov15'!$A:$A, 0)), 0)</f>
        <v>0</v>
      </c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4">
        <f t="shared" si="30"/>
        <v>0</v>
      </c>
      <c r="AL174" s="263">
        <f t="shared" si="35"/>
        <v>0</v>
      </c>
    </row>
    <row r="175" spans="3:38" x14ac:dyDescent="0.3">
      <c r="C175" s="224">
        <v>15</v>
      </c>
      <c r="D175" s="224">
        <v>11</v>
      </c>
      <c r="E175" s="264">
        <f t="shared" si="31"/>
        <v>16</v>
      </c>
      <c r="F175" s="264">
        <f t="shared" si="32"/>
        <v>1</v>
      </c>
      <c r="G175" s="264">
        <f t="shared" si="33"/>
        <v>16</v>
      </c>
      <c r="H175" s="264">
        <f t="shared" si="36"/>
        <v>4</v>
      </c>
      <c r="I175" s="267"/>
      <c r="J175" s="224" t="s">
        <v>565</v>
      </c>
      <c r="K175" s="265">
        <f t="shared" si="29"/>
        <v>2016</v>
      </c>
      <c r="L175" s="224" t="str">
        <f t="shared" si="34"/>
        <v>May</v>
      </c>
      <c r="M175" s="275">
        <f>IFERROR(INDEX(July15!F:F, MATCH(MEM_BF!$J175, July15!$B:$B, 0)), 0)</f>
        <v>0</v>
      </c>
      <c r="N175" s="199">
        <f>IFERROR(INDEX(July15!G:G, MATCH(MEM_BF!$J175, July15!$B:$B, 0)), 0)</f>
        <v>0</v>
      </c>
      <c r="O175" s="199">
        <f>IFERROR(INDEX('Aug15'!F:F, MATCH(MEM_BF!$J175, 'Aug15'!$A:$A, 0)), 0)</f>
        <v>60</v>
      </c>
      <c r="P175" s="199">
        <f>IFERROR(INDEX('Aug15'!$G:$G, MATCH(MEM_BF!$J175, 'Aug15'!$A:$A, 0)), 0)</f>
        <v>0</v>
      </c>
      <c r="Q175" s="199">
        <f>IFERROR(INDEX(Sept15!$F:$F, MATCH(MEM_BF!$J175, Sept15!$A:$A, 0)), 0)</f>
        <v>0</v>
      </c>
      <c r="R175" s="199">
        <f>IFERROR(INDEX(Sept15!$G:$G, MATCH(MEM_BF!$J175, Sept15!$A:$A, 0)), 0)</f>
        <v>0</v>
      </c>
      <c r="S175" s="199">
        <f>IFERROR(INDEX('Oct15'!$F:$F, MATCH(MEM_BF!$J175,'Oct15'!$A:$A, 0)), 0)</f>
        <v>0</v>
      </c>
      <c r="T175" s="199">
        <f>IFERROR(INDEX('Oct15'!$G:$G, MATCH(MEM_BF!$J175, 'Oct15'!$A:$A, 0)), 0)</f>
        <v>0</v>
      </c>
      <c r="U175" s="199">
        <f>IFERROR(INDEX('Nov15'!$F:$F, MATCH(MEM_BF!$J175,'Nov15'!$A:$A, 0)), 0)</f>
        <v>60</v>
      </c>
      <c r="V175" s="199">
        <f>IFERROR(INDEX('Nov15'!$G:$G, MATCH(MEM_BF!$J175, 'Nov15'!$A:$A, 0)), 0)</f>
        <v>0</v>
      </c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4">
        <f t="shared" si="30"/>
        <v>120</v>
      </c>
      <c r="AL175" s="263">
        <f t="shared" si="35"/>
        <v>6</v>
      </c>
    </row>
    <row r="176" spans="3:38" x14ac:dyDescent="0.3">
      <c r="C176" s="224">
        <v>15</v>
      </c>
      <c r="D176" s="224">
        <v>12</v>
      </c>
      <c r="E176" s="264">
        <f t="shared" si="31"/>
        <v>11</v>
      </c>
      <c r="F176" s="264">
        <f t="shared" si="32"/>
        <v>0</v>
      </c>
      <c r="G176" s="264">
        <f t="shared" si="33"/>
        <v>15</v>
      </c>
      <c r="H176" s="264">
        <f t="shared" si="36"/>
        <v>11</v>
      </c>
      <c r="I176" s="267"/>
      <c r="J176" s="224" t="s">
        <v>1298</v>
      </c>
      <c r="K176" s="265">
        <f t="shared" si="29"/>
        <v>2015</v>
      </c>
      <c r="L176" s="224" t="str">
        <f t="shared" si="34"/>
        <v>Dec</v>
      </c>
      <c r="M176" s="275">
        <f>IFERROR(INDEX(July15!F:F, MATCH(MEM_BF!$J176, July15!$B:$B, 0)), 0)</f>
        <v>0</v>
      </c>
      <c r="N176" s="199">
        <f>IFERROR(INDEX(July15!G:G, MATCH(MEM_BF!$J176, July15!$B:$B, 0)), 0)</f>
        <v>0</v>
      </c>
      <c r="O176" s="199">
        <f>IFERROR(INDEX('Aug15'!F:F, MATCH(MEM_BF!$J176, 'Aug15'!$A:$A, 0)), 0)</f>
        <v>0</v>
      </c>
      <c r="P176" s="199">
        <f>IFERROR(INDEX('Aug15'!$G:$G, MATCH(MEM_BF!$J176, 'Aug15'!$A:$A, 0)), 0)</f>
        <v>500</v>
      </c>
      <c r="Q176" s="199">
        <f>IFERROR(INDEX(Sept15!$F:$F, MATCH(MEM_BF!$J176, Sept15!$A:$A, 0)), 0)</f>
        <v>0</v>
      </c>
      <c r="R176" s="199">
        <f>IFERROR(INDEX(Sept15!$G:$G, MATCH(MEM_BF!$J176, Sept15!$A:$A, 0)), 0)</f>
        <v>0</v>
      </c>
      <c r="S176" s="199">
        <f>IFERROR(INDEX('Oct15'!$F:$F, MATCH(MEM_BF!$J176,'Oct15'!$A:$A, 0)), 0)</f>
        <v>0</v>
      </c>
      <c r="T176" s="199">
        <f>IFERROR(INDEX('Oct15'!$G:$G, MATCH(MEM_BF!$J176, 'Oct15'!$A:$A, 0)), 0)</f>
        <v>0</v>
      </c>
      <c r="U176" s="199">
        <f>IFERROR(INDEX('Nov15'!$F:$F, MATCH(MEM_BF!$J176,'Nov15'!$A:$A, 0)), 0)</f>
        <v>0</v>
      </c>
      <c r="V176" s="199">
        <f>IFERROR(INDEX('Nov15'!$G:$G, MATCH(MEM_BF!$J176, 'Nov15'!$A:$A, 0)), 0)</f>
        <v>0</v>
      </c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4">
        <f t="shared" si="30"/>
        <v>0</v>
      </c>
      <c r="AL176" s="263">
        <f t="shared" si="35"/>
        <v>0</v>
      </c>
    </row>
    <row r="177" spans="3:38" x14ac:dyDescent="0.3">
      <c r="C177" s="224">
        <v>16</v>
      </c>
      <c r="D177" s="224">
        <v>1</v>
      </c>
      <c r="E177" s="264">
        <f t="shared" si="31"/>
        <v>0</v>
      </c>
      <c r="F177" s="264">
        <f t="shared" si="32"/>
        <v>0</v>
      </c>
      <c r="G177" s="264">
        <f t="shared" si="33"/>
        <v>16</v>
      </c>
      <c r="H177" s="264">
        <f t="shared" si="36"/>
        <v>0</v>
      </c>
      <c r="I177" s="267"/>
      <c r="J177" s="224" t="s">
        <v>1302</v>
      </c>
      <c r="K177" s="265">
        <f t="shared" si="29"/>
        <v>2016</v>
      </c>
      <c r="L177" s="224" t="str">
        <f t="shared" si="34"/>
        <v>Jan</v>
      </c>
      <c r="M177" s="275">
        <f>IFERROR(INDEX(July15!F:F, MATCH(MEM_BF!$J177, July15!$B:$B, 0)), 0)</f>
        <v>0</v>
      </c>
      <c r="N177" s="199">
        <f>IFERROR(INDEX(July15!G:G, MATCH(MEM_BF!$J177, July15!$B:$B, 0)), 0)</f>
        <v>0</v>
      </c>
      <c r="O177" s="199">
        <f>IFERROR(INDEX('Aug15'!F:F, MATCH(MEM_BF!$J177, 'Aug15'!$A:$A, 0)), 0)</f>
        <v>0</v>
      </c>
      <c r="P177" s="199">
        <f>IFERROR(INDEX('Aug15'!$G:$G, MATCH(MEM_BF!$J177, 'Aug15'!$A:$A, 0)), 0)</f>
        <v>0</v>
      </c>
      <c r="Q177" s="199">
        <f>IFERROR(INDEX(Sept15!$F:$F, MATCH(MEM_BF!$J177, Sept15!$A:$A, 0)), 0)</f>
        <v>0</v>
      </c>
      <c r="R177" s="199">
        <f>IFERROR(INDEX(Sept15!$G:$G, MATCH(MEM_BF!$J177, Sept15!$A:$A, 0)), 0)</f>
        <v>0</v>
      </c>
      <c r="S177" s="199">
        <f>IFERROR(INDEX('Oct15'!$F:$F, MATCH(MEM_BF!$J177,'Oct15'!$A:$A, 0)), 0)</f>
        <v>0</v>
      </c>
      <c r="T177" s="199">
        <f>IFERROR(INDEX('Oct15'!$G:$G, MATCH(MEM_BF!$J177, 'Oct15'!$A:$A, 0)), 0)</f>
        <v>0</v>
      </c>
      <c r="U177" s="199">
        <f>IFERROR(INDEX('Nov15'!$F:$F, MATCH(MEM_BF!$J177,'Nov15'!$A:$A, 0)), 0)</f>
        <v>0</v>
      </c>
      <c r="V177" s="199">
        <f>IFERROR(INDEX('Nov15'!$G:$G, MATCH(MEM_BF!$J177, 'Nov15'!$A:$A, 0)), 0)</f>
        <v>0</v>
      </c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4">
        <f t="shared" si="30"/>
        <v>0</v>
      </c>
      <c r="AL177" s="263">
        <f t="shared" si="35"/>
        <v>0</v>
      </c>
    </row>
    <row r="178" spans="3:38" x14ac:dyDescent="0.3">
      <c r="C178" s="224">
        <v>15</v>
      </c>
      <c r="D178" s="224">
        <v>9</v>
      </c>
      <c r="E178" s="264">
        <f t="shared" si="31"/>
        <v>18</v>
      </c>
      <c r="F178" s="264">
        <f t="shared" si="32"/>
        <v>1</v>
      </c>
      <c r="G178" s="264">
        <f t="shared" si="33"/>
        <v>16</v>
      </c>
      <c r="H178" s="264">
        <f t="shared" si="36"/>
        <v>6</v>
      </c>
      <c r="I178" s="267"/>
      <c r="J178" s="224" t="s">
        <v>1306</v>
      </c>
      <c r="K178" s="265">
        <f t="shared" si="29"/>
        <v>2016</v>
      </c>
      <c r="L178" s="224" t="str">
        <f t="shared" si="34"/>
        <v>Jul</v>
      </c>
      <c r="M178" s="275">
        <f>IFERROR(INDEX(July15!F:F, MATCH(MEM_BF!$J178, July15!$B:$B, 0)), 0)</f>
        <v>0</v>
      </c>
      <c r="N178" s="199">
        <f>IFERROR(INDEX(July15!G:G, MATCH(MEM_BF!$J178, July15!$B:$B, 0)), 0)</f>
        <v>0</v>
      </c>
      <c r="O178" s="199">
        <f>IFERROR(INDEX('Aug15'!F:F, MATCH(MEM_BF!$J178, 'Aug15'!$A:$A, 0)), 0)</f>
        <v>0</v>
      </c>
      <c r="P178" s="199">
        <f>IFERROR(INDEX('Aug15'!$G:$G, MATCH(MEM_BF!$J178, 'Aug15'!$A:$A, 0)), 0)</f>
        <v>0</v>
      </c>
      <c r="Q178" s="199">
        <f>IFERROR(INDEX(Sept15!$F:$F, MATCH(MEM_BF!$J178, Sept15!$A:$A, 0)), 0)</f>
        <v>0</v>
      </c>
      <c r="R178" s="199">
        <f>IFERROR(INDEX(Sept15!$G:$G, MATCH(MEM_BF!$J178, Sept15!$A:$A, 0)), 0)</f>
        <v>0</v>
      </c>
      <c r="S178" s="199">
        <f>IFERROR(INDEX('Oct15'!$F:$F, MATCH(MEM_BF!$J178,'Oct15'!$A:$A, 0)), 0)</f>
        <v>0</v>
      </c>
      <c r="T178" s="199">
        <f>IFERROR(INDEX('Oct15'!$G:$G, MATCH(MEM_BF!$J178, 'Oct15'!$A:$A, 0)), 0)</f>
        <v>0</v>
      </c>
      <c r="U178" s="199">
        <f>IFERROR(INDEX('Nov15'!$F:$F, MATCH(MEM_BF!$J178,'Nov15'!$A:$A, 0)), 0)</f>
        <v>200</v>
      </c>
      <c r="V178" s="199">
        <f>IFERROR(INDEX('Nov15'!$G:$G, MATCH(MEM_BF!$J178, 'Nov15'!$A:$A, 0)), 0)</f>
        <v>0</v>
      </c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4">
        <f t="shared" si="30"/>
        <v>200</v>
      </c>
      <c r="AL178" s="263">
        <f t="shared" si="35"/>
        <v>10</v>
      </c>
    </row>
    <row r="179" spans="3:38" x14ac:dyDescent="0.3">
      <c r="C179" s="224">
        <v>15</v>
      </c>
      <c r="D179" s="224">
        <v>2</v>
      </c>
      <c r="E179" s="264">
        <f t="shared" si="31"/>
        <v>1</v>
      </c>
      <c r="F179" s="264">
        <f t="shared" si="32"/>
        <v>0</v>
      </c>
      <c r="G179" s="264">
        <f t="shared" si="33"/>
        <v>15</v>
      </c>
      <c r="H179" s="264">
        <f t="shared" si="36"/>
        <v>1</v>
      </c>
      <c r="I179" s="267"/>
      <c r="J179" s="224" t="s">
        <v>1312</v>
      </c>
      <c r="K179" s="265">
        <f t="shared" si="29"/>
        <v>2015</v>
      </c>
      <c r="L179" s="224" t="str">
        <f t="shared" si="34"/>
        <v>Feb</v>
      </c>
      <c r="M179" s="275">
        <f>IFERROR(INDEX(July15!F:F, MATCH(MEM_BF!$J179, July15!$B:$B, 0)), 0)</f>
        <v>0</v>
      </c>
      <c r="N179" s="199">
        <f>IFERROR(INDEX(July15!G:G, MATCH(MEM_BF!$J179, July15!$B:$B, 0)), 0)</f>
        <v>0</v>
      </c>
      <c r="O179" s="199">
        <f>IFERROR(INDEX('Aug15'!F:F, MATCH(MEM_BF!$J179, 'Aug15'!$A:$A, 0)), 0)</f>
        <v>0</v>
      </c>
      <c r="P179" s="199">
        <f>IFERROR(INDEX('Aug15'!$G:$G, MATCH(MEM_BF!$J179, 'Aug15'!$A:$A, 0)), 0)</f>
        <v>0</v>
      </c>
      <c r="Q179" s="199">
        <f>IFERROR(INDEX(Sept15!$F:$F, MATCH(MEM_BF!$J179, Sept15!$A:$A, 0)), 0)</f>
        <v>0</v>
      </c>
      <c r="R179" s="199">
        <f>IFERROR(INDEX(Sept15!$G:$G, MATCH(MEM_BF!$J179, Sept15!$A:$A, 0)), 0)</f>
        <v>0</v>
      </c>
      <c r="S179" s="199">
        <f>IFERROR(INDEX('Oct15'!$F:$F, MATCH(MEM_BF!$J179,'Oct15'!$A:$A, 0)), 0)</f>
        <v>0</v>
      </c>
      <c r="T179" s="199">
        <f>IFERROR(INDEX('Oct15'!$G:$G, MATCH(MEM_BF!$J179, 'Oct15'!$A:$A, 0)), 0)</f>
        <v>0</v>
      </c>
      <c r="U179" s="199">
        <f>IFERROR(INDEX('Nov15'!$F:$F, MATCH(MEM_BF!$J179,'Nov15'!$A:$A, 0)), 0)</f>
        <v>0</v>
      </c>
      <c r="V179" s="199">
        <f>IFERROR(INDEX('Nov15'!$G:$G, MATCH(MEM_BF!$J179, 'Nov15'!$A:$A, 0)), 0)</f>
        <v>0</v>
      </c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4">
        <f t="shared" si="30"/>
        <v>0</v>
      </c>
      <c r="AL179" s="263">
        <f t="shared" si="35"/>
        <v>0</v>
      </c>
    </row>
    <row r="180" spans="3:38" x14ac:dyDescent="0.3">
      <c r="C180" s="224">
        <v>16</v>
      </c>
      <c r="D180" s="224">
        <v>6</v>
      </c>
      <c r="E180" s="264">
        <f t="shared" si="31"/>
        <v>17</v>
      </c>
      <c r="F180" s="264">
        <f t="shared" si="32"/>
        <v>1</v>
      </c>
      <c r="G180" s="264">
        <f t="shared" si="33"/>
        <v>17</v>
      </c>
      <c r="H180" s="264">
        <f t="shared" si="36"/>
        <v>5</v>
      </c>
      <c r="I180" s="267"/>
      <c r="J180" s="224" t="s">
        <v>571</v>
      </c>
      <c r="K180" s="265">
        <f t="shared" si="29"/>
        <v>2017</v>
      </c>
      <c r="L180" s="224" t="str">
        <f t="shared" si="34"/>
        <v>Jun</v>
      </c>
      <c r="M180" s="275">
        <f>IFERROR(INDEX(July15!F:F, MATCH(MEM_BF!$J180, July15!$B:$B, 0)), 0)</f>
        <v>0</v>
      </c>
      <c r="N180" s="199">
        <f>IFERROR(INDEX(July15!G:G, MATCH(MEM_BF!$J180, July15!$B:$B, 0)), 0)</f>
        <v>0</v>
      </c>
      <c r="O180" s="199">
        <f>IFERROR(INDEX('Aug15'!F:F, MATCH(MEM_BF!$J180, 'Aug15'!$A:$A, 0)), 0)</f>
        <v>240</v>
      </c>
      <c r="P180" s="199">
        <f>IFERROR(INDEX('Aug15'!$G:$G, MATCH(MEM_BF!$J180, 'Aug15'!$A:$A, 0)), 0)</f>
        <v>0</v>
      </c>
      <c r="Q180" s="199">
        <f>IFERROR(INDEX(Sept15!$F:$F, MATCH(MEM_BF!$J180, Sept15!$A:$A, 0)), 0)</f>
        <v>0</v>
      </c>
      <c r="R180" s="199">
        <f>IFERROR(INDEX(Sept15!$G:$G, MATCH(MEM_BF!$J180, Sept15!$A:$A, 0)), 0)</f>
        <v>0</v>
      </c>
      <c r="S180" s="199">
        <f>IFERROR(INDEX('Oct15'!$F:$F, MATCH(MEM_BF!$J180,'Oct15'!$A:$A, 0)), 0)</f>
        <v>0</v>
      </c>
      <c r="T180" s="199">
        <f>IFERROR(INDEX('Oct15'!$G:$G, MATCH(MEM_BF!$J180, 'Oct15'!$A:$A, 0)), 0)</f>
        <v>0</v>
      </c>
      <c r="U180" s="199">
        <f>IFERROR(INDEX('Nov15'!$F:$F, MATCH(MEM_BF!$J180,'Nov15'!$A:$A, 0)), 0)</f>
        <v>0</v>
      </c>
      <c r="V180" s="199">
        <f>IFERROR(INDEX('Nov15'!$G:$G, MATCH(MEM_BF!$J180, 'Nov15'!$A:$A, 0)), 0)</f>
        <v>0</v>
      </c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4">
        <f t="shared" si="30"/>
        <v>240</v>
      </c>
      <c r="AL180" s="263">
        <f t="shared" si="35"/>
        <v>12</v>
      </c>
    </row>
    <row r="181" spans="3:38" x14ac:dyDescent="0.3">
      <c r="C181" s="224"/>
      <c r="D181" s="224"/>
      <c r="E181" s="264">
        <f t="shared" si="31"/>
        <v>-1</v>
      </c>
      <c r="F181" s="264">
        <f t="shared" si="32"/>
        <v>0</v>
      </c>
      <c r="G181" s="264">
        <f t="shared" si="33"/>
        <v>0</v>
      </c>
      <c r="H181" s="264">
        <f t="shared" si="36"/>
        <v>-1</v>
      </c>
      <c r="I181" s="267"/>
      <c r="J181" s="224" t="s">
        <v>1317</v>
      </c>
      <c r="K181" s="265" t="str">
        <f t="shared" si="29"/>
        <v>Please</v>
      </c>
      <c r="L181" s="224" t="str">
        <f t="shared" si="34"/>
        <v>Pay</v>
      </c>
      <c r="M181" s="275">
        <f>IFERROR(INDEX(July15!F:F, MATCH(MEM_BF!$J181, July15!$B:$B, 0)), 0)</f>
        <v>0</v>
      </c>
      <c r="N181" s="199">
        <f>IFERROR(INDEX(July15!G:G, MATCH(MEM_BF!$J181, July15!$B:$B, 0)), 0)</f>
        <v>0</v>
      </c>
      <c r="O181" s="199">
        <f>IFERROR(INDEX('Aug15'!F:F, MATCH(MEM_BF!$J181, 'Aug15'!$A:$A, 0)), 0)</f>
        <v>0</v>
      </c>
      <c r="P181" s="199">
        <f>IFERROR(INDEX('Aug15'!$G:$G, MATCH(MEM_BF!$J181, 'Aug15'!$A:$A, 0)), 0)</f>
        <v>0</v>
      </c>
      <c r="Q181" s="199">
        <f>IFERROR(INDEX(Sept15!$F:$F, MATCH(MEM_BF!$J181, Sept15!$A:$A, 0)), 0)</f>
        <v>0</v>
      </c>
      <c r="R181" s="199">
        <f>IFERROR(INDEX(Sept15!$G:$G, MATCH(MEM_BF!$J181, Sept15!$A:$A, 0)), 0)</f>
        <v>0</v>
      </c>
      <c r="S181" s="199">
        <f>IFERROR(INDEX('Oct15'!$F:$F, MATCH(MEM_BF!$J181,'Oct15'!$A:$A, 0)), 0)</f>
        <v>0</v>
      </c>
      <c r="T181" s="199">
        <f>IFERROR(INDEX('Oct15'!$G:$G, MATCH(MEM_BF!$J181, 'Oct15'!$A:$A, 0)), 0)</f>
        <v>0</v>
      </c>
      <c r="U181" s="199">
        <f>IFERROR(INDEX('Nov15'!$F:$F, MATCH(MEM_BF!$J181,'Nov15'!$A:$A, 0)), 0)</f>
        <v>0</v>
      </c>
      <c r="V181" s="199">
        <f>IFERROR(INDEX('Nov15'!$G:$G, MATCH(MEM_BF!$J181, 'Nov15'!$A:$A, 0)), 0)</f>
        <v>0</v>
      </c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4">
        <f t="shared" si="30"/>
        <v>0</v>
      </c>
      <c r="AL181" s="263">
        <f t="shared" si="35"/>
        <v>0</v>
      </c>
    </row>
    <row r="182" spans="3:38" x14ac:dyDescent="0.3">
      <c r="C182" s="224"/>
      <c r="D182" s="224"/>
      <c r="E182" s="264">
        <f t="shared" si="31"/>
        <v>-1</v>
      </c>
      <c r="F182" s="264">
        <f t="shared" si="32"/>
        <v>0</v>
      </c>
      <c r="G182" s="264">
        <f t="shared" si="33"/>
        <v>0</v>
      </c>
      <c r="H182" s="264">
        <f t="shared" si="36"/>
        <v>-1</v>
      </c>
      <c r="I182" s="267"/>
      <c r="J182" s="224" t="s">
        <v>1319</v>
      </c>
      <c r="K182" s="265" t="str">
        <f t="shared" si="29"/>
        <v>Please</v>
      </c>
      <c r="L182" s="224" t="str">
        <f t="shared" si="34"/>
        <v>Pay</v>
      </c>
      <c r="M182" s="275">
        <f>IFERROR(INDEX(July15!F:F, MATCH(MEM_BF!$J182, July15!$B:$B, 0)), 0)</f>
        <v>0</v>
      </c>
      <c r="N182" s="199">
        <f>IFERROR(INDEX(July15!G:G, MATCH(MEM_BF!$J182, July15!$B:$B, 0)), 0)</f>
        <v>0</v>
      </c>
      <c r="O182" s="199">
        <f>IFERROR(INDEX('Aug15'!F:F, MATCH(MEM_BF!$J182, 'Aug15'!$A:$A, 0)), 0)</f>
        <v>0</v>
      </c>
      <c r="P182" s="199">
        <f>IFERROR(INDEX('Aug15'!$G:$G, MATCH(MEM_BF!$J182, 'Aug15'!$A:$A, 0)), 0)</f>
        <v>0</v>
      </c>
      <c r="Q182" s="199">
        <f>IFERROR(INDEX(Sept15!$F:$F, MATCH(MEM_BF!$J182, Sept15!$A:$A, 0)), 0)</f>
        <v>0</v>
      </c>
      <c r="R182" s="199">
        <f>IFERROR(INDEX(Sept15!$G:$G, MATCH(MEM_BF!$J182, Sept15!$A:$A, 0)), 0)</f>
        <v>0</v>
      </c>
      <c r="S182" s="199">
        <f>IFERROR(INDEX('Oct15'!$F:$F, MATCH(MEM_BF!$J182,'Oct15'!$A:$A, 0)), 0)</f>
        <v>0</v>
      </c>
      <c r="T182" s="199">
        <f>IFERROR(INDEX('Oct15'!$G:$G, MATCH(MEM_BF!$J182, 'Oct15'!$A:$A, 0)), 0)</f>
        <v>0</v>
      </c>
      <c r="U182" s="199">
        <f>IFERROR(INDEX('Nov15'!$F:$F, MATCH(MEM_BF!$J182,'Nov15'!$A:$A, 0)), 0)</f>
        <v>0</v>
      </c>
      <c r="V182" s="199">
        <f>IFERROR(INDEX('Nov15'!$G:$G, MATCH(MEM_BF!$J182, 'Nov15'!$A:$A, 0)), 0)</f>
        <v>0</v>
      </c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4">
        <f t="shared" si="30"/>
        <v>0</v>
      </c>
      <c r="AL182" s="263">
        <f t="shared" si="35"/>
        <v>0</v>
      </c>
    </row>
    <row r="183" spans="3:38" x14ac:dyDescent="0.3">
      <c r="C183" s="224"/>
      <c r="D183" s="224"/>
      <c r="E183" s="264">
        <f t="shared" si="31"/>
        <v>-1</v>
      </c>
      <c r="F183" s="264">
        <f t="shared" si="32"/>
        <v>0</v>
      </c>
      <c r="G183" s="264">
        <f t="shared" si="33"/>
        <v>0</v>
      </c>
      <c r="H183" s="264">
        <f t="shared" si="36"/>
        <v>-1</v>
      </c>
      <c r="I183" s="267"/>
      <c r="J183" s="224" t="s">
        <v>1321</v>
      </c>
      <c r="K183" s="265" t="str">
        <f t="shared" si="29"/>
        <v>Please</v>
      </c>
      <c r="L183" s="224" t="str">
        <f t="shared" si="34"/>
        <v>Pay</v>
      </c>
      <c r="M183" s="275">
        <f>IFERROR(INDEX(July15!F:F, MATCH(MEM_BF!$J183, July15!$B:$B, 0)), 0)</f>
        <v>0</v>
      </c>
      <c r="N183" s="199">
        <f>IFERROR(INDEX(July15!G:G, MATCH(MEM_BF!$J183, July15!$B:$B, 0)), 0)</f>
        <v>0</v>
      </c>
      <c r="O183" s="199">
        <f>IFERROR(INDEX('Aug15'!F:F, MATCH(MEM_BF!$J183, 'Aug15'!$A:$A, 0)), 0)</f>
        <v>0</v>
      </c>
      <c r="P183" s="199">
        <f>IFERROR(INDEX('Aug15'!$G:$G, MATCH(MEM_BF!$J183, 'Aug15'!$A:$A, 0)), 0)</f>
        <v>0</v>
      </c>
      <c r="Q183" s="199">
        <f>IFERROR(INDEX(Sept15!$F:$F, MATCH(MEM_BF!$J183, Sept15!$A:$A, 0)), 0)</f>
        <v>0</v>
      </c>
      <c r="R183" s="199">
        <f>IFERROR(INDEX(Sept15!$G:$G, MATCH(MEM_BF!$J183, Sept15!$A:$A, 0)), 0)</f>
        <v>0</v>
      </c>
      <c r="S183" s="199">
        <f>IFERROR(INDEX('Oct15'!$F:$F, MATCH(MEM_BF!$J183,'Oct15'!$A:$A, 0)), 0)</f>
        <v>0</v>
      </c>
      <c r="T183" s="199">
        <f>IFERROR(INDEX('Oct15'!$G:$G, MATCH(MEM_BF!$J183, 'Oct15'!$A:$A, 0)), 0)</f>
        <v>0</v>
      </c>
      <c r="U183" s="199">
        <f>IFERROR(INDEX('Nov15'!$F:$F, MATCH(MEM_BF!$J183,'Nov15'!$A:$A, 0)), 0)</f>
        <v>0</v>
      </c>
      <c r="V183" s="199">
        <f>IFERROR(INDEX('Nov15'!$G:$G, MATCH(MEM_BF!$J183, 'Nov15'!$A:$A, 0)), 0)</f>
        <v>0</v>
      </c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4">
        <f t="shared" si="30"/>
        <v>0</v>
      </c>
      <c r="AL183" s="263">
        <f t="shared" si="35"/>
        <v>0</v>
      </c>
    </row>
    <row r="184" spans="3:38" x14ac:dyDescent="0.3">
      <c r="C184" s="224">
        <v>15</v>
      </c>
      <c r="D184" s="224">
        <v>6</v>
      </c>
      <c r="E184" s="264">
        <f t="shared" si="31"/>
        <v>5</v>
      </c>
      <c r="F184" s="264">
        <f t="shared" si="32"/>
        <v>0</v>
      </c>
      <c r="G184" s="264">
        <f t="shared" si="33"/>
        <v>15</v>
      </c>
      <c r="H184" s="264">
        <f t="shared" si="36"/>
        <v>5</v>
      </c>
      <c r="I184" s="267"/>
      <c r="J184" s="224" t="s">
        <v>1323</v>
      </c>
      <c r="K184" s="265">
        <f t="shared" si="29"/>
        <v>2015</v>
      </c>
      <c r="L184" s="224" t="str">
        <f t="shared" si="34"/>
        <v>Jun</v>
      </c>
      <c r="M184" s="275">
        <f>IFERROR(INDEX(July15!F:F, MATCH(MEM_BF!$J184, July15!$B:$B, 0)), 0)</f>
        <v>0</v>
      </c>
      <c r="N184" s="199">
        <f>IFERROR(INDEX(July15!G:G, MATCH(MEM_BF!$J184, July15!$B:$B, 0)), 0)</f>
        <v>0</v>
      </c>
      <c r="O184" s="199">
        <f>IFERROR(INDEX('Aug15'!F:F, MATCH(MEM_BF!$J184, 'Aug15'!$A:$A, 0)), 0)</f>
        <v>0</v>
      </c>
      <c r="P184" s="199">
        <f>IFERROR(INDEX('Aug15'!$G:$G, MATCH(MEM_BF!$J184, 'Aug15'!$A:$A, 0)), 0)</f>
        <v>0</v>
      </c>
      <c r="Q184" s="199">
        <f>IFERROR(INDEX(Sept15!$F:$F, MATCH(MEM_BF!$J184, Sept15!$A:$A, 0)), 0)</f>
        <v>0</v>
      </c>
      <c r="R184" s="199">
        <f>IFERROR(INDEX(Sept15!$G:$G, MATCH(MEM_BF!$J184, Sept15!$A:$A, 0)), 0)</f>
        <v>0</v>
      </c>
      <c r="S184" s="199">
        <f>IFERROR(INDEX('Oct15'!$F:$F, MATCH(MEM_BF!$J184,'Oct15'!$A:$A, 0)), 0)</f>
        <v>0</v>
      </c>
      <c r="T184" s="199">
        <f>IFERROR(INDEX('Oct15'!$G:$G, MATCH(MEM_BF!$J184, 'Oct15'!$A:$A, 0)), 0)</f>
        <v>0</v>
      </c>
      <c r="U184" s="199">
        <f>IFERROR(INDEX('Nov15'!$F:$F, MATCH(MEM_BF!$J184,'Nov15'!$A:$A, 0)), 0)</f>
        <v>0</v>
      </c>
      <c r="V184" s="199">
        <f>IFERROR(INDEX('Nov15'!$G:$G, MATCH(MEM_BF!$J184, 'Nov15'!$A:$A, 0)), 0)</f>
        <v>0</v>
      </c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4">
        <f t="shared" si="30"/>
        <v>0</v>
      </c>
      <c r="AL184" s="263">
        <f t="shared" si="35"/>
        <v>0</v>
      </c>
    </row>
    <row r="185" spans="3:38" x14ac:dyDescent="0.3">
      <c r="C185" s="224">
        <v>15</v>
      </c>
      <c r="D185" s="224">
        <v>6</v>
      </c>
      <c r="E185" s="264">
        <f t="shared" si="31"/>
        <v>5</v>
      </c>
      <c r="F185" s="264">
        <f t="shared" si="32"/>
        <v>0</v>
      </c>
      <c r="G185" s="264">
        <f t="shared" si="33"/>
        <v>15</v>
      </c>
      <c r="H185" s="264">
        <f t="shared" si="36"/>
        <v>5</v>
      </c>
      <c r="I185" s="267"/>
      <c r="J185" s="224" t="s">
        <v>1326</v>
      </c>
      <c r="K185" s="265">
        <f t="shared" si="29"/>
        <v>2015</v>
      </c>
      <c r="L185" s="224" t="str">
        <f t="shared" si="34"/>
        <v>Jun</v>
      </c>
      <c r="M185" s="275">
        <f>IFERROR(INDEX(July15!F:F, MATCH(MEM_BF!$J185, July15!$B:$B, 0)), 0)</f>
        <v>0</v>
      </c>
      <c r="N185" s="199">
        <f>IFERROR(INDEX(July15!G:G, MATCH(MEM_BF!$J185, July15!$B:$B, 0)), 0)</f>
        <v>0</v>
      </c>
      <c r="O185" s="199">
        <f>IFERROR(INDEX('Aug15'!F:F, MATCH(MEM_BF!$J185, 'Aug15'!$A:$A, 0)), 0)</f>
        <v>0</v>
      </c>
      <c r="P185" s="199">
        <f>IFERROR(INDEX('Aug15'!$G:$G, MATCH(MEM_BF!$J185, 'Aug15'!$A:$A, 0)), 0)</f>
        <v>0</v>
      </c>
      <c r="Q185" s="199">
        <f>IFERROR(INDEX(Sept15!$F:$F, MATCH(MEM_BF!$J185, Sept15!$A:$A, 0)), 0)</f>
        <v>0</v>
      </c>
      <c r="R185" s="199">
        <f>IFERROR(INDEX(Sept15!$G:$G, MATCH(MEM_BF!$J185, Sept15!$A:$A, 0)), 0)</f>
        <v>0</v>
      </c>
      <c r="S185" s="199">
        <f>IFERROR(INDEX('Oct15'!$F:$F, MATCH(MEM_BF!$J185,'Oct15'!$A:$A, 0)), 0)</f>
        <v>0</v>
      </c>
      <c r="T185" s="199">
        <f>IFERROR(INDEX('Oct15'!$G:$G, MATCH(MEM_BF!$J185, 'Oct15'!$A:$A, 0)), 0)</f>
        <v>0</v>
      </c>
      <c r="U185" s="199">
        <f>IFERROR(INDEX('Nov15'!$F:$F, MATCH(MEM_BF!$J185,'Nov15'!$A:$A, 0)), 0)</f>
        <v>0</v>
      </c>
      <c r="V185" s="199">
        <f>IFERROR(INDEX('Nov15'!$G:$G, MATCH(MEM_BF!$J185, 'Nov15'!$A:$A, 0)), 0)</f>
        <v>0</v>
      </c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4">
        <f t="shared" si="30"/>
        <v>0</v>
      </c>
      <c r="AL185" s="263">
        <f t="shared" si="35"/>
        <v>0</v>
      </c>
    </row>
    <row r="186" spans="3:38" x14ac:dyDescent="0.3">
      <c r="C186" s="224">
        <v>15</v>
      </c>
      <c r="D186" s="224">
        <v>8</v>
      </c>
      <c r="E186" s="264">
        <f t="shared" si="31"/>
        <v>12</v>
      </c>
      <c r="F186" s="264">
        <f t="shared" si="32"/>
        <v>1</v>
      </c>
      <c r="G186" s="264">
        <f t="shared" si="33"/>
        <v>16</v>
      </c>
      <c r="H186" s="264">
        <f t="shared" si="36"/>
        <v>0</v>
      </c>
      <c r="I186" s="267"/>
      <c r="J186" s="224" t="s">
        <v>480</v>
      </c>
      <c r="K186" s="265">
        <f t="shared" si="29"/>
        <v>2016</v>
      </c>
      <c r="L186" s="224" t="str">
        <f t="shared" si="34"/>
        <v>Jan</v>
      </c>
      <c r="M186" s="275">
        <f>IFERROR(INDEX(July15!F:F, MATCH(MEM_BF!$J186, July15!$B:$B, 0)), 0)</f>
        <v>20</v>
      </c>
      <c r="N186" s="199">
        <f>IFERROR(INDEX(July15!G:G, MATCH(MEM_BF!$J186, July15!$B:$B, 0)), 0)</f>
        <v>0</v>
      </c>
      <c r="O186" s="199">
        <f>IFERROR(INDEX('Aug15'!F:F, MATCH(MEM_BF!$J186, 'Aug15'!$A:$A, 0)), 0)</f>
        <v>20</v>
      </c>
      <c r="P186" s="199">
        <f>IFERROR(INDEX('Aug15'!$G:$G, MATCH(MEM_BF!$J186, 'Aug15'!$A:$A, 0)), 0)</f>
        <v>0</v>
      </c>
      <c r="Q186" s="199">
        <f>IFERROR(INDEX(Sept15!$F:$F, MATCH(MEM_BF!$J186, Sept15!$A:$A, 0)), 0)</f>
        <v>20</v>
      </c>
      <c r="R186" s="199">
        <f>IFERROR(INDEX(Sept15!$G:$G, MATCH(MEM_BF!$J186, Sept15!$A:$A, 0)), 0)</f>
        <v>0</v>
      </c>
      <c r="S186" s="199">
        <f>IFERROR(INDEX('Oct15'!$F:$F, MATCH(MEM_BF!$J186,'Oct15'!$A:$A, 0)), 0)</f>
        <v>20</v>
      </c>
      <c r="T186" s="199">
        <f>IFERROR(INDEX('Oct15'!$G:$G, MATCH(MEM_BF!$J186, 'Oct15'!$A:$A, 0)), 0)</f>
        <v>0</v>
      </c>
      <c r="U186" s="199">
        <f>IFERROR(INDEX('Nov15'!$F:$F, MATCH(MEM_BF!$J186,'Nov15'!$A:$A, 0)), 0)</f>
        <v>20</v>
      </c>
      <c r="V186" s="199">
        <f>IFERROR(INDEX('Nov15'!$G:$G, MATCH(MEM_BF!$J186, 'Nov15'!$A:$A, 0)), 0)</f>
        <v>0</v>
      </c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4">
        <f t="shared" si="30"/>
        <v>100</v>
      </c>
      <c r="AL186" s="263">
        <f t="shared" si="35"/>
        <v>5</v>
      </c>
    </row>
    <row r="187" spans="3:38" s="207" customFormat="1" x14ac:dyDescent="0.3">
      <c r="C187" s="224">
        <v>15</v>
      </c>
      <c r="D187" s="224">
        <v>8</v>
      </c>
      <c r="E187" s="264">
        <f t="shared" si="31"/>
        <v>11</v>
      </c>
      <c r="F187" s="264">
        <f t="shared" si="32"/>
        <v>0</v>
      </c>
      <c r="G187" s="264">
        <f t="shared" si="33"/>
        <v>15</v>
      </c>
      <c r="H187" s="264">
        <f t="shared" si="36"/>
        <v>11</v>
      </c>
      <c r="I187" s="267"/>
      <c r="J187" s="224" t="s">
        <v>2427</v>
      </c>
      <c r="K187" s="265">
        <f t="shared" si="29"/>
        <v>2015</v>
      </c>
      <c r="L187" s="224" t="str">
        <f t="shared" si="34"/>
        <v>Dec</v>
      </c>
      <c r="M187" s="275">
        <f>IFERROR(INDEX(July15!F:F, MATCH(MEM_BF!$J187, July15!$B:$B, 0)), 0)</f>
        <v>0</v>
      </c>
      <c r="N187" s="199">
        <f>IFERROR(INDEX(July15!G:G, MATCH(MEM_BF!$J187, July15!$B:$B, 0)), 0)</f>
        <v>0</v>
      </c>
      <c r="O187" s="199">
        <f>IFERROR(INDEX('Aug15'!F:F, MATCH(MEM_BF!$J187, 'Aug15'!$A:$A, 0)), 0)</f>
        <v>0</v>
      </c>
      <c r="P187" s="199">
        <f>IFERROR(INDEX('Aug15'!$G:$G, MATCH(MEM_BF!$J187, 'Aug15'!$A:$A, 0)), 0)</f>
        <v>0</v>
      </c>
      <c r="Q187" s="199">
        <v>40</v>
      </c>
      <c r="R187" s="199">
        <f>IFERROR(INDEX(Sept15!$G:$G, MATCH(MEM_BF!$J187, Sept15!$A:$A, 0)), 0)</f>
        <v>0</v>
      </c>
      <c r="S187" s="199">
        <f>IFERROR(INDEX('Oct15'!$F:$F, MATCH(MEM_BF!$J187,'Oct15'!$A:$A, 0)), 0)</f>
        <v>20</v>
      </c>
      <c r="T187" s="199">
        <f>IFERROR(INDEX('Oct15'!$G:$G, MATCH(MEM_BF!$J187, 'Oct15'!$A:$A, 0)), 0)</f>
        <v>0</v>
      </c>
      <c r="U187" s="199">
        <f>IFERROR(INDEX('Nov15'!$F:$F, MATCH(MEM_BF!$J187,'Nov15'!$A:$A, 0)), 0)</f>
        <v>20</v>
      </c>
      <c r="V187" s="199">
        <f>IFERROR(INDEX('Nov15'!$G:$G, MATCH(MEM_BF!$J187, 'Nov15'!$A:$A, 0)), 0)</f>
        <v>0</v>
      </c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4">
        <f t="shared" si="30"/>
        <v>80</v>
      </c>
      <c r="AL187" s="263">
        <f t="shared" si="35"/>
        <v>4</v>
      </c>
    </row>
    <row r="188" spans="3:38" s="207" customFormat="1" x14ac:dyDescent="0.3">
      <c r="C188" s="224">
        <v>15</v>
      </c>
      <c r="D188" s="224">
        <v>11</v>
      </c>
      <c r="E188" s="264">
        <f t="shared" ref="E188" si="37">D188+AL188-1</f>
        <v>10</v>
      </c>
      <c r="F188" s="264">
        <f t="shared" ref="F188" si="38">ROUNDDOWN(E188/12, 0)</f>
        <v>0</v>
      </c>
      <c r="G188" s="264">
        <f t="shared" ref="G188" si="39">C188+F188</f>
        <v>15</v>
      </c>
      <c r="H188" s="264">
        <f t="shared" ref="H188" si="40">E188-F188*12</f>
        <v>10</v>
      </c>
      <c r="I188" s="267"/>
      <c r="J188" s="224" t="s">
        <v>2607</v>
      </c>
      <c r="K188" s="265">
        <f t="shared" ref="K188" si="41">LOOKUP(G188,$A$20:$B$35)</f>
        <v>2015</v>
      </c>
      <c r="L188" s="224" t="str">
        <f t="shared" ref="L188" si="42">LOOKUP(H188,$A$6:$B$18)</f>
        <v>Nov</v>
      </c>
      <c r="M188" s="290"/>
      <c r="N188" s="291"/>
      <c r="O188" s="291"/>
      <c r="P188" s="291"/>
      <c r="Q188" s="291"/>
      <c r="R188" s="291"/>
      <c r="S188" s="291"/>
      <c r="T188" s="291"/>
      <c r="U188" s="199">
        <f>IFERROR(INDEX('Nov15'!$F:$F, MATCH(MEM_BF!$J188,'Nov15'!$A:$A, 0)), 0)</f>
        <v>20</v>
      </c>
      <c r="V188" s="199">
        <f>IFERROR(INDEX('Nov15'!$G:$G, MATCH(MEM_BF!$J188, 'Nov15'!$A:$A, 0)), 0)</f>
        <v>0</v>
      </c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4">
        <f t="shared" si="30"/>
        <v>20</v>
      </c>
      <c r="AL188" s="263"/>
    </row>
    <row r="189" spans="3:38" x14ac:dyDescent="0.3">
      <c r="C189" s="224">
        <v>15</v>
      </c>
      <c r="D189" s="224">
        <v>10</v>
      </c>
      <c r="E189" s="264">
        <f t="shared" si="31"/>
        <v>21</v>
      </c>
      <c r="F189" s="264">
        <f t="shared" si="32"/>
        <v>1</v>
      </c>
      <c r="G189" s="264">
        <f t="shared" si="33"/>
        <v>16</v>
      </c>
      <c r="H189" s="264">
        <f t="shared" si="36"/>
        <v>9</v>
      </c>
      <c r="I189" s="267"/>
      <c r="J189" s="224" t="s">
        <v>459</v>
      </c>
      <c r="K189" s="265">
        <f t="shared" si="29"/>
        <v>2016</v>
      </c>
      <c r="L189" s="224" t="str">
        <f t="shared" si="34"/>
        <v>Oct</v>
      </c>
      <c r="M189" s="275">
        <f>IFERROR(INDEX(July15!F:F, MATCH(MEM_BF!$J189, July15!$B:$B, 0)), 0)</f>
        <v>0</v>
      </c>
      <c r="N189" s="199">
        <f>IFERROR(INDEX(July15!G:G, MATCH(MEM_BF!$J189, July15!$B:$B, 0)), 0)</f>
        <v>50</v>
      </c>
      <c r="O189" s="199">
        <f>IFERROR(INDEX('Aug15'!F:F, MATCH(MEM_BF!$J189, 'Aug15'!$A:$A, 0)), 0)</f>
        <v>0</v>
      </c>
      <c r="P189" s="199">
        <f>IFERROR(INDEX('Aug15'!$G:$G, MATCH(MEM_BF!$J189, 'Aug15'!$A:$A, 0)), 0)</f>
        <v>0</v>
      </c>
      <c r="Q189" s="199">
        <f>IFERROR(INDEX(Sept15!$F:$F, MATCH(MEM_BF!$J189, Sept15!$A:$A, 0)), 0)</f>
        <v>0</v>
      </c>
      <c r="R189" s="199">
        <f>IFERROR(INDEX(Sept15!$G:$G, MATCH(MEM_BF!$J189, Sept15!$A:$A, 0)), 0)</f>
        <v>0</v>
      </c>
      <c r="S189" s="199">
        <f>IFERROR(INDEX('Oct15'!$F:$F, MATCH(MEM_BF!$J189,'Oct15'!$A:$A, 0)), 0)</f>
        <v>0</v>
      </c>
      <c r="T189" s="199">
        <f>IFERROR(INDEX('Oct15'!$G:$G, MATCH(MEM_BF!$J189, 'Oct15'!$A:$A, 0)), 0)</f>
        <v>0</v>
      </c>
      <c r="U189" s="199">
        <f>IFERROR(INDEX('Nov15'!$F:$F, MATCH(MEM_BF!$J189,'Nov15'!$A:$A, 0)), 0)</f>
        <v>240</v>
      </c>
      <c r="V189" s="199">
        <f>IFERROR(INDEX('Nov15'!$G:$G, MATCH(MEM_BF!$J189, 'Nov15'!$A:$A, 0)), 0)</f>
        <v>0</v>
      </c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4">
        <f t="shared" si="30"/>
        <v>240</v>
      </c>
      <c r="AL189" s="263">
        <f t="shared" si="35"/>
        <v>12</v>
      </c>
    </row>
    <row r="190" spans="3:38" x14ac:dyDescent="0.3">
      <c r="C190" s="224">
        <v>15</v>
      </c>
      <c r="D190" s="224">
        <v>6</v>
      </c>
      <c r="E190" s="264">
        <f t="shared" si="31"/>
        <v>5</v>
      </c>
      <c r="F190" s="264">
        <f t="shared" si="32"/>
        <v>0</v>
      </c>
      <c r="G190" s="264">
        <f t="shared" si="33"/>
        <v>15</v>
      </c>
      <c r="H190" s="264">
        <f t="shared" si="36"/>
        <v>5</v>
      </c>
      <c r="I190" s="267"/>
      <c r="J190" s="224" t="s">
        <v>1334</v>
      </c>
      <c r="K190" s="265">
        <f t="shared" si="29"/>
        <v>2015</v>
      </c>
      <c r="L190" s="224" t="str">
        <f t="shared" si="34"/>
        <v>Jun</v>
      </c>
      <c r="M190" s="275">
        <f>IFERROR(INDEX(July15!F:F, MATCH(MEM_BF!$J190, July15!$B:$B, 0)), 0)</f>
        <v>0</v>
      </c>
      <c r="N190" s="199">
        <f>IFERROR(INDEX(July15!G:G, MATCH(MEM_BF!$J190, July15!$B:$B, 0)), 0)</f>
        <v>0</v>
      </c>
      <c r="O190" s="199">
        <f>IFERROR(INDEX('Aug15'!F:F, MATCH(MEM_BF!$J190, 'Aug15'!$A:$A, 0)), 0)</f>
        <v>0</v>
      </c>
      <c r="P190" s="199">
        <f>IFERROR(INDEX('Aug15'!$G:$G, MATCH(MEM_BF!$J190, 'Aug15'!$A:$A, 0)), 0)</f>
        <v>0</v>
      </c>
      <c r="Q190" s="199">
        <f>IFERROR(INDEX(Sept15!$F:$F, MATCH(MEM_BF!$J190, Sept15!$A:$A, 0)), 0)</f>
        <v>0</v>
      </c>
      <c r="R190" s="199">
        <f>IFERROR(INDEX(Sept15!$G:$G, MATCH(MEM_BF!$J190, Sept15!$A:$A, 0)), 0)</f>
        <v>0</v>
      </c>
      <c r="S190" s="199">
        <f>IFERROR(INDEX('Oct15'!$F:$F, MATCH(MEM_BF!$J190,'Oct15'!$A:$A, 0)), 0)</f>
        <v>0</v>
      </c>
      <c r="T190" s="199">
        <f>IFERROR(INDEX('Oct15'!$G:$G, MATCH(MEM_BF!$J190, 'Oct15'!$A:$A, 0)), 0)</f>
        <v>0</v>
      </c>
      <c r="U190" s="199">
        <f>IFERROR(INDEX('Nov15'!$F:$F, MATCH(MEM_BF!$J190,'Nov15'!$A:$A, 0)), 0)</f>
        <v>0</v>
      </c>
      <c r="V190" s="199">
        <f>IFERROR(INDEX('Nov15'!$G:$G, MATCH(MEM_BF!$J190, 'Nov15'!$A:$A, 0)), 0)</f>
        <v>0</v>
      </c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4">
        <f t="shared" si="30"/>
        <v>0</v>
      </c>
      <c r="AL190" s="263">
        <f t="shared" si="35"/>
        <v>0</v>
      </c>
    </row>
    <row r="191" spans="3:38" x14ac:dyDescent="0.3">
      <c r="C191" s="224">
        <v>15</v>
      </c>
      <c r="D191" s="224">
        <v>8</v>
      </c>
      <c r="E191" s="264">
        <f t="shared" si="31"/>
        <v>11</v>
      </c>
      <c r="F191" s="264">
        <f t="shared" si="32"/>
        <v>0</v>
      </c>
      <c r="G191" s="264">
        <f t="shared" si="33"/>
        <v>15</v>
      </c>
      <c r="H191" s="264">
        <f t="shared" si="36"/>
        <v>11</v>
      </c>
      <c r="I191" s="267"/>
      <c r="J191" s="224" t="s">
        <v>107</v>
      </c>
      <c r="K191" s="265">
        <f t="shared" si="29"/>
        <v>2015</v>
      </c>
      <c r="L191" s="224" t="str">
        <f t="shared" si="34"/>
        <v>Dec</v>
      </c>
      <c r="M191" s="275">
        <f>IFERROR(INDEX(July15!F:F, MATCH(MEM_BF!$J191, July15!$B:$B, 0)), 0)</f>
        <v>20</v>
      </c>
      <c r="N191" s="199">
        <f>IFERROR(INDEX(July15!G:G, MATCH(MEM_BF!$J191, July15!$B:$B, 0)), 0)</f>
        <v>0</v>
      </c>
      <c r="O191" s="199">
        <f>IFERROR(INDEX('Aug15'!F:F, MATCH(MEM_BF!$J191, 'Aug15'!$A:$A, 0)), 0)</f>
        <v>20</v>
      </c>
      <c r="P191" s="199">
        <f>IFERROR(INDEX('Aug15'!$G:$G, MATCH(MEM_BF!$J191, 'Aug15'!$A:$A, 0)), 0)</f>
        <v>0</v>
      </c>
      <c r="Q191" s="199">
        <f>IFERROR(INDEX(Sept15!$F:$F, MATCH(MEM_BF!$J191, Sept15!$A:$A, 0)), 0)</f>
        <v>20</v>
      </c>
      <c r="R191" s="199">
        <f>IFERROR(INDEX(Sept15!$G:$G, MATCH(MEM_BF!$J191, Sept15!$A:$A, 0)), 0)</f>
        <v>0</v>
      </c>
      <c r="S191" s="199">
        <f>IFERROR(INDEX('Oct15'!$F:$F, MATCH(MEM_BF!$J191,'Oct15'!$A:$A, 0)), 0)</f>
        <v>0</v>
      </c>
      <c r="T191" s="199">
        <f>IFERROR(INDEX('Oct15'!$G:$G, MATCH(MEM_BF!$J191, 'Oct15'!$A:$A, 0)), 0)</f>
        <v>0</v>
      </c>
      <c r="U191" s="199">
        <f>IFERROR(INDEX('Nov15'!$F:$F, MATCH(MEM_BF!$J191,'Nov15'!$A:$A, 0)), 0)</f>
        <v>20</v>
      </c>
      <c r="V191" s="199">
        <f>IFERROR(INDEX('Nov15'!$G:$G, MATCH(MEM_BF!$J191, 'Nov15'!$A:$A, 0)), 0)</f>
        <v>0</v>
      </c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4">
        <f t="shared" si="30"/>
        <v>80</v>
      </c>
      <c r="AL191" s="263">
        <f t="shared" si="35"/>
        <v>4</v>
      </c>
    </row>
    <row r="192" spans="3:38" x14ac:dyDescent="0.3">
      <c r="C192" s="224">
        <v>15</v>
      </c>
      <c r="D192" s="224">
        <v>5</v>
      </c>
      <c r="E192" s="264">
        <f t="shared" si="31"/>
        <v>4</v>
      </c>
      <c r="F192" s="264">
        <f t="shared" si="32"/>
        <v>0</v>
      </c>
      <c r="G192" s="264">
        <f t="shared" si="33"/>
        <v>15</v>
      </c>
      <c r="H192" s="264">
        <f t="shared" si="36"/>
        <v>4</v>
      </c>
      <c r="I192" s="267"/>
      <c r="J192" s="224" t="s">
        <v>1348</v>
      </c>
      <c r="K192" s="265">
        <f t="shared" si="29"/>
        <v>2015</v>
      </c>
      <c r="L192" s="224" t="str">
        <f t="shared" si="34"/>
        <v>May</v>
      </c>
      <c r="M192" s="275">
        <f>IFERROR(INDEX(July15!F:F, MATCH(MEM_BF!$J192, July15!$B:$B, 0)), 0)</f>
        <v>0</v>
      </c>
      <c r="N192" s="199">
        <f>IFERROR(INDEX(July15!G:G, MATCH(MEM_BF!$J192, July15!$B:$B, 0)), 0)</f>
        <v>0</v>
      </c>
      <c r="O192" s="199">
        <f>IFERROR(INDEX('Aug15'!F:F, MATCH(MEM_BF!$J192, 'Aug15'!$A:$A, 0)), 0)</f>
        <v>0</v>
      </c>
      <c r="P192" s="199">
        <f>IFERROR(INDEX('Aug15'!$G:$G, MATCH(MEM_BF!$J192, 'Aug15'!$A:$A, 0)), 0)</f>
        <v>0</v>
      </c>
      <c r="Q192" s="199">
        <f>IFERROR(INDEX(Sept15!$F:$F, MATCH(MEM_BF!$J192, Sept15!$A:$A, 0)), 0)</f>
        <v>0</v>
      </c>
      <c r="R192" s="199">
        <f>IFERROR(INDEX(Sept15!$G:$G, MATCH(MEM_BF!$J192, Sept15!$A:$A, 0)), 0)</f>
        <v>0</v>
      </c>
      <c r="S192" s="199">
        <f>IFERROR(INDEX('Oct15'!$F:$F, MATCH(MEM_BF!$J192,'Oct15'!$A:$A, 0)), 0)</f>
        <v>0</v>
      </c>
      <c r="T192" s="199">
        <f>IFERROR(INDEX('Oct15'!$G:$G, MATCH(MEM_BF!$J192, 'Oct15'!$A:$A, 0)), 0)</f>
        <v>0</v>
      </c>
      <c r="U192" s="199">
        <f>IFERROR(INDEX('Nov15'!$F:$F, MATCH(MEM_BF!$J192,'Nov15'!$A:$A, 0)), 0)</f>
        <v>0</v>
      </c>
      <c r="V192" s="199">
        <f>IFERROR(INDEX('Nov15'!$G:$G, MATCH(MEM_BF!$J192, 'Nov15'!$A:$A, 0)), 0)</f>
        <v>0</v>
      </c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4">
        <f t="shared" si="30"/>
        <v>0</v>
      </c>
      <c r="AL192" s="263">
        <f t="shared" si="35"/>
        <v>0</v>
      </c>
    </row>
    <row r="193" spans="3:38" x14ac:dyDescent="0.3">
      <c r="C193" s="224">
        <v>15</v>
      </c>
      <c r="D193" s="224">
        <v>6</v>
      </c>
      <c r="E193" s="264">
        <f t="shared" si="31"/>
        <v>10</v>
      </c>
      <c r="F193" s="264">
        <f t="shared" si="32"/>
        <v>0</v>
      </c>
      <c r="G193" s="264">
        <f t="shared" si="33"/>
        <v>15</v>
      </c>
      <c r="H193" s="264">
        <f t="shared" si="36"/>
        <v>10</v>
      </c>
      <c r="I193" s="267"/>
      <c r="J193" s="224" t="s">
        <v>44</v>
      </c>
      <c r="K193" s="265">
        <f t="shared" si="29"/>
        <v>2015</v>
      </c>
      <c r="L193" s="224" t="str">
        <f t="shared" si="34"/>
        <v>Nov</v>
      </c>
      <c r="M193" s="275">
        <f>IFERROR(INDEX(July15!F:F, MATCH(MEM_BF!$J193, July15!$B:$B, 0)), 0)</f>
        <v>20</v>
      </c>
      <c r="N193" s="199">
        <f>IFERROR(INDEX(July15!G:G, MATCH(MEM_BF!$J193, July15!$B:$B, 0)), 0)</f>
        <v>0</v>
      </c>
      <c r="O193" s="199">
        <f>IFERROR(INDEX('Aug15'!F:F, MATCH(MEM_BF!$J193, 'Aug15'!$A:$A, 0)), 0)</f>
        <v>20</v>
      </c>
      <c r="P193" s="199">
        <f>IFERROR(INDEX('Aug15'!$G:$G, MATCH(MEM_BF!$J193, 'Aug15'!$A:$A, 0)), 0)</f>
        <v>0</v>
      </c>
      <c r="Q193" s="199">
        <f>IFERROR(INDEX(Sept15!$F:$F, MATCH(MEM_BF!$J193, Sept15!$A:$A, 0)), 0)</f>
        <v>20</v>
      </c>
      <c r="R193" s="199">
        <f>IFERROR(INDEX(Sept15!$G:$G, MATCH(MEM_BF!$J193, Sept15!$A:$A, 0)), 0)</f>
        <v>0</v>
      </c>
      <c r="S193" s="199">
        <f>IFERROR(INDEX('Oct15'!$F:$F, MATCH(MEM_BF!$J193,'Oct15'!$A:$A, 0)), 0)</f>
        <v>20</v>
      </c>
      <c r="T193" s="199">
        <f>IFERROR(INDEX('Oct15'!$G:$G, MATCH(MEM_BF!$J193, 'Oct15'!$A:$A, 0)), 0)</f>
        <v>0</v>
      </c>
      <c r="U193" s="199">
        <f>IFERROR(INDEX('Nov15'!$F:$F, MATCH(MEM_BF!$J193,'Nov15'!$A:$A, 0)), 0)</f>
        <v>20</v>
      </c>
      <c r="V193" s="199">
        <f>IFERROR(INDEX('Nov15'!$G:$G, MATCH(MEM_BF!$J193, 'Nov15'!$A:$A, 0)), 0)</f>
        <v>0</v>
      </c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4">
        <f t="shared" si="30"/>
        <v>100</v>
      </c>
      <c r="AL193" s="263">
        <f t="shared" si="35"/>
        <v>5</v>
      </c>
    </row>
    <row r="194" spans="3:38" x14ac:dyDescent="0.3">
      <c r="C194" s="224">
        <v>15</v>
      </c>
      <c r="D194" s="231">
        <v>12</v>
      </c>
      <c r="E194" s="264">
        <f t="shared" si="31"/>
        <v>11</v>
      </c>
      <c r="F194" s="264">
        <f t="shared" si="32"/>
        <v>0</v>
      </c>
      <c r="G194" s="264">
        <f t="shared" si="33"/>
        <v>15</v>
      </c>
      <c r="H194" s="264">
        <f t="shared" si="36"/>
        <v>11</v>
      </c>
      <c r="I194" s="267"/>
      <c r="J194" s="231" t="s">
        <v>1363</v>
      </c>
      <c r="K194" s="265">
        <f t="shared" si="29"/>
        <v>2015</v>
      </c>
      <c r="L194" s="224" t="str">
        <f t="shared" si="34"/>
        <v>Dec</v>
      </c>
      <c r="M194" s="275">
        <f>IFERROR(INDEX(July15!F:F, MATCH(MEM_BF!$J194, July15!$B:$B, 0)), 0)</f>
        <v>0</v>
      </c>
      <c r="N194" s="199">
        <f>IFERROR(INDEX(July15!G:G, MATCH(MEM_BF!$J194, July15!$B:$B, 0)), 0)</f>
        <v>0</v>
      </c>
      <c r="O194" s="199">
        <f>IFERROR(INDEX('Aug15'!F:F, MATCH(MEM_BF!$J194, 'Aug15'!$A:$A, 0)), 0)</f>
        <v>0</v>
      </c>
      <c r="P194" s="199">
        <f>IFERROR(INDEX('Aug15'!$G:$G, MATCH(MEM_BF!$J194, 'Aug15'!$A:$A, 0)), 0)</f>
        <v>0</v>
      </c>
      <c r="Q194" s="199">
        <f>IFERROR(INDEX(Sept15!$F:$F, MATCH(MEM_BF!$J194, Sept15!$A:$A, 0)), 0)</f>
        <v>0</v>
      </c>
      <c r="R194" s="199">
        <f>IFERROR(INDEX(Sept15!$G:$G, MATCH(MEM_BF!$J194, Sept15!$A:$A, 0)), 0)</f>
        <v>0</v>
      </c>
      <c r="S194" s="199">
        <f>IFERROR(INDEX('Oct15'!$F:$F, MATCH(MEM_BF!$J194,'Oct15'!$A:$A, 0)), 0)</f>
        <v>0</v>
      </c>
      <c r="T194" s="199">
        <f>IFERROR(INDEX('Oct15'!$G:$G, MATCH(MEM_BF!$J194, 'Oct15'!$A:$A, 0)), 0)</f>
        <v>0</v>
      </c>
      <c r="U194" s="199">
        <f>IFERROR(INDEX('Nov15'!$F:$F, MATCH(MEM_BF!$J194,'Nov15'!$A:$A, 0)), 0)</f>
        <v>0</v>
      </c>
      <c r="V194" s="199">
        <f>IFERROR(INDEX('Nov15'!$G:$G, MATCH(MEM_BF!$J194, 'Nov15'!$A:$A, 0)), 0)</f>
        <v>0</v>
      </c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4">
        <f t="shared" si="30"/>
        <v>0</v>
      </c>
      <c r="AL194" s="263">
        <f t="shared" si="35"/>
        <v>0</v>
      </c>
    </row>
    <row r="195" spans="3:38" x14ac:dyDescent="0.3">
      <c r="C195" s="231"/>
      <c r="D195" s="231"/>
      <c r="E195" s="264">
        <f t="shared" si="31"/>
        <v>-1</v>
      </c>
      <c r="F195" s="264">
        <f t="shared" si="32"/>
        <v>0</v>
      </c>
      <c r="G195" s="264">
        <f t="shared" si="33"/>
        <v>0</v>
      </c>
      <c r="H195" s="264">
        <f t="shared" si="36"/>
        <v>-1</v>
      </c>
      <c r="I195" s="267"/>
      <c r="J195" s="231" t="s">
        <v>1369</v>
      </c>
      <c r="K195" s="265" t="str">
        <f t="shared" si="29"/>
        <v>Please</v>
      </c>
      <c r="L195" s="224" t="str">
        <f t="shared" si="34"/>
        <v>Pay</v>
      </c>
      <c r="M195" s="275">
        <f>IFERROR(INDEX(July15!F:F, MATCH(MEM_BF!$J195, July15!$B:$B, 0)), 0)</f>
        <v>0</v>
      </c>
      <c r="N195" s="199">
        <f>IFERROR(INDEX(July15!G:G, MATCH(MEM_BF!$J195, July15!$B:$B, 0)), 0)</f>
        <v>0</v>
      </c>
      <c r="O195" s="199">
        <f>IFERROR(INDEX('Aug15'!F:F, MATCH(MEM_BF!$J195, 'Aug15'!$A:$A, 0)), 0)</f>
        <v>0</v>
      </c>
      <c r="P195" s="199">
        <f>IFERROR(INDEX('Aug15'!$G:$G, MATCH(MEM_BF!$J195, 'Aug15'!$A:$A, 0)), 0)</f>
        <v>0</v>
      </c>
      <c r="Q195" s="199">
        <f>IFERROR(INDEX(Sept15!$F:$F, MATCH(MEM_BF!$J195, Sept15!$A:$A, 0)), 0)</f>
        <v>0</v>
      </c>
      <c r="R195" s="199">
        <f>IFERROR(INDEX(Sept15!$G:$G, MATCH(MEM_BF!$J195, Sept15!$A:$A, 0)), 0)</f>
        <v>0</v>
      </c>
      <c r="S195" s="199">
        <f>IFERROR(INDEX('Oct15'!$F:$F, MATCH(MEM_BF!$J195,'Oct15'!$A:$A, 0)), 0)</f>
        <v>0</v>
      </c>
      <c r="T195" s="199">
        <f>IFERROR(INDEX('Oct15'!$G:$G, MATCH(MEM_BF!$J195, 'Oct15'!$A:$A, 0)), 0)</f>
        <v>0</v>
      </c>
      <c r="U195" s="199">
        <f>IFERROR(INDEX('Nov15'!$F:$F, MATCH(MEM_BF!$J195,'Nov15'!$A:$A, 0)), 0)</f>
        <v>0</v>
      </c>
      <c r="V195" s="199">
        <f>IFERROR(INDEX('Nov15'!$G:$G, MATCH(MEM_BF!$J195, 'Nov15'!$A:$A, 0)), 0)</f>
        <v>0</v>
      </c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4">
        <f t="shared" si="30"/>
        <v>0</v>
      </c>
      <c r="AL195" s="263">
        <f t="shared" si="35"/>
        <v>0</v>
      </c>
    </row>
    <row r="196" spans="3:38" x14ac:dyDescent="0.3">
      <c r="C196" s="224"/>
      <c r="D196" s="224"/>
      <c r="E196" s="264">
        <f t="shared" si="31"/>
        <v>-1</v>
      </c>
      <c r="F196" s="264">
        <f t="shared" si="32"/>
        <v>0</v>
      </c>
      <c r="G196" s="264">
        <f t="shared" si="33"/>
        <v>0</v>
      </c>
      <c r="H196" s="264">
        <f t="shared" si="36"/>
        <v>-1</v>
      </c>
      <c r="I196" s="267"/>
      <c r="J196" s="224" t="s">
        <v>1370</v>
      </c>
      <c r="K196" s="265" t="str">
        <f t="shared" si="29"/>
        <v>Please</v>
      </c>
      <c r="L196" s="224" t="str">
        <f t="shared" si="34"/>
        <v>Pay</v>
      </c>
      <c r="M196" s="275">
        <f>IFERROR(INDEX(July15!F:F, MATCH(MEM_BF!$J196, July15!$B:$B, 0)), 0)</f>
        <v>0</v>
      </c>
      <c r="N196" s="199">
        <f>IFERROR(INDEX(July15!G:G, MATCH(MEM_BF!$J196, July15!$B:$B, 0)), 0)</f>
        <v>0</v>
      </c>
      <c r="O196" s="199">
        <f>IFERROR(INDEX('Aug15'!F:F, MATCH(MEM_BF!$J196, 'Aug15'!$A:$A, 0)), 0)</f>
        <v>0</v>
      </c>
      <c r="P196" s="199">
        <f>IFERROR(INDEX('Aug15'!$G:$G, MATCH(MEM_BF!$J196, 'Aug15'!$A:$A, 0)), 0)</f>
        <v>0</v>
      </c>
      <c r="Q196" s="199">
        <f>IFERROR(INDEX(Sept15!$F:$F, MATCH(MEM_BF!$J196, Sept15!$A:$A, 0)), 0)</f>
        <v>0</v>
      </c>
      <c r="R196" s="199">
        <f>IFERROR(INDEX(Sept15!$G:$G, MATCH(MEM_BF!$J196, Sept15!$A:$A, 0)), 0)</f>
        <v>0</v>
      </c>
      <c r="S196" s="199">
        <f>IFERROR(INDEX('Oct15'!$F:$F, MATCH(MEM_BF!$J196,'Oct15'!$A:$A, 0)), 0)</f>
        <v>0</v>
      </c>
      <c r="T196" s="199">
        <f>IFERROR(INDEX('Oct15'!$G:$G, MATCH(MEM_BF!$J196, 'Oct15'!$A:$A, 0)), 0)</f>
        <v>0</v>
      </c>
      <c r="U196" s="199">
        <f>IFERROR(INDEX('Nov15'!$F:$F, MATCH(MEM_BF!$J196,'Nov15'!$A:$A, 0)), 0)</f>
        <v>0</v>
      </c>
      <c r="V196" s="199">
        <f>IFERROR(INDEX('Nov15'!$G:$G, MATCH(MEM_BF!$J196, 'Nov15'!$A:$A, 0)), 0)</f>
        <v>0</v>
      </c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4">
        <f t="shared" si="30"/>
        <v>0</v>
      </c>
      <c r="AL196" s="263">
        <f t="shared" si="35"/>
        <v>0</v>
      </c>
    </row>
    <row r="197" spans="3:38" x14ac:dyDescent="0.3">
      <c r="C197" s="224">
        <v>15</v>
      </c>
      <c r="D197" s="224">
        <v>6</v>
      </c>
      <c r="E197" s="264">
        <f t="shared" si="31"/>
        <v>5</v>
      </c>
      <c r="F197" s="264">
        <f t="shared" si="32"/>
        <v>0</v>
      </c>
      <c r="G197" s="264">
        <f t="shared" si="33"/>
        <v>15</v>
      </c>
      <c r="H197" s="264">
        <f t="shared" si="36"/>
        <v>5</v>
      </c>
      <c r="I197" s="267"/>
      <c r="J197" s="224" t="s">
        <v>1372</v>
      </c>
      <c r="K197" s="265">
        <f t="shared" si="29"/>
        <v>2015</v>
      </c>
      <c r="L197" s="224" t="str">
        <f t="shared" si="34"/>
        <v>Jun</v>
      </c>
      <c r="M197" s="275">
        <f>IFERROR(INDEX(July15!F:F, MATCH(MEM_BF!$J197, July15!$B:$B, 0)), 0)</f>
        <v>0</v>
      </c>
      <c r="N197" s="199">
        <f>IFERROR(INDEX(July15!G:G, MATCH(MEM_BF!$J197, July15!$B:$B, 0)), 0)</f>
        <v>0</v>
      </c>
      <c r="O197" s="199">
        <f>IFERROR(INDEX('Aug15'!F:F, MATCH(MEM_BF!$J197, 'Aug15'!$A:$A, 0)), 0)</f>
        <v>0</v>
      </c>
      <c r="P197" s="199">
        <f>IFERROR(INDEX('Aug15'!$G:$G, MATCH(MEM_BF!$J197, 'Aug15'!$A:$A, 0)), 0)</f>
        <v>0</v>
      </c>
      <c r="Q197" s="199">
        <f>IFERROR(INDEX(Sept15!$F:$F, MATCH(MEM_BF!$J197, Sept15!$A:$A, 0)), 0)</f>
        <v>0</v>
      </c>
      <c r="R197" s="199">
        <f>IFERROR(INDEX(Sept15!$G:$G, MATCH(MEM_BF!$J197, Sept15!$A:$A, 0)), 0)</f>
        <v>0</v>
      </c>
      <c r="S197" s="199">
        <f>IFERROR(INDEX('Oct15'!$F:$F, MATCH(MEM_BF!$J197,'Oct15'!$A:$A, 0)), 0)</f>
        <v>0</v>
      </c>
      <c r="T197" s="199">
        <f>IFERROR(INDEX('Oct15'!$G:$G, MATCH(MEM_BF!$J197, 'Oct15'!$A:$A, 0)), 0)</f>
        <v>0</v>
      </c>
      <c r="U197" s="199">
        <f>IFERROR(INDEX('Nov15'!$F:$F, MATCH(MEM_BF!$J197,'Nov15'!$A:$A, 0)), 0)</f>
        <v>0</v>
      </c>
      <c r="V197" s="199">
        <f>IFERROR(INDEX('Nov15'!$G:$G, MATCH(MEM_BF!$J197, 'Nov15'!$A:$A, 0)), 0)</f>
        <v>0</v>
      </c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4">
        <f t="shared" si="30"/>
        <v>0</v>
      </c>
      <c r="AL197" s="263">
        <f t="shared" si="35"/>
        <v>0</v>
      </c>
    </row>
    <row r="198" spans="3:38" x14ac:dyDescent="0.3">
      <c r="C198" s="224">
        <v>15</v>
      </c>
      <c r="D198" s="224">
        <v>6</v>
      </c>
      <c r="E198" s="264">
        <f t="shared" si="31"/>
        <v>5</v>
      </c>
      <c r="F198" s="264">
        <f t="shared" si="32"/>
        <v>0</v>
      </c>
      <c r="G198" s="264">
        <f t="shared" si="33"/>
        <v>15</v>
      </c>
      <c r="H198" s="264">
        <f t="shared" si="36"/>
        <v>5</v>
      </c>
      <c r="I198" s="267"/>
      <c r="J198" s="224" t="s">
        <v>1378</v>
      </c>
      <c r="K198" s="265">
        <f t="shared" si="29"/>
        <v>2015</v>
      </c>
      <c r="L198" s="224" t="str">
        <f t="shared" si="34"/>
        <v>Jun</v>
      </c>
      <c r="M198" s="275">
        <f>IFERROR(INDEX(July15!F:F, MATCH(MEM_BF!$J198, July15!$B:$B, 0)), 0)</f>
        <v>0</v>
      </c>
      <c r="N198" s="199">
        <f>IFERROR(INDEX(July15!G:G, MATCH(MEM_BF!$J198, July15!$B:$B, 0)), 0)</f>
        <v>0</v>
      </c>
      <c r="O198" s="199">
        <f>IFERROR(INDEX('Aug15'!F:F, MATCH(MEM_BF!$J198, 'Aug15'!$A:$A, 0)), 0)</f>
        <v>0</v>
      </c>
      <c r="P198" s="199">
        <f>IFERROR(INDEX('Aug15'!$G:$G, MATCH(MEM_BF!$J198, 'Aug15'!$A:$A, 0)), 0)</f>
        <v>0</v>
      </c>
      <c r="Q198" s="199">
        <f>IFERROR(INDEX(Sept15!$F:$F, MATCH(MEM_BF!$J198, Sept15!$A:$A, 0)), 0)</f>
        <v>0</v>
      </c>
      <c r="R198" s="199">
        <f>IFERROR(INDEX(Sept15!$G:$G, MATCH(MEM_BF!$J198, Sept15!$A:$A, 0)), 0)</f>
        <v>0</v>
      </c>
      <c r="S198" s="199">
        <f>IFERROR(INDEX('Oct15'!$F:$F, MATCH(MEM_BF!$J198,'Oct15'!$A:$A, 0)), 0)</f>
        <v>0</v>
      </c>
      <c r="T198" s="199">
        <f>IFERROR(INDEX('Oct15'!$G:$G, MATCH(MEM_BF!$J198, 'Oct15'!$A:$A, 0)), 0)</f>
        <v>0</v>
      </c>
      <c r="U198" s="199">
        <f>IFERROR(INDEX('Nov15'!$F:$F, MATCH(MEM_BF!$J198,'Nov15'!$A:$A, 0)), 0)</f>
        <v>0</v>
      </c>
      <c r="V198" s="199">
        <f>IFERROR(INDEX('Nov15'!$G:$G, MATCH(MEM_BF!$J198, 'Nov15'!$A:$A, 0)), 0)</f>
        <v>0</v>
      </c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4">
        <f t="shared" si="30"/>
        <v>0</v>
      </c>
      <c r="AL198" s="263">
        <f>AK198/10</f>
        <v>0</v>
      </c>
    </row>
    <row r="199" spans="3:38" x14ac:dyDescent="0.3">
      <c r="C199" s="224"/>
      <c r="D199" s="224"/>
      <c r="E199" s="264">
        <f t="shared" si="31"/>
        <v>-1</v>
      </c>
      <c r="F199" s="264">
        <f t="shared" si="32"/>
        <v>0</v>
      </c>
      <c r="G199" s="264">
        <f t="shared" si="33"/>
        <v>0</v>
      </c>
      <c r="H199" s="264">
        <f t="shared" si="36"/>
        <v>-1</v>
      </c>
      <c r="I199" s="267"/>
      <c r="J199" s="224" t="s">
        <v>1386</v>
      </c>
      <c r="K199" s="265" t="str">
        <f t="shared" si="29"/>
        <v>Please</v>
      </c>
      <c r="L199" s="224" t="str">
        <f t="shared" si="34"/>
        <v>Pay</v>
      </c>
      <c r="M199" s="275">
        <f>IFERROR(INDEX(July15!F:F, MATCH(MEM_BF!$J199, July15!$B:$B, 0)), 0)</f>
        <v>0</v>
      </c>
      <c r="N199" s="199">
        <f>IFERROR(INDEX(July15!G:G, MATCH(MEM_BF!$J199, July15!$B:$B, 0)), 0)</f>
        <v>0</v>
      </c>
      <c r="O199" s="199">
        <f>IFERROR(INDEX('Aug15'!F:F, MATCH(MEM_BF!$J199, 'Aug15'!$A:$A, 0)), 0)</f>
        <v>0</v>
      </c>
      <c r="P199" s="199">
        <f>IFERROR(INDEX('Aug15'!$G:$G, MATCH(MEM_BF!$J199, 'Aug15'!$A:$A, 0)), 0)</f>
        <v>0</v>
      </c>
      <c r="Q199" s="199">
        <f>IFERROR(INDEX(Sept15!$F:$F, MATCH(MEM_BF!$J199, Sept15!$A:$A, 0)), 0)</f>
        <v>0</v>
      </c>
      <c r="R199" s="199">
        <f>IFERROR(INDEX(Sept15!$G:$G, MATCH(MEM_BF!$J199, Sept15!$A:$A, 0)), 0)</f>
        <v>0</v>
      </c>
      <c r="S199" s="199">
        <f>IFERROR(INDEX('Oct15'!$F:$F, MATCH(MEM_BF!$J199,'Oct15'!$A:$A, 0)), 0)</f>
        <v>0</v>
      </c>
      <c r="T199" s="199">
        <f>IFERROR(INDEX('Oct15'!$G:$G, MATCH(MEM_BF!$J199, 'Oct15'!$A:$A, 0)), 0)</f>
        <v>0</v>
      </c>
      <c r="U199" s="199">
        <f>IFERROR(INDEX('Nov15'!$F:$F, MATCH(MEM_BF!$J199,'Nov15'!$A:$A, 0)), 0)</f>
        <v>0</v>
      </c>
      <c r="V199" s="199">
        <f>IFERROR(INDEX('Nov15'!$G:$G, MATCH(MEM_BF!$J199, 'Nov15'!$A:$A, 0)), 0)</f>
        <v>0</v>
      </c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4">
        <f t="shared" si="30"/>
        <v>0</v>
      </c>
      <c r="AL199" s="263">
        <f t="shared" si="35"/>
        <v>0</v>
      </c>
    </row>
    <row r="200" spans="3:38" x14ac:dyDescent="0.3">
      <c r="C200" s="224">
        <v>16</v>
      </c>
      <c r="D200" s="224">
        <v>4</v>
      </c>
      <c r="E200" s="264">
        <f t="shared" si="31"/>
        <v>3</v>
      </c>
      <c r="F200" s="264">
        <f t="shared" si="32"/>
        <v>0</v>
      </c>
      <c r="G200" s="264">
        <f t="shared" si="33"/>
        <v>16</v>
      </c>
      <c r="H200" s="264">
        <f t="shared" si="36"/>
        <v>3</v>
      </c>
      <c r="I200" s="267"/>
      <c r="J200" s="224" t="s">
        <v>1388</v>
      </c>
      <c r="K200" s="265">
        <f t="shared" ref="K200:K263" si="43">LOOKUP(G200,$A$20:$B$35)</f>
        <v>2016</v>
      </c>
      <c r="L200" s="224" t="str">
        <f t="shared" si="34"/>
        <v>Apr</v>
      </c>
      <c r="M200" s="275">
        <f>IFERROR(INDEX(July15!F:F, MATCH(MEM_BF!$J200, July15!$B:$B, 0)), 0)</f>
        <v>0</v>
      </c>
      <c r="N200" s="199">
        <f>IFERROR(INDEX(July15!G:G, MATCH(MEM_BF!$J200, July15!$B:$B, 0)), 0)</f>
        <v>0</v>
      </c>
      <c r="O200" s="199">
        <f>IFERROR(INDEX('Aug15'!F:F, MATCH(MEM_BF!$J200, 'Aug15'!$A:$A, 0)), 0)</f>
        <v>0</v>
      </c>
      <c r="P200" s="199">
        <f>IFERROR(INDEX('Aug15'!$G:$G, MATCH(MEM_BF!$J200, 'Aug15'!$A:$A, 0)), 0)</f>
        <v>0</v>
      </c>
      <c r="Q200" s="199">
        <f>IFERROR(INDEX(Sept15!$F:$F, MATCH(MEM_BF!$J200, Sept15!$A:$A, 0)), 0)</f>
        <v>0</v>
      </c>
      <c r="R200" s="199">
        <f>IFERROR(INDEX(Sept15!$G:$G, MATCH(MEM_BF!$J200, Sept15!$A:$A, 0)), 0)</f>
        <v>0</v>
      </c>
      <c r="S200" s="199">
        <f>IFERROR(INDEX('Oct15'!$F:$F, MATCH(MEM_BF!$J200,'Oct15'!$A:$A, 0)), 0)</f>
        <v>0</v>
      </c>
      <c r="T200" s="199">
        <f>IFERROR(INDEX('Oct15'!$G:$G, MATCH(MEM_BF!$J200, 'Oct15'!$A:$A, 0)), 0)</f>
        <v>0</v>
      </c>
      <c r="U200" s="199">
        <f>IFERROR(INDEX('Nov15'!$F:$F, MATCH(MEM_BF!$J200,'Nov15'!$A:$A, 0)), 0)</f>
        <v>0</v>
      </c>
      <c r="V200" s="199">
        <f>IFERROR(INDEX('Nov15'!$G:$G, MATCH(MEM_BF!$J200, 'Nov15'!$A:$A, 0)), 0)</f>
        <v>0</v>
      </c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4">
        <f t="shared" ref="AK200:AK263" si="44">M200+O200+Q200+S200+U200+W200+Y200+AA200+AC200+AE200+AG200+AI200</f>
        <v>0</v>
      </c>
      <c r="AL200" s="263">
        <f t="shared" si="35"/>
        <v>0</v>
      </c>
    </row>
    <row r="201" spans="3:38" x14ac:dyDescent="0.3">
      <c r="C201" s="224">
        <v>15</v>
      </c>
      <c r="D201" s="224">
        <v>10</v>
      </c>
      <c r="E201" s="264">
        <f t="shared" si="31"/>
        <v>14</v>
      </c>
      <c r="F201" s="264">
        <f t="shared" si="32"/>
        <v>1</v>
      </c>
      <c r="G201" s="264">
        <f t="shared" si="33"/>
        <v>16</v>
      </c>
      <c r="H201" s="264">
        <f t="shared" si="36"/>
        <v>2</v>
      </c>
      <c r="I201" s="267"/>
      <c r="J201" s="224" t="s">
        <v>63</v>
      </c>
      <c r="K201" s="265">
        <f t="shared" si="43"/>
        <v>2016</v>
      </c>
      <c r="L201" s="224" t="str">
        <f t="shared" si="34"/>
        <v>Mar</v>
      </c>
      <c r="M201" s="275">
        <f>IFERROR(INDEX(July15!F:F, MATCH(MEM_BF!$J201, July15!$B:$B, 0)), 0)</f>
        <v>20</v>
      </c>
      <c r="N201" s="199">
        <f>IFERROR(INDEX(July15!G:G, MATCH(MEM_BF!$J201, July15!$B:$B, 0)), 0)</f>
        <v>0</v>
      </c>
      <c r="O201" s="199">
        <f>IFERROR(INDEX('Aug15'!F:F, MATCH(MEM_BF!$J201, 'Aug15'!$A:$A, 0)), 0)</f>
        <v>20</v>
      </c>
      <c r="P201" s="199">
        <f>IFERROR(INDEX('Aug15'!$G:$G, MATCH(MEM_BF!$J201, 'Aug15'!$A:$A, 0)), 0)</f>
        <v>0</v>
      </c>
      <c r="Q201" s="199">
        <f>IFERROR(INDEX(Sept15!$F:$F, MATCH(MEM_BF!$J201, Sept15!$A:$A, 0)), 0)</f>
        <v>20</v>
      </c>
      <c r="R201" s="199">
        <f>IFERROR(INDEX(Sept15!$G:$G, MATCH(MEM_BF!$J201, Sept15!$A:$A, 0)), 0)</f>
        <v>0</v>
      </c>
      <c r="S201" s="199">
        <f>IFERROR(INDEX('Oct15'!$F:$F, MATCH(MEM_BF!$J201,'Oct15'!$A:$A, 0)), 0)</f>
        <v>20</v>
      </c>
      <c r="T201" s="199">
        <f>IFERROR(INDEX('Oct15'!$G:$G, MATCH(MEM_BF!$J201, 'Oct15'!$A:$A, 0)), 0)</f>
        <v>0</v>
      </c>
      <c r="U201" s="199">
        <f>IFERROR(INDEX('Nov15'!$F:$F, MATCH(MEM_BF!$J201,'Nov15'!$A:$A, 0)), 0)</f>
        <v>20</v>
      </c>
      <c r="V201" s="199">
        <f>IFERROR(INDEX('Nov15'!$G:$G, MATCH(MEM_BF!$J201, 'Nov15'!$A:$A, 0)), 0)</f>
        <v>0</v>
      </c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4">
        <f t="shared" si="44"/>
        <v>100</v>
      </c>
      <c r="AL201" s="263">
        <f t="shared" si="35"/>
        <v>5</v>
      </c>
    </row>
    <row r="202" spans="3:38" x14ac:dyDescent="0.3">
      <c r="C202" s="224">
        <v>15</v>
      </c>
      <c r="D202" s="224">
        <v>8</v>
      </c>
      <c r="E202" s="264">
        <f t="shared" ref="E202:E266" si="45">D202+AL202-1</f>
        <v>22</v>
      </c>
      <c r="F202" s="264">
        <f t="shared" ref="F202:F266" si="46">ROUNDDOWN(E202/12, 0)</f>
        <v>1</v>
      </c>
      <c r="G202" s="264">
        <f t="shared" ref="G202:G266" si="47">C202+F202</f>
        <v>16</v>
      </c>
      <c r="H202" s="264">
        <f t="shared" si="36"/>
        <v>10</v>
      </c>
      <c r="I202" s="267"/>
      <c r="J202" s="224" t="s">
        <v>1406</v>
      </c>
      <c r="K202" s="265">
        <f t="shared" si="43"/>
        <v>2016</v>
      </c>
      <c r="L202" s="224" t="str">
        <f t="shared" ref="L202:L266" si="48">LOOKUP(H202,$A$6:$B$18)</f>
        <v>Nov</v>
      </c>
      <c r="M202" s="275">
        <f>IFERROR(INDEX(July15!F:F, MATCH(MEM_BF!$J202, July15!$B:$B, 0)), 0)</f>
        <v>0</v>
      </c>
      <c r="N202" s="199">
        <f>IFERROR(INDEX(July15!G:G, MATCH(MEM_BF!$J202, July15!$B:$B, 0)), 0)</f>
        <v>0</v>
      </c>
      <c r="O202" s="199">
        <f>IFERROR(INDEX('Aug15'!F:F, MATCH(MEM_BF!$J202, 'Aug15'!$A:$A, 0)), 0)</f>
        <v>0</v>
      </c>
      <c r="P202" s="199">
        <f>IFERROR(INDEX('Aug15'!$G:$G, MATCH(MEM_BF!$J202, 'Aug15'!$A:$A, 0)), 0)</f>
        <v>0</v>
      </c>
      <c r="Q202" s="199">
        <f>IFERROR(INDEX(Sept15!$F:$F, MATCH(MEM_BF!$J202, Sept15!$A:$A, 0)), 0)</f>
        <v>300</v>
      </c>
      <c r="R202" s="199">
        <f>IFERROR(INDEX(Sept15!$G:$G, MATCH(MEM_BF!$J202, Sept15!$A:$A, 0)), 0)</f>
        <v>0</v>
      </c>
      <c r="S202" s="199">
        <f>IFERROR(INDEX('Oct15'!$F:$F, MATCH(MEM_BF!$J202,'Oct15'!$A:$A, 0)), 0)</f>
        <v>0</v>
      </c>
      <c r="T202" s="199">
        <f>IFERROR(INDEX('Oct15'!$G:$G, MATCH(MEM_BF!$J202, 'Oct15'!$A:$A, 0)), 0)</f>
        <v>0</v>
      </c>
      <c r="U202" s="199">
        <f>IFERROR(INDEX('Nov15'!$F:$F, MATCH(MEM_BF!$J202,'Nov15'!$A:$A, 0)), 0)</f>
        <v>0</v>
      </c>
      <c r="V202" s="199">
        <f>IFERROR(INDEX('Nov15'!$G:$G, MATCH(MEM_BF!$J202, 'Nov15'!$A:$A, 0)), 0)</f>
        <v>0</v>
      </c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4">
        <f t="shared" si="44"/>
        <v>300</v>
      </c>
      <c r="AL202" s="263">
        <f t="shared" ref="AL202:AL266" si="49">AK202/20</f>
        <v>15</v>
      </c>
    </row>
    <row r="203" spans="3:38" x14ac:dyDescent="0.3">
      <c r="C203" s="224">
        <v>15</v>
      </c>
      <c r="D203" s="224">
        <v>5</v>
      </c>
      <c r="E203" s="264">
        <f t="shared" si="45"/>
        <v>4</v>
      </c>
      <c r="F203" s="264">
        <f t="shared" si="46"/>
        <v>0</v>
      </c>
      <c r="G203" s="264">
        <f t="shared" si="47"/>
        <v>15</v>
      </c>
      <c r="H203" s="264">
        <f t="shared" si="36"/>
        <v>4</v>
      </c>
      <c r="I203" s="267"/>
      <c r="J203" s="224" t="s">
        <v>1409</v>
      </c>
      <c r="K203" s="265">
        <f t="shared" si="43"/>
        <v>2015</v>
      </c>
      <c r="L203" s="224" t="str">
        <f t="shared" si="48"/>
        <v>May</v>
      </c>
      <c r="M203" s="275">
        <f>IFERROR(INDEX(July15!F:F, MATCH(MEM_BF!$J203, July15!$B:$B, 0)), 0)</f>
        <v>0</v>
      </c>
      <c r="N203" s="199">
        <f>IFERROR(INDEX(July15!G:G, MATCH(MEM_BF!$J203, July15!$B:$B, 0)), 0)</f>
        <v>0</v>
      </c>
      <c r="O203" s="199">
        <f>IFERROR(INDEX('Aug15'!F:F, MATCH(MEM_BF!$J203, 'Aug15'!$A:$A, 0)), 0)</f>
        <v>0</v>
      </c>
      <c r="P203" s="199">
        <f>IFERROR(INDEX('Aug15'!$G:$G, MATCH(MEM_BF!$J203, 'Aug15'!$A:$A, 0)), 0)</f>
        <v>0</v>
      </c>
      <c r="Q203" s="199">
        <f>IFERROR(INDEX(Sept15!$F:$F, MATCH(MEM_BF!$J203, Sept15!$A:$A, 0)), 0)</f>
        <v>0</v>
      </c>
      <c r="R203" s="199">
        <f>IFERROR(INDEX(Sept15!$G:$G, MATCH(MEM_BF!$J203, Sept15!$A:$A, 0)), 0)</f>
        <v>0</v>
      </c>
      <c r="S203" s="199">
        <f>IFERROR(INDEX('Oct15'!$F:$F, MATCH(MEM_BF!$J203,'Oct15'!$A:$A, 0)), 0)</f>
        <v>0</v>
      </c>
      <c r="T203" s="199">
        <f>IFERROR(INDEX('Oct15'!$G:$G, MATCH(MEM_BF!$J203, 'Oct15'!$A:$A, 0)), 0)</f>
        <v>0</v>
      </c>
      <c r="U203" s="199">
        <f>IFERROR(INDEX('Nov15'!$F:$F, MATCH(MEM_BF!$J203,'Nov15'!$A:$A, 0)), 0)</f>
        <v>0</v>
      </c>
      <c r="V203" s="199">
        <f>IFERROR(INDEX('Nov15'!$G:$G, MATCH(MEM_BF!$J203, 'Nov15'!$A:$A, 0)), 0)</f>
        <v>0</v>
      </c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4">
        <f t="shared" si="44"/>
        <v>0</v>
      </c>
      <c r="AL203" s="263">
        <f t="shared" si="49"/>
        <v>0</v>
      </c>
    </row>
    <row r="204" spans="3:38" x14ac:dyDescent="0.3">
      <c r="C204" s="224">
        <v>16</v>
      </c>
      <c r="D204" s="224">
        <v>1</v>
      </c>
      <c r="E204" s="264">
        <f t="shared" si="45"/>
        <v>6</v>
      </c>
      <c r="F204" s="264">
        <f t="shared" si="46"/>
        <v>0</v>
      </c>
      <c r="G204" s="264">
        <f t="shared" si="47"/>
        <v>16</v>
      </c>
      <c r="H204" s="264">
        <f t="shared" si="36"/>
        <v>6</v>
      </c>
      <c r="I204" s="267"/>
      <c r="J204" s="224" t="s">
        <v>509</v>
      </c>
      <c r="K204" s="265">
        <f t="shared" si="43"/>
        <v>2016</v>
      </c>
      <c r="L204" s="224" t="str">
        <f t="shared" si="48"/>
        <v>Jul</v>
      </c>
      <c r="M204" s="275">
        <f>IFERROR(INDEX(July15!F:F, MATCH(MEM_BF!$J204, July15!$B:$B, 0)), 0)</f>
        <v>120</v>
      </c>
      <c r="N204" s="199">
        <f>IFERROR(INDEX(July15!G:G, MATCH(MEM_BF!$J204, July15!$B:$B, 0)), 0)</f>
        <v>0</v>
      </c>
      <c r="O204" s="199">
        <f>IFERROR(INDEX('Aug15'!F:F, MATCH(MEM_BF!$J204, 'Aug15'!$A:$A, 0)), 0)</f>
        <v>0</v>
      </c>
      <c r="P204" s="199">
        <f>IFERROR(INDEX('Aug15'!$G:$G, MATCH(MEM_BF!$J204, 'Aug15'!$A:$A, 0)), 0)</f>
        <v>0</v>
      </c>
      <c r="Q204" s="199">
        <f>IFERROR(INDEX(Sept15!$F:$F, MATCH(MEM_BF!$J204, Sept15!$A:$A, 0)), 0)</f>
        <v>0</v>
      </c>
      <c r="R204" s="199">
        <f>IFERROR(INDEX(Sept15!$G:$G, MATCH(MEM_BF!$J204, Sept15!$A:$A, 0)), 0)</f>
        <v>0</v>
      </c>
      <c r="S204" s="199">
        <f>IFERROR(INDEX('Oct15'!$F:$F, MATCH(MEM_BF!$J204,'Oct15'!$A:$A, 0)), 0)</f>
        <v>0</v>
      </c>
      <c r="T204" s="199">
        <f>IFERROR(INDEX('Oct15'!$G:$G, MATCH(MEM_BF!$J204, 'Oct15'!$A:$A, 0)), 0)</f>
        <v>0</v>
      </c>
      <c r="U204" s="199">
        <f>IFERROR(INDEX('Nov15'!$F:$F, MATCH(MEM_BF!$J204,'Nov15'!$A:$A, 0)), 0)</f>
        <v>0</v>
      </c>
      <c r="V204" s="199">
        <f>IFERROR(INDEX('Nov15'!$G:$G, MATCH(MEM_BF!$J204, 'Nov15'!$A:$A, 0)), 0)</f>
        <v>0</v>
      </c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4">
        <f t="shared" si="44"/>
        <v>120</v>
      </c>
      <c r="AL204" s="263">
        <f t="shared" si="49"/>
        <v>6</v>
      </c>
    </row>
    <row r="205" spans="3:38" x14ac:dyDescent="0.3">
      <c r="C205" s="224">
        <v>15</v>
      </c>
      <c r="D205" s="224">
        <v>12</v>
      </c>
      <c r="E205" s="264">
        <f t="shared" si="45"/>
        <v>11</v>
      </c>
      <c r="F205" s="264">
        <f t="shared" si="46"/>
        <v>0</v>
      </c>
      <c r="G205" s="264">
        <f t="shared" si="47"/>
        <v>15</v>
      </c>
      <c r="H205" s="264">
        <f t="shared" si="36"/>
        <v>11</v>
      </c>
      <c r="I205" s="267"/>
      <c r="J205" s="224" t="s">
        <v>1416</v>
      </c>
      <c r="K205" s="265">
        <f t="shared" si="43"/>
        <v>2015</v>
      </c>
      <c r="L205" s="224" t="str">
        <f t="shared" si="48"/>
        <v>Dec</v>
      </c>
      <c r="M205" s="275">
        <f>IFERROR(INDEX(July15!F:F, MATCH(MEM_BF!$J205, July15!$B:$B, 0)), 0)</f>
        <v>0</v>
      </c>
      <c r="N205" s="199">
        <f>IFERROR(INDEX(July15!G:G, MATCH(MEM_BF!$J205, July15!$B:$B, 0)), 0)</f>
        <v>0</v>
      </c>
      <c r="O205" s="199">
        <f>IFERROR(INDEX('Aug15'!F:F, MATCH(MEM_BF!$J205, 'Aug15'!$A:$A, 0)), 0)</f>
        <v>0</v>
      </c>
      <c r="P205" s="199">
        <f>IFERROR(INDEX('Aug15'!$G:$G, MATCH(MEM_BF!$J205, 'Aug15'!$A:$A, 0)), 0)</f>
        <v>0</v>
      </c>
      <c r="Q205" s="199">
        <f>IFERROR(INDEX(Sept15!$F:$F, MATCH(MEM_BF!$J205, Sept15!$A:$A, 0)), 0)</f>
        <v>0</v>
      </c>
      <c r="R205" s="199">
        <f>IFERROR(INDEX(Sept15!$G:$G, MATCH(MEM_BF!$J205, Sept15!$A:$A, 0)), 0)</f>
        <v>0</v>
      </c>
      <c r="S205" s="199">
        <f>IFERROR(INDEX('Oct15'!$F:$F, MATCH(MEM_BF!$J205,'Oct15'!$A:$A, 0)), 0)</f>
        <v>0</v>
      </c>
      <c r="T205" s="199">
        <f>IFERROR(INDEX('Oct15'!$G:$G, MATCH(MEM_BF!$J205, 'Oct15'!$A:$A, 0)), 0)</f>
        <v>0</v>
      </c>
      <c r="U205" s="199">
        <f>IFERROR(INDEX('Nov15'!$F:$F, MATCH(MEM_BF!$J205,'Nov15'!$A:$A, 0)), 0)</f>
        <v>0</v>
      </c>
      <c r="V205" s="199">
        <f>IFERROR(INDEX('Nov15'!$G:$G, MATCH(MEM_BF!$J205, 'Nov15'!$A:$A, 0)), 0)</f>
        <v>0</v>
      </c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4">
        <f t="shared" si="44"/>
        <v>0</v>
      </c>
      <c r="AL205" s="263">
        <f t="shared" si="49"/>
        <v>0</v>
      </c>
    </row>
    <row r="206" spans="3:38" x14ac:dyDescent="0.3">
      <c r="C206" s="224">
        <v>16</v>
      </c>
      <c r="D206" s="224">
        <v>6</v>
      </c>
      <c r="E206" s="264">
        <f t="shared" si="45"/>
        <v>17</v>
      </c>
      <c r="F206" s="264">
        <f t="shared" si="46"/>
        <v>1</v>
      </c>
      <c r="G206" s="264">
        <f t="shared" si="47"/>
        <v>17</v>
      </c>
      <c r="H206" s="264">
        <f t="shared" si="36"/>
        <v>5</v>
      </c>
      <c r="I206" s="267"/>
      <c r="J206" s="224" t="s">
        <v>1420</v>
      </c>
      <c r="K206" s="265">
        <f t="shared" si="43"/>
        <v>2017</v>
      </c>
      <c r="L206" s="224" t="str">
        <f t="shared" si="48"/>
        <v>Jun</v>
      </c>
      <c r="M206" s="275">
        <f>IFERROR(INDEX(July15!F:F, MATCH(MEM_BF!$J206, July15!$B:$B, 0)), 0)</f>
        <v>0</v>
      </c>
      <c r="N206" s="199">
        <f>IFERROR(INDEX(July15!G:G, MATCH(MEM_BF!$J206, July15!$B:$B, 0)), 0)</f>
        <v>0</v>
      </c>
      <c r="O206" s="199">
        <f>IFERROR(INDEX('Aug15'!F:F, MATCH(MEM_BF!$J206, 'Aug15'!$A:$A, 0)), 0)</f>
        <v>240</v>
      </c>
      <c r="P206" s="199">
        <f>IFERROR(INDEX('Aug15'!$G:$G, MATCH(MEM_BF!$J206, 'Aug15'!$A:$A, 0)), 0)</f>
        <v>0</v>
      </c>
      <c r="Q206" s="199">
        <f>IFERROR(INDEX(Sept15!$F:$F, MATCH(MEM_BF!$J206, Sept15!$A:$A, 0)), 0)</f>
        <v>0</v>
      </c>
      <c r="R206" s="199">
        <f>IFERROR(INDEX(Sept15!$G:$G, MATCH(MEM_BF!$J206, Sept15!$A:$A, 0)), 0)</f>
        <v>0</v>
      </c>
      <c r="S206" s="199">
        <f>IFERROR(INDEX('Oct15'!$F:$F, MATCH(MEM_BF!$J206,'Oct15'!$A:$A, 0)), 0)</f>
        <v>0</v>
      </c>
      <c r="T206" s="199">
        <f>IFERROR(INDEX('Oct15'!$G:$G, MATCH(MEM_BF!$J206, 'Oct15'!$A:$A, 0)), 0)</f>
        <v>0</v>
      </c>
      <c r="U206" s="199">
        <f>IFERROR(INDEX('Nov15'!$F:$F, MATCH(MEM_BF!$J206,'Nov15'!$A:$A, 0)), 0)</f>
        <v>0</v>
      </c>
      <c r="V206" s="199">
        <f>IFERROR(INDEX('Nov15'!$G:$G, MATCH(MEM_BF!$J206, 'Nov15'!$A:$A, 0)), 0)</f>
        <v>0</v>
      </c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4">
        <f t="shared" si="44"/>
        <v>240</v>
      </c>
      <c r="AL206" s="263">
        <f t="shared" si="49"/>
        <v>12</v>
      </c>
    </row>
    <row r="207" spans="3:38" x14ac:dyDescent="0.3">
      <c r="C207" s="224">
        <v>15</v>
      </c>
      <c r="D207" s="224">
        <v>8</v>
      </c>
      <c r="E207" s="264">
        <f t="shared" si="45"/>
        <v>7</v>
      </c>
      <c r="F207" s="264">
        <f t="shared" si="46"/>
        <v>0</v>
      </c>
      <c r="G207" s="264">
        <f t="shared" si="47"/>
        <v>15</v>
      </c>
      <c r="H207" s="264">
        <f t="shared" si="36"/>
        <v>7</v>
      </c>
      <c r="I207" s="267"/>
      <c r="J207" s="224" t="s">
        <v>1423</v>
      </c>
      <c r="K207" s="265">
        <f t="shared" si="43"/>
        <v>2015</v>
      </c>
      <c r="L207" s="224" t="str">
        <f t="shared" si="48"/>
        <v>Aug</v>
      </c>
      <c r="M207" s="275">
        <f>IFERROR(INDEX(July15!F:F, MATCH(MEM_BF!$J207, July15!$B:$B, 0)), 0)</f>
        <v>0</v>
      </c>
      <c r="N207" s="199">
        <f>IFERROR(INDEX(July15!G:G, MATCH(MEM_BF!$J207, July15!$B:$B, 0)), 0)</f>
        <v>0</v>
      </c>
      <c r="O207" s="199">
        <f>IFERROR(INDEX('Aug15'!F:F, MATCH(MEM_BF!$J207, 'Aug15'!$A:$A, 0)), 0)</f>
        <v>0</v>
      </c>
      <c r="P207" s="199">
        <f>IFERROR(INDEX('Aug15'!$G:$G, MATCH(MEM_BF!$J207, 'Aug15'!$A:$A, 0)), 0)</f>
        <v>0</v>
      </c>
      <c r="Q207" s="199">
        <f>IFERROR(INDEX(Sept15!$F:$F, MATCH(MEM_BF!$J207, Sept15!$A:$A, 0)), 0)</f>
        <v>0</v>
      </c>
      <c r="R207" s="199">
        <f>IFERROR(INDEX(Sept15!$G:$G, MATCH(MEM_BF!$J207, Sept15!$A:$A, 0)), 0)</f>
        <v>0</v>
      </c>
      <c r="S207" s="199">
        <f>IFERROR(INDEX('Oct15'!$F:$F, MATCH(MEM_BF!$J207,'Oct15'!$A:$A, 0)), 0)</f>
        <v>0</v>
      </c>
      <c r="T207" s="199">
        <f>IFERROR(INDEX('Oct15'!$G:$G, MATCH(MEM_BF!$J207, 'Oct15'!$A:$A, 0)), 0)</f>
        <v>0</v>
      </c>
      <c r="U207" s="199">
        <f>IFERROR(INDEX('Nov15'!$F:$F, MATCH(MEM_BF!$J207,'Nov15'!$A:$A, 0)), 0)</f>
        <v>0</v>
      </c>
      <c r="V207" s="199">
        <f>IFERROR(INDEX('Nov15'!$G:$G, MATCH(MEM_BF!$J207, 'Nov15'!$A:$A, 0)), 0)</f>
        <v>0</v>
      </c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4">
        <f t="shared" si="44"/>
        <v>0</v>
      </c>
      <c r="AL207" s="263">
        <f t="shared" si="49"/>
        <v>0</v>
      </c>
    </row>
    <row r="208" spans="3:38" x14ac:dyDescent="0.3">
      <c r="C208" s="224"/>
      <c r="D208" s="224"/>
      <c r="E208" s="264">
        <f t="shared" si="45"/>
        <v>-1</v>
      </c>
      <c r="F208" s="264">
        <f t="shared" si="46"/>
        <v>0</v>
      </c>
      <c r="G208" s="264">
        <f t="shared" si="47"/>
        <v>0</v>
      </c>
      <c r="H208" s="264">
        <f t="shared" si="36"/>
        <v>-1</v>
      </c>
      <c r="I208" s="267"/>
      <c r="J208" s="224" t="s">
        <v>1429</v>
      </c>
      <c r="K208" s="265" t="str">
        <f t="shared" si="43"/>
        <v>Please</v>
      </c>
      <c r="L208" s="224" t="str">
        <f t="shared" si="48"/>
        <v>Pay</v>
      </c>
      <c r="M208" s="275">
        <f>IFERROR(INDEX(July15!F:F, MATCH(MEM_BF!$J208, July15!$B:$B, 0)), 0)</f>
        <v>0</v>
      </c>
      <c r="N208" s="199">
        <f>IFERROR(INDEX(July15!G:G, MATCH(MEM_BF!$J208, July15!$B:$B, 0)), 0)</f>
        <v>0</v>
      </c>
      <c r="O208" s="199">
        <f>IFERROR(INDEX('Aug15'!F:F, MATCH(MEM_BF!$J208, 'Aug15'!$A:$A, 0)), 0)</f>
        <v>0</v>
      </c>
      <c r="P208" s="199">
        <f>IFERROR(INDEX('Aug15'!$G:$G, MATCH(MEM_BF!$J208, 'Aug15'!$A:$A, 0)), 0)</f>
        <v>0</v>
      </c>
      <c r="Q208" s="199">
        <f>IFERROR(INDEX(Sept15!$F:$F, MATCH(MEM_BF!$J208, Sept15!$A:$A, 0)), 0)</f>
        <v>0</v>
      </c>
      <c r="R208" s="199">
        <f>IFERROR(INDEX(Sept15!$G:$G, MATCH(MEM_BF!$J208, Sept15!$A:$A, 0)), 0)</f>
        <v>0</v>
      </c>
      <c r="S208" s="199">
        <f>IFERROR(INDEX('Oct15'!$F:$F, MATCH(MEM_BF!$J208,'Oct15'!$A:$A, 0)), 0)</f>
        <v>0</v>
      </c>
      <c r="T208" s="199">
        <f>IFERROR(INDEX('Oct15'!$G:$G, MATCH(MEM_BF!$J208, 'Oct15'!$A:$A, 0)), 0)</f>
        <v>0</v>
      </c>
      <c r="U208" s="199">
        <f>IFERROR(INDEX('Nov15'!$F:$F, MATCH(MEM_BF!$J208,'Nov15'!$A:$A, 0)), 0)</f>
        <v>0</v>
      </c>
      <c r="V208" s="199">
        <f>IFERROR(INDEX('Nov15'!$G:$G, MATCH(MEM_BF!$J208, 'Nov15'!$A:$A, 0)), 0)</f>
        <v>0</v>
      </c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4">
        <f t="shared" si="44"/>
        <v>0</v>
      </c>
      <c r="AL208" s="263">
        <f t="shared" si="49"/>
        <v>0</v>
      </c>
    </row>
    <row r="209" spans="3:38" x14ac:dyDescent="0.3">
      <c r="C209" s="224">
        <v>15</v>
      </c>
      <c r="D209" s="224">
        <v>6</v>
      </c>
      <c r="E209" s="264">
        <f t="shared" si="45"/>
        <v>5</v>
      </c>
      <c r="F209" s="264">
        <f t="shared" si="46"/>
        <v>0</v>
      </c>
      <c r="G209" s="264">
        <f t="shared" si="47"/>
        <v>15</v>
      </c>
      <c r="H209" s="264">
        <f t="shared" si="36"/>
        <v>5</v>
      </c>
      <c r="I209" s="267"/>
      <c r="J209" s="224" t="s">
        <v>1430</v>
      </c>
      <c r="K209" s="265">
        <f t="shared" si="43"/>
        <v>2015</v>
      </c>
      <c r="L209" s="224" t="str">
        <f t="shared" si="48"/>
        <v>Jun</v>
      </c>
      <c r="M209" s="275">
        <f>IFERROR(INDEX(July15!F:F, MATCH(MEM_BF!$J209, July15!$B:$B, 0)), 0)</f>
        <v>0</v>
      </c>
      <c r="N209" s="199">
        <f>IFERROR(INDEX(July15!G:G, MATCH(MEM_BF!$J209, July15!$B:$B, 0)), 0)</f>
        <v>0</v>
      </c>
      <c r="O209" s="199">
        <f>IFERROR(INDEX('Aug15'!F:F, MATCH(MEM_BF!$J209, 'Aug15'!$A:$A, 0)), 0)</f>
        <v>0</v>
      </c>
      <c r="P209" s="199">
        <f>IFERROR(INDEX('Aug15'!$G:$G, MATCH(MEM_BF!$J209, 'Aug15'!$A:$A, 0)), 0)</f>
        <v>0</v>
      </c>
      <c r="Q209" s="199">
        <f>IFERROR(INDEX(Sept15!$F:$F, MATCH(MEM_BF!$J209, Sept15!$A:$A, 0)), 0)</f>
        <v>0</v>
      </c>
      <c r="R209" s="199">
        <f>IFERROR(INDEX(Sept15!$G:$G, MATCH(MEM_BF!$J209, Sept15!$A:$A, 0)), 0)</f>
        <v>0</v>
      </c>
      <c r="S209" s="199">
        <f>IFERROR(INDEX('Oct15'!$F:$F, MATCH(MEM_BF!$J209,'Oct15'!$A:$A, 0)), 0)</f>
        <v>0</v>
      </c>
      <c r="T209" s="199">
        <f>IFERROR(INDEX('Oct15'!$G:$G, MATCH(MEM_BF!$J209, 'Oct15'!$A:$A, 0)), 0)</f>
        <v>0</v>
      </c>
      <c r="U209" s="199">
        <f>IFERROR(INDEX('Nov15'!$F:$F, MATCH(MEM_BF!$J209,'Nov15'!$A:$A, 0)), 0)</f>
        <v>0</v>
      </c>
      <c r="V209" s="199">
        <f>IFERROR(INDEX('Nov15'!$G:$G, MATCH(MEM_BF!$J209, 'Nov15'!$A:$A, 0)), 0)</f>
        <v>0</v>
      </c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4">
        <f t="shared" si="44"/>
        <v>0</v>
      </c>
      <c r="AL209" s="263">
        <f t="shared" si="49"/>
        <v>0</v>
      </c>
    </row>
    <row r="210" spans="3:38" x14ac:dyDescent="0.3">
      <c r="C210" s="224"/>
      <c r="D210" s="224"/>
      <c r="E210" s="264">
        <f t="shared" si="45"/>
        <v>-1</v>
      </c>
      <c r="F210" s="264">
        <f t="shared" si="46"/>
        <v>0</v>
      </c>
      <c r="G210" s="264">
        <f t="shared" si="47"/>
        <v>0</v>
      </c>
      <c r="H210" s="264">
        <f t="shared" si="36"/>
        <v>-1</v>
      </c>
      <c r="I210" s="267"/>
      <c r="J210" s="224" t="s">
        <v>1434</v>
      </c>
      <c r="K210" s="265" t="str">
        <f t="shared" si="43"/>
        <v>Please</v>
      </c>
      <c r="L210" s="224" t="str">
        <f t="shared" si="48"/>
        <v>Pay</v>
      </c>
      <c r="M210" s="275">
        <f>IFERROR(INDEX(July15!F:F, MATCH(MEM_BF!$J210, July15!$B:$B, 0)), 0)</f>
        <v>0</v>
      </c>
      <c r="N210" s="199">
        <f>IFERROR(INDEX(July15!G:G, MATCH(MEM_BF!$J210, July15!$B:$B, 0)), 0)</f>
        <v>0</v>
      </c>
      <c r="O210" s="199">
        <f>IFERROR(INDEX('Aug15'!F:F, MATCH(MEM_BF!$J210, 'Aug15'!$A:$A, 0)), 0)</f>
        <v>0</v>
      </c>
      <c r="P210" s="199">
        <f>IFERROR(INDEX('Aug15'!$G:$G, MATCH(MEM_BF!$J210, 'Aug15'!$A:$A, 0)), 0)</f>
        <v>0</v>
      </c>
      <c r="Q210" s="199">
        <f>IFERROR(INDEX(Sept15!$F:$F, MATCH(MEM_BF!$J210, Sept15!$A:$A, 0)), 0)</f>
        <v>0</v>
      </c>
      <c r="R210" s="199">
        <f>IFERROR(INDEX(Sept15!$G:$G, MATCH(MEM_BF!$J210, Sept15!$A:$A, 0)), 0)</f>
        <v>0</v>
      </c>
      <c r="S210" s="199">
        <f>IFERROR(INDEX('Oct15'!$F:$F, MATCH(MEM_BF!$J210,'Oct15'!$A:$A, 0)), 0)</f>
        <v>0</v>
      </c>
      <c r="T210" s="199">
        <f>IFERROR(INDEX('Oct15'!$G:$G, MATCH(MEM_BF!$J210, 'Oct15'!$A:$A, 0)), 0)</f>
        <v>0</v>
      </c>
      <c r="U210" s="199">
        <f>IFERROR(INDEX('Nov15'!$F:$F, MATCH(MEM_BF!$J210,'Nov15'!$A:$A, 0)), 0)</f>
        <v>0</v>
      </c>
      <c r="V210" s="199">
        <f>IFERROR(INDEX('Nov15'!$G:$G, MATCH(MEM_BF!$J210, 'Nov15'!$A:$A, 0)), 0)</f>
        <v>0</v>
      </c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4">
        <f t="shared" si="44"/>
        <v>0</v>
      </c>
      <c r="AL210" s="263">
        <f t="shared" si="49"/>
        <v>0</v>
      </c>
    </row>
    <row r="211" spans="3:38" x14ac:dyDescent="0.3">
      <c r="C211" s="224"/>
      <c r="D211" s="224"/>
      <c r="E211" s="264">
        <f t="shared" si="45"/>
        <v>-1</v>
      </c>
      <c r="F211" s="264">
        <f t="shared" si="46"/>
        <v>0</v>
      </c>
      <c r="G211" s="264">
        <f t="shared" si="47"/>
        <v>0</v>
      </c>
      <c r="H211" s="264">
        <f t="shared" si="36"/>
        <v>-1</v>
      </c>
      <c r="I211" s="267"/>
      <c r="J211" s="224" t="s">
        <v>1435</v>
      </c>
      <c r="K211" s="265" t="str">
        <f t="shared" si="43"/>
        <v>Please</v>
      </c>
      <c r="L211" s="224" t="str">
        <f t="shared" si="48"/>
        <v>Pay</v>
      </c>
      <c r="M211" s="275">
        <f>IFERROR(INDEX(July15!F:F, MATCH(MEM_BF!$J211, July15!$B:$B, 0)), 0)</f>
        <v>0</v>
      </c>
      <c r="N211" s="199">
        <f>IFERROR(INDEX(July15!G:G, MATCH(MEM_BF!$J211, July15!$B:$B, 0)), 0)</f>
        <v>0</v>
      </c>
      <c r="O211" s="199">
        <f>IFERROR(INDEX('Aug15'!F:F, MATCH(MEM_BF!$J211, 'Aug15'!$A:$A, 0)), 0)</f>
        <v>0</v>
      </c>
      <c r="P211" s="199">
        <f>IFERROR(INDEX('Aug15'!$G:$G, MATCH(MEM_BF!$J211, 'Aug15'!$A:$A, 0)), 0)</f>
        <v>0</v>
      </c>
      <c r="Q211" s="199">
        <f>IFERROR(INDEX(Sept15!$F:$F, MATCH(MEM_BF!$J211, Sept15!$A:$A, 0)), 0)</f>
        <v>0</v>
      </c>
      <c r="R211" s="199">
        <f>IFERROR(INDEX(Sept15!$G:$G, MATCH(MEM_BF!$J211, Sept15!$A:$A, 0)), 0)</f>
        <v>0</v>
      </c>
      <c r="S211" s="199">
        <f>IFERROR(INDEX('Oct15'!$F:$F, MATCH(MEM_BF!$J211,'Oct15'!$A:$A, 0)), 0)</f>
        <v>0</v>
      </c>
      <c r="T211" s="199">
        <f>IFERROR(INDEX('Oct15'!$G:$G, MATCH(MEM_BF!$J211, 'Oct15'!$A:$A, 0)), 0)</f>
        <v>0</v>
      </c>
      <c r="U211" s="199">
        <f>IFERROR(INDEX('Nov15'!$F:$F, MATCH(MEM_BF!$J211,'Nov15'!$A:$A, 0)), 0)</f>
        <v>0</v>
      </c>
      <c r="V211" s="199">
        <f>IFERROR(INDEX('Nov15'!$G:$G, MATCH(MEM_BF!$J211, 'Nov15'!$A:$A, 0)), 0)</f>
        <v>0</v>
      </c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4">
        <f t="shared" si="44"/>
        <v>0</v>
      </c>
      <c r="AL211" s="263">
        <f t="shared" si="49"/>
        <v>0</v>
      </c>
    </row>
    <row r="212" spans="3:38" x14ac:dyDescent="0.3">
      <c r="C212" s="224">
        <v>16</v>
      </c>
      <c r="D212" s="224">
        <v>3</v>
      </c>
      <c r="E212" s="264">
        <f t="shared" si="45"/>
        <v>2</v>
      </c>
      <c r="F212" s="264">
        <f t="shared" si="46"/>
        <v>0</v>
      </c>
      <c r="G212" s="264">
        <f t="shared" si="47"/>
        <v>16</v>
      </c>
      <c r="H212" s="264">
        <f t="shared" si="36"/>
        <v>2</v>
      </c>
      <c r="I212" s="267"/>
      <c r="J212" s="224" t="s">
        <v>1438</v>
      </c>
      <c r="K212" s="265">
        <f t="shared" si="43"/>
        <v>2016</v>
      </c>
      <c r="L212" s="224" t="str">
        <f t="shared" si="48"/>
        <v>Mar</v>
      </c>
      <c r="M212" s="275">
        <f>IFERROR(INDEX(July15!F:F, MATCH(MEM_BF!$J212, July15!$B:$B, 0)), 0)</f>
        <v>0</v>
      </c>
      <c r="N212" s="199">
        <f>IFERROR(INDEX(July15!G:G, MATCH(MEM_BF!$J212, July15!$B:$B, 0)), 0)</f>
        <v>0</v>
      </c>
      <c r="O212" s="199">
        <f>IFERROR(INDEX('Aug15'!F:F, MATCH(MEM_BF!$J212, 'Aug15'!$A:$A, 0)), 0)</f>
        <v>0</v>
      </c>
      <c r="P212" s="199">
        <f>IFERROR(INDEX('Aug15'!$G:$G, MATCH(MEM_BF!$J212, 'Aug15'!$A:$A, 0)), 0)</f>
        <v>0</v>
      </c>
      <c r="Q212" s="199">
        <f>IFERROR(INDEX(Sept15!$F:$F, MATCH(MEM_BF!$J212, Sept15!$A:$A, 0)), 0)</f>
        <v>0</v>
      </c>
      <c r="R212" s="199">
        <f>IFERROR(INDEX(Sept15!$G:$G, MATCH(MEM_BF!$J212, Sept15!$A:$A, 0)), 0)</f>
        <v>0</v>
      </c>
      <c r="S212" s="199">
        <f>IFERROR(INDEX('Oct15'!$F:$F, MATCH(MEM_BF!$J212,'Oct15'!$A:$A, 0)), 0)</f>
        <v>0</v>
      </c>
      <c r="T212" s="199">
        <f>IFERROR(INDEX('Oct15'!$G:$G, MATCH(MEM_BF!$J212, 'Oct15'!$A:$A, 0)), 0)</f>
        <v>0</v>
      </c>
      <c r="U212" s="199">
        <f>IFERROR(INDEX('Nov15'!$F:$F, MATCH(MEM_BF!$J212,'Nov15'!$A:$A, 0)), 0)</f>
        <v>0</v>
      </c>
      <c r="V212" s="199">
        <f>IFERROR(INDEX('Nov15'!$G:$G, MATCH(MEM_BF!$J212, 'Nov15'!$A:$A, 0)), 0)</f>
        <v>0</v>
      </c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4">
        <f t="shared" si="44"/>
        <v>0</v>
      </c>
      <c r="AL212" s="263">
        <f t="shared" si="49"/>
        <v>0</v>
      </c>
    </row>
    <row r="213" spans="3:38" x14ac:dyDescent="0.3">
      <c r="C213" s="224">
        <v>15</v>
      </c>
      <c r="D213" s="224">
        <v>8</v>
      </c>
      <c r="E213" s="264">
        <f t="shared" si="45"/>
        <v>10</v>
      </c>
      <c r="F213" s="264">
        <f t="shared" si="46"/>
        <v>0</v>
      </c>
      <c r="G213" s="264">
        <f t="shared" si="47"/>
        <v>15</v>
      </c>
      <c r="H213" s="264">
        <f t="shared" si="36"/>
        <v>10</v>
      </c>
      <c r="I213" s="267"/>
      <c r="J213" s="224" t="s">
        <v>1442</v>
      </c>
      <c r="K213" s="265">
        <f t="shared" si="43"/>
        <v>2015</v>
      </c>
      <c r="L213" s="224" t="str">
        <f t="shared" si="48"/>
        <v>Nov</v>
      </c>
      <c r="M213" s="275">
        <f>IFERROR(INDEX(July15!F:F, MATCH(MEM_BF!$J213, July15!$B:$B, 0)), 0)</f>
        <v>0</v>
      </c>
      <c r="N213" s="199">
        <f>IFERROR(INDEX(July15!G:G, MATCH(MEM_BF!$J213, July15!$B:$B, 0)), 0)</f>
        <v>0</v>
      </c>
      <c r="O213" s="199">
        <f>IFERROR(INDEX('Aug15'!F:F, MATCH(MEM_BF!$J213, 'Aug15'!$A:$A, 0)), 0)</f>
        <v>0</v>
      </c>
      <c r="P213" s="199">
        <f>IFERROR(INDEX('Aug15'!$G:$G, MATCH(MEM_BF!$J213, 'Aug15'!$A:$A, 0)), 0)</f>
        <v>0</v>
      </c>
      <c r="Q213" s="199">
        <f>IFERROR(INDEX(Sept15!$F:$F, MATCH(MEM_BF!$J213, Sept15!$A:$A, 0)), 0)</f>
        <v>20</v>
      </c>
      <c r="R213" s="199">
        <f>IFERROR(INDEX(Sept15!$G:$G, MATCH(MEM_BF!$J213, Sept15!$A:$A, 0)), 0)</f>
        <v>0</v>
      </c>
      <c r="S213" s="199">
        <f>IFERROR(INDEX('Oct15'!$F:$F, MATCH(MEM_BF!$J213,'Oct15'!$A:$A, 0)), 0)</f>
        <v>20</v>
      </c>
      <c r="T213" s="199">
        <f>IFERROR(INDEX('Oct15'!$G:$G, MATCH(MEM_BF!$J213, 'Oct15'!$A:$A, 0)), 0)</f>
        <v>0</v>
      </c>
      <c r="U213" s="199">
        <f>IFERROR(INDEX('Nov15'!$F:$F, MATCH(MEM_BF!$J213,'Nov15'!$A:$A, 0)), 0)</f>
        <v>20</v>
      </c>
      <c r="V213" s="199">
        <f>IFERROR(INDEX('Nov15'!$G:$G, MATCH(MEM_BF!$J213, 'Nov15'!$A:$A, 0)), 0)</f>
        <v>0</v>
      </c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4">
        <f t="shared" si="44"/>
        <v>60</v>
      </c>
      <c r="AL213" s="263">
        <f t="shared" si="49"/>
        <v>3</v>
      </c>
    </row>
    <row r="214" spans="3:38" x14ac:dyDescent="0.3">
      <c r="C214" s="224"/>
      <c r="D214" s="224"/>
      <c r="E214" s="264">
        <f t="shared" si="45"/>
        <v>-1</v>
      </c>
      <c r="F214" s="264">
        <f t="shared" si="46"/>
        <v>0</v>
      </c>
      <c r="G214" s="264">
        <f t="shared" si="47"/>
        <v>0</v>
      </c>
      <c r="H214" s="264">
        <f t="shared" si="36"/>
        <v>-1</v>
      </c>
      <c r="I214" s="267"/>
      <c r="J214" s="224" t="s">
        <v>1443</v>
      </c>
      <c r="K214" s="265" t="str">
        <f t="shared" si="43"/>
        <v>Please</v>
      </c>
      <c r="L214" s="224" t="str">
        <f t="shared" si="48"/>
        <v>Pay</v>
      </c>
      <c r="M214" s="275">
        <f>IFERROR(INDEX(July15!F:F, MATCH(MEM_BF!$J214, July15!$B:$B, 0)), 0)</f>
        <v>0</v>
      </c>
      <c r="N214" s="199">
        <f>IFERROR(INDEX(July15!G:G, MATCH(MEM_BF!$J214, July15!$B:$B, 0)), 0)</f>
        <v>0</v>
      </c>
      <c r="O214" s="199">
        <f>IFERROR(INDEX('Aug15'!F:F, MATCH(MEM_BF!$J214, 'Aug15'!$A:$A, 0)), 0)</f>
        <v>0</v>
      </c>
      <c r="P214" s="199">
        <f>IFERROR(INDEX('Aug15'!$G:$G, MATCH(MEM_BF!$J214, 'Aug15'!$A:$A, 0)), 0)</f>
        <v>0</v>
      </c>
      <c r="Q214" s="199">
        <f>IFERROR(INDEX(Sept15!$F:$F, MATCH(MEM_BF!$J214, Sept15!$A:$A, 0)), 0)</f>
        <v>0</v>
      </c>
      <c r="R214" s="199">
        <f>IFERROR(INDEX(Sept15!$G:$G, MATCH(MEM_BF!$J214, Sept15!$A:$A, 0)), 0)</f>
        <v>0</v>
      </c>
      <c r="S214" s="199">
        <f>IFERROR(INDEX('Oct15'!$F:$F, MATCH(MEM_BF!$J214,'Oct15'!$A:$A, 0)), 0)</f>
        <v>0</v>
      </c>
      <c r="T214" s="199">
        <f>IFERROR(INDEX('Oct15'!$G:$G, MATCH(MEM_BF!$J214, 'Oct15'!$A:$A, 0)), 0)</f>
        <v>0</v>
      </c>
      <c r="U214" s="199">
        <f>IFERROR(INDEX('Nov15'!$F:$F, MATCH(MEM_BF!$J214,'Nov15'!$A:$A, 0)), 0)</f>
        <v>0</v>
      </c>
      <c r="V214" s="199">
        <f>IFERROR(INDEX('Nov15'!$G:$G, MATCH(MEM_BF!$J214, 'Nov15'!$A:$A, 0)), 0)</f>
        <v>0</v>
      </c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4">
        <f t="shared" si="44"/>
        <v>0</v>
      </c>
      <c r="AL214" s="263">
        <f t="shared" si="49"/>
        <v>0</v>
      </c>
    </row>
    <row r="215" spans="3:38" x14ac:dyDescent="0.3">
      <c r="C215" s="224">
        <v>15</v>
      </c>
      <c r="D215" s="224">
        <v>8</v>
      </c>
      <c r="E215" s="264">
        <f t="shared" si="45"/>
        <v>12</v>
      </c>
      <c r="F215" s="264">
        <f t="shared" si="46"/>
        <v>1</v>
      </c>
      <c r="G215" s="264">
        <f t="shared" si="47"/>
        <v>16</v>
      </c>
      <c r="H215" s="264">
        <f t="shared" si="36"/>
        <v>0</v>
      </c>
      <c r="I215" s="267"/>
      <c r="J215" s="224" t="s">
        <v>463</v>
      </c>
      <c r="K215" s="265">
        <f t="shared" si="43"/>
        <v>2016</v>
      </c>
      <c r="L215" s="224" t="str">
        <f t="shared" si="48"/>
        <v>Jan</v>
      </c>
      <c r="M215" s="275">
        <f>IFERROR(INDEX(July15!F:F, MATCH(MEM_BF!$J215, July15!$B:$B, 0)), 0)</f>
        <v>20</v>
      </c>
      <c r="N215" s="199">
        <f>IFERROR(INDEX(July15!G:G, MATCH(MEM_BF!$J215, July15!$B:$B, 0)), 0)</f>
        <v>0</v>
      </c>
      <c r="O215" s="199">
        <f>IFERROR(INDEX('Aug15'!F:F, MATCH(MEM_BF!$J215, 'Aug15'!$A:$A, 0)), 0)</f>
        <v>20</v>
      </c>
      <c r="P215" s="199">
        <f>IFERROR(INDEX('Aug15'!$G:$G, MATCH(MEM_BF!$J215, 'Aug15'!$A:$A, 0)), 0)</f>
        <v>0</v>
      </c>
      <c r="Q215" s="199">
        <f>IFERROR(INDEX(Sept15!$F:$F, MATCH(MEM_BF!$J215, Sept15!$A:$A, 0)), 0)</f>
        <v>20</v>
      </c>
      <c r="R215" s="199">
        <f>IFERROR(INDEX(Sept15!$G:$G, MATCH(MEM_BF!$J215, Sept15!$A:$A, 0)), 0)</f>
        <v>0</v>
      </c>
      <c r="S215" s="199">
        <f>IFERROR(INDEX('Oct15'!$F:$F, MATCH(MEM_BF!$J215,'Oct15'!$A:$A, 0)), 0)</f>
        <v>20</v>
      </c>
      <c r="T215" s="199">
        <f>IFERROR(INDEX('Oct15'!$G:$G, MATCH(MEM_BF!$J215, 'Oct15'!$A:$A, 0)), 0)</f>
        <v>0</v>
      </c>
      <c r="U215" s="199">
        <f>IFERROR(INDEX('Nov15'!$F:$F, MATCH(MEM_BF!$J215,'Nov15'!$A:$A, 0)), 0)</f>
        <v>20</v>
      </c>
      <c r="V215" s="199">
        <f>IFERROR(INDEX('Nov15'!$G:$G, MATCH(MEM_BF!$J215, 'Nov15'!$A:$A, 0)), 0)</f>
        <v>0</v>
      </c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4">
        <f t="shared" si="44"/>
        <v>100</v>
      </c>
      <c r="AL215" s="263">
        <f t="shared" si="49"/>
        <v>5</v>
      </c>
    </row>
    <row r="216" spans="3:38" x14ac:dyDescent="0.3">
      <c r="C216" s="224">
        <v>15</v>
      </c>
      <c r="D216" s="224">
        <v>8</v>
      </c>
      <c r="E216" s="264">
        <f t="shared" si="45"/>
        <v>19</v>
      </c>
      <c r="F216" s="264">
        <f t="shared" si="46"/>
        <v>1</v>
      </c>
      <c r="G216" s="264">
        <f t="shared" si="47"/>
        <v>16</v>
      </c>
      <c r="H216" s="264">
        <f t="shared" si="36"/>
        <v>7</v>
      </c>
      <c r="I216" s="267"/>
      <c r="J216" s="224" t="s">
        <v>1451</v>
      </c>
      <c r="K216" s="265">
        <f t="shared" si="43"/>
        <v>2016</v>
      </c>
      <c r="L216" s="224" t="str">
        <f t="shared" si="48"/>
        <v>Aug</v>
      </c>
      <c r="M216" s="275">
        <f>IFERROR(INDEX(July15!F:F, MATCH(MEM_BF!$J216, July15!$B:$B, 0)), 0)</f>
        <v>0</v>
      </c>
      <c r="N216" s="199">
        <f>IFERROR(INDEX(July15!G:G, MATCH(MEM_BF!$J216, July15!$B:$B, 0)), 0)</f>
        <v>0</v>
      </c>
      <c r="O216" s="199">
        <f>IFERROR(INDEX('Aug15'!F:F, MATCH(MEM_BF!$J216, 'Aug15'!$A:$A, 0)), 0)</f>
        <v>0</v>
      </c>
      <c r="P216" s="199">
        <f>IFERROR(INDEX('Aug15'!$G:$G, MATCH(MEM_BF!$J216, 'Aug15'!$A:$A, 0)), 0)</f>
        <v>0</v>
      </c>
      <c r="Q216" s="199">
        <f>IFERROR(INDEX(Sept15!$F:$F, MATCH(MEM_BF!$J216, Sept15!$A:$A, 0)), 0)</f>
        <v>240</v>
      </c>
      <c r="R216" s="199">
        <f>IFERROR(INDEX(Sept15!$G:$G, MATCH(MEM_BF!$J216, Sept15!$A:$A, 0)), 0)</f>
        <v>0</v>
      </c>
      <c r="S216" s="199">
        <f>IFERROR(INDEX('Oct15'!$F:$F, MATCH(MEM_BF!$J216,'Oct15'!$A:$A, 0)), 0)</f>
        <v>0</v>
      </c>
      <c r="T216" s="199">
        <f>IFERROR(INDEX('Oct15'!$G:$G, MATCH(MEM_BF!$J216, 'Oct15'!$A:$A, 0)), 0)</f>
        <v>0</v>
      </c>
      <c r="U216" s="199">
        <f>IFERROR(INDEX('Nov15'!$F:$F, MATCH(MEM_BF!$J216,'Nov15'!$A:$A, 0)), 0)</f>
        <v>0</v>
      </c>
      <c r="V216" s="199">
        <f>IFERROR(INDEX('Nov15'!$G:$G, MATCH(MEM_BF!$J216, 'Nov15'!$A:$A, 0)), 0)</f>
        <v>0</v>
      </c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4">
        <f t="shared" si="44"/>
        <v>240</v>
      </c>
      <c r="AL216" s="263">
        <f t="shared" si="49"/>
        <v>12</v>
      </c>
    </row>
    <row r="217" spans="3:38" x14ac:dyDescent="0.3">
      <c r="C217" s="224">
        <v>15</v>
      </c>
      <c r="D217" s="224">
        <v>1</v>
      </c>
      <c r="E217" s="264">
        <f t="shared" si="45"/>
        <v>0</v>
      </c>
      <c r="F217" s="264">
        <f t="shared" si="46"/>
        <v>0</v>
      </c>
      <c r="G217" s="264">
        <f t="shared" si="47"/>
        <v>15</v>
      </c>
      <c r="H217" s="264">
        <f t="shared" si="36"/>
        <v>0</v>
      </c>
      <c r="I217" s="267"/>
      <c r="J217" s="224" t="s">
        <v>1456</v>
      </c>
      <c r="K217" s="265">
        <f t="shared" si="43"/>
        <v>2015</v>
      </c>
      <c r="L217" s="224" t="str">
        <f t="shared" si="48"/>
        <v>Jan</v>
      </c>
      <c r="M217" s="275">
        <f>IFERROR(INDEX(July15!F:F, MATCH(MEM_BF!$J217, July15!$B:$B, 0)), 0)</f>
        <v>0</v>
      </c>
      <c r="N217" s="199">
        <f>IFERROR(INDEX(July15!G:G, MATCH(MEM_BF!$J217, July15!$B:$B, 0)), 0)</f>
        <v>0</v>
      </c>
      <c r="O217" s="199">
        <f>IFERROR(INDEX('Aug15'!F:F, MATCH(MEM_BF!$J217, 'Aug15'!$A:$A, 0)), 0)</f>
        <v>0</v>
      </c>
      <c r="P217" s="199">
        <f>IFERROR(INDEX('Aug15'!$G:$G, MATCH(MEM_BF!$J217, 'Aug15'!$A:$A, 0)), 0)</f>
        <v>0</v>
      </c>
      <c r="Q217" s="199">
        <f>IFERROR(INDEX(Sept15!$F:$F, MATCH(MEM_BF!$J217, Sept15!$A:$A, 0)), 0)</f>
        <v>0</v>
      </c>
      <c r="R217" s="199">
        <f>IFERROR(INDEX(Sept15!$G:$G, MATCH(MEM_BF!$J217, Sept15!$A:$A, 0)), 0)</f>
        <v>0</v>
      </c>
      <c r="S217" s="199">
        <f>IFERROR(INDEX('Oct15'!$F:$F, MATCH(MEM_BF!$J217,'Oct15'!$A:$A, 0)), 0)</f>
        <v>0</v>
      </c>
      <c r="T217" s="199">
        <f>IFERROR(INDEX('Oct15'!$G:$G, MATCH(MEM_BF!$J217, 'Oct15'!$A:$A, 0)), 0)</f>
        <v>0</v>
      </c>
      <c r="U217" s="199">
        <f>IFERROR(INDEX('Nov15'!$F:$F, MATCH(MEM_BF!$J217,'Nov15'!$A:$A, 0)), 0)</f>
        <v>0</v>
      </c>
      <c r="V217" s="199">
        <f>IFERROR(INDEX('Nov15'!$G:$G, MATCH(MEM_BF!$J217, 'Nov15'!$A:$A, 0)), 0)</f>
        <v>0</v>
      </c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4">
        <f t="shared" si="44"/>
        <v>0</v>
      </c>
      <c r="AL217" s="263">
        <f t="shared" si="49"/>
        <v>0</v>
      </c>
    </row>
    <row r="218" spans="3:38" x14ac:dyDescent="0.3">
      <c r="C218" s="224"/>
      <c r="D218" s="224"/>
      <c r="E218" s="264">
        <f t="shared" si="45"/>
        <v>-1</v>
      </c>
      <c r="F218" s="264">
        <f t="shared" si="46"/>
        <v>0</v>
      </c>
      <c r="G218" s="264">
        <f t="shared" si="47"/>
        <v>0</v>
      </c>
      <c r="H218" s="264">
        <f t="shared" si="36"/>
        <v>-1</v>
      </c>
      <c r="I218" s="267"/>
      <c r="J218" s="224" t="s">
        <v>1458</v>
      </c>
      <c r="K218" s="265" t="str">
        <f t="shared" si="43"/>
        <v>Please</v>
      </c>
      <c r="L218" s="224" t="str">
        <f t="shared" si="48"/>
        <v>Pay</v>
      </c>
      <c r="M218" s="275">
        <f>IFERROR(INDEX(July15!F:F, MATCH(MEM_BF!$J218, July15!$B:$B, 0)), 0)</f>
        <v>0</v>
      </c>
      <c r="N218" s="199">
        <f>IFERROR(INDEX(July15!G:G, MATCH(MEM_BF!$J218, July15!$B:$B, 0)), 0)</f>
        <v>0</v>
      </c>
      <c r="O218" s="199">
        <f>IFERROR(INDEX('Aug15'!F:F, MATCH(MEM_BF!$J218, 'Aug15'!$A:$A, 0)), 0)</f>
        <v>0</v>
      </c>
      <c r="P218" s="199">
        <f>IFERROR(INDEX('Aug15'!$G:$G, MATCH(MEM_BF!$J218, 'Aug15'!$A:$A, 0)), 0)</f>
        <v>0</v>
      </c>
      <c r="Q218" s="199">
        <f>IFERROR(INDEX(Sept15!$F:$F, MATCH(MEM_BF!$J218, Sept15!$A:$A, 0)), 0)</f>
        <v>0</v>
      </c>
      <c r="R218" s="199">
        <f>IFERROR(INDEX(Sept15!$G:$G, MATCH(MEM_BF!$J218, Sept15!$A:$A, 0)), 0)</f>
        <v>0</v>
      </c>
      <c r="S218" s="199">
        <f>IFERROR(INDEX('Oct15'!$F:$F, MATCH(MEM_BF!$J218,'Oct15'!$A:$A, 0)), 0)</f>
        <v>0</v>
      </c>
      <c r="T218" s="199">
        <f>IFERROR(INDEX('Oct15'!$G:$G, MATCH(MEM_BF!$J218, 'Oct15'!$A:$A, 0)), 0)</f>
        <v>0</v>
      </c>
      <c r="U218" s="199">
        <f>IFERROR(INDEX('Nov15'!$F:$F, MATCH(MEM_BF!$J218,'Nov15'!$A:$A, 0)), 0)</f>
        <v>0</v>
      </c>
      <c r="V218" s="199">
        <f>IFERROR(INDEX('Nov15'!$G:$G, MATCH(MEM_BF!$J218, 'Nov15'!$A:$A, 0)), 0)</f>
        <v>0</v>
      </c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4">
        <f t="shared" si="44"/>
        <v>0</v>
      </c>
      <c r="AL218" s="263">
        <f t="shared" si="49"/>
        <v>0</v>
      </c>
    </row>
    <row r="219" spans="3:38" x14ac:dyDescent="0.3">
      <c r="C219" s="224">
        <v>15</v>
      </c>
      <c r="D219" s="224">
        <v>8</v>
      </c>
      <c r="E219" s="264">
        <f t="shared" si="45"/>
        <v>12</v>
      </c>
      <c r="F219" s="264">
        <f t="shared" si="46"/>
        <v>1</v>
      </c>
      <c r="G219" s="264">
        <f t="shared" si="47"/>
        <v>16</v>
      </c>
      <c r="H219" s="264">
        <f t="shared" si="36"/>
        <v>0</v>
      </c>
      <c r="I219" s="267"/>
      <c r="J219" s="224" t="s">
        <v>106</v>
      </c>
      <c r="K219" s="265">
        <f t="shared" si="43"/>
        <v>2016</v>
      </c>
      <c r="L219" s="224" t="str">
        <f t="shared" si="48"/>
        <v>Jan</v>
      </c>
      <c r="M219" s="275">
        <f>IFERROR(INDEX(July15!F:F, MATCH(MEM_BF!$J219, July15!$B:$B, 0)), 0)</f>
        <v>20</v>
      </c>
      <c r="N219" s="199">
        <f>IFERROR(INDEX(July15!G:G, MATCH(MEM_BF!$J219, July15!$B:$B, 0)), 0)</f>
        <v>0</v>
      </c>
      <c r="O219" s="199">
        <f>IFERROR(INDEX('Aug15'!F:F, MATCH(MEM_BF!$J219, 'Aug15'!$A:$A, 0)), 0)</f>
        <v>20</v>
      </c>
      <c r="P219" s="199">
        <f>IFERROR(INDEX('Aug15'!$G:$G, MATCH(MEM_BF!$J219, 'Aug15'!$A:$A, 0)), 0)</f>
        <v>0</v>
      </c>
      <c r="Q219" s="199">
        <f>IFERROR(INDEX(Sept15!$F:$F, MATCH(MEM_BF!$J219, Sept15!$A:$A, 0)), 0)</f>
        <v>20</v>
      </c>
      <c r="R219" s="199">
        <f>IFERROR(INDEX(Sept15!$G:$G, MATCH(MEM_BF!$J219, Sept15!$A:$A, 0)), 0)</f>
        <v>0</v>
      </c>
      <c r="S219" s="199">
        <f>IFERROR(INDEX('Oct15'!$F:$F, MATCH(MEM_BF!$J219,'Oct15'!$A:$A, 0)), 0)</f>
        <v>20</v>
      </c>
      <c r="T219" s="199">
        <f>IFERROR(INDEX('Oct15'!$G:$G, MATCH(MEM_BF!$J219, 'Oct15'!$A:$A, 0)), 0)</f>
        <v>0</v>
      </c>
      <c r="U219" s="199">
        <f>IFERROR(INDEX('Nov15'!$F:$F, MATCH(MEM_BF!$J219,'Nov15'!$A:$A, 0)), 0)</f>
        <v>20</v>
      </c>
      <c r="V219" s="199">
        <f>IFERROR(INDEX('Nov15'!$G:$G, MATCH(MEM_BF!$J219, 'Nov15'!$A:$A, 0)), 0)</f>
        <v>0</v>
      </c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4">
        <f t="shared" si="44"/>
        <v>100</v>
      </c>
      <c r="AL219" s="263">
        <f t="shared" si="49"/>
        <v>5</v>
      </c>
    </row>
    <row r="220" spans="3:38" x14ac:dyDescent="0.3">
      <c r="C220" s="224">
        <v>15</v>
      </c>
      <c r="D220" s="224">
        <v>2</v>
      </c>
      <c r="E220" s="264">
        <f t="shared" si="45"/>
        <v>1</v>
      </c>
      <c r="F220" s="264">
        <f t="shared" si="46"/>
        <v>0</v>
      </c>
      <c r="G220" s="264">
        <f t="shared" si="47"/>
        <v>15</v>
      </c>
      <c r="H220" s="264">
        <f t="shared" si="36"/>
        <v>1</v>
      </c>
      <c r="I220" s="267"/>
      <c r="J220" s="224" t="s">
        <v>1468</v>
      </c>
      <c r="K220" s="265">
        <f t="shared" si="43"/>
        <v>2015</v>
      </c>
      <c r="L220" s="224" t="str">
        <f t="shared" si="48"/>
        <v>Feb</v>
      </c>
      <c r="M220" s="275">
        <f>IFERROR(INDEX(July15!F:F, MATCH(MEM_BF!$J220, July15!$B:$B, 0)), 0)</f>
        <v>0</v>
      </c>
      <c r="N220" s="199">
        <f>IFERROR(INDEX(July15!G:G, MATCH(MEM_BF!$J220, July15!$B:$B, 0)), 0)</f>
        <v>0</v>
      </c>
      <c r="O220" s="199">
        <f>IFERROR(INDEX('Aug15'!F:F, MATCH(MEM_BF!$J220, 'Aug15'!$A:$A, 0)), 0)</f>
        <v>0</v>
      </c>
      <c r="P220" s="199">
        <f>IFERROR(INDEX('Aug15'!$G:$G, MATCH(MEM_BF!$J220, 'Aug15'!$A:$A, 0)), 0)</f>
        <v>0</v>
      </c>
      <c r="Q220" s="199">
        <f>IFERROR(INDEX(Sept15!$F:$F, MATCH(MEM_BF!$J220, Sept15!$A:$A, 0)), 0)</f>
        <v>0</v>
      </c>
      <c r="R220" s="199">
        <f>IFERROR(INDEX(Sept15!$G:$G, MATCH(MEM_BF!$J220, Sept15!$A:$A, 0)), 0)</f>
        <v>0</v>
      </c>
      <c r="S220" s="199">
        <f>IFERROR(INDEX('Oct15'!$F:$F, MATCH(MEM_BF!$J220,'Oct15'!$A:$A, 0)), 0)</f>
        <v>0</v>
      </c>
      <c r="T220" s="199">
        <f>IFERROR(INDEX('Oct15'!$G:$G, MATCH(MEM_BF!$J220, 'Oct15'!$A:$A, 0)), 0)</f>
        <v>0</v>
      </c>
      <c r="U220" s="199">
        <f>IFERROR(INDEX('Nov15'!$F:$F, MATCH(MEM_BF!$J220,'Nov15'!$A:$A, 0)), 0)</f>
        <v>0</v>
      </c>
      <c r="V220" s="199">
        <f>IFERROR(INDEX('Nov15'!$G:$G, MATCH(MEM_BF!$J220, 'Nov15'!$A:$A, 0)), 0)</f>
        <v>0</v>
      </c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4">
        <f t="shared" si="44"/>
        <v>0</v>
      </c>
      <c r="AL220" s="263">
        <f t="shared" si="49"/>
        <v>0</v>
      </c>
    </row>
    <row r="221" spans="3:38" s="207" customFormat="1" x14ac:dyDescent="0.3">
      <c r="C221" s="224">
        <v>15</v>
      </c>
      <c r="D221" s="224">
        <v>8</v>
      </c>
      <c r="E221" s="264">
        <f t="shared" si="45"/>
        <v>13</v>
      </c>
      <c r="F221" s="264">
        <f t="shared" si="46"/>
        <v>1</v>
      </c>
      <c r="G221" s="264">
        <f t="shared" si="47"/>
        <v>16</v>
      </c>
      <c r="H221" s="264">
        <f t="shared" si="36"/>
        <v>1</v>
      </c>
      <c r="I221" s="267"/>
      <c r="J221" s="224" t="s">
        <v>2391</v>
      </c>
      <c r="K221" s="265">
        <f t="shared" si="43"/>
        <v>2016</v>
      </c>
      <c r="L221" s="224" t="str">
        <f t="shared" si="48"/>
        <v>Feb</v>
      </c>
      <c r="M221" s="275">
        <f>IFERROR(INDEX(July15!F:F, MATCH(MEM_BF!$J221, July15!$B:$B, 0)), 0)</f>
        <v>0</v>
      </c>
      <c r="N221" s="199">
        <f>IFERROR(INDEX(July15!G:G, MATCH(MEM_BF!$J221, July15!$B:$B, 0)), 0)</f>
        <v>0</v>
      </c>
      <c r="O221" s="199">
        <f>IFERROR(INDEX('Aug15'!F:F, MATCH(MEM_BF!$J221, 'Aug15'!$A:$A, 0)), 0)</f>
        <v>0</v>
      </c>
      <c r="P221" s="199">
        <f>IFERROR(INDEX('Aug15'!$G:$G, MATCH(MEM_BF!$J221, 'Aug15'!$A:$A, 0)), 0)</f>
        <v>0</v>
      </c>
      <c r="Q221" s="199">
        <f>IFERROR(INDEX(Sept15!$F:$F, MATCH(MEM_BF!$J221, Sept15!$A:$A, 0)), 0)</f>
        <v>120</v>
      </c>
      <c r="R221" s="199">
        <f>IFERROR(INDEX(Sept15!$G:$G, MATCH(MEM_BF!$J221, Sept15!$A:$A, 0)), 0)</f>
        <v>0</v>
      </c>
      <c r="S221" s="199">
        <f>IFERROR(INDEX('Oct15'!$F:$F, MATCH(MEM_BF!$J221,'Oct15'!$A:$A, 0)), 0)</f>
        <v>0</v>
      </c>
      <c r="T221" s="199">
        <f>IFERROR(INDEX('Oct15'!$G:$G, MATCH(MEM_BF!$J221, 'Oct15'!$A:$A, 0)), 0)</f>
        <v>0</v>
      </c>
      <c r="U221" s="199">
        <f>IFERROR(INDEX('Nov15'!$F:$F, MATCH(MEM_BF!$J221,'Nov15'!$A:$A, 0)), 0)</f>
        <v>0</v>
      </c>
      <c r="V221" s="199">
        <f>IFERROR(INDEX('Nov15'!$G:$G, MATCH(MEM_BF!$J221, 'Nov15'!$A:$A, 0)), 0)</f>
        <v>0</v>
      </c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4">
        <f t="shared" si="44"/>
        <v>120</v>
      </c>
      <c r="AL221" s="263">
        <f t="shared" si="49"/>
        <v>6</v>
      </c>
    </row>
    <row r="222" spans="3:38" s="207" customFormat="1" x14ac:dyDescent="0.3">
      <c r="C222" s="224">
        <v>15</v>
      </c>
      <c r="D222" s="224">
        <v>8</v>
      </c>
      <c r="E222" s="264">
        <f t="shared" ref="E222" si="50">D222+AL222-1</f>
        <v>10</v>
      </c>
      <c r="F222" s="264">
        <f t="shared" ref="F222" si="51">ROUNDDOWN(E222/12, 0)</f>
        <v>0</v>
      </c>
      <c r="G222" s="264">
        <f t="shared" ref="G222" si="52">C222+F222</f>
        <v>15</v>
      </c>
      <c r="H222" s="264">
        <f t="shared" ref="H222" si="53">E222-F222*12</f>
        <v>10</v>
      </c>
      <c r="I222" s="20"/>
      <c r="J222" s="224" t="s">
        <v>2548</v>
      </c>
      <c r="K222" s="265">
        <f t="shared" si="43"/>
        <v>2015</v>
      </c>
      <c r="L222" s="224" t="str">
        <f t="shared" ref="L222" si="54">LOOKUP(H222,$A$6:$B$18)</f>
        <v>Nov</v>
      </c>
      <c r="M222" s="275">
        <f>IFERROR(INDEX(July15!F:F, MATCH(MEM_BF!$J222, July15!$B:$B, 0)), 0)</f>
        <v>0</v>
      </c>
      <c r="N222" s="199">
        <f>IFERROR(INDEX(July15!G:G, MATCH(MEM_BF!$J222, July15!$B:$B, 0)), 0)</f>
        <v>0</v>
      </c>
      <c r="O222" s="199">
        <f>IFERROR(INDEX('Aug15'!F:F, MATCH(MEM_BF!$J222, 'Aug15'!$A:$A, 0)), 0)</f>
        <v>0</v>
      </c>
      <c r="P222" s="199">
        <f>IFERROR(INDEX('Aug15'!$G:$G, MATCH(MEM_BF!$J222, 'Aug15'!$A:$A, 0)), 0)</f>
        <v>0</v>
      </c>
      <c r="Q222" s="199">
        <f>IFERROR(INDEX(Sept15!$F:$F, MATCH(MEM_BF!$J222, Sept15!$A:$A, 0)), 0)</f>
        <v>60</v>
      </c>
      <c r="R222" s="199">
        <f>IFERROR(INDEX(Sept15!$G:$G, MATCH(MEM_BF!$J222, Sept15!$A:$A, 0)), 0)</f>
        <v>0</v>
      </c>
      <c r="S222" s="199">
        <f>IFERROR(INDEX('Oct15'!$F:$F, MATCH(MEM_BF!$J222,'Oct15'!$A:$A, 0)), 0)</f>
        <v>0</v>
      </c>
      <c r="T222" s="199">
        <f>IFERROR(INDEX('Oct15'!$G:$G, MATCH(MEM_BF!$J222, 'Oct15'!$A:$A, 0)), 0)</f>
        <v>0</v>
      </c>
      <c r="U222" s="199">
        <f>IFERROR(INDEX('Nov15'!$F:$F, MATCH(MEM_BF!$J222,'Nov15'!$A:$A, 0)), 0)</f>
        <v>0</v>
      </c>
      <c r="V222" s="199">
        <f>IFERROR(INDEX('Nov15'!$G:$G, MATCH(MEM_BF!$J222, 'Nov15'!$A:$A, 0)), 0)</f>
        <v>0</v>
      </c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4">
        <f t="shared" si="44"/>
        <v>60</v>
      </c>
      <c r="AL222" s="263">
        <f t="shared" ref="AL222" si="55">AK222/20</f>
        <v>3</v>
      </c>
    </row>
    <row r="223" spans="3:38" x14ac:dyDescent="0.3">
      <c r="C223" s="224">
        <v>15</v>
      </c>
      <c r="D223" s="224">
        <v>6</v>
      </c>
      <c r="E223" s="264">
        <f t="shared" si="45"/>
        <v>5</v>
      </c>
      <c r="F223" s="264">
        <f t="shared" si="46"/>
        <v>0</v>
      </c>
      <c r="G223" s="264">
        <f t="shared" si="47"/>
        <v>15</v>
      </c>
      <c r="H223" s="264">
        <f t="shared" si="36"/>
        <v>5</v>
      </c>
      <c r="I223" s="267"/>
      <c r="J223" s="224" t="s">
        <v>1470</v>
      </c>
      <c r="K223" s="265">
        <f t="shared" si="43"/>
        <v>2015</v>
      </c>
      <c r="L223" s="224" t="str">
        <f t="shared" si="48"/>
        <v>Jun</v>
      </c>
      <c r="M223" s="275">
        <f>IFERROR(INDEX(July15!F:F, MATCH(MEM_BF!$J223, July15!$B:$B, 0)), 0)</f>
        <v>0</v>
      </c>
      <c r="N223" s="199">
        <f>IFERROR(INDEX(July15!G:G, MATCH(MEM_BF!$J223, July15!$B:$B, 0)), 0)</f>
        <v>0</v>
      </c>
      <c r="O223" s="199">
        <f>IFERROR(INDEX('Aug15'!F:F, MATCH(MEM_BF!$J223, 'Aug15'!$A:$A, 0)), 0)</f>
        <v>0</v>
      </c>
      <c r="P223" s="199">
        <f>IFERROR(INDEX('Aug15'!$G:$G, MATCH(MEM_BF!$J223, 'Aug15'!$A:$A, 0)), 0)</f>
        <v>0</v>
      </c>
      <c r="Q223" s="199">
        <f>IFERROR(INDEX(Sept15!$F:$F, MATCH(MEM_BF!$J223, Sept15!$A:$A, 0)), 0)</f>
        <v>0</v>
      </c>
      <c r="R223" s="199">
        <f>IFERROR(INDEX(Sept15!$G:$G, MATCH(MEM_BF!$J223, Sept15!$A:$A, 0)), 0)</f>
        <v>0</v>
      </c>
      <c r="S223" s="199">
        <f>IFERROR(INDEX('Oct15'!$F:$F, MATCH(MEM_BF!$J223,'Oct15'!$A:$A, 0)), 0)</f>
        <v>0</v>
      </c>
      <c r="T223" s="199">
        <f>IFERROR(INDEX('Oct15'!$G:$G, MATCH(MEM_BF!$J223, 'Oct15'!$A:$A, 0)), 0)</f>
        <v>0</v>
      </c>
      <c r="U223" s="199">
        <f>IFERROR(INDEX('Nov15'!$F:$F, MATCH(MEM_BF!$J223,'Nov15'!$A:$A, 0)), 0)</f>
        <v>0</v>
      </c>
      <c r="V223" s="199">
        <f>IFERROR(INDEX('Nov15'!$G:$G, MATCH(MEM_BF!$J223, 'Nov15'!$A:$A, 0)), 0)</f>
        <v>0</v>
      </c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4">
        <f t="shared" si="44"/>
        <v>0</v>
      </c>
      <c r="AL223" s="263">
        <f t="shared" si="49"/>
        <v>0</v>
      </c>
    </row>
    <row r="224" spans="3:38" x14ac:dyDescent="0.3">
      <c r="C224" s="224">
        <v>15</v>
      </c>
      <c r="D224" s="224">
        <v>1</v>
      </c>
      <c r="E224" s="264">
        <f t="shared" si="45"/>
        <v>6</v>
      </c>
      <c r="F224" s="264">
        <f t="shared" si="46"/>
        <v>0</v>
      </c>
      <c r="G224" s="264">
        <f t="shared" si="47"/>
        <v>15</v>
      </c>
      <c r="H224" s="264">
        <f t="shared" ref="H224:H287" si="56">E224-F224*12</f>
        <v>6</v>
      </c>
      <c r="I224" s="267"/>
      <c r="J224" s="224" t="s">
        <v>1473</v>
      </c>
      <c r="K224" s="265">
        <f t="shared" si="43"/>
        <v>2015</v>
      </c>
      <c r="L224" s="224" t="str">
        <f t="shared" si="48"/>
        <v>Jul</v>
      </c>
      <c r="M224" s="275">
        <f>IFERROR(INDEX(July15!F:F, MATCH(MEM_BF!$J224, July15!$B:$B, 0)), 0)</f>
        <v>0</v>
      </c>
      <c r="N224" s="199">
        <f>IFERROR(INDEX(July15!G:G, MATCH(MEM_BF!$J224, July15!$B:$B, 0)), 0)</f>
        <v>0</v>
      </c>
      <c r="O224" s="199">
        <f>IFERROR(INDEX('Aug15'!F:F, MATCH(MEM_BF!$J224, 'Aug15'!$A:$A, 0)), 0)</f>
        <v>0</v>
      </c>
      <c r="P224" s="199">
        <f>IFERROR(INDEX('Aug15'!$G:$G, MATCH(MEM_BF!$J224, 'Aug15'!$A:$A, 0)), 0)</f>
        <v>0</v>
      </c>
      <c r="Q224" s="199">
        <f>IFERROR(INDEX(Sept15!$F:$F, MATCH(MEM_BF!$J224, Sept15!$A:$A, 0)), 0)</f>
        <v>0</v>
      </c>
      <c r="R224" s="199">
        <f>IFERROR(INDEX(Sept15!$G:$G, MATCH(MEM_BF!$J224, Sept15!$A:$A, 0)), 0)</f>
        <v>0</v>
      </c>
      <c r="S224" s="199">
        <f>IFERROR(INDEX('Oct15'!$F:$F, MATCH(MEM_BF!$J224,'Oct15'!$A:$A, 0)), 0)</f>
        <v>0</v>
      </c>
      <c r="T224" s="199">
        <f>IFERROR(INDEX('Oct15'!$G:$G, MATCH(MEM_BF!$J224, 'Oct15'!$A:$A, 0)), 0)</f>
        <v>0</v>
      </c>
      <c r="U224" s="199">
        <f>IFERROR(INDEX('Nov15'!$F:$F, MATCH(MEM_BF!$J224,'Nov15'!$A:$A, 0)), 0)</f>
        <v>120</v>
      </c>
      <c r="V224" s="199">
        <f>IFERROR(INDEX('Nov15'!$G:$G, MATCH(MEM_BF!$J224, 'Nov15'!$A:$A, 0)), 0)</f>
        <v>0</v>
      </c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4">
        <f t="shared" si="44"/>
        <v>120</v>
      </c>
      <c r="AL224" s="263">
        <f t="shared" si="49"/>
        <v>6</v>
      </c>
    </row>
    <row r="225" spans="3:38" x14ac:dyDescent="0.3">
      <c r="C225" s="224"/>
      <c r="D225" s="224"/>
      <c r="E225" s="264">
        <f t="shared" si="45"/>
        <v>-1</v>
      </c>
      <c r="F225" s="264">
        <f t="shared" si="46"/>
        <v>0</v>
      </c>
      <c r="G225" s="264">
        <f t="shared" si="47"/>
        <v>0</v>
      </c>
      <c r="H225" s="264">
        <f t="shared" si="56"/>
        <v>-1</v>
      </c>
      <c r="I225" s="267"/>
      <c r="J225" s="224" t="s">
        <v>1478</v>
      </c>
      <c r="K225" s="265" t="str">
        <f t="shared" si="43"/>
        <v>Please</v>
      </c>
      <c r="L225" s="224" t="str">
        <f t="shared" si="48"/>
        <v>Pay</v>
      </c>
      <c r="M225" s="275">
        <f>IFERROR(INDEX(July15!F:F, MATCH(MEM_BF!$J225, July15!$B:$B, 0)), 0)</f>
        <v>0</v>
      </c>
      <c r="N225" s="199">
        <f>IFERROR(INDEX(July15!G:G, MATCH(MEM_BF!$J225, July15!$B:$B, 0)), 0)</f>
        <v>0</v>
      </c>
      <c r="O225" s="199">
        <f>IFERROR(INDEX('Aug15'!F:F, MATCH(MEM_BF!$J225, 'Aug15'!$A:$A, 0)), 0)</f>
        <v>0</v>
      </c>
      <c r="P225" s="199">
        <f>IFERROR(INDEX('Aug15'!$G:$G, MATCH(MEM_BF!$J225, 'Aug15'!$A:$A, 0)), 0)</f>
        <v>0</v>
      </c>
      <c r="Q225" s="199">
        <f>IFERROR(INDEX(Sept15!$F:$F, MATCH(MEM_BF!$J225, Sept15!$A:$A, 0)), 0)</f>
        <v>0</v>
      </c>
      <c r="R225" s="199">
        <f>IFERROR(INDEX(Sept15!$G:$G, MATCH(MEM_BF!$J225, Sept15!$A:$A, 0)), 0)</f>
        <v>0</v>
      </c>
      <c r="S225" s="199">
        <f>IFERROR(INDEX('Oct15'!$F:$F, MATCH(MEM_BF!$J225,'Oct15'!$A:$A, 0)), 0)</f>
        <v>0</v>
      </c>
      <c r="T225" s="199">
        <f>IFERROR(INDEX('Oct15'!$G:$G, MATCH(MEM_BF!$J225, 'Oct15'!$A:$A, 0)), 0)</f>
        <v>0</v>
      </c>
      <c r="U225" s="199">
        <f>IFERROR(INDEX('Nov15'!$F:$F, MATCH(MEM_BF!$J225,'Nov15'!$A:$A, 0)), 0)</f>
        <v>0</v>
      </c>
      <c r="V225" s="199">
        <f>IFERROR(INDEX('Nov15'!$G:$G, MATCH(MEM_BF!$J225, 'Nov15'!$A:$A, 0)), 0)</f>
        <v>0</v>
      </c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4">
        <f t="shared" si="44"/>
        <v>0</v>
      </c>
      <c r="AL225" s="263">
        <f t="shared" si="49"/>
        <v>0</v>
      </c>
    </row>
    <row r="226" spans="3:38" x14ac:dyDescent="0.3">
      <c r="C226" s="224">
        <v>16</v>
      </c>
      <c r="D226" s="224">
        <v>6</v>
      </c>
      <c r="E226" s="264">
        <f t="shared" si="45"/>
        <v>5</v>
      </c>
      <c r="F226" s="264">
        <f t="shared" si="46"/>
        <v>0</v>
      </c>
      <c r="G226" s="264">
        <f t="shared" si="47"/>
        <v>16</v>
      </c>
      <c r="H226" s="264">
        <f t="shared" si="56"/>
        <v>5</v>
      </c>
      <c r="I226" s="267"/>
      <c r="J226" s="224" t="s">
        <v>1479</v>
      </c>
      <c r="K226" s="265">
        <f t="shared" si="43"/>
        <v>2016</v>
      </c>
      <c r="L226" s="224" t="str">
        <f t="shared" si="48"/>
        <v>Jun</v>
      </c>
      <c r="M226" s="275">
        <f>IFERROR(INDEX(July15!F:F, MATCH(MEM_BF!$J226, July15!$B:$B, 0)), 0)</f>
        <v>0</v>
      </c>
      <c r="N226" s="199">
        <f>IFERROR(INDEX(July15!G:G, MATCH(MEM_BF!$J226, July15!$B:$B, 0)), 0)</f>
        <v>0</v>
      </c>
      <c r="O226" s="199">
        <f>IFERROR(INDEX('Aug15'!F:F, MATCH(MEM_BF!$J226, 'Aug15'!$A:$A, 0)), 0)</f>
        <v>0</v>
      </c>
      <c r="P226" s="199">
        <f>IFERROR(INDEX('Aug15'!$G:$G, MATCH(MEM_BF!$J226, 'Aug15'!$A:$A, 0)), 0)</f>
        <v>0</v>
      </c>
      <c r="Q226" s="199">
        <f>IFERROR(INDEX(Sept15!$F:$F, MATCH(MEM_BF!$J226, Sept15!$A:$A, 0)), 0)</f>
        <v>0</v>
      </c>
      <c r="R226" s="199">
        <f>IFERROR(INDEX(Sept15!$G:$G, MATCH(MEM_BF!$J226, Sept15!$A:$A, 0)), 0)</f>
        <v>0</v>
      </c>
      <c r="S226" s="199">
        <f>IFERROR(INDEX('Oct15'!$F:$F, MATCH(MEM_BF!$J226,'Oct15'!$A:$A, 0)), 0)</f>
        <v>0</v>
      </c>
      <c r="T226" s="199">
        <f>IFERROR(INDEX('Oct15'!$G:$G, MATCH(MEM_BF!$J226, 'Oct15'!$A:$A, 0)), 0)</f>
        <v>0</v>
      </c>
      <c r="U226" s="199">
        <f>IFERROR(INDEX('Nov15'!$F:$F, MATCH(MEM_BF!$J226,'Nov15'!$A:$A, 0)), 0)</f>
        <v>0</v>
      </c>
      <c r="V226" s="199">
        <f>IFERROR(INDEX('Nov15'!$G:$G, MATCH(MEM_BF!$J226, 'Nov15'!$A:$A, 0)), 0)</f>
        <v>0</v>
      </c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4">
        <f t="shared" si="44"/>
        <v>0</v>
      </c>
      <c r="AL226" s="263">
        <f t="shared" si="49"/>
        <v>0</v>
      </c>
    </row>
    <row r="227" spans="3:38" x14ac:dyDescent="0.3">
      <c r="C227" s="224">
        <v>15</v>
      </c>
      <c r="D227" s="224">
        <v>5</v>
      </c>
      <c r="E227" s="264">
        <f t="shared" si="45"/>
        <v>4</v>
      </c>
      <c r="F227" s="264">
        <f t="shared" si="46"/>
        <v>0</v>
      </c>
      <c r="G227" s="264">
        <f t="shared" si="47"/>
        <v>15</v>
      </c>
      <c r="H227" s="264">
        <f t="shared" si="56"/>
        <v>4</v>
      </c>
      <c r="I227" s="267"/>
      <c r="J227" s="224" t="s">
        <v>1487</v>
      </c>
      <c r="K227" s="265">
        <f t="shared" si="43"/>
        <v>2015</v>
      </c>
      <c r="L227" s="224" t="str">
        <f t="shared" si="48"/>
        <v>May</v>
      </c>
      <c r="M227" s="275">
        <f>IFERROR(INDEX(July15!F:F, MATCH(MEM_BF!$J227, July15!$B:$B, 0)), 0)</f>
        <v>0</v>
      </c>
      <c r="N227" s="199">
        <f>IFERROR(INDEX(July15!G:G, MATCH(MEM_BF!$J227, July15!$B:$B, 0)), 0)</f>
        <v>0</v>
      </c>
      <c r="O227" s="199">
        <f>IFERROR(INDEX('Aug15'!F:F, MATCH(MEM_BF!$J227, 'Aug15'!$A:$A, 0)), 0)</f>
        <v>0</v>
      </c>
      <c r="P227" s="199">
        <f>IFERROR(INDEX('Aug15'!$G:$G, MATCH(MEM_BF!$J227, 'Aug15'!$A:$A, 0)), 0)</f>
        <v>0</v>
      </c>
      <c r="Q227" s="199">
        <f>IFERROR(INDEX(Sept15!$F:$F, MATCH(MEM_BF!$J227, Sept15!$A:$A, 0)), 0)</f>
        <v>0</v>
      </c>
      <c r="R227" s="199">
        <f>IFERROR(INDEX(Sept15!$G:$G, MATCH(MEM_BF!$J227, Sept15!$A:$A, 0)), 0)</f>
        <v>0</v>
      </c>
      <c r="S227" s="199">
        <f>IFERROR(INDEX('Oct15'!$F:$F, MATCH(MEM_BF!$J227,'Oct15'!$A:$A, 0)), 0)</f>
        <v>0</v>
      </c>
      <c r="T227" s="199">
        <f>IFERROR(INDEX('Oct15'!$G:$G, MATCH(MEM_BF!$J227, 'Oct15'!$A:$A, 0)), 0)</f>
        <v>0</v>
      </c>
      <c r="U227" s="199">
        <f>IFERROR(INDEX('Nov15'!$F:$F, MATCH(MEM_BF!$J227,'Nov15'!$A:$A, 0)), 0)</f>
        <v>0</v>
      </c>
      <c r="V227" s="199">
        <f>IFERROR(INDEX('Nov15'!$G:$G, MATCH(MEM_BF!$J227, 'Nov15'!$A:$A, 0)), 0)</f>
        <v>0</v>
      </c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4">
        <f t="shared" si="44"/>
        <v>0</v>
      </c>
      <c r="AL227" s="263">
        <f t="shared" si="49"/>
        <v>0</v>
      </c>
    </row>
    <row r="228" spans="3:38" x14ac:dyDescent="0.3">
      <c r="C228" s="224">
        <v>15</v>
      </c>
      <c r="D228" s="224">
        <v>8</v>
      </c>
      <c r="E228" s="264">
        <f t="shared" si="45"/>
        <v>12</v>
      </c>
      <c r="F228" s="264">
        <f t="shared" si="46"/>
        <v>1</v>
      </c>
      <c r="G228" s="264">
        <f t="shared" si="47"/>
        <v>16</v>
      </c>
      <c r="H228" s="264">
        <f t="shared" si="56"/>
        <v>0</v>
      </c>
      <c r="I228" s="267"/>
      <c r="J228" s="224" t="s">
        <v>485</v>
      </c>
      <c r="K228" s="265">
        <f t="shared" si="43"/>
        <v>2016</v>
      </c>
      <c r="L228" s="224" t="str">
        <f t="shared" si="48"/>
        <v>Jan</v>
      </c>
      <c r="M228" s="275">
        <f>IFERROR(INDEX(July15!F:F, MATCH(MEM_BF!$J228, July15!$B:$B, 0)), 0)</f>
        <v>20</v>
      </c>
      <c r="N228" s="199">
        <f>IFERROR(INDEX(July15!G:G, MATCH(MEM_BF!$J228, July15!$B:$B, 0)), 0)</f>
        <v>0</v>
      </c>
      <c r="O228" s="199">
        <f>IFERROR(INDEX('Aug15'!F:F, MATCH(MEM_BF!$J228, 'Aug15'!$A:$A, 0)), 0)</f>
        <v>20</v>
      </c>
      <c r="P228" s="199">
        <f>IFERROR(INDEX('Aug15'!$G:$G, MATCH(MEM_BF!$J228, 'Aug15'!$A:$A, 0)), 0)</f>
        <v>0</v>
      </c>
      <c r="Q228" s="199">
        <f>IFERROR(INDEX(Sept15!$F:$F, MATCH(MEM_BF!$J228, Sept15!$A:$A, 0)), 0)</f>
        <v>20</v>
      </c>
      <c r="R228" s="199">
        <f>IFERROR(INDEX(Sept15!$G:$G, MATCH(MEM_BF!$J228, Sept15!$A:$A, 0)), 0)</f>
        <v>0</v>
      </c>
      <c r="S228" s="199">
        <f>IFERROR(INDEX('Oct15'!$F:$F, MATCH(MEM_BF!$J228,'Oct15'!$A:$A, 0)), 0)</f>
        <v>20</v>
      </c>
      <c r="T228" s="199">
        <f>IFERROR(INDEX('Oct15'!$G:$G, MATCH(MEM_BF!$J228, 'Oct15'!$A:$A, 0)), 0)</f>
        <v>0</v>
      </c>
      <c r="U228" s="199">
        <f>IFERROR(INDEX('Nov15'!$F:$F, MATCH(MEM_BF!$J228,'Nov15'!$A:$A, 0)), 0)</f>
        <v>20</v>
      </c>
      <c r="V228" s="199">
        <f>IFERROR(INDEX('Nov15'!$G:$G, MATCH(MEM_BF!$J228, 'Nov15'!$A:$A, 0)), 0)</f>
        <v>0</v>
      </c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4">
        <f t="shared" si="44"/>
        <v>100</v>
      </c>
      <c r="AL228" s="263">
        <f t="shared" si="49"/>
        <v>5</v>
      </c>
    </row>
    <row r="229" spans="3:38" x14ac:dyDescent="0.3">
      <c r="C229" s="224"/>
      <c r="D229" s="224"/>
      <c r="E229" s="264">
        <f t="shared" si="45"/>
        <v>-1</v>
      </c>
      <c r="F229" s="264">
        <f t="shared" si="46"/>
        <v>0</v>
      </c>
      <c r="G229" s="264">
        <f t="shared" si="47"/>
        <v>0</v>
      </c>
      <c r="H229" s="264">
        <f t="shared" si="56"/>
        <v>-1</v>
      </c>
      <c r="I229" s="267"/>
      <c r="J229" s="224" t="s">
        <v>1491</v>
      </c>
      <c r="K229" s="265" t="str">
        <f t="shared" si="43"/>
        <v>Please</v>
      </c>
      <c r="L229" s="224" t="str">
        <f t="shared" si="48"/>
        <v>Pay</v>
      </c>
      <c r="M229" s="275">
        <f>IFERROR(INDEX(July15!F:F, MATCH(MEM_BF!$J229, July15!$B:$B, 0)), 0)</f>
        <v>0</v>
      </c>
      <c r="N229" s="199">
        <f>IFERROR(INDEX(July15!G:G, MATCH(MEM_BF!$J229, July15!$B:$B, 0)), 0)</f>
        <v>0</v>
      </c>
      <c r="O229" s="199">
        <f>IFERROR(INDEX('Aug15'!F:F, MATCH(MEM_BF!$J229, 'Aug15'!$A:$A, 0)), 0)</f>
        <v>0</v>
      </c>
      <c r="P229" s="199">
        <f>IFERROR(INDEX('Aug15'!$G:$G, MATCH(MEM_BF!$J229, 'Aug15'!$A:$A, 0)), 0)</f>
        <v>0</v>
      </c>
      <c r="Q229" s="199">
        <f>IFERROR(INDEX(Sept15!$F:$F, MATCH(MEM_BF!$J229, Sept15!$A:$A, 0)), 0)</f>
        <v>0</v>
      </c>
      <c r="R229" s="199">
        <f>IFERROR(INDEX(Sept15!$G:$G, MATCH(MEM_BF!$J229, Sept15!$A:$A, 0)), 0)</f>
        <v>0</v>
      </c>
      <c r="S229" s="199">
        <f>IFERROR(INDEX('Oct15'!$F:$F, MATCH(MEM_BF!$J229,'Oct15'!$A:$A, 0)), 0)</f>
        <v>0</v>
      </c>
      <c r="T229" s="199">
        <f>IFERROR(INDEX('Oct15'!$G:$G, MATCH(MEM_BF!$J229, 'Oct15'!$A:$A, 0)), 0)</f>
        <v>0</v>
      </c>
      <c r="U229" s="199">
        <f>IFERROR(INDEX('Nov15'!$F:$F, MATCH(MEM_BF!$J229,'Nov15'!$A:$A, 0)), 0)</f>
        <v>0</v>
      </c>
      <c r="V229" s="199">
        <f>IFERROR(INDEX('Nov15'!$G:$G, MATCH(MEM_BF!$J229, 'Nov15'!$A:$A, 0)), 0)</f>
        <v>0</v>
      </c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4">
        <f t="shared" si="44"/>
        <v>0</v>
      </c>
      <c r="AL229" s="263">
        <f t="shared" si="49"/>
        <v>0</v>
      </c>
    </row>
    <row r="230" spans="3:38" x14ac:dyDescent="0.3">
      <c r="C230" s="224">
        <v>15</v>
      </c>
      <c r="D230" s="224">
        <v>11</v>
      </c>
      <c r="E230" s="264">
        <f t="shared" si="45"/>
        <v>15</v>
      </c>
      <c r="F230" s="264">
        <f t="shared" si="46"/>
        <v>1</v>
      </c>
      <c r="G230" s="264">
        <f t="shared" si="47"/>
        <v>16</v>
      </c>
      <c r="H230" s="264">
        <f t="shared" si="56"/>
        <v>3</v>
      </c>
      <c r="I230" s="267"/>
      <c r="J230" s="224" t="s">
        <v>45</v>
      </c>
      <c r="K230" s="265">
        <f t="shared" si="43"/>
        <v>2016</v>
      </c>
      <c r="L230" s="224" t="str">
        <f t="shared" si="48"/>
        <v>Apr</v>
      </c>
      <c r="M230" s="275">
        <f>IFERROR(INDEX(July15!F:F, MATCH(MEM_BF!$J230, July15!$B:$B, 0)), 0)</f>
        <v>20</v>
      </c>
      <c r="N230" s="199">
        <f>IFERROR(INDEX(July15!G:G, MATCH(MEM_BF!$J230, July15!$B:$B, 0)), 0)</f>
        <v>0</v>
      </c>
      <c r="O230" s="199">
        <f>IFERROR(INDEX('Aug15'!F:F, MATCH(MEM_BF!$J230, 'Aug15'!$A:$A, 0)), 0)</f>
        <v>20</v>
      </c>
      <c r="P230" s="199">
        <f>IFERROR(INDEX('Aug15'!$G:$G, MATCH(MEM_BF!$J230, 'Aug15'!$A:$A, 0)), 0)</f>
        <v>0</v>
      </c>
      <c r="Q230" s="199">
        <f>IFERROR(INDEX(Sept15!$F:$F, MATCH(MEM_BF!$J230, Sept15!$A:$A, 0)), 0)</f>
        <v>20</v>
      </c>
      <c r="R230" s="199">
        <f>IFERROR(INDEX(Sept15!$G:$G, MATCH(MEM_BF!$J230, Sept15!$A:$A, 0)), 0)</f>
        <v>0</v>
      </c>
      <c r="S230" s="199">
        <f>IFERROR(INDEX('Oct15'!$F:$F, MATCH(MEM_BF!$J230,'Oct15'!$A:$A, 0)), 0)</f>
        <v>20</v>
      </c>
      <c r="T230" s="199">
        <f>IFERROR(INDEX('Oct15'!$G:$G, MATCH(MEM_BF!$J230, 'Oct15'!$A:$A, 0)), 0)</f>
        <v>0</v>
      </c>
      <c r="U230" s="199">
        <f>IFERROR(INDEX('Nov15'!$F:$F, MATCH(MEM_BF!$J230,'Nov15'!$A:$A, 0)), 0)</f>
        <v>20</v>
      </c>
      <c r="V230" s="199">
        <f>IFERROR(INDEX('Nov15'!$G:$G, MATCH(MEM_BF!$J230, 'Nov15'!$A:$A, 0)), 0)</f>
        <v>0</v>
      </c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4">
        <f t="shared" si="44"/>
        <v>100</v>
      </c>
      <c r="AL230" s="263">
        <f t="shared" si="49"/>
        <v>5</v>
      </c>
    </row>
    <row r="231" spans="3:38" x14ac:dyDescent="0.3">
      <c r="C231" s="224">
        <v>16</v>
      </c>
      <c r="D231" s="224">
        <v>6</v>
      </c>
      <c r="E231" s="264">
        <f t="shared" si="45"/>
        <v>17</v>
      </c>
      <c r="F231" s="264">
        <f t="shared" si="46"/>
        <v>1</v>
      </c>
      <c r="G231" s="264">
        <f t="shared" si="47"/>
        <v>17</v>
      </c>
      <c r="H231" s="264">
        <f t="shared" si="56"/>
        <v>5</v>
      </c>
      <c r="I231" s="270"/>
      <c r="J231" s="224" t="s">
        <v>566</v>
      </c>
      <c r="K231" s="265">
        <f t="shared" si="43"/>
        <v>2017</v>
      </c>
      <c r="L231" s="224" t="str">
        <f t="shared" si="48"/>
        <v>Jun</v>
      </c>
      <c r="M231" s="275">
        <f>IFERROR(INDEX(July15!F:F, MATCH(MEM_BF!$J231, July15!$B:$B, 0)), 0)</f>
        <v>0</v>
      </c>
      <c r="N231" s="199">
        <f>IFERROR(INDEX(July15!G:G, MATCH(MEM_BF!$J231, July15!$B:$B, 0)), 0)</f>
        <v>0</v>
      </c>
      <c r="O231" s="199">
        <f>IFERROR(INDEX('Aug15'!F:F, MATCH(MEM_BF!$J231, 'Aug15'!$A:$A, 0)), 0)</f>
        <v>240</v>
      </c>
      <c r="P231" s="199">
        <f>IFERROR(INDEX('Aug15'!$G:$G, MATCH(MEM_BF!$J231, 'Aug15'!$A:$A, 0)), 0)</f>
        <v>0</v>
      </c>
      <c r="Q231" s="199">
        <f>IFERROR(INDEX(Sept15!$F:$F, MATCH(MEM_BF!$J231, Sept15!$A:$A, 0)), 0)</f>
        <v>0</v>
      </c>
      <c r="R231" s="199">
        <f>IFERROR(INDEX(Sept15!$G:$G, MATCH(MEM_BF!$J231, Sept15!$A:$A, 0)), 0)</f>
        <v>0</v>
      </c>
      <c r="S231" s="199">
        <f>IFERROR(INDEX('Oct15'!$F:$F, MATCH(MEM_BF!$J231,'Oct15'!$A:$A, 0)), 0)</f>
        <v>0</v>
      </c>
      <c r="T231" s="199">
        <f>IFERROR(INDEX('Oct15'!$G:$G, MATCH(MEM_BF!$J231, 'Oct15'!$A:$A, 0)), 0)</f>
        <v>0</v>
      </c>
      <c r="U231" s="199">
        <f>IFERROR(INDEX('Nov15'!$F:$F, MATCH(MEM_BF!$J231,'Nov15'!$A:$A, 0)), 0)</f>
        <v>0</v>
      </c>
      <c r="V231" s="199">
        <f>IFERROR(INDEX('Nov15'!$G:$G, MATCH(MEM_BF!$J231, 'Nov15'!$A:$A, 0)), 0)</f>
        <v>0</v>
      </c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4">
        <f t="shared" si="44"/>
        <v>240</v>
      </c>
      <c r="AL231" s="263">
        <f t="shared" si="49"/>
        <v>12</v>
      </c>
    </row>
    <row r="232" spans="3:38" x14ac:dyDescent="0.3">
      <c r="C232" s="224">
        <v>15</v>
      </c>
      <c r="D232" s="224">
        <v>6</v>
      </c>
      <c r="E232" s="264">
        <f t="shared" si="45"/>
        <v>5</v>
      </c>
      <c r="F232" s="264">
        <f t="shared" si="46"/>
        <v>0</v>
      </c>
      <c r="G232" s="264">
        <f t="shared" si="47"/>
        <v>15</v>
      </c>
      <c r="H232" s="264">
        <f t="shared" si="56"/>
        <v>5</v>
      </c>
      <c r="I232" s="267"/>
      <c r="J232" s="224" t="s">
        <v>1515</v>
      </c>
      <c r="K232" s="265">
        <f t="shared" si="43"/>
        <v>2015</v>
      </c>
      <c r="L232" s="224" t="str">
        <f t="shared" si="48"/>
        <v>Jun</v>
      </c>
      <c r="M232" s="275">
        <f>IFERROR(INDEX(July15!F:F, MATCH(MEM_BF!$J232, July15!$B:$B, 0)), 0)</f>
        <v>0</v>
      </c>
      <c r="N232" s="199">
        <f>IFERROR(INDEX(July15!G:G, MATCH(MEM_BF!$J232, July15!$B:$B, 0)), 0)</f>
        <v>0</v>
      </c>
      <c r="O232" s="199">
        <f>IFERROR(INDEX('Aug15'!F:F, MATCH(MEM_BF!$J232, 'Aug15'!$A:$A, 0)), 0)</f>
        <v>0</v>
      </c>
      <c r="P232" s="199">
        <f>IFERROR(INDEX('Aug15'!$G:$G, MATCH(MEM_BF!$J232, 'Aug15'!$A:$A, 0)), 0)</f>
        <v>0</v>
      </c>
      <c r="Q232" s="199">
        <f>IFERROR(INDEX(Sept15!$F:$F, MATCH(MEM_BF!$J232, Sept15!$A:$A, 0)), 0)</f>
        <v>0</v>
      </c>
      <c r="R232" s="199">
        <f>IFERROR(INDEX(Sept15!$G:$G, MATCH(MEM_BF!$J232, Sept15!$A:$A, 0)), 0)</f>
        <v>0</v>
      </c>
      <c r="S232" s="199">
        <f>IFERROR(INDEX('Oct15'!$F:$F, MATCH(MEM_BF!$J232,'Oct15'!$A:$A, 0)), 0)</f>
        <v>0</v>
      </c>
      <c r="T232" s="199">
        <f>IFERROR(INDEX('Oct15'!$G:$G, MATCH(MEM_BF!$J232, 'Oct15'!$A:$A, 0)), 0)</f>
        <v>0</v>
      </c>
      <c r="U232" s="199">
        <f>IFERROR(INDEX('Nov15'!$F:$F, MATCH(MEM_BF!$J232,'Nov15'!$A:$A, 0)), 0)</f>
        <v>0</v>
      </c>
      <c r="V232" s="199">
        <f>IFERROR(INDEX('Nov15'!$G:$G, MATCH(MEM_BF!$J232, 'Nov15'!$A:$A, 0)), 0)</f>
        <v>0</v>
      </c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4">
        <f t="shared" si="44"/>
        <v>0</v>
      </c>
      <c r="AL232" s="263">
        <f t="shared" si="49"/>
        <v>0</v>
      </c>
    </row>
    <row r="233" spans="3:38" x14ac:dyDescent="0.3">
      <c r="C233" s="224"/>
      <c r="D233" s="224"/>
      <c r="E233" s="264">
        <f t="shared" si="45"/>
        <v>-1</v>
      </c>
      <c r="F233" s="264">
        <f t="shared" si="46"/>
        <v>0</v>
      </c>
      <c r="G233" s="264">
        <f t="shared" si="47"/>
        <v>0</v>
      </c>
      <c r="H233" s="264">
        <f t="shared" si="56"/>
        <v>-1</v>
      </c>
      <c r="I233" s="267"/>
      <c r="J233" s="224" t="s">
        <v>1518</v>
      </c>
      <c r="K233" s="265" t="str">
        <f t="shared" si="43"/>
        <v>Please</v>
      </c>
      <c r="L233" s="224" t="str">
        <f t="shared" si="48"/>
        <v>Pay</v>
      </c>
      <c r="M233" s="275">
        <f>IFERROR(INDEX(July15!F:F, MATCH(MEM_BF!$J233, July15!$B:$B, 0)), 0)</f>
        <v>0</v>
      </c>
      <c r="N233" s="199">
        <f>IFERROR(INDEX(July15!G:G, MATCH(MEM_BF!$J233, July15!$B:$B, 0)), 0)</f>
        <v>0</v>
      </c>
      <c r="O233" s="199">
        <f>IFERROR(INDEX('Aug15'!F:F, MATCH(MEM_BF!$J233, 'Aug15'!$A:$A, 0)), 0)</f>
        <v>0</v>
      </c>
      <c r="P233" s="199">
        <f>IFERROR(INDEX('Aug15'!$G:$G, MATCH(MEM_BF!$J233, 'Aug15'!$A:$A, 0)), 0)</f>
        <v>0</v>
      </c>
      <c r="Q233" s="199">
        <f>IFERROR(INDEX(Sept15!$F:$F, MATCH(MEM_BF!$J233, Sept15!$A:$A, 0)), 0)</f>
        <v>0</v>
      </c>
      <c r="R233" s="199">
        <f>IFERROR(INDEX(Sept15!$G:$G, MATCH(MEM_BF!$J233, Sept15!$A:$A, 0)), 0)</f>
        <v>0</v>
      </c>
      <c r="S233" s="199">
        <f>IFERROR(INDEX('Oct15'!$F:$F, MATCH(MEM_BF!$J233,'Oct15'!$A:$A, 0)), 0)</f>
        <v>0</v>
      </c>
      <c r="T233" s="199">
        <f>IFERROR(INDEX('Oct15'!$G:$G, MATCH(MEM_BF!$J233, 'Oct15'!$A:$A, 0)), 0)</f>
        <v>0</v>
      </c>
      <c r="U233" s="199">
        <f>IFERROR(INDEX('Nov15'!$F:$F, MATCH(MEM_BF!$J233,'Nov15'!$A:$A, 0)), 0)</f>
        <v>0</v>
      </c>
      <c r="V233" s="199">
        <f>IFERROR(INDEX('Nov15'!$G:$G, MATCH(MEM_BF!$J233, 'Nov15'!$A:$A, 0)), 0)</f>
        <v>0</v>
      </c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4">
        <f t="shared" si="44"/>
        <v>0</v>
      </c>
      <c r="AL233" s="263">
        <f t="shared" si="49"/>
        <v>0</v>
      </c>
    </row>
    <row r="234" spans="3:38" x14ac:dyDescent="0.3">
      <c r="C234" s="224">
        <v>15</v>
      </c>
      <c r="D234" s="224">
        <v>4</v>
      </c>
      <c r="E234" s="264">
        <f t="shared" si="45"/>
        <v>3</v>
      </c>
      <c r="F234" s="264">
        <f t="shared" si="46"/>
        <v>0</v>
      </c>
      <c r="G234" s="264">
        <f t="shared" si="47"/>
        <v>15</v>
      </c>
      <c r="H234" s="264">
        <f t="shared" si="56"/>
        <v>3</v>
      </c>
      <c r="I234" s="267"/>
      <c r="J234" s="224" t="s">
        <v>1519</v>
      </c>
      <c r="K234" s="265">
        <f t="shared" si="43"/>
        <v>2015</v>
      </c>
      <c r="L234" s="224" t="str">
        <f t="shared" si="48"/>
        <v>Apr</v>
      </c>
      <c r="M234" s="275">
        <f>IFERROR(INDEX(July15!F:F, MATCH(MEM_BF!$J234, July15!$B:$B, 0)), 0)</f>
        <v>0</v>
      </c>
      <c r="N234" s="199">
        <f>IFERROR(INDEX(July15!G:G, MATCH(MEM_BF!$J234, July15!$B:$B, 0)), 0)</f>
        <v>0</v>
      </c>
      <c r="O234" s="199">
        <f>IFERROR(INDEX('Aug15'!F:F, MATCH(MEM_BF!$J234, 'Aug15'!$A:$A, 0)), 0)</f>
        <v>0</v>
      </c>
      <c r="P234" s="199">
        <f>IFERROR(INDEX('Aug15'!$G:$G, MATCH(MEM_BF!$J234, 'Aug15'!$A:$A, 0)), 0)</f>
        <v>0</v>
      </c>
      <c r="Q234" s="199">
        <f>IFERROR(INDEX(Sept15!$F:$F, MATCH(MEM_BF!$J234, Sept15!$A:$A, 0)), 0)</f>
        <v>0</v>
      </c>
      <c r="R234" s="199">
        <f>IFERROR(INDEX(Sept15!$G:$G, MATCH(MEM_BF!$J234, Sept15!$A:$A, 0)), 0)</f>
        <v>0</v>
      </c>
      <c r="S234" s="199">
        <f>IFERROR(INDEX('Oct15'!$F:$F, MATCH(MEM_BF!$J234,'Oct15'!$A:$A, 0)), 0)</f>
        <v>0</v>
      </c>
      <c r="T234" s="199">
        <f>IFERROR(INDEX('Oct15'!$G:$G, MATCH(MEM_BF!$J234, 'Oct15'!$A:$A, 0)), 0)</f>
        <v>0</v>
      </c>
      <c r="U234" s="199">
        <f>IFERROR(INDEX('Nov15'!$F:$F, MATCH(MEM_BF!$J234,'Nov15'!$A:$A, 0)), 0)</f>
        <v>0</v>
      </c>
      <c r="V234" s="199">
        <f>IFERROR(INDEX('Nov15'!$G:$G, MATCH(MEM_BF!$J234, 'Nov15'!$A:$A, 0)), 0)</f>
        <v>0</v>
      </c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4">
        <f t="shared" si="44"/>
        <v>0</v>
      </c>
      <c r="AL234" s="263">
        <f t="shared" si="49"/>
        <v>0</v>
      </c>
    </row>
    <row r="235" spans="3:38" x14ac:dyDescent="0.3">
      <c r="C235" s="224"/>
      <c r="D235" s="224"/>
      <c r="E235" s="264">
        <f t="shared" si="45"/>
        <v>-1</v>
      </c>
      <c r="F235" s="264">
        <f t="shared" si="46"/>
        <v>0</v>
      </c>
      <c r="G235" s="264">
        <f t="shared" si="47"/>
        <v>0</v>
      </c>
      <c r="H235" s="264">
        <f t="shared" si="56"/>
        <v>-1</v>
      </c>
      <c r="I235" s="267"/>
      <c r="J235" s="224" t="s">
        <v>1541</v>
      </c>
      <c r="K235" s="265" t="str">
        <f t="shared" si="43"/>
        <v>Please</v>
      </c>
      <c r="L235" s="224" t="str">
        <f t="shared" si="48"/>
        <v>Pay</v>
      </c>
      <c r="M235" s="275">
        <f>IFERROR(INDEX(July15!F:F, MATCH(MEM_BF!$J235, July15!$B:$B, 0)), 0)</f>
        <v>0</v>
      </c>
      <c r="N235" s="199">
        <f>IFERROR(INDEX(July15!G:G, MATCH(MEM_BF!$J235, July15!$B:$B, 0)), 0)</f>
        <v>0</v>
      </c>
      <c r="O235" s="199">
        <f>IFERROR(INDEX('Aug15'!F:F, MATCH(MEM_BF!$J235, 'Aug15'!$A:$A, 0)), 0)</f>
        <v>0</v>
      </c>
      <c r="P235" s="199">
        <f>IFERROR(INDEX('Aug15'!$G:$G, MATCH(MEM_BF!$J235, 'Aug15'!$A:$A, 0)), 0)</f>
        <v>0</v>
      </c>
      <c r="Q235" s="199">
        <f>IFERROR(INDEX(Sept15!$F:$F, MATCH(MEM_BF!$J235, Sept15!$A:$A, 0)), 0)</f>
        <v>0</v>
      </c>
      <c r="R235" s="199">
        <f>IFERROR(INDEX(Sept15!$G:$G, MATCH(MEM_BF!$J235, Sept15!$A:$A, 0)), 0)</f>
        <v>0</v>
      </c>
      <c r="S235" s="199">
        <f>IFERROR(INDEX('Oct15'!$F:$F, MATCH(MEM_BF!$J235,'Oct15'!$A:$A, 0)), 0)</f>
        <v>0</v>
      </c>
      <c r="T235" s="199">
        <f>IFERROR(INDEX('Oct15'!$G:$G, MATCH(MEM_BF!$J235, 'Oct15'!$A:$A, 0)), 0)</f>
        <v>0</v>
      </c>
      <c r="U235" s="199">
        <f>IFERROR(INDEX('Nov15'!$F:$F, MATCH(MEM_BF!$J235,'Nov15'!$A:$A, 0)), 0)</f>
        <v>0</v>
      </c>
      <c r="V235" s="199">
        <f>IFERROR(INDEX('Nov15'!$G:$G, MATCH(MEM_BF!$J235, 'Nov15'!$A:$A, 0)), 0)</f>
        <v>0</v>
      </c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4">
        <f t="shared" si="44"/>
        <v>0</v>
      </c>
      <c r="AL235" s="263">
        <f t="shared" si="49"/>
        <v>0</v>
      </c>
    </row>
    <row r="236" spans="3:38" x14ac:dyDescent="0.3">
      <c r="C236" s="224">
        <v>15</v>
      </c>
      <c r="D236" s="224">
        <v>8</v>
      </c>
      <c r="E236" s="264">
        <f t="shared" si="45"/>
        <v>19</v>
      </c>
      <c r="F236" s="264">
        <f t="shared" si="46"/>
        <v>1</v>
      </c>
      <c r="G236" s="264">
        <f t="shared" si="47"/>
        <v>16</v>
      </c>
      <c r="H236" s="264">
        <f t="shared" si="56"/>
        <v>7</v>
      </c>
      <c r="I236" s="267"/>
      <c r="J236" s="224" t="s">
        <v>1544</v>
      </c>
      <c r="K236" s="265">
        <f t="shared" si="43"/>
        <v>2016</v>
      </c>
      <c r="L236" s="224" t="str">
        <f t="shared" si="48"/>
        <v>Aug</v>
      </c>
      <c r="M236" s="275">
        <f>IFERROR(INDEX(July15!F:F, MATCH(MEM_BF!$J236, July15!$B:$B, 0)), 0)</f>
        <v>0</v>
      </c>
      <c r="N236" s="199">
        <f>IFERROR(INDEX(July15!G:G, MATCH(MEM_BF!$J236, July15!$B:$B, 0)), 0)</f>
        <v>0</v>
      </c>
      <c r="O236" s="199">
        <f>IFERROR(INDEX('Aug15'!F:F, MATCH(MEM_BF!$J236, 'Aug15'!$A:$A, 0)), 0)</f>
        <v>0</v>
      </c>
      <c r="P236" s="199">
        <f>IFERROR(INDEX('Aug15'!$G:$G, MATCH(MEM_BF!$J236, 'Aug15'!$A:$A, 0)), 0)</f>
        <v>0</v>
      </c>
      <c r="Q236" s="199">
        <f>IFERROR(INDEX(Sept15!$F:$F, MATCH(MEM_BF!$J236, Sept15!$A:$A, 0)), 0)</f>
        <v>240</v>
      </c>
      <c r="R236" s="199">
        <f>IFERROR(INDEX(Sept15!$G:$G, MATCH(MEM_BF!$J236, Sept15!$A:$A, 0)), 0)</f>
        <v>0</v>
      </c>
      <c r="S236" s="199">
        <f>IFERROR(INDEX('Oct15'!$F:$F, MATCH(MEM_BF!$J236,'Oct15'!$A:$A, 0)), 0)</f>
        <v>0</v>
      </c>
      <c r="T236" s="199">
        <f>IFERROR(INDEX('Oct15'!$G:$G, MATCH(MEM_BF!$J236, 'Oct15'!$A:$A, 0)), 0)</f>
        <v>0</v>
      </c>
      <c r="U236" s="199">
        <f>IFERROR(INDEX('Nov15'!$F:$F, MATCH(MEM_BF!$J236,'Nov15'!$A:$A, 0)), 0)</f>
        <v>0</v>
      </c>
      <c r="V236" s="199">
        <f>IFERROR(INDEX('Nov15'!$G:$G, MATCH(MEM_BF!$J236, 'Nov15'!$A:$A, 0)), 0)</f>
        <v>0</v>
      </c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4">
        <f t="shared" si="44"/>
        <v>240</v>
      </c>
      <c r="AL236" s="263">
        <f t="shared" si="49"/>
        <v>12</v>
      </c>
    </row>
    <row r="237" spans="3:38" x14ac:dyDescent="0.3">
      <c r="C237" s="224">
        <v>15</v>
      </c>
      <c r="D237" s="224">
        <v>12</v>
      </c>
      <c r="E237" s="264">
        <f t="shared" si="45"/>
        <v>11</v>
      </c>
      <c r="F237" s="264">
        <f t="shared" si="46"/>
        <v>0</v>
      </c>
      <c r="G237" s="264">
        <f t="shared" si="47"/>
        <v>15</v>
      </c>
      <c r="H237" s="264">
        <f t="shared" si="56"/>
        <v>11</v>
      </c>
      <c r="I237" s="267"/>
      <c r="J237" s="224" t="s">
        <v>1548</v>
      </c>
      <c r="K237" s="265">
        <f t="shared" si="43"/>
        <v>2015</v>
      </c>
      <c r="L237" s="224" t="str">
        <f t="shared" si="48"/>
        <v>Dec</v>
      </c>
      <c r="M237" s="275">
        <f>IFERROR(INDEX(July15!F:F, MATCH(MEM_BF!$J237, July15!$B:$B, 0)), 0)</f>
        <v>0</v>
      </c>
      <c r="N237" s="199">
        <f>IFERROR(INDEX(July15!G:G, MATCH(MEM_BF!$J237, July15!$B:$B, 0)), 0)</f>
        <v>0</v>
      </c>
      <c r="O237" s="199">
        <f>IFERROR(INDEX('Aug15'!F:F, MATCH(MEM_BF!$J237, 'Aug15'!$A:$A, 0)), 0)</f>
        <v>0</v>
      </c>
      <c r="P237" s="199">
        <f>IFERROR(INDEX('Aug15'!$G:$G, MATCH(MEM_BF!$J237, 'Aug15'!$A:$A, 0)), 0)</f>
        <v>0</v>
      </c>
      <c r="Q237" s="199">
        <f>IFERROR(INDEX(Sept15!$F:$F, MATCH(MEM_BF!$J237, Sept15!$A:$A, 0)), 0)</f>
        <v>0</v>
      </c>
      <c r="R237" s="199">
        <f>IFERROR(INDEX(Sept15!$G:$G, MATCH(MEM_BF!$J237, Sept15!$A:$A, 0)), 0)</f>
        <v>0</v>
      </c>
      <c r="S237" s="199">
        <f>IFERROR(INDEX('Oct15'!$F:$F, MATCH(MEM_BF!$J237,'Oct15'!$A:$A, 0)), 0)</f>
        <v>0</v>
      </c>
      <c r="T237" s="199">
        <f>IFERROR(INDEX('Oct15'!$G:$G, MATCH(MEM_BF!$J237, 'Oct15'!$A:$A, 0)), 0)</f>
        <v>0</v>
      </c>
      <c r="U237" s="199">
        <f>IFERROR(INDEX('Nov15'!$F:$F, MATCH(MEM_BF!$J237,'Nov15'!$A:$A, 0)), 0)</f>
        <v>0</v>
      </c>
      <c r="V237" s="199">
        <f>IFERROR(INDEX('Nov15'!$G:$G, MATCH(MEM_BF!$J237, 'Nov15'!$A:$A, 0)), 0)</f>
        <v>0</v>
      </c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4">
        <f t="shared" si="44"/>
        <v>0</v>
      </c>
      <c r="AL237" s="263">
        <f t="shared" si="49"/>
        <v>0</v>
      </c>
    </row>
    <row r="238" spans="3:38" x14ac:dyDescent="0.3">
      <c r="C238" s="224">
        <v>15</v>
      </c>
      <c r="D238" s="224">
        <v>10</v>
      </c>
      <c r="E238" s="264">
        <f t="shared" si="45"/>
        <v>14</v>
      </c>
      <c r="F238" s="264">
        <f t="shared" si="46"/>
        <v>1</v>
      </c>
      <c r="G238" s="264">
        <f t="shared" si="47"/>
        <v>16</v>
      </c>
      <c r="H238" s="264">
        <f t="shared" si="56"/>
        <v>2</v>
      </c>
      <c r="I238" s="267"/>
      <c r="J238" s="224" t="s">
        <v>1552</v>
      </c>
      <c r="K238" s="265">
        <f t="shared" si="43"/>
        <v>2016</v>
      </c>
      <c r="L238" s="224" t="str">
        <f t="shared" si="48"/>
        <v>Mar</v>
      </c>
      <c r="M238" s="275">
        <f>IFERROR(INDEX(July15!F:F, MATCH(MEM_BF!$J238, July15!$B:$B, 0)), 0)</f>
        <v>0</v>
      </c>
      <c r="N238" s="199">
        <f>IFERROR(INDEX(July15!G:G, MATCH(MEM_BF!$J238, July15!$B:$B, 0)), 0)</f>
        <v>0</v>
      </c>
      <c r="O238" s="199">
        <f>IFERROR(INDEX('Aug15'!F:F, MATCH(MEM_BF!$J238, 'Aug15'!$A:$A, 0)), 0)</f>
        <v>100</v>
      </c>
      <c r="P238" s="199">
        <f>IFERROR(INDEX('Aug15'!$G:$G, MATCH(MEM_BF!$J238, 'Aug15'!$A:$A, 0)), 0)</f>
        <v>0</v>
      </c>
      <c r="Q238" s="199">
        <f>IFERROR(INDEX(Sept15!$F:$F, MATCH(MEM_BF!$J238, Sept15!$A:$A, 0)), 0)</f>
        <v>0</v>
      </c>
      <c r="R238" s="199">
        <f>IFERROR(INDEX(Sept15!$G:$G, MATCH(MEM_BF!$J238, Sept15!$A:$A, 0)), 0)</f>
        <v>0</v>
      </c>
      <c r="S238" s="199">
        <f>IFERROR(INDEX('Oct15'!$F:$F, MATCH(MEM_BF!$J238,'Oct15'!$A:$A, 0)), 0)</f>
        <v>0</v>
      </c>
      <c r="T238" s="199">
        <f>IFERROR(INDEX('Oct15'!$G:$G, MATCH(MEM_BF!$J238, 'Oct15'!$A:$A, 0)), 0)</f>
        <v>0</v>
      </c>
      <c r="U238" s="199">
        <f>IFERROR(INDEX('Nov15'!$F:$F, MATCH(MEM_BF!$J238,'Nov15'!$A:$A, 0)), 0)</f>
        <v>0</v>
      </c>
      <c r="V238" s="199">
        <f>IFERROR(INDEX('Nov15'!$G:$G, MATCH(MEM_BF!$J238, 'Nov15'!$A:$A, 0)), 0)</f>
        <v>0</v>
      </c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4">
        <f t="shared" si="44"/>
        <v>100</v>
      </c>
      <c r="AL238" s="263">
        <f t="shared" si="49"/>
        <v>5</v>
      </c>
    </row>
    <row r="239" spans="3:38" x14ac:dyDescent="0.3">
      <c r="C239" s="224">
        <v>15</v>
      </c>
      <c r="D239" s="224">
        <v>6</v>
      </c>
      <c r="E239" s="264">
        <f t="shared" si="45"/>
        <v>5</v>
      </c>
      <c r="F239" s="264">
        <f t="shared" si="46"/>
        <v>0</v>
      </c>
      <c r="G239" s="264">
        <f t="shared" si="47"/>
        <v>15</v>
      </c>
      <c r="H239" s="264">
        <f t="shared" si="56"/>
        <v>5</v>
      </c>
      <c r="I239" s="267"/>
      <c r="J239" s="224" t="s">
        <v>1558</v>
      </c>
      <c r="K239" s="265">
        <f t="shared" si="43"/>
        <v>2015</v>
      </c>
      <c r="L239" s="224" t="str">
        <f t="shared" si="48"/>
        <v>Jun</v>
      </c>
      <c r="M239" s="275">
        <f>IFERROR(INDEX(July15!F:F, MATCH(MEM_BF!$J239, July15!$B:$B, 0)), 0)</f>
        <v>0</v>
      </c>
      <c r="N239" s="199">
        <f>IFERROR(INDEX(July15!G:G, MATCH(MEM_BF!$J239, July15!$B:$B, 0)), 0)</f>
        <v>0</v>
      </c>
      <c r="O239" s="199">
        <f>IFERROR(INDEX('Aug15'!F:F, MATCH(MEM_BF!$J239, 'Aug15'!$A:$A, 0)), 0)</f>
        <v>0</v>
      </c>
      <c r="P239" s="199">
        <f>IFERROR(INDEX('Aug15'!$G:$G, MATCH(MEM_BF!$J239, 'Aug15'!$A:$A, 0)), 0)</f>
        <v>0</v>
      </c>
      <c r="Q239" s="199">
        <f>IFERROR(INDEX(Sept15!$F:$F, MATCH(MEM_BF!$J239, Sept15!$A:$A, 0)), 0)</f>
        <v>0</v>
      </c>
      <c r="R239" s="199">
        <f>IFERROR(INDEX(Sept15!$G:$G, MATCH(MEM_BF!$J239, Sept15!$A:$A, 0)), 0)</f>
        <v>0</v>
      </c>
      <c r="S239" s="199">
        <f>IFERROR(INDEX('Oct15'!$F:$F, MATCH(MEM_BF!$J239,'Oct15'!$A:$A, 0)), 0)</f>
        <v>0</v>
      </c>
      <c r="T239" s="199">
        <f>IFERROR(INDEX('Oct15'!$G:$G, MATCH(MEM_BF!$J239, 'Oct15'!$A:$A, 0)), 0)</f>
        <v>0</v>
      </c>
      <c r="U239" s="199">
        <f>IFERROR(INDEX('Nov15'!$F:$F, MATCH(MEM_BF!$J239,'Nov15'!$A:$A, 0)), 0)</f>
        <v>0</v>
      </c>
      <c r="V239" s="199">
        <f>IFERROR(INDEX('Nov15'!$G:$G, MATCH(MEM_BF!$J239, 'Nov15'!$A:$A, 0)), 0)</f>
        <v>0</v>
      </c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4">
        <f t="shared" si="44"/>
        <v>0</v>
      </c>
      <c r="AL239" s="263">
        <f t="shared" si="49"/>
        <v>0</v>
      </c>
    </row>
    <row r="240" spans="3:38" x14ac:dyDescent="0.3">
      <c r="C240" s="224">
        <v>15</v>
      </c>
      <c r="D240" s="224">
        <v>8</v>
      </c>
      <c r="E240" s="264">
        <f t="shared" si="45"/>
        <v>12</v>
      </c>
      <c r="F240" s="264">
        <f t="shared" si="46"/>
        <v>1</v>
      </c>
      <c r="G240" s="264">
        <f t="shared" si="47"/>
        <v>16</v>
      </c>
      <c r="H240" s="264">
        <f t="shared" si="56"/>
        <v>0</v>
      </c>
      <c r="I240" s="267"/>
      <c r="J240" s="224" t="s">
        <v>41</v>
      </c>
      <c r="K240" s="265">
        <f t="shared" si="43"/>
        <v>2016</v>
      </c>
      <c r="L240" s="224" t="str">
        <f t="shared" si="48"/>
        <v>Jan</v>
      </c>
      <c r="M240" s="275">
        <f>IFERROR(INDEX(July15!F:F, MATCH(MEM_BF!$J240, July15!$B:$B, 0)), 0)</f>
        <v>20</v>
      </c>
      <c r="N240" s="199">
        <f>IFERROR(INDEX(July15!G:G, MATCH(MEM_BF!$J240, July15!$B:$B, 0)), 0)</f>
        <v>0</v>
      </c>
      <c r="O240" s="199">
        <f>IFERROR(INDEX('Aug15'!F:F, MATCH(MEM_BF!$J240, 'Aug15'!$A:$A, 0)), 0)</f>
        <v>20</v>
      </c>
      <c r="P240" s="199">
        <f>IFERROR(INDEX('Aug15'!$G:$G, MATCH(MEM_BF!$J240, 'Aug15'!$A:$A, 0)), 0)</f>
        <v>0</v>
      </c>
      <c r="Q240" s="199">
        <f>IFERROR(INDEX(Sept15!$F:$F, MATCH(MEM_BF!$J240, Sept15!$A:$A, 0)), 0)</f>
        <v>20</v>
      </c>
      <c r="R240" s="199">
        <f>IFERROR(INDEX(Sept15!$G:$G, MATCH(MEM_BF!$J240, Sept15!$A:$A, 0)), 0)</f>
        <v>0</v>
      </c>
      <c r="S240" s="199">
        <f>IFERROR(INDEX('Oct15'!$F:$F, MATCH(MEM_BF!$J240,'Oct15'!$A:$A, 0)), 0)</f>
        <v>20</v>
      </c>
      <c r="T240" s="199">
        <f>IFERROR(INDEX('Oct15'!$G:$G, MATCH(MEM_BF!$J240, 'Oct15'!$A:$A, 0)), 0)</f>
        <v>0</v>
      </c>
      <c r="U240" s="199">
        <f>IFERROR(INDEX('Nov15'!$F:$F, MATCH(MEM_BF!$J240,'Nov15'!$A:$A, 0)), 0)</f>
        <v>20</v>
      </c>
      <c r="V240" s="199">
        <f>IFERROR(INDEX('Nov15'!$G:$G, MATCH(MEM_BF!$J240, 'Nov15'!$A:$A, 0)), 0)</f>
        <v>0</v>
      </c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4">
        <f t="shared" si="44"/>
        <v>100</v>
      </c>
      <c r="AL240" s="263">
        <f t="shared" si="49"/>
        <v>5</v>
      </c>
    </row>
    <row r="241" spans="3:38" x14ac:dyDescent="0.3">
      <c r="C241" s="224">
        <v>15</v>
      </c>
      <c r="D241" s="224">
        <v>8</v>
      </c>
      <c r="E241" s="264">
        <f t="shared" si="45"/>
        <v>12</v>
      </c>
      <c r="F241" s="264">
        <f t="shared" si="46"/>
        <v>1</v>
      </c>
      <c r="G241" s="264">
        <f t="shared" si="47"/>
        <v>16</v>
      </c>
      <c r="H241" s="264">
        <f t="shared" si="56"/>
        <v>0</v>
      </c>
      <c r="I241" s="267"/>
      <c r="J241" s="224" t="s">
        <v>60</v>
      </c>
      <c r="K241" s="265">
        <f t="shared" si="43"/>
        <v>2016</v>
      </c>
      <c r="L241" s="224" t="str">
        <f t="shared" si="48"/>
        <v>Jan</v>
      </c>
      <c r="M241" s="275">
        <f>IFERROR(INDEX(July15!F:F, MATCH(MEM_BF!$J241, July15!$B:$B, 0)), 0)</f>
        <v>20</v>
      </c>
      <c r="N241" s="199">
        <f>IFERROR(INDEX(July15!G:G, MATCH(MEM_BF!$J241, July15!$B:$B, 0)), 0)</f>
        <v>0</v>
      </c>
      <c r="O241" s="199">
        <f>IFERROR(INDEX('Aug15'!F:F, MATCH(MEM_BF!$J241, 'Aug15'!$A:$A, 0)), 0)</f>
        <v>20</v>
      </c>
      <c r="P241" s="199">
        <f>IFERROR(INDEX('Aug15'!$G:$G, MATCH(MEM_BF!$J241, 'Aug15'!$A:$A, 0)), 0)</f>
        <v>0</v>
      </c>
      <c r="Q241" s="199">
        <f>IFERROR(INDEX(Sept15!$F:$F, MATCH(MEM_BF!$J241, Sept15!$A:$A, 0)), 0)</f>
        <v>20</v>
      </c>
      <c r="R241" s="199">
        <f>IFERROR(INDEX(Sept15!$G:$G, MATCH(MEM_BF!$J241, Sept15!$A:$A, 0)), 0)</f>
        <v>0</v>
      </c>
      <c r="S241" s="199">
        <f>IFERROR(INDEX('Oct15'!$F:$F, MATCH(MEM_BF!$J241,'Oct15'!$A:$A, 0)), 0)</f>
        <v>20</v>
      </c>
      <c r="T241" s="199">
        <f>IFERROR(INDEX('Oct15'!$G:$G, MATCH(MEM_BF!$J241, 'Oct15'!$A:$A, 0)), 0)</f>
        <v>0</v>
      </c>
      <c r="U241" s="199">
        <f>IFERROR(INDEX('Nov15'!$F:$F, MATCH(MEM_BF!$J241,'Nov15'!$A:$A, 0)), 0)</f>
        <v>20</v>
      </c>
      <c r="V241" s="199">
        <f>IFERROR(INDEX('Nov15'!$G:$G, MATCH(MEM_BF!$J241, 'Nov15'!$A:$A, 0)), 0)</f>
        <v>0</v>
      </c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4">
        <f t="shared" si="44"/>
        <v>100</v>
      </c>
      <c r="AL241" s="263">
        <f t="shared" si="49"/>
        <v>5</v>
      </c>
    </row>
    <row r="242" spans="3:38" x14ac:dyDescent="0.3">
      <c r="C242" s="224">
        <v>16</v>
      </c>
      <c r="D242" s="224">
        <v>6</v>
      </c>
      <c r="E242" s="264">
        <f t="shared" si="45"/>
        <v>17</v>
      </c>
      <c r="F242" s="264">
        <f t="shared" si="46"/>
        <v>1</v>
      </c>
      <c r="G242" s="264">
        <f t="shared" si="47"/>
        <v>17</v>
      </c>
      <c r="H242" s="264">
        <f t="shared" si="56"/>
        <v>5</v>
      </c>
      <c r="I242" s="267"/>
      <c r="J242" s="224" t="s">
        <v>1597</v>
      </c>
      <c r="K242" s="265">
        <f t="shared" si="43"/>
        <v>2017</v>
      </c>
      <c r="L242" s="224" t="str">
        <f t="shared" si="48"/>
        <v>Jun</v>
      </c>
      <c r="M242" s="275">
        <f>IFERROR(INDEX(July15!F:F, MATCH(MEM_BF!$J242, July15!$B:$B, 0)), 0)</f>
        <v>0</v>
      </c>
      <c r="N242" s="199">
        <f>IFERROR(INDEX(July15!G:G, MATCH(MEM_BF!$J242, July15!$B:$B, 0)), 0)</f>
        <v>0</v>
      </c>
      <c r="O242" s="199">
        <f>IFERROR(INDEX('Aug15'!F:F, MATCH(MEM_BF!$J242, 'Aug15'!$A:$A, 0)), 0)</f>
        <v>240</v>
      </c>
      <c r="P242" s="199">
        <f>IFERROR(INDEX('Aug15'!$G:$G, MATCH(MEM_BF!$J242, 'Aug15'!$A:$A, 0)), 0)</f>
        <v>0</v>
      </c>
      <c r="Q242" s="199">
        <f>IFERROR(INDEX(Sept15!$F:$F, MATCH(MEM_BF!$J242, Sept15!$A:$A, 0)), 0)</f>
        <v>0</v>
      </c>
      <c r="R242" s="199">
        <f>IFERROR(INDEX(Sept15!$G:$G, MATCH(MEM_BF!$J242, Sept15!$A:$A, 0)), 0)</f>
        <v>0</v>
      </c>
      <c r="S242" s="199">
        <f>IFERROR(INDEX('Oct15'!$F:$F, MATCH(MEM_BF!$J242,'Oct15'!$A:$A, 0)), 0)</f>
        <v>0</v>
      </c>
      <c r="T242" s="199">
        <f>IFERROR(INDEX('Oct15'!$G:$G, MATCH(MEM_BF!$J242, 'Oct15'!$A:$A, 0)), 0)</f>
        <v>0</v>
      </c>
      <c r="U242" s="199">
        <f>IFERROR(INDEX('Nov15'!$F:$F, MATCH(MEM_BF!$J242,'Nov15'!$A:$A, 0)), 0)</f>
        <v>0</v>
      </c>
      <c r="V242" s="199">
        <f>IFERROR(INDEX('Nov15'!$G:$G, MATCH(MEM_BF!$J242, 'Nov15'!$A:$A, 0)), 0)</f>
        <v>0</v>
      </c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4">
        <f t="shared" si="44"/>
        <v>240</v>
      </c>
      <c r="AL242" s="263">
        <f t="shared" si="49"/>
        <v>12</v>
      </c>
    </row>
    <row r="243" spans="3:38" x14ac:dyDescent="0.3">
      <c r="C243" s="224"/>
      <c r="D243" s="224"/>
      <c r="E243" s="264">
        <f t="shared" si="45"/>
        <v>-1</v>
      </c>
      <c r="F243" s="264">
        <f t="shared" si="46"/>
        <v>0</v>
      </c>
      <c r="G243" s="264">
        <f t="shared" si="47"/>
        <v>0</v>
      </c>
      <c r="H243" s="264">
        <f t="shared" si="56"/>
        <v>-1</v>
      </c>
      <c r="I243" s="267"/>
      <c r="J243" s="224" t="s">
        <v>1600</v>
      </c>
      <c r="K243" s="265" t="str">
        <f t="shared" si="43"/>
        <v>Please</v>
      </c>
      <c r="L243" s="224" t="str">
        <f t="shared" si="48"/>
        <v>Pay</v>
      </c>
      <c r="M243" s="275">
        <f>IFERROR(INDEX(July15!F:F, MATCH(MEM_BF!$J243, July15!$B:$B, 0)), 0)</f>
        <v>0</v>
      </c>
      <c r="N243" s="199">
        <f>IFERROR(INDEX(July15!G:G, MATCH(MEM_BF!$J243, July15!$B:$B, 0)), 0)</f>
        <v>0</v>
      </c>
      <c r="O243" s="199">
        <f>IFERROR(INDEX('Aug15'!F:F, MATCH(MEM_BF!$J243, 'Aug15'!$A:$A, 0)), 0)</f>
        <v>0</v>
      </c>
      <c r="P243" s="199">
        <f>IFERROR(INDEX('Aug15'!$G:$G, MATCH(MEM_BF!$J243, 'Aug15'!$A:$A, 0)), 0)</f>
        <v>0</v>
      </c>
      <c r="Q243" s="199">
        <f>IFERROR(INDEX(Sept15!$F:$F, MATCH(MEM_BF!$J243, Sept15!$A:$A, 0)), 0)</f>
        <v>0</v>
      </c>
      <c r="R243" s="199">
        <f>IFERROR(INDEX(Sept15!$G:$G, MATCH(MEM_BF!$J243, Sept15!$A:$A, 0)), 0)</f>
        <v>0</v>
      </c>
      <c r="S243" s="199">
        <f>IFERROR(INDEX('Oct15'!$F:$F, MATCH(MEM_BF!$J243,'Oct15'!$A:$A, 0)), 0)</f>
        <v>0</v>
      </c>
      <c r="T243" s="199">
        <f>IFERROR(INDEX('Oct15'!$G:$G, MATCH(MEM_BF!$J243, 'Oct15'!$A:$A, 0)), 0)</f>
        <v>0</v>
      </c>
      <c r="U243" s="199">
        <f>IFERROR(INDEX('Nov15'!$F:$F, MATCH(MEM_BF!$J243,'Nov15'!$A:$A, 0)), 0)</f>
        <v>0</v>
      </c>
      <c r="V243" s="199">
        <f>IFERROR(INDEX('Nov15'!$G:$G, MATCH(MEM_BF!$J243, 'Nov15'!$A:$A, 0)), 0)</f>
        <v>0</v>
      </c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4">
        <f t="shared" si="44"/>
        <v>0</v>
      </c>
      <c r="AL243" s="263">
        <f t="shared" si="49"/>
        <v>0</v>
      </c>
    </row>
    <row r="244" spans="3:38" x14ac:dyDescent="0.3">
      <c r="C244" s="224">
        <v>15</v>
      </c>
      <c r="D244" s="224">
        <v>8</v>
      </c>
      <c r="E244" s="264">
        <f t="shared" si="45"/>
        <v>12</v>
      </c>
      <c r="F244" s="264">
        <f t="shared" si="46"/>
        <v>1</v>
      </c>
      <c r="G244" s="264">
        <f t="shared" si="47"/>
        <v>16</v>
      </c>
      <c r="H244" s="264">
        <f t="shared" si="56"/>
        <v>0</v>
      </c>
      <c r="I244" s="267"/>
      <c r="J244" s="224" t="s">
        <v>55</v>
      </c>
      <c r="K244" s="265">
        <f t="shared" si="43"/>
        <v>2016</v>
      </c>
      <c r="L244" s="224" t="str">
        <f t="shared" si="48"/>
        <v>Jan</v>
      </c>
      <c r="M244" s="275">
        <f>IFERROR(INDEX(July15!F:F, MATCH(MEM_BF!$J244, July15!$B:$B, 0)), 0)</f>
        <v>20</v>
      </c>
      <c r="N244" s="199">
        <f>IFERROR(INDEX(July15!G:G, MATCH(MEM_BF!$J244, July15!$B:$B, 0)), 0)</f>
        <v>0</v>
      </c>
      <c r="O244" s="199">
        <f>IFERROR(INDEX('Aug15'!F:F, MATCH(MEM_BF!$J244, 'Aug15'!$A:$A, 0)), 0)</f>
        <v>20</v>
      </c>
      <c r="P244" s="199">
        <f>IFERROR(INDEX('Aug15'!$G:$G, MATCH(MEM_BF!$J244, 'Aug15'!$A:$A, 0)), 0)</f>
        <v>0</v>
      </c>
      <c r="Q244" s="199">
        <f>IFERROR(INDEX(Sept15!$F:$F, MATCH(MEM_BF!$J244, Sept15!$A:$A, 0)), 0)</f>
        <v>20</v>
      </c>
      <c r="R244" s="199">
        <f>IFERROR(INDEX(Sept15!$G:$G, MATCH(MEM_BF!$J244, Sept15!$A:$A, 0)), 0)</f>
        <v>0</v>
      </c>
      <c r="S244" s="199">
        <f>IFERROR(INDEX('Oct15'!$F:$F, MATCH(MEM_BF!$J244,'Oct15'!$A:$A, 0)), 0)</f>
        <v>20</v>
      </c>
      <c r="T244" s="199">
        <f>IFERROR(INDEX('Oct15'!$G:$G, MATCH(MEM_BF!$J244, 'Oct15'!$A:$A, 0)), 0)</f>
        <v>0</v>
      </c>
      <c r="U244" s="199">
        <f>IFERROR(INDEX('Nov15'!$F:$F, MATCH(MEM_BF!$J244,'Nov15'!$A:$A, 0)), 0)</f>
        <v>20</v>
      </c>
      <c r="V244" s="199">
        <f>IFERROR(INDEX('Nov15'!$G:$G, MATCH(MEM_BF!$J244, 'Nov15'!$A:$A, 0)), 0)</f>
        <v>0</v>
      </c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4">
        <f t="shared" si="44"/>
        <v>100</v>
      </c>
      <c r="AL244" s="263">
        <f t="shared" si="49"/>
        <v>5</v>
      </c>
    </row>
    <row r="245" spans="3:38" x14ac:dyDescent="0.3">
      <c r="C245" s="224">
        <v>16</v>
      </c>
      <c r="D245" s="224">
        <v>6</v>
      </c>
      <c r="E245" s="264">
        <f t="shared" si="45"/>
        <v>5</v>
      </c>
      <c r="F245" s="264">
        <f t="shared" si="46"/>
        <v>0</v>
      </c>
      <c r="G245" s="264">
        <f t="shared" si="47"/>
        <v>16</v>
      </c>
      <c r="H245" s="264">
        <f t="shared" si="56"/>
        <v>5</v>
      </c>
      <c r="I245" s="267"/>
      <c r="J245" s="224" t="s">
        <v>1616</v>
      </c>
      <c r="K245" s="265">
        <f t="shared" si="43"/>
        <v>2016</v>
      </c>
      <c r="L245" s="224" t="str">
        <f t="shared" si="48"/>
        <v>Jun</v>
      </c>
      <c r="M245" s="275">
        <f>IFERROR(INDEX(July15!F:F, MATCH(MEM_BF!$J245, July15!$B:$B, 0)), 0)</f>
        <v>0</v>
      </c>
      <c r="N245" s="199">
        <f>IFERROR(INDEX(July15!G:G, MATCH(MEM_BF!$J245, July15!$B:$B, 0)), 0)</f>
        <v>0</v>
      </c>
      <c r="O245" s="199">
        <f>IFERROR(INDEX('Aug15'!F:F, MATCH(MEM_BF!$J245, 'Aug15'!$A:$A, 0)), 0)</f>
        <v>0</v>
      </c>
      <c r="P245" s="199">
        <f>IFERROR(INDEX('Aug15'!$G:$G, MATCH(MEM_BF!$J245, 'Aug15'!$A:$A, 0)), 0)</f>
        <v>0</v>
      </c>
      <c r="Q245" s="199">
        <f>IFERROR(INDEX(Sept15!$F:$F, MATCH(MEM_BF!$J245, Sept15!$A:$A, 0)), 0)</f>
        <v>0</v>
      </c>
      <c r="R245" s="199">
        <f>IFERROR(INDEX(Sept15!$G:$G, MATCH(MEM_BF!$J245, Sept15!$A:$A, 0)), 0)</f>
        <v>0</v>
      </c>
      <c r="S245" s="199">
        <f>IFERROR(INDEX('Oct15'!$F:$F, MATCH(MEM_BF!$J245,'Oct15'!$A:$A, 0)), 0)</f>
        <v>0</v>
      </c>
      <c r="T245" s="199">
        <f>IFERROR(INDEX('Oct15'!$G:$G, MATCH(MEM_BF!$J245, 'Oct15'!$A:$A, 0)), 0)</f>
        <v>0</v>
      </c>
      <c r="U245" s="199">
        <f>IFERROR(INDEX('Nov15'!$F:$F, MATCH(MEM_BF!$J245,'Nov15'!$A:$A, 0)), 0)</f>
        <v>0</v>
      </c>
      <c r="V245" s="199">
        <f>IFERROR(INDEX('Nov15'!$G:$G, MATCH(MEM_BF!$J245, 'Nov15'!$A:$A, 0)), 0)</f>
        <v>0</v>
      </c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4">
        <f t="shared" si="44"/>
        <v>0</v>
      </c>
      <c r="AL245" s="263">
        <f t="shared" si="49"/>
        <v>0</v>
      </c>
    </row>
    <row r="246" spans="3:38" x14ac:dyDescent="0.3">
      <c r="C246" s="224">
        <v>15</v>
      </c>
      <c r="D246" s="224">
        <v>8</v>
      </c>
      <c r="E246" s="264">
        <f t="shared" si="45"/>
        <v>12</v>
      </c>
      <c r="F246" s="264">
        <f t="shared" si="46"/>
        <v>1</v>
      </c>
      <c r="G246" s="264">
        <f t="shared" si="47"/>
        <v>16</v>
      </c>
      <c r="H246" s="264">
        <f t="shared" si="56"/>
        <v>0</v>
      </c>
      <c r="I246" s="267"/>
      <c r="J246" s="224" t="s">
        <v>475</v>
      </c>
      <c r="K246" s="265">
        <f t="shared" si="43"/>
        <v>2016</v>
      </c>
      <c r="L246" s="224" t="str">
        <f t="shared" si="48"/>
        <v>Jan</v>
      </c>
      <c r="M246" s="275">
        <f>IFERROR(INDEX(July15!F:F, MATCH(MEM_BF!$J246, July15!$B:$B, 0)), 0)</f>
        <v>20</v>
      </c>
      <c r="N246" s="199">
        <f>IFERROR(INDEX(July15!G:G, MATCH(MEM_BF!$J246, July15!$B:$B, 0)), 0)</f>
        <v>0</v>
      </c>
      <c r="O246" s="199">
        <f>IFERROR(INDEX('Aug15'!F:F, MATCH(MEM_BF!$J246, 'Aug15'!$A:$A, 0)), 0)</f>
        <v>20</v>
      </c>
      <c r="P246" s="199">
        <f>IFERROR(INDEX('Aug15'!$G:$G, MATCH(MEM_BF!$J246, 'Aug15'!$A:$A, 0)), 0)</f>
        <v>0</v>
      </c>
      <c r="Q246" s="199">
        <f>IFERROR(INDEX(Sept15!$F:$F, MATCH(MEM_BF!$J246, Sept15!$A:$A, 0)), 0)</f>
        <v>20</v>
      </c>
      <c r="R246" s="199">
        <f>IFERROR(INDEX(Sept15!$G:$G, MATCH(MEM_BF!$J246, Sept15!$A:$A, 0)), 0)</f>
        <v>0</v>
      </c>
      <c r="S246" s="199">
        <f>IFERROR(INDEX('Oct15'!$F:$F, MATCH(MEM_BF!$J246,'Oct15'!$A:$A, 0)), 0)</f>
        <v>20</v>
      </c>
      <c r="T246" s="199">
        <f>IFERROR(INDEX('Oct15'!$G:$G, MATCH(MEM_BF!$J246, 'Oct15'!$A:$A, 0)), 0)</f>
        <v>0</v>
      </c>
      <c r="U246" s="199">
        <f>IFERROR(INDEX('Nov15'!$F:$F, MATCH(MEM_BF!$J246,'Nov15'!$A:$A, 0)), 0)</f>
        <v>20</v>
      </c>
      <c r="V246" s="199">
        <f>IFERROR(INDEX('Nov15'!$G:$G, MATCH(MEM_BF!$J246, 'Nov15'!$A:$A, 0)), 0)</f>
        <v>0</v>
      </c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4">
        <f t="shared" si="44"/>
        <v>100</v>
      </c>
      <c r="AL246" s="263">
        <f t="shared" si="49"/>
        <v>5</v>
      </c>
    </row>
    <row r="247" spans="3:38" x14ac:dyDescent="0.3">
      <c r="C247" s="224"/>
      <c r="D247" s="224"/>
      <c r="E247" s="264">
        <f t="shared" si="45"/>
        <v>-1</v>
      </c>
      <c r="F247" s="264">
        <f t="shared" si="46"/>
        <v>0</v>
      </c>
      <c r="G247" s="264">
        <f t="shared" si="47"/>
        <v>0</v>
      </c>
      <c r="H247" s="264">
        <f t="shared" si="56"/>
        <v>-1</v>
      </c>
      <c r="I247" s="267"/>
      <c r="J247" s="224" t="s">
        <v>1621</v>
      </c>
      <c r="K247" s="265" t="str">
        <f t="shared" si="43"/>
        <v>Please</v>
      </c>
      <c r="L247" s="224" t="str">
        <f t="shared" si="48"/>
        <v>Pay</v>
      </c>
      <c r="M247" s="275">
        <f>IFERROR(INDEX(July15!F:F, MATCH(MEM_BF!$J247, July15!$B:$B, 0)), 0)</f>
        <v>0</v>
      </c>
      <c r="N247" s="199">
        <f>IFERROR(INDEX(July15!G:G, MATCH(MEM_BF!$J247, July15!$B:$B, 0)), 0)</f>
        <v>0</v>
      </c>
      <c r="O247" s="199">
        <f>IFERROR(INDEX('Aug15'!F:F, MATCH(MEM_BF!$J247, 'Aug15'!$A:$A, 0)), 0)</f>
        <v>0</v>
      </c>
      <c r="P247" s="199">
        <f>IFERROR(INDEX('Aug15'!$G:$G, MATCH(MEM_BF!$J247, 'Aug15'!$A:$A, 0)), 0)</f>
        <v>0</v>
      </c>
      <c r="Q247" s="199">
        <f>IFERROR(INDEX(Sept15!$F:$F, MATCH(MEM_BF!$J247, Sept15!$A:$A, 0)), 0)</f>
        <v>0</v>
      </c>
      <c r="R247" s="199">
        <f>IFERROR(INDEX(Sept15!$G:$G, MATCH(MEM_BF!$J247, Sept15!$A:$A, 0)), 0)</f>
        <v>0</v>
      </c>
      <c r="S247" s="199">
        <f>IFERROR(INDEX('Oct15'!$F:$F, MATCH(MEM_BF!$J247,'Oct15'!$A:$A, 0)), 0)</f>
        <v>0</v>
      </c>
      <c r="T247" s="199">
        <f>IFERROR(INDEX('Oct15'!$G:$G, MATCH(MEM_BF!$J247, 'Oct15'!$A:$A, 0)), 0)</f>
        <v>0</v>
      </c>
      <c r="U247" s="199">
        <f>IFERROR(INDEX('Nov15'!$F:$F, MATCH(MEM_BF!$J247,'Nov15'!$A:$A, 0)), 0)</f>
        <v>0</v>
      </c>
      <c r="V247" s="199">
        <f>IFERROR(INDEX('Nov15'!$G:$G, MATCH(MEM_BF!$J247, 'Nov15'!$A:$A, 0)), 0)</f>
        <v>0</v>
      </c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4">
        <f t="shared" si="44"/>
        <v>0</v>
      </c>
      <c r="AL247" s="263">
        <f t="shared" si="49"/>
        <v>0</v>
      </c>
    </row>
    <row r="248" spans="3:38" x14ac:dyDescent="0.3">
      <c r="C248" s="224">
        <v>15</v>
      </c>
      <c r="D248" s="224">
        <v>8</v>
      </c>
      <c r="E248" s="264">
        <f t="shared" si="45"/>
        <v>19</v>
      </c>
      <c r="F248" s="264">
        <f t="shared" si="46"/>
        <v>1</v>
      </c>
      <c r="G248" s="264">
        <f t="shared" si="47"/>
        <v>16</v>
      </c>
      <c r="H248" s="264">
        <f t="shared" si="56"/>
        <v>7</v>
      </c>
      <c r="I248" s="267"/>
      <c r="J248" s="224" t="s">
        <v>1623</v>
      </c>
      <c r="K248" s="265">
        <f t="shared" si="43"/>
        <v>2016</v>
      </c>
      <c r="L248" s="224" t="str">
        <f t="shared" si="48"/>
        <v>Aug</v>
      </c>
      <c r="M248" s="275">
        <f>IFERROR(INDEX(July15!F:F, MATCH(MEM_BF!$J248, July15!$B:$B, 0)), 0)</f>
        <v>0</v>
      </c>
      <c r="N248" s="199">
        <f>IFERROR(INDEX(July15!G:G, MATCH(MEM_BF!$J248, July15!$B:$B, 0)), 0)</f>
        <v>0</v>
      </c>
      <c r="O248" s="199">
        <f>IFERROR(INDEX('Aug15'!F:F, MATCH(MEM_BF!$J248, 'Aug15'!$A:$A, 0)), 0)</f>
        <v>0</v>
      </c>
      <c r="P248" s="199">
        <f>IFERROR(INDEX('Aug15'!$G:$G, MATCH(MEM_BF!$J248, 'Aug15'!$A:$A, 0)), 0)</f>
        <v>0</v>
      </c>
      <c r="Q248" s="199">
        <f>IFERROR(INDEX(Sept15!$F:$F, MATCH(MEM_BF!$J248, Sept15!$A:$A, 0)), 0)</f>
        <v>240</v>
      </c>
      <c r="R248" s="199">
        <f>IFERROR(INDEX(Sept15!$G:$G, MATCH(MEM_BF!$J248, Sept15!$A:$A, 0)), 0)</f>
        <v>0</v>
      </c>
      <c r="S248" s="199">
        <f>IFERROR(INDEX('Oct15'!$F:$F, MATCH(MEM_BF!$J248,'Oct15'!$A:$A, 0)), 0)</f>
        <v>0</v>
      </c>
      <c r="T248" s="199">
        <f>IFERROR(INDEX('Oct15'!$G:$G, MATCH(MEM_BF!$J248, 'Oct15'!$A:$A, 0)), 0)</f>
        <v>0</v>
      </c>
      <c r="U248" s="199">
        <f>IFERROR(INDEX('Nov15'!$F:$F, MATCH(MEM_BF!$J248,'Nov15'!$A:$A, 0)), 0)</f>
        <v>0</v>
      </c>
      <c r="V248" s="199">
        <f>IFERROR(INDEX('Nov15'!$G:$G, MATCH(MEM_BF!$J248, 'Nov15'!$A:$A, 0)), 0)</f>
        <v>0</v>
      </c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4">
        <f t="shared" si="44"/>
        <v>240</v>
      </c>
      <c r="AL248" s="263">
        <f t="shared" si="49"/>
        <v>12</v>
      </c>
    </row>
    <row r="249" spans="3:38" x14ac:dyDescent="0.3">
      <c r="C249" s="224">
        <v>15</v>
      </c>
      <c r="D249" s="224">
        <v>7</v>
      </c>
      <c r="E249" s="264">
        <f t="shared" si="45"/>
        <v>11</v>
      </c>
      <c r="F249" s="264">
        <f t="shared" si="46"/>
        <v>0</v>
      </c>
      <c r="G249" s="264">
        <f t="shared" si="47"/>
        <v>15</v>
      </c>
      <c r="H249" s="264">
        <f t="shared" si="56"/>
        <v>11</v>
      </c>
      <c r="I249" s="270"/>
      <c r="J249" s="224" t="s">
        <v>1632</v>
      </c>
      <c r="K249" s="265">
        <f t="shared" si="43"/>
        <v>2015</v>
      </c>
      <c r="L249" s="224" t="str">
        <f t="shared" si="48"/>
        <v>Dec</v>
      </c>
      <c r="M249" s="275">
        <f>IFERROR(INDEX(July15!F:F, MATCH(MEM_BF!$J249, July15!$B:$B, 0)), 0)</f>
        <v>0</v>
      </c>
      <c r="N249" s="199">
        <f>IFERROR(INDEX(July15!G:G, MATCH(MEM_BF!$J249, July15!$B:$B, 0)), 0)</f>
        <v>0</v>
      </c>
      <c r="O249" s="199">
        <f>IFERROR(INDEX('Aug15'!F:F, MATCH(MEM_BF!$J249, 'Aug15'!$A:$A, 0)), 0)</f>
        <v>100</v>
      </c>
      <c r="P249" s="199">
        <f>IFERROR(INDEX('Aug15'!$G:$G, MATCH(MEM_BF!$J249, 'Aug15'!$A:$A, 0)), 0)</f>
        <v>0</v>
      </c>
      <c r="Q249" s="199">
        <f>IFERROR(INDEX(Sept15!$F:$F, MATCH(MEM_BF!$J249, Sept15!$A:$A, 0)), 0)</f>
        <v>0</v>
      </c>
      <c r="R249" s="199">
        <f>IFERROR(INDEX(Sept15!$G:$G, MATCH(MEM_BF!$J249, Sept15!$A:$A, 0)), 0)</f>
        <v>0</v>
      </c>
      <c r="S249" s="199">
        <f>IFERROR(INDEX('Oct15'!$F:$F, MATCH(MEM_BF!$J249,'Oct15'!$A:$A, 0)), 0)</f>
        <v>0</v>
      </c>
      <c r="T249" s="199">
        <f>IFERROR(INDEX('Oct15'!$G:$G, MATCH(MEM_BF!$J249, 'Oct15'!$A:$A, 0)), 0)</f>
        <v>0</v>
      </c>
      <c r="U249" s="199">
        <f>IFERROR(INDEX('Nov15'!$F:$F, MATCH(MEM_BF!$J249,'Nov15'!$A:$A, 0)), 0)</f>
        <v>0</v>
      </c>
      <c r="V249" s="199">
        <f>IFERROR(INDEX('Nov15'!$G:$G, MATCH(MEM_BF!$J249, 'Nov15'!$A:$A, 0)), 0)</f>
        <v>0</v>
      </c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4">
        <f t="shared" si="44"/>
        <v>100</v>
      </c>
      <c r="AL249" s="263">
        <f t="shared" si="49"/>
        <v>5</v>
      </c>
    </row>
    <row r="250" spans="3:38" x14ac:dyDescent="0.3">
      <c r="C250" s="224">
        <v>15</v>
      </c>
      <c r="D250" s="224">
        <v>8</v>
      </c>
      <c r="E250" s="264">
        <f t="shared" si="45"/>
        <v>7</v>
      </c>
      <c r="F250" s="264">
        <f t="shared" si="46"/>
        <v>0</v>
      </c>
      <c r="G250" s="264">
        <f t="shared" si="47"/>
        <v>15</v>
      </c>
      <c r="H250" s="264">
        <f t="shared" si="56"/>
        <v>7</v>
      </c>
      <c r="I250" s="270"/>
      <c r="J250" s="224" t="s">
        <v>1635</v>
      </c>
      <c r="K250" s="265">
        <f t="shared" si="43"/>
        <v>2015</v>
      </c>
      <c r="L250" s="224" t="str">
        <f t="shared" si="48"/>
        <v>Aug</v>
      </c>
      <c r="M250" s="275">
        <f>IFERROR(INDEX(July15!F:F, MATCH(MEM_BF!$J250, July15!$B:$B, 0)), 0)</f>
        <v>0</v>
      </c>
      <c r="N250" s="199">
        <f>IFERROR(INDEX(July15!G:G, MATCH(MEM_BF!$J250, July15!$B:$B, 0)), 0)</f>
        <v>0</v>
      </c>
      <c r="O250" s="199">
        <f>IFERROR(INDEX('Aug15'!F:F, MATCH(MEM_BF!$J250, 'Aug15'!$A:$A, 0)), 0)</f>
        <v>0</v>
      </c>
      <c r="P250" s="199">
        <f>IFERROR(INDEX('Aug15'!$G:$G, MATCH(MEM_BF!$J250, 'Aug15'!$A:$A, 0)), 0)</f>
        <v>0</v>
      </c>
      <c r="Q250" s="199">
        <f>IFERROR(INDEX(Sept15!$F:$F, MATCH(MEM_BF!$J250, Sept15!$A:$A, 0)), 0)</f>
        <v>0</v>
      </c>
      <c r="R250" s="199">
        <f>IFERROR(INDEX(Sept15!$G:$G, MATCH(MEM_BF!$J250, Sept15!$A:$A, 0)), 0)</f>
        <v>0</v>
      </c>
      <c r="S250" s="199">
        <f>IFERROR(INDEX('Oct15'!$F:$F, MATCH(MEM_BF!$J250,'Oct15'!$A:$A, 0)), 0)</f>
        <v>0</v>
      </c>
      <c r="T250" s="199">
        <f>IFERROR(INDEX('Oct15'!$G:$G, MATCH(MEM_BF!$J250, 'Oct15'!$A:$A, 0)), 0)</f>
        <v>0</v>
      </c>
      <c r="U250" s="199">
        <f>IFERROR(INDEX('Nov15'!$F:$F, MATCH(MEM_BF!$J250,'Nov15'!$A:$A, 0)), 0)</f>
        <v>0</v>
      </c>
      <c r="V250" s="199">
        <f>IFERROR(INDEX('Nov15'!$G:$G, MATCH(MEM_BF!$J250, 'Nov15'!$A:$A, 0)), 0)</f>
        <v>0</v>
      </c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4">
        <f t="shared" si="44"/>
        <v>0</v>
      </c>
      <c r="AL250" s="263">
        <f t="shared" si="49"/>
        <v>0</v>
      </c>
    </row>
    <row r="251" spans="3:38" x14ac:dyDescent="0.3">
      <c r="C251" s="224"/>
      <c r="D251" s="224"/>
      <c r="E251" s="264">
        <f t="shared" si="45"/>
        <v>-1</v>
      </c>
      <c r="F251" s="264">
        <f t="shared" si="46"/>
        <v>0</v>
      </c>
      <c r="G251" s="264">
        <f t="shared" si="47"/>
        <v>0</v>
      </c>
      <c r="H251" s="264">
        <f t="shared" si="56"/>
        <v>-1</v>
      </c>
      <c r="I251" s="270"/>
      <c r="J251" s="224" t="s">
        <v>1639</v>
      </c>
      <c r="K251" s="265" t="str">
        <f t="shared" si="43"/>
        <v>Please</v>
      </c>
      <c r="L251" s="224" t="str">
        <f t="shared" si="48"/>
        <v>Pay</v>
      </c>
      <c r="M251" s="275">
        <f>IFERROR(INDEX(July15!F:F, MATCH(MEM_BF!$J251, July15!$B:$B, 0)), 0)</f>
        <v>0</v>
      </c>
      <c r="N251" s="199">
        <f>IFERROR(INDEX(July15!G:G, MATCH(MEM_BF!$J251, July15!$B:$B, 0)), 0)</f>
        <v>0</v>
      </c>
      <c r="O251" s="199">
        <f>IFERROR(INDEX('Aug15'!F:F, MATCH(MEM_BF!$J251, 'Aug15'!$A:$A, 0)), 0)</f>
        <v>0</v>
      </c>
      <c r="P251" s="199">
        <f>IFERROR(INDEX('Aug15'!$G:$G, MATCH(MEM_BF!$J251, 'Aug15'!$A:$A, 0)), 0)</f>
        <v>0</v>
      </c>
      <c r="Q251" s="199">
        <f>IFERROR(INDEX(Sept15!$F:$F, MATCH(MEM_BF!$J251, Sept15!$A:$A, 0)), 0)</f>
        <v>0</v>
      </c>
      <c r="R251" s="199">
        <f>IFERROR(INDEX(Sept15!$G:$G, MATCH(MEM_BF!$J251, Sept15!$A:$A, 0)), 0)</f>
        <v>0</v>
      </c>
      <c r="S251" s="199">
        <f>IFERROR(INDEX('Oct15'!$F:$F, MATCH(MEM_BF!$J251,'Oct15'!$A:$A, 0)), 0)</f>
        <v>0</v>
      </c>
      <c r="T251" s="199">
        <f>IFERROR(INDEX('Oct15'!$G:$G, MATCH(MEM_BF!$J251, 'Oct15'!$A:$A, 0)), 0)</f>
        <v>0</v>
      </c>
      <c r="U251" s="199">
        <f>IFERROR(INDEX('Nov15'!$F:$F, MATCH(MEM_BF!$J251,'Nov15'!$A:$A, 0)), 0)</f>
        <v>0</v>
      </c>
      <c r="V251" s="199">
        <f>IFERROR(INDEX('Nov15'!$G:$G, MATCH(MEM_BF!$J251, 'Nov15'!$A:$A, 0)), 0)</f>
        <v>0</v>
      </c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4">
        <f t="shared" si="44"/>
        <v>0</v>
      </c>
      <c r="AL251" s="263">
        <f t="shared" si="49"/>
        <v>0</v>
      </c>
    </row>
    <row r="252" spans="3:38" x14ac:dyDescent="0.3">
      <c r="C252" s="229">
        <v>15</v>
      </c>
      <c r="D252" s="229">
        <v>6</v>
      </c>
      <c r="E252" s="264">
        <f t="shared" si="45"/>
        <v>10</v>
      </c>
      <c r="F252" s="264">
        <f t="shared" si="46"/>
        <v>0</v>
      </c>
      <c r="G252" s="264">
        <f t="shared" si="47"/>
        <v>15</v>
      </c>
      <c r="H252" s="264">
        <f t="shared" si="56"/>
        <v>10</v>
      </c>
      <c r="I252" s="232"/>
      <c r="J252" s="229" t="s">
        <v>1640</v>
      </c>
      <c r="K252" s="265">
        <f t="shared" si="43"/>
        <v>2015</v>
      </c>
      <c r="L252" s="224" t="str">
        <f t="shared" si="48"/>
        <v>Nov</v>
      </c>
      <c r="M252" s="275">
        <f>IFERROR(INDEX(July15!F:F, MATCH(MEM_BF!$J252, July15!$B:$B, 0)), 0)</f>
        <v>0</v>
      </c>
      <c r="N252" s="199">
        <f>IFERROR(INDEX(July15!G:G, MATCH(MEM_BF!$J252, July15!$B:$B, 0)), 0)</f>
        <v>0</v>
      </c>
      <c r="O252" s="199">
        <f>IFERROR(INDEX('Aug15'!F:F, MATCH(MEM_BF!$J252, 'Aug15'!$A:$A, 0)), 0)</f>
        <v>0</v>
      </c>
      <c r="P252" s="199">
        <f>IFERROR(INDEX('Aug15'!$G:$G, MATCH(MEM_BF!$J252, 'Aug15'!$A:$A, 0)), 0)</f>
        <v>0</v>
      </c>
      <c r="Q252" s="199">
        <f>IFERROR(INDEX(Sept15!$F:$F, MATCH(MEM_BF!$J252, Sept15!$A:$A, 0)), 0)</f>
        <v>0</v>
      </c>
      <c r="R252" s="199">
        <f>IFERROR(INDEX(Sept15!$G:$G, MATCH(MEM_BF!$J252, Sept15!$A:$A, 0)), 0)</f>
        <v>0</v>
      </c>
      <c r="S252" s="199">
        <f>IFERROR(INDEX('Oct15'!$F:$F, MATCH(MEM_BF!$J252,'Oct15'!$A:$A, 0)), 0)</f>
        <v>100</v>
      </c>
      <c r="T252" s="199">
        <f>IFERROR(INDEX('Oct15'!$G:$G, MATCH(MEM_BF!$J252, 'Oct15'!$A:$A, 0)), 0)</f>
        <v>0</v>
      </c>
      <c r="U252" s="199">
        <f>IFERROR(INDEX('Nov15'!$F:$F, MATCH(MEM_BF!$J252,'Nov15'!$A:$A, 0)), 0)</f>
        <v>0</v>
      </c>
      <c r="V252" s="199">
        <f>IFERROR(INDEX('Nov15'!$G:$G, MATCH(MEM_BF!$J252, 'Nov15'!$A:$A, 0)), 0)</f>
        <v>0</v>
      </c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4">
        <f t="shared" si="44"/>
        <v>100</v>
      </c>
      <c r="AL252" s="263">
        <f t="shared" si="49"/>
        <v>5</v>
      </c>
    </row>
    <row r="253" spans="3:38" x14ac:dyDescent="0.3">
      <c r="C253" s="229">
        <v>15</v>
      </c>
      <c r="D253" s="229">
        <v>8</v>
      </c>
      <c r="E253" s="264">
        <f t="shared" si="45"/>
        <v>12</v>
      </c>
      <c r="F253" s="264">
        <f t="shared" si="46"/>
        <v>1</v>
      </c>
      <c r="G253" s="264">
        <f t="shared" si="47"/>
        <v>16</v>
      </c>
      <c r="H253" s="264">
        <f t="shared" si="56"/>
        <v>0</v>
      </c>
      <c r="I253" s="232"/>
      <c r="J253" s="229" t="s">
        <v>484</v>
      </c>
      <c r="K253" s="265">
        <f t="shared" si="43"/>
        <v>2016</v>
      </c>
      <c r="L253" s="224" t="str">
        <f t="shared" si="48"/>
        <v>Jan</v>
      </c>
      <c r="M253" s="275">
        <f>IFERROR(INDEX(July15!F:F, MATCH(MEM_BF!$J253, July15!$B:$B, 0)), 0)</f>
        <v>20</v>
      </c>
      <c r="N253" s="199">
        <f>IFERROR(INDEX(July15!G:G, MATCH(MEM_BF!$J253, July15!$B:$B, 0)), 0)</f>
        <v>0</v>
      </c>
      <c r="O253" s="199">
        <f>IFERROR(INDEX('Aug15'!F:F, MATCH(MEM_BF!$J253, 'Aug15'!$A:$A, 0)), 0)</f>
        <v>20</v>
      </c>
      <c r="P253" s="199">
        <f>IFERROR(INDEX('Aug15'!$G:$G, MATCH(MEM_BF!$J253, 'Aug15'!$A:$A, 0)), 0)</f>
        <v>0</v>
      </c>
      <c r="Q253" s="199">
        <f>IFERROR(INDEX(Sept15!$F:$F, MATCH(MEM_BF!$J253, Sept15!$A:$A, 0)), 0)</f>
        <v>20</v>
      </c>
      <c r="R253" s="199">
        <f>IFERROR(INDEX(Sept15!$G:$G, MATCH(MEM_BF!$J253, Sept15!$A:$A, 0)), 0)</f>
        <v>0</v>
      </c>
      <c r="S253" s="199">
        <f>IFERROR(INDEX('Oct15'!$F:$F, MATCH(MEM_BF!$J253,'Oct15'!$A:$A, 0)), 0)</f>
        <v>20</v>
      </c>
      <c r="T253" s="199">
        <f>IFERROR(INDEX('Oct15'!$G:$G, MATCH(MEM_BF!$J253, 'Oct15'!$A:$A, 0)), 0)</f>
        <v>0</v>
      </c>
      <c r="U253" s="199">
        <f>IFERROR(INDEX('Nov15'!$F:$F, MATCH(MEM_BF!$J253,'Nov15'!$A:$A, 0)), 0)</f>
        <v>20</v>
      </c>
      <c r="V253" s="199">
        <f>IFERROR(INDEX('Nov15'!$G:$G, MATCH(MEM_BF!$J253, 'Nov15'!$A:$A, 0)), 0)</f>
        <v>0</v>
      </c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4">
        <f t="shared" si="44"/>
        <v>100</v>
      </c>
      <c r="AL253" s="263">
        <f t="shared" si="49"/>
        <v>5</v>
      </c>
    </row>
    <row r="254" spans="3:38" x14ac:dyDescent="0.3">
      <c r="C254" s="229">
        <v>15</v>
      </c>
      <c r="D254" s="229">
        <v>7</v>
      </c>
      <c r="E254" s="264">
        <f t="shared" si="45"/>
        <v>11</v>
      </c>
      <c r="F254" s="264">
        <f t="shared" si="46"/>
        <v>0</v>
      </c>
      <c r="G254" s="264">
        <f t="shared" si="47"/>
        <v>15</v>
      </c>
      <c r="H254" s="264">
        <f t="shared" si="56"/>
        <v>11</v>
      </c>
      <c r="I254" s="232"/>
      <c r="J254" s="229" t="s">
        <v>477</v>
      </c>
      <c r="K254" s="265">
        <f t="shared" si="43"/>
        <v>2015</v>
      </c>
      <c r="L254" s="224" t="str">
        <f t="shared" si="48"/>
        <v>Dec</v>
      </c>
      <c r="M254" s="275">
        <f>IFERROR(INDEX(July15!F:F, MATCH(MEM_BF!$J254, July15!$B:$B, 0)), 0)</f>
        <v>20</v>
      </c>
      <c r="N254" s="199">
        <f>IFERROR(INDEX(July15!G:G, MATCH(MEM_BF!$J254, July15!$B:$B, 0)), 0)</f>
        <v>0</v>
      </c>
      <c r="O254" s="199">
        <f>IFERROR(INDEX('Aug15'!F:F, MATCH(MEM_BF!$J254, 'Aug15'!$A:$A, 0)), 0)</f>
        <v>20</v>
      </c>
      <c r="P254" s="199">
        <f>IFERROR(INDEX('Aug15'!$G:$G, MATCH(MEM_BF!$J254, 'Aug15'!$A:$A, 0)), 0)</f>
        <v>0</v>
      </c>
      <c r="Q254" s="199">
        <f>IFERROR(INDEX(Sept15!$F:$F, MATCH(MEM_BF!$J254, Sept15!$A:$A, 0)), 0)</f>
        <v>20</v>
      </c>
      <c r="R254" s="199">
        <f>IFERROR(INDEX(Sept15!$G:$G, MATCH(MEM_BF!$J254, Sept15!$A:$A, 0)), 0)</f>
        <v>0</v>
      </c>
      <c r="S254" s="199">
        <f>IFERROR(INDEX('Oct15'!$F:$F, MATCH(MEM_BF!$J254,'Oct15'!$A:$A, 0)), 0)</f>
        <v>20</v>
      </c>
      <c r="T254" s="199">
        <f>IFERROR(INDEX('Oct15'!$G:$G, MATCH(MEM_BF!$J254, 'Oct15'!$A:$A, 0)), 0)</f>
        <v>0</v>
      </c>
      <c r="U254" s="199">
        <f>IFERROR(INDEX('Nov15'!$F:$F, MATCH(MEM_BF!$J254,'Nov15'!$A:$A, 0)), 0)</f>
        <v>20</v>
      </c>
      <c r="V254" s="199">
        <f>IFERROR(INDEX('Nov15'!$G:$G, MATCH(MEM_BF!$J254, 'Nov15'!$A:$A, 0)), 0)</f>
        <v>0</v>
      </c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4">
        <f t="shared" si="44"/>
        <v>100</v>
      </c>
      <c r="AL254" s="263">
        <f t="shared" si="49"/>
        <v>5</v>
      </c>
    </row>
    <row r="255" spans="3:38" x14ac:dyDescent="0.3">
      <c r="C255" s="229">
        <v>15</v>
      </c>
      <c r="D255" s="229">
        <v>3</v>
      </c>
      <c r="E255" s="264">
        <f t="shared" si="45"/>
        <v>2</v>
      </c>
      <c r="F255" s="264">
        <f t="shared" si="46"/>
        <v>0</v>
      </c>
      <c r="G255" s="264">
        <f t="shared" si="47"/>
        <v>15</v>
      </c>
      <c r="H255" s="264">
        <f t="shared" si="56"/>
        <v>2</v>
      </c>
      <c r="I255" s="232"/>
      <c r="J255" s="229" t="s">
        <v>1646</v>
      </c>
      <c r="K255" s="265">
        <f t="shared" si="43"/>
        <v>2015</v>
      </c>
      <c r="L255" s="224" t="str">
        <f t="shared" si="48"/>
        <v>Mar</v>
      </c>
      <c r="M255" s="275">
        <f>IFERROR(INDEX(July15!F:F, MATCH(MEM_BF!$J255, July15!$B:$B, 0)), 0)</f>
        <v>0</v>
      </c>
      <c r="N255" s="199">
        <f>IFERROR(INDEX(July15!G:G, MATCH(MEM_BF!$J255, July15!$B:$B, 0)), 0)</f>
        <v>0</v>
      </c>
      <c r="O255" s="199">
        <f>IFERROR(INDEX('Aug15'!F:F, MATCH(MEM_BF!$J255, 'Aug15'!$A:$A, 0)), 0)</f>
        <v>0</v>
      </c>
      <c r="P255" s="199">
        <f>IFERROR(INDEX('Aug15'!$G:$G, MATCH(MEM_BF!$J255, 'Aug15'!$A:$A, 0)), 0)</f>
        <v>0</v>
      </c>
      <c r="Q255" s="199">
        <f>IFERROR(INDEX(Sept15!$F:$F, MATCH(MEM_BF!$J255, Sept15!$A:$A, 0)), 0)</f>
        <v>0</v>
      </c>
      <c r="R255" s="199">
        <f>IFERROR(INDEX(Sept15!$G:$G, MATCH(MEM_BF!$J255, Sept15!$A:$A, 0)), 0)</f>
        <v>0</v>
      </c>
      <c r="S255" s="199">
        <f>IFERROR(INDEX('Oct15'!$F:$F, MATCH(MEM_BF!$J255,'Oct15'!$A:$A, 0)), 0)</f>
        <v>0</v>
      </c>
      <c r="T255" s="199">
        <f>IFERROR(INDEX('Oct15'!$G:$G, MATCH(MEM_BF!$J255, 'Oct15'!$A:$A, 0)), 0)</f>
        <v>0</v>
      </c>
      <c r="U255" s="199">
        <f>IFERROR(INDEX('Nov15'!$F:$F, MATCH(MEM_BF!$J255,'Nov15'!$A:$A, 0)), 0)</f>
        <v>0</v>
      </c>
      <c r="V255" s="199">
        <f>IFERROR(INDEX('Nov15'!$G:$G, MATCH(MEM_BF!$J255, 'Nov15'!$A:$A, 0)), 0)</f>
        <v>0</v>
      </c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4">
        <f t="shared" si="44"/>
        <v>0</v>
      </c>
      <c r="AL255" s="263">
        <f t="shared" si="49"/>
        <v>0</v>
      </c>
    </row>
    <row r="256" spans="3:38" x14ac:dyDescent="0.3">
      <c r="C256" s="229">
        <v>15</v>
      </c>
      <c r="D256" s="224">
        <v>8</v>
      </c>
      <c r="E256" s="264">
        <f t="shared" si="45"/>
        <v>11</v>
      </c>
      <c r="F256" s="264">
        <f t="shared" si="46"/>
        <v>0</v>
      </c>
      <c r="G256" s="264">
        <f t="shared" si="47"/>
        <v>15</v>
      </c>
      <c r="H256" s="264">
        <f t="shared" si="56"/>
        <v>11</v>
      </c>
      <c r="I256" s="267"/>
      <c r="J256" s="224" t="s">
        <v>56</v>
      </c>
      <c r="K256" s="265">
        <f t="shared" si="43"/>
        <v>2015</v>
      </c>
      <c r="L256" s="224" t="str">
        <f t="shared" si="48"/>
        <v>Dec</v>
      </c>
      <c r="M256" s="275">
        <f>IFERROR(INDEX(July15!F:F, MATCH(MEM_BF!$J256, July15!$B:$B, 0)), 0)</f>
        <v>20</v>
      </c>
      <c r="N256" s="199">
        <f>IFERROR(INDEX(July15!G:G, MATCH(MEM_BF!$J256, July15!$B:$B, 0)), 0)</f>
        <v>0</v>
      </c>
      <c r="O256" s="199">
        <f>IFERROR(INDEX('Aug15'!F:F, MATCH(MEM_BF!$J256, 'Aug15'!$A:$A, 0)), 0)</f>
        <v>20</v>
      </c>
      <c r="P256" s="199">
        <f>IFERROR(INDEX('Aug15'!$G:$G, MATCH(MEM_BF!$J256, 'Aug15'!$A:$A, 0)), 0)</f>
        <v>0</v>
      </c>
      <c r="Q256" s="199">
        <f>IFERROR(INDEX(Sept15!$F:$F, MATCH(MEM_BF!$J256, Sept15!$A:$A, 0)), 0)</f>
        <v>20</v>
      </c>
      <c r="R256" s="199">
        <f>IFERROR(INDEX(Sept15!$G:$G, MATCH(MEM_BF!$J256, Sept15!$A:$A, 0)), 0)</f>
        <v>0</v>
      </c>
      <c r="S256" s="199">
        <f>IFERROR(INDEX('Oct15'!$F:$F, MATCH(MEM_BF!$J256,'Oct15'!$A:$A, 0)), 0)</f>
        <v>20</v>
      </c>
      <c r="T256" s="199">
        <f>IFERROR(INDEX('Oct15'!$G:$G, MATCH(MEM_BF!$J256, 'Oct15'!$A:$A, 0)), 0)</f>
        <v>0</v>
      </c>
      <c r="U256" s="199">
        <f>IFERROR(INDEX('Nov15'!$F:$F, MATCH(MEM_BF!$J256,'Nov15'!$A:$A, 0)), 0)</f>
        <v>0</v>
      </c>
      <c r="V256" s="199">
        <f>IFERROR(INDEX('Nov15'!$G:$G, MATCH(MEM_BF!$J256, 'Nov15'!$A:$A, 0)), 0)</f>
        <v>0</v>
      </c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4">
        <f t="shared" si="44"/>
        <v>80</v>
      </c>
      <c r="AL256" s="263">
        <f t="shared" si="49"/>
        <v>4</v>
      </c>
    </row>
    <row r="257" spans="3:38" x14ac:dyDescent="0.3">
      <c r="C257" s="229">
        <v>15</v>
      </c>
      <c r="D257" s="224">
        <v>6</v>
      </c>
      <c r="E257" s="264">
        <f t="shared" si="45"/>
        <v>5</v>
      </c>
      <c r="F257" s="264">
        <f t="shared" si="46"/>
        <v>0</v>
      </c>
      <c r="G257" s="264">
        <f t="shared" si="47"/>
        <v>15</v>
      </c>
      <c r="H257" s="264">
        <f t="shared" si="56"/>
        <v>5</v>
      </c>
      <c r="I257" s="267"/>
      <c r="J257" s="224" t="s">
        <v>1672</v>
      </c>
      <c r="K257" s="265">
        <f t="shared" si="43"/>
        <v>2015</v>
      </c>
      <c r="L257" s="224" t="str">
        <f t="shared" si="48"/>
        <v>Jun</v>
      </c>
      <c r="M257" s="275">
        <f>IFERROR(INDEX(July15!F:F, MATCH(MEM_BF!$J257, July15!$B:$B, 0)), 0)</f>
        <v>0</v>
      </c>
      <c r="N257" s="199">
        <f>IFERROR(INDEX(July15!G:G, MATCH(MEM_BF!$J257, July15!$B:$B, 0)), 0)</f>
        <v>0</v>
      </c>
      <c r="O257" s="199">
        <f>IFERROR(INDEX('Aug15'!F:F, MATCH(MEM_BF!$J257, 'Aug15'!$A:$A, 0)), 0)</f>
        <v>0</v>
      </c>
      <c r="P257" s="199">
        <f>IFERROR(INDEX('Aug15'!$G:$G, MATCH(MEM_BF!$J257, 'Aug15'!$A:$A, 0)), 0)</f>
        <v>0</v>
      </c>
      <c r="Q257" s="199">
        <f>IFERROR(INDEX(Sept15!$F:$F, MATCH(MEM_BF!$J257, Sept15!$A:$A, 0)), 0)</f>
        <v>0</v>
      </c>
      <c r="R257" s="199">
        <f>IFERROR(INDEX(Sept15!$G:$G, MATCH(MEM_BF!$J257, Sept15!$A:$A, 0)), 0)</f>
        <v>0</v>
      </c>
      <c r="S257" s="199">
        <f>IFERROR(INDEX('Oct15'!$F:$F, MATCH(MEM_BF!$J257,'Oct15'!$A:$A, 0)), 0)</f>
        <v>0</v>
      </c>
      <c r="T257" s="199">
        <f>IFERROR(INDEX('Oct15'!$G:$G, MATCH(MEM_BF!$J257, 'Oct15'!$A:$A, 0)), 0)</f>
        <v>0</v>
      </c>
      <c r="U257" s="199">
        <f>IFERROR(INDEX('Nov15'!$F:$F, MATCH(MEM_BF!$J257,'Nov15'!$A:$A, 0)), 0)</f>
        <v>0</v>
      </c>
      <c r="V257" s="199">
        <f>IFERROR(INDEX('Nov15'!$G:$G, MATCH(MEM_BF!$J257, 'Nov15'!$A:$A, 0)), 0)</f>
        <v>0</v>
      </c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4">
        <f t="shared" si="44"/>
        <v>0</v>
      </c>
      <c r="AL257" s="263">
        <f t="shared" si="49"/>
        <v>0</v>
      </c>
    </row>
    <row r="258" spans="3:38" x14ac:dyDescent="0.3">
      <c r="C258" s="229">
        <v>16</v>
      </c>
      <c r="D258" s="224">
        <v>4</v>
      </c>
      <c r="E258" s="264">
        <f t="shared" si="45"/>
        <v>3</v>
      </c>
      <c r="F258" s="264">
        <f t="shared" si="46"/>
        <v>0</v>
      </c>
      <c r="G258" s="264">
        <f t="shared" si="47"/>
        <v>16</v>
      </c>
      <c r="H258" s="264">
        <f t="shared" si="56"/>
        <v>3</v>
      </c>
      <c r="I258" s="267"/>
      <c r="J258" s="224" t="s">
        <v>1675</v>
      </c>
      <c r="K258" s="265">
        <f t="shared" si="43"/>
        <v>2016</v>
      </c>
      <c r="L258" s="224" t="str">
        <f t="shared" si="48"/>
        <v>Apr</v>
      </c>
      <c r="M258" s="275">
        <f>IFERROR(INDEX(July15!F:F, MATCH(MEM_BF!$J258, July15!$B:$B, 0)), 0)</f>
        <v>0</v>
      </c>
      <c r="N258" s="199">
        <f>IFERROR(INDEX(July15!G:G, MATCH(MEM_BF!$J258, July15!$B:$B, 0)), 0)</f>
        <v>0</v>
      </c>
      <c r="O258" s="199">
        <f>IFERROR(INDEX('Aug15'!F:F, MATCH(MEM_BF!$J258, 'Aug15'!$A:$A, 0)), 0)</f>
        <v>0</v>
      </c>
      <c r="P258" s="199">
        <f>IFERROR(INDEX('Aug15'!$G:$G, MATCH(MEM_BF!$J258, 'Aug15'!$A:$A, 0)), 0)</f>
        <v>0</v>
      </c>
      <c r="Q258" s="199">
        <f>IFERROR(INDEX(Sept15!$F:$F, MATCH(MEM_BF!$J258, Sept15!$A:$A, 0)), 0)</f>
        <v>0</v>
      </c>
      <c r="R258" s="199">
        <f>IFERROR(INDEX(Sept15!$G:$G, MATCH(MEM_BF!$J258, Sept15!$A:$A, 0)), 0)</f>
        <v>0</v>
      </c>
      <c r="S258" s="199">
        <f>IFERROR(INDEX('Oct15'!$F:$F, MATCH(MEM_BF!$J258,'Oct15'!$A:$A, 0)), 0)</f>
        <v>0</v>
      </c>
      <c r="T258" s="199">
        <f>IFERROR(INDEX('Oct15'!$G:$G, MATCH(MEM_BF!$J258, 'Oct15'!$A:$A, 0)), 0)</f>
        <v>0</v>
      </c>
      <c r="U258" s="199">
        <f>IFERROR(INDEX('Nov15'!$F:$F, MATCH(MEM_BF!$J258,'Nov15'!$A:$A, 0)), 0)</f>
        <v>0</v>
      </c>
      <c r="V258" s="199">
        <f>IFERROR(INDEX('Nov15'!$G:$G, MATCH(MEM_BF!$J258, 'Nov15'!$A:$A, 0)), 0)</f>
        <v>0</v>
      </c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4">
        <f t="shared" si="44"/>
        <v>0</v>
      </c>
      <c r="AL258" s="263">
        <f t="shared" si="49"/>
        <v>0</v>
      </c>
    </row>
    <row r="259" spans="3:38" x14ac:dyDescent="0.3">
      <c r="C259" s="229">
        <v>15</v>
      </c>
      <c r="D259" s="224">
        <v>3</v>
      </c>
      <c r="E259" s="264">
        <f t="shared" si="45"/>
        <v>6</v>
      </c>
      <c r="F259" s="264">
        <f t="shared" si="46"/>
        <v>0</v>
      </c>
      <c r="G259" s="264">
        <f t="shared" si="47"/>
        <v>15</v>
      </c>
      <c r="H259" s="264">
        <f t="shared" si="56"/>
        <v>6</v>
      </c>
      <c r="I259" s="267"/>
      <c r="J259" s="224" t="s">
        <v>1679</v>
      </c>
      <c r="K259" s="265">
        <f t="shared" si="43"/>
        <v>2015</v>
      </c>
      <c r="L259" s="224" t="str">
        <f t="shared" si="48"/>
        <v>Jul</v>
      </c>
      <c r="M259" s="275">
        <f>IFERROR(INDEX(July15!F:F, MATCH(MEM_BF!$J259, July15!$B:$B, 0)), 0)</f>
        <v>0</v>
      </c>
      <c r="N259" s="199">
        <f>IFERROR(INDEX(July15!G:G, MATCH(MEM_BF!$J259, July15!$B:$B, 0)), 0)</f>
        <v>0</v>
      </c>
      <c r="O259" s="199">
        <f>IFERROR(INDEX('Aug15'!F:F, MATCH(MEM_BF!$J259, 'Aug15'!$A:$A, 0)), 0)</f>
        <v>0</v>
      </c>
      <c r="P259" s="199">
        <f>IFERROR(INDEX('Aug15'!$G:$G, MATCH(MEM_BF!$J259, 'Aug15'!$A:$A, 0)), 0)</f>
        <v>0</v>
      </c>
      <c r="Q259" s="199">
        <f>IFERROR(INDEX(Sept15!$F:$F, MATCH(MEM_BF!$J259, Sept15!$A:$A, 0)), 0)</f>
        <v>0</v>
      </c>
      <c r="R259" s="199">
        <f>IFERROR(INDEX(Sept15!$G:$G, MATCH(MEM_BF!$J259, Sept15!$A:$A, 0)), 0)</f>
        <v>0</v>
      </c>
      <c r="S259" s="199">
        <v>80</v>
      </c>
      <c r="T259" s="199">
        <f>IFERROR(INDEX('Oct15'!$G:$G, MATCH(MEM_BF!$J259, 'Oct15'!$A:$A, 0)), 0)</f>
        <v>0</v>
      </c>
      <c r="U259" s="199">
        <f>IFERROR(INDEX('Nov15'!$F:$F, MATCH(MEM_BF!$J259,'Nov15'!$A:$A, 0)), 0)</f>
        <v>0</v>
      </c>
      <c r="V259" s="199">
        <f>IFERROR(INDEX('Nov15'!$G:$G, MATCH(MEM_BF!$J259, 'Nov15'!$A:$A, 0)), 0)</f>
        <v>0</v>
      </c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4">
        <f t="shared" si="44"/>
        <v>80</v>
      </c>
      <c r="AL259" s="263">
        <f t="shared" si="49"/>
        <v>4</v>
      </c>
    </row>
    <row r="260" spans="3:38" x14ac:dyDescent="0.3">
      <c r="C260" s="224"/>
      <c r="D260" s="224"/>
      <c r="E260" s="264">
        <f t="shared" si="45"/>
        <v>-1</v>
      </c>
      <c r="F260" s="264">
        <f t="shared" si="46"/>
        <v>0</v>
      </c>
      <c r="G260" s="264">
        <f t="shared" si="47"/>
        <v>0</v>
      </c>
      <c r="H260" s="264">
        <f t="shared" si="56"/>
        <v>-1</v>
      </c>
      <c r="I260" s="267"/>
      <c r="J260" s="224" t="s">
        <v>1698</v>
      </c>
      <c r="K260" s="265" t="str">
        <f t="shared" si="43"/>
        <v>Please</v>
      </c>
      <c r="L260" s="224" t="str">
        <f t="shared" si="48"/>
        <v>Pay</v>
      </c>
      <c r="M260" s="275">
        <f>IFERROR(INDEX(July15!F:F, MATCH(MEM_BF!$J260, July15!$B:$B, 0)), 0)</f>
        <v>0</v>
      </c>
      <c r="N260" s="199">
        <f>IFERROR(INDEX(July15!G:G, MATCH(MEM_BF!$J260, July15!$B:$B, 0)), 0)</f>
        <v>0</v>
      </c>
      <c r="O260" s="199">
        <f>IFERROR(INDEX('Aug15'!F:F, MATCH(MEM_BF!$J260, 'Aug15'!$A:$A, 0)), 0)</f>
        <v>0</v>
      </c>
      <c r="P260" s="199">
        <f>IFERROR(INDEX('Aug15'!$G:$G, MATCH(MEM_BF!$J260, 'Aug15'!$A:$A, 0)), 0)</f>
        <v>0</v>
      </c>
      <c r="Q260" s="199">
        <f>IFERROR(INDEX(Sept15!$F:$F, MATCH(MEM_BF!$J260, Sept15!$A:$A, 0)), 0)</f>
        <v>0</v>
      </c>
      <c r="R260" s="199">
        <f>IFERROR(INDEX(Sept15!$G:$G, MATCH(MEM_BF!$J260, Sept15!$A:$A, 0)), 0)</f>
        <v>0</v>
      </c>
      <c r="S260" s="199">
        <f>IFERROR(INDEX('Oct15'!$F:$F, MATCH(MEM_BF!$J260,'Oct15'!$A:$A, 0)), 0)</f>
        <v>0</v>
      </c>
      <c r="T260" s="199">
        <f>IFERROR(INDEX('Oct15'!$G:$G, MATCH(MEM_BF!$J260, 'Oct15'!$A:$A, 0)), 0)</f>
        <v>0</v>
      </c>
      <c r="U260" s="199">
        <f>IFERROR(INDEX('Nov15'!$F:$F, MATCH(MEM_BF!$J260,'Nov15'!$A:$A, 0)), 0)</f>
        <v>0</v>
      </c>
      <c r="V260" s="199">
        <f>IFERROR(INDEX('Nov15'!$G:$G, MATCH(MEM_BF!$J260, 'Nov15'!$A:$A, 0)), 0)</f>
        <v>0</v>
      </c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4">
        <f t="shared" si="44"/>
        <v>0</v>
      </c>
      <c r="AL260" s="263">
        <f t="shared" si="49"/>
        <v>0</v>
      </c>
    </row>
    <row r="261" spans="3:38" x14ac:dyDescent="0.3">
      <c r="C261" s="224">
        <v>15</v>
      </c>
      <c r="D261" s="224">
        <v>6</v>
      </c>
      <c r="E261" s="264">
        <f t="shared" si="45"/>
        <v>5</v>
      </c>
      <c r="F261" s="264">
        <f t="shared" si="46"/>
        <v>0</v>
      </c>
      <c r="G261" s="264">
        <f t="shared" si="47"/>
        <v>15</v>
      </c>
      <c r="H261" s="264">
        <f t="shared" si="56"/>
        <v>5</v>
      </c>
      <c r="I261" s="267"/>
      <c r="J261" s="224" t="s">
        <v>1700</v>
      </c>
      <c r="K261" s="265">
        <f t="shared" si="43"/>
        <v>2015</v>
      </c>
      <c r="L261" s="224" t="str">
        <f t="shared" si="48"/>
        <v>Jun</v>
      </c>
      <c r="M261" s="275">
        <f>IFERROR(INDEX(July15!F:F, MATCH(MEM_BF!$J261, July15!$B:$B, 0)), 0)</f>
        <v>0</v>
      </c>
      <c r="N261" s="199">
        <f>IFERROR(INDEX(July15!G:G, MATCH(MEM_BF!$J261, July15!$B:$B, 0)), 0)</f>
        <v>0</v>
      </c>
      <c r="O261" s="199">
        <f>IFERROR(INDEX('Aug15'!F:F, MATCH(MEM_BF!$J261, 'Aug15'!$A:$A, 0)), 0)</f>
        <v>0</v>
      </c>
      <c r="P261" s="199">
        <f>IFERROR(INDEX('Aug15'!$G:$G, MATCH(MEM_BF!$J261, 'Aug15'!$A:$A, 0)), 0)</f>
        <v>0</v>
      </c>
      <c r="Q261" s="199">
        <f>IFERROR(INDEX(Sept15!$F:$F, MATCH(MEM_BF!$J261, Sept15!$A:$A, 0)), 0)</f>
        <v>0</v>
      </c>
      <c r="R261" s="199">
        <f>IFERROR(INDEX(Sept15!$G:$G, MATCH(MEM_BF!$J261, Sept15!$A:$A, 0)), 0)</f>
        <v>0</v>
      </c>
      <c r="S261" s="199">
        <f>IFERROR(INDEX('Oct15'!$F:$F, MATCH(MEM_BF!$J261,'Oct15'!$A:$A, 0)), 0)</f>
        <v>0</v>
      </c>
      <c r="T261" s="199">
        <f>IFERROR(INDEX('Oct15'!$G:$G, MATCH(MEM_BF!$J261, 'Oct15'!$A:$A, 0)), 0)</f>
        <v>0</v>
      </c>
      <c r="U261" s="199">
        <f>IFERROR(INDEX('Nov15'!$F:$F, MATCH(MEM_BF!$J261,'Nov15'!$A:$A, 0)), 0)</f>
        <v>0</v>
      </c>
      <c r="V261" s="199">
        <f>IFERROR(INDEX('Nov15'!$G:$G, MATCH(MEM_BF!$J261, 'Nov15'!$A:$A, 0)), 0)</f>
        <v>0</v>
      </c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4">
        <f t="shared" si="44"/>
        <v>0</v>
      </c>
      <c r="AL261" s="263">
        <f t="shared" si="49"/>
        <v>0</v>
      </c>
    </row>
    <row r="262" spans="3:38" x14ac:dyDescent="0.3">
      <c r="C262" s="224">
        <v>15</v>
      </c>
      <c r="D262" s="224">
        <v>6</v>
      </c>
      <c r="E262" s="264">
        <f t="shared" si="45"/>
        <v>5</v>
      </c>
      <c r="F262" s="264">
        <f t="shared" si="46"/>
        <v>0</v>
      </c>
      <c r="G262" s="264">
        <f t="shared" si="47"/>
        <v>15</v>
      </c>
      <c r="H262" s="264">
        <f t="shared" si="56"/>
        <v>5</v>
      </c>
      <c r="I262" s="267"/>
      <c r="J262" s="224" t="s">
        <v>1704</v>
      </c>
      <c r="K262" s="265">
        <f t="shared" si="43"/>
        <v>2015</v>
      </c>
      <c r="L262" s="224" t="str">
        <f t="shared" si="48"/>
        <v>Jun</v>
      </c>
      <c r="M262" s="275">
        <f>IFERROR(INDEX(July15!F:F, MATCH(MEM_BF!$J262, July15!$B:$B, 0)), 0)</f>
        <v>0</v>
      </c>
      <c r="N262" s="199">
        <f>IFERROR(INDEX(July15!G:G, MATCH(MEM_BF!$J262, July15!$B:$B, 0)), 0)</f>
        <v>0</v>
      </c>
      <c r="O262" s="199">
        <f>IFERROR(INDEX('Aug15'!F:F, MATCH(MEM_BF!$J262, 'Aug15'!$A:$A, 0)), 0)</f>
        <v>0</v>
      </c>
      <c r="P262" s="199">
        <f>IFERROR(INDEX('Aug15'!$G:$G, MATCH(MEM_BF!$J262, 'Aug15'!$A:$A, 0)), 0)</f>
        <v>0</v>
      </c>
      <c r="Q262" s="199">
        <f>IFERROR(INDEX(Sept15!$F:$F, MATCH(MEM_BF!$J262, Sept15!$A:$A, 0)), 0)</f>
        <v>0</v>
      </c>
      <c r="R262" s="199">
        <f>IFERROR(INDEX(Sept15!$G:$G, MATCH(MEM_BF!$J262, Sept15!$A:$A, 0)), 0)</f>
        <v>0</v>
      </c>
      <c r="S262" s="199">
        <f>IFERROR(INDEX('Oct15'!$F:$F, MATCH(MEM_BF!$J262,'Oct15'!$A:$A, 0)), 0)</f>
        <v>0</v>
      </c>
      <c r="T262" s="199">
        <f>IFERROR(INDEX('Oct15'!$G:$G, MATCH(MEM_BF!$J262, 'Oct15'!$A:$A, 0)), 0)</f>
        <v>0</v>
      </c>
      <c r="U262" s="199">
        <f>IFERROR(INDEX('Nov15'!$F:$F, MATCH(MEM_BF!$J262,'Nov15'!$A:$A, 0)), 0)</f>
        <v>0</v>
      </c>
      <c r="V262" s="199">
        <f>IFERROR(INDEX('Nov15'!$G:$G, MATCH(MEM_BF!$J262, 'Nov15'!$A:$A, 0)), 0)</f>
        <v>0</v>
      </c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4">
        <f t="shared" si="44"/>
        <v>0</v>
      </c>
      <c r="AL262" s="263">
        <f t="shared" si="49"/>
        <v>0</v>
      </c>
    </row>
    <row r="263" spans="3:38" x14ac:dyDescent="0.3">
      <c r="C263" s="224">
        <v>15</v>
      </c>
      <c r="D263" s="224">
        <v>6</v>
      </c>
      <c r="E263" s="264">
        <f t="shared" si="45"/>
        <v>5</v>
      </c>
      <c r="F263" s="264">
        <f t="shared" si="46"/>
        <v>0</v>
      </c>
      <c r="G263" s="264">
        <f t="shared" si="47"/>
        <v>15</v>
      </c>
      <c r="H263" s="264">
        <f t="shared" si="56"/>
        <v>5</v>
      </c>
      <c r="I263" s="267"/>
      <c r="J263" s="224" t="s">
        <v>1707</v>
      </c>
      <c r="K263" s="265">
        <f t="shared" si="43"/>
        <v>2015</v>
      </c>
      <c r="L263" s="224" t="str">
        <f t="shared" si="48"/>
        <v>Jun</v>
      </c>
      <c r="M263" s="275">
        <f>IFERROR(INDEX(July15!F:F, MATCH(MEM_BF!$J263, July15!$B:$B, 0)), 0)</f>
        <v>0</v>
      </c>
      <c r="N263" s="199">
        <f>IFERROR(INDEX(July15!G:G, MATCH(MEM_BF!$J263, July15!$B:$B, 0)), 0)</f>
        <v>0</v>
      </c>
      <c r="O263" s="199">
        <f>IFERROR(INDEX('Aug15'!F:F, MATCH(MEM_BF!$J263, 'Aug15'!$A:$A, 0)), 0)</f>
        <v>0</v>
      </c>
      <c r="P263" s="199">
        <f>IFERROR(INDEX('Aug15'!$G:$G, MATCH(MEM_BF!$J263, 'Aug15'!$A:$A, 0)), 0)</f>
        <v>0</v>
      </c>
      <c r="Q263" s="199">
        <f>IFERROR(INDEX(Sept15!$F:$F, MATCH(MEM_BF!$J263, Sept15!$A:$A, 0)), 0)</f>
        <v>0</v>
      </c>
      <c r="R263" s="199">
        <f>IFERROR(INDEX(Sept15!$G:$G, MATCH(MEM_BF!$J263, Sept15!$A:$A, 0)), 0)</f>
        <v>0</v>
      </c>
      <c r="S263" s="199">
        <f>IFERROR(INDEX('Oct15'!$F:$F, MATCH(MEM_BF!$J263,'Oct15'!$A:$A, 0)), 0)</f>
        <v>0</v>
      </c>
      <c r="T263" s="199">
        <f>IFERROR(INDEX('Oct15'!$G:$G, MATCH(MEM_BF!$J263, 'Oct15'!$A:$A, 0)), 0)</f>
        <v>0</v>
      </c>
      <c r="U263" s="199">
        <f>IFERROR(INDEX('Nov15'!$F:$F, MATCH(MEM_BF!$J263,'Nov15'!$A:$A, 0)), 0)</f>
        <v>0</v>
      </c>
      <c r="V263" s="199">
        <f>IFERROR(INDEX('Nov15'!$G:$G, MATCH(MEM_BF!$J263, 'Nov15'!$A:$A, 0)), 0)</f>
        <v>0</v>
      </c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4">
        <f t="shared" si="44"/>
        <v>0</v>
      </c>
      <c r="AL263" s="263">
        <f t="shared" si="49"/>
        <v>0</v>
      </c>
    </row>
    <row r="264" spans="3:38" x14ac:dyDescent="0.3">
      <c r="C264" s="224">
        <v>15</v>
      </c>
      <c r="D264" s="224">
        <v>12</v>
      </c>
      <c r="E264" s="264">
        <f t="shared" si="45"/>
        <v>11</v>
      </c>
      <c r="F264" s="264">
        <f t="shared" si="46"/>
        <v>0</v>
      </c>
      <c r="G264" s="264">
        <f t="shared" si="47"/>
        <v>15</v>
      </c>
      <c r="H264" s="264">
        <f t="shared" si="56"/>
        <v>11</v>
      </c>
      <c r="I264" s="267"/>
      <c r="J264" s="224" t="s">
        <v>1709</v>
      </c>
      <c r="K264" s="265">
        <f t="shared" ref="K264:K327" si="57">LOOKUP(G264,$A$20:$B$35)</f>
        <v>2015</v>
      </c>
      <c r="L264" s="224" t="str">
        <f t="shared" si="48"/>
        <v>Dec</v>
      </c>
      <c r="M264" s="275">
        <f>IFERROR(INDEX(July15!F:F, MATCH(MEM_BF!$J264, July15!$B:$B, 0)), 0)</f>
        <v>0</v>
      </c>
      <c r="N264" s="199">
        <f>IFERROR(INDEX(July15!G:G, MATCH(MEM_BF!$J264, July15!$B:$B, 0)), 0)</f>
        <v>0</v>
      </c>
      <c r="O264" s="199">
        <f>IFERROR(INDEX('Aug15'!F:F, MATCH(MEM_BF!$J264, 'Aug15'!$A:$A, 0)), 0)</f>
        <v>0</v>
      </c>
      <c r="P264" s="199">
        <f>IFERROR(INDEX('Aug15'!$G:$G, MATCH(MEM_BF!$J264, 'Aug15'!$A:$A, 0)), 0)</f>
        <v>0</v>
      </c>
      <c r="Q264" s="199">
        <f>IFERROR(INDEX(Sept15!$F:$F, MATCH(MEM_BF!$J264, Sept15!$A:$A, 0)), 0)</f>
        <v>0</v>
      </c>
      <c r="R264" s="199">
        <f>IFERROR(INDEX(Sept15!$G:$G, MATCH(MEM_BF!$J264, Sept15!$A:$A, 0)), 0)</f>
        <v>0</v>
      </c>
      <c r="S264" s="199">
        <f>IFERROR(INDEX('Oct15'!$F:$F, MATCH(MEM_BF!$J264,'Oct15'!$A:$A, 0)), 0)</f>
        <v>0</v>
      </c>
      <c r="T264" s="199">
        <f>IFERROR(INDEX('Oct15'!$G:$G, MATCH(MEM_BF!$J264, 'Oct15'!$A:$A, 0)), 0)</f>
        <v>0</v>
      </c>
      <c r="U264" s="199">
        <f>IFERROR(INDEX('Nov15'!$F:$F, MATCH(MEM_BF!$J264,'Nov15'!$A:$A, 0)), 0)</f>
        <v>0</v>
      </c>
      <c r="V264" s="199">
        <f>IFERROR(INDEX('Nov15'!$G:$G, MATCH(MEM_BF!$J264, 'Nov15'!$A:$A, 0)), 0)</f>
        <v>0</v>
      </c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4">
        <f t="shared" ref="AK264:AK327" si="58">M264+O264+Q264+S264+U264+W264+Y264+AA264+AC264+AE264+AG264+AI264</f>
        <v>0</v>
      </c>
      <c r="AL264" s="263">
        <f t="shared" si="49"/>
        <v>0</v>
      </c>
    </row>
    <row r="265" spans="3:38" x14ac:dyDescent="0.3">
      <c r="C265" s="224">
        <v>15</v>
      </c>
      <c r="D265" s="224">
        <v>6</v>
      </c>
      <c r="E265" s="264">
        <f t="shared" si="45"/>
        <v>5</v>
      </c>
      <c r="F265" s="264">
        <f t="shared" si="46"/>
        <v>0</v>
      </c>
      <c r="G265" s="264">
        <f t="shared" si="47"/>
        <v>15</v>
      </c>
      <c r="H265" s="264">
        <f t="shared" si="56"/>
        <v>5</v>
      </c>
      <c r="I265" s="267"/>
      <c r="J265" s="224" t="s">
        <v>1713</v>
      </c>
      <c r="K265" s="265">
        <f t="shared" si="57"/>
        <v>2015</v>
      </c>
      <c r="L265" s="224" t="str">
        <f t="shared" si="48"/>
        <v>Jun</v>
      </c>
      <c r="M265" s="275">
        <f>IFERROR(INDEX(July15!F:F, MATCH(MEM_BF!$J265, July15!$B:$B, 0)), 0)</f>
        <v>0</v>
      </c>
      <c r="N265" s="199">
        <f>IFERROR(INDEX(July15!G:G, MATCH(MEM_BF!$J265, July15!$B:$B, 0)), 0)</f>
        <v>0</v>
      </c>
      <c r="O265" s="199">
        <f>IFERROR(INDEX('Aug15'!F:F, MATCH(MEM_BF!$J265, 'Aug15'!$A:$A, 0)), 0)</f>
        <v>0</v>
      </c>
      <c r="P265" s="199">
        <f>IFERROR(INDEX('Aug15'!$G:$G, MATCH(MEM_BF!$J265, 'Aug15'!$A:$A, 0)), 0)</f>
        <v>0</v>
      </c>
      <c r="Q265" s="199">
        <f>IFERROR(INDEX(Sept15!$F:$F, MATCH(MEM_BF!$J265, Sept15!$A:$A, 0)), 0)</f>
        <v>0</v>
      </c>
      <c r="R265" s="199">
        <f>IFERROR(INDEX(Sept15!$G:$G, MATCH(MEM_BF!$J265, Sept15!$A:$A, 0)), 0)</f>
        <v>0</v>
      </c>
      <c r="S265" s="199">
        <f>IFERROR(INDEX('Oct15'!$F:$F, MATCH(MEM_BF!$J265,'Oct15'!$A:$A, 0)), 0)</f>
        <v>0</v>
      </c>
      <c r="T265" s="199">
        <f>IFERROR(INDEX('Oct15'!$G:$G, MATCH(MEM_BF!$J265, 'Oct15'!$A:$A, 0)), 0)</f>
        <v>0</v>
      </c>
      <c r="U265" s="199">
        <f>IFERROR(INDEX('Nov15'!$F:$F, MATCH(MEM_BF!$J265,'Nov15'!$A:$A, 0)), 0)</f>
        <v>0</v>
      </c>
      <c r="V265" s="199">
        <f>IFERROR(INDEX('Nov15'!$G:$G, MATCH(MEM_BF!$J265, 'Nov15'!$A:$A, 0)), 0)</f>
        <v>0</v>
      </c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4">
        <f t="shared" si="58"/>
        <v>0</v>
      </c>
      <c r="AL265" s="263">
        <f t="shared" si="49"/>
        <v>0</v>
      </c>
    </row>
    <row r="266" spans="3:38" x14ac:dyDescent="0.3">
      <c r="C266" s="224">
        <v>15</v>
      </c>
      <c r="D266" s="224">
        <v>12</v>
      </c>
      <c r="E266" s="264">
        <f t="shared" si="45"/>
        <v>17</v>
      </c>
      <c r="F266" s="264">
        <f t="shared" si="46"/>
        <v>1</v>
      </c>
      <c r="G266" s="264">
        <f t="shared" si="47"/>
        <v>16</v>
      </c>
      <c r="H266" s="264">
        <f t="shared" si="56"/>
        <v>5</v>
      </c>
      <c r="I266" s="267"/>
      <c r="J266" s="224" t="s">
        <v>567</v>
      </c>
      <c r="K266" s="265">
        <f t="shared" si="57"/>
        <v>2016</v>
      </c>
      <c r="L266" s="224" t="str">
        <f t="shared" si="48"/>
        <v>Jun</v>
      </c>
      <c r="M266" s="275">
        <f>IFERROR(INDEX(July15!F:F, MATCH(MEM_BF!$J266, July15!$B:$B, 0)), 0)</f>
        <v>0</v>
      </c>
      <c r="N266" s="199">
        <f>IFERROR(INDEX(July15!G:G, MATCH(MEM_BF!$J266, July15!$B:$B, 0)), 0)</f>
        <v>0</v>
      </c>
      <c r="O266" s="199">
        <f>IFERROR(INDEX('Aug15'!F:F, MATCH(MEM_BF!$J266, 'Aug15'!$A:$A, 0)), 0)</f>
        <v>120</v>
      </c>
      <c r="P266" s="199">
        <f>IFERROR(INDEX('Aug15'!$G:$G, MATCH(MEM_BF!$J266, 'Aug15'!$A:$A, 0)), 0)</f>
        <v>0</v>
      </c>
      <c r="Q266" s="199">
        <f>IFERROR(INDEX(Sept15!$F:$F, MATCH(MEM_BF!$J266, Sept15!$A:$A, 0)), 0)</f>
        <v>0</v>
      </c>
      <c r="R266" s="199">
        <f>IFERROR(INDEX(Sept15!$G:$G, MATCH(MEM_BF!$J266, Sept15!$A:$A, 0)), 0)</f>
        <v>0</v>
      </c>
      <c r="S266" s="199">
        <f>IFERROR(INDEX('Oct15'!$F:$F, MATCH(MEM_BF!$J266,'Oct15'!$A:$A, 0)), 0)</f>
        <v>0</v>
      </c>
      <c r="T266" s="199">
        <f>IFERROR(INDEX('Oct15'!$G:$G, MATCH(MEM_BF!$J266, 'Oct15'!$A:$A, 0)), 0)</f>
        <v>0</v>
      </c>
      <c r="U266" s="199">
        <f>IFERROR(INDEX('Nov15'!$F:$F, MATCH(MEM_BF!$J266,'Nov15'!$A:$A, 0)), 0)</f>
        <v>0</v>
      </c>
      <c r="V266" s="199">
        <f>IFERROR(INDEX('Nov15'!$G:$G, MATCH(MEM_BF!$J266, 'Nov15'!$A:$A, 0)), 0)</f>
        <v>0</v>
      </c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4">
        <f t="shared" si="58"/>
        <v>120</v>
      </c>
      <c r="AL266" s="263">
        <f t="shared" si="49"/>
        <v>6</v>
      </c>
    </row>
    <row r="267" spans="3:38" x14ac:dyDescent="0.3">
      <c r="C267" s="224">
        <v>15</v>
      </c>
      <c r="D267" s="224">
        <v>8</v>
      </c>
      <c r="E267" s="264">
        <f t="shared" ref="E267:E329" si="59">D267+AL267-1</f>
        <v>7</v>
      </c>
      <c r="F267" s="264">
        <f t="shared" ref="F267:F329" si="60">ROUNDDOWN(E267/12, 0)</f>
        <v>0</v>
      </c>
      <c r="G267" s="264">
        <f t="shared" ref="G267:G329" si="61">C267+F267</f>
        <v>15</v>
      </c>
      <c r="H267" s="264">
        <f t="shared" si="56"/>
        <v>7</v>
      </c>
      <c r="I267" s="267"/>
      <c r="J267" s="224" t="s">
        <v>1721</v>
      </c>
      <c r="K267" s="265">
        <f t="shared" si="57"/>
        <v>2015</v>
      </c>
      <c r="L267" s="224" t="str">
        <f t="shared" ref="L267:L329" si="62">LOOKUP(H267,$A$6:$B$18)</f>
        <v>Aug</v>
      </c>
      <c r="M267" s="275">
        <f>IFERROR(INDEX(July15!F:F, MATCH(MEM_BF!$J267, July15!$B:$B, 0)), 0)</f>
        <v>0</v>
      </c>
      <c r="N267" s="199">
        <f>IFERROR(INDEX(July15!G:G, MATCH(MEM_BF!$J267, July15!$B:$B, 0)), 0)</f>
        <v>0</v>
      </c>
      <c r="O267" s="199">
        <f>IFERROR(INDEX('Aug15'!F:F, MATCH(MEM_BF!$J267, 'Aug15'!$A:$A, 0)), 0)</f>
        <v>0</v>
      </c>
      <c r="P267" s="199">
        <f>IFERROR(INDEX('Aug15'!$G:$G, MATCH(MEM_BF!$J267, 'Aug15'!$A:$A, 0)), 0)</f>
        <v>0</v>
      </c>
      <c r="Q267" s="199">
        <f>IFERROR(INDEX(Sept15!$F:$F, MATCH(MEM_BF!$J267, Sept15!$A:$A, 0)), 0)</f>
        <v>0</v>
      </c>
      <c r="R267" s="199">
        <f>IFERROR(INDEX(Sept15!$G:$G, MATCH(MEM_BF!$J267, Sept15!$A:$A, 0)), 0)</f>
        <v>0</v>
      </c>
      <c r="S267" s="199">
        <f>IFERROR(INDEX('Oct15'!$F:$F, MATCH(MEM_BF!$J267,'Oct15'!$A:$A, 0)), 0)</f>
        <v>0</v>
      </c>
      <c r="T267" s="199">
        <f>IFERROR(INDEX('Oct15'!$G:$G, MATCH(MEM_BF!$J267, 'Oct15'!$A:$A, 0)), 0)</f>
        <v>0</v>
      </c>
      <c r="U267" s="199">
        <f>IFERROR(INDEX('Nov15'!$F:$F, MATCH(MEM_BF!$J267,'Nov15'!$A:$A, 0)), 0)</f>
        <v>0</v>
      </c>
      <c r="V267" s="199">
        <f>IFERROR(INDEX('Nov15'!$G:$G, MATCH(MEM_BF!$J267, 'Nov15'!$A:$A, 0)), 0)</f>
        <v>0</v>
      </c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4">
        <f t="shared" si="58"/>
        <v>0</v>
      </c>
      <c r="AL267" s="263">
        <f t="shared" ref="AL267:AL329" si="63">AK267/20</f>
        <v>0</v>
      </c>
    </row>
    <row r="268" spans="3:38" x14ac:dyDescent="0.3">
      <c r="C268" s="224">
        <v>15</v>
      </c>
      <c r="D268" s="224">
        <v>6</v>
      </c>
      <c r="E268" s="264">
        <f t="shared" si="59"/>
        <v>5</v>
      </c>
      <c r="F268" s="264">
        <f t="shared" si="60"/>
        <v>0</v>
      </c>
      <c r="G268" s="264">
        <f t="shared" si="61"/>
        <v>15</v>
      </c>
      <c r="H268" s="264">
        <f t="shared" si="56"/>
        <v>5</v>
      </c>
      <c r="I268" s="267"/>
      <c r="J268" s="224" t="s">
        <v>1727</v>
      </c>
      <c r="K268" s="265">
        <f t="shared" si="57"/>
        <v>2015</v>
      </c>
      <c r="L268" s="224" t="str">
        <f t="shared" si="62"/>
        <v>Jun</v>
      </c>
      <c r="M268" s="275">
        <f>IFERROR(INDEX(July15!F:F, MATCH(MEM_BF!$J268, July15!$B:$B, 0)), 0)</f>
        <v>0</v>
      </c>
      <c r="N268" s="199">
        <f>IFERROR(INDEX(July15!G:G, MATCH(MEM_BF!$J268, July15!$B:$B, 0)), 0)</f>
        <v>0</v>
      </c>
      <c r="O268" s="199">
        <f>IFERROR(INDEX('Aug15'!F:F, MATCH(MEM_BF!$J268, 'Aug15'!$A:$A, 0)), 0)</f>
        <v>0</v>
      </c>
      <c r="P268" s="199">
        <f>IFERROR(INDEX('Aug15'!$G:$G, MATCH(MEM_BF!$J268, 'Aug15'!$A:$A, 0)), 0)</f>
        <v>0</v>
      </c>
      <c r="Q268" s="199">
        <f>IFERROR(INDEX(Sept15!$F:$F, MATCH(MEM_BF!$J268, Sept15!$A:$A, 0)), 0)</f>
        <v>0</v>
      </c>
      <c r="R268" s="199">
        <f>IFERROR(INDEX(Sept15!$G:$G, MATCH(MEM_BF!$J268, Sept15!$A:$A, 0)), 0)</f>
        <v>0</v>
      </c>
      <c r="S268" s="199">
        <f>IFERROR(INDEX('Oct15'!$F:$F, MATCH(MEM_BF!$J268,'Oct15'!$A:$A, 0)), 0)</f>
        <v>0</v>
      </c>
      <c r="T268" s="199">
        <f>IFERROR(INDEX('Oct15'!$G:$G, MATCH(MEM_BF!$J268, 'Oct15'!$A:$A, 0)), 0)</f>
        <v>0</v>
      </c>
      <c r="U268" s="199">
        <f>IFERROR(INDEX('Nov15'!$F:$F, MATCH(MEM_BF!$J268,'Nov15'!$A:$A, 0)), 0)</f>
        <v>0</v>
      </c>
      <c r="V268" s="199">
        <f>IFERROR(INDEX('Nov15'!$G:$G, MATCH(MEM_BF!$J268, 'Nov15'!$A:$A, 0)), 0)</f>
        <v>0</v>
      </c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4">
        <f t="shared" si="58"/>
        <v>0</v>
      </c>
      <c r="AL268" s="263">
        <f t="shared" si="63"/>
        <v>0</v>
      </c>
    </row>
    <row r="269" spans="3:38" x14ac:dyDescent="0.3">
      <c r="C269" s="224">
        <v>15</v>
      </c>
      <c r="D269" s="224">
        <v>9</v>
      </c>
      <c r="E269" s="264">
        <f t="shared" si="59"/>
        <v>10</v>
      </c>
      <c r="F269" s="264">
        <f t="shared" si="60"/>
        <v>0</v>
      </c>
      <c r="G269" s="264">
        <f t="shared" si="61"/>
        <v>15</v>
      </c>
      <c r="H269" s="264">
        <f t="shared" si="56"/>
        <v>10</v>
      </c>
      <c r="I269" s="267"/>
      <c r="J269" s="224" t="s">
        <v>103</v>
      </c>
      <c r="K269" s="265">
        <f t="shared" si="57"/>
        <v>2015</v>
      </c>
      <c r="L269" s="224" t="str">
        <f t="shared" si="62"/>
        <v>Nov</v>
      </c>
      <c r="M269" s="275">
        <f>IFERROR(INDEX(July15!F:F, MATCH(MEM_BF!$J269, July15!$B:$B, 0)), 0)</f>
        <v>0</v>
      </c>
      <c r="N269" s="199">
        <f>IFERROR(INDEX(July15!G:G, MATCH(MEM_BF!$J269, July15!$B:$B, 0)), 0)</f>
        <v>20</v>
      </c>
      <c r="O269" s="199">
        <f>IFERROR(INDEX('Aug15'!F:F, MATCH(MEM_BF!$J269, 'Aug15'!$A:$A, 0)), 0)</f>
        <v>0</v>
      </c>
      <c r="P269" s="199">
        <f>IFERROR(INDEX('Aug15'!$G:$G, MATCH(MEM_BF!$J269, 'Aug15'!$A:$A, 0)), 0)</f>
        <v>0</v>
      </c>
      <c r="Q269" s="199">
        <f>IFERROR(INDEX(Sept15!$F:$F, MATCH(MEM_BF!$J269, Sept15!$A:$A, 0)), 0)</f>
        <v>20</v>
      </c>
      <c r="R269" s="199">
        <f>IFERROR(INDEX(Sept15!$G:$G, MATCH(MEM_BF!$J269, Sept15!$A:$A, 0)), 0)</f>
        <v>0</v>
      </c>
      <c r="S269" s="199">
        <f>IFERROR(INDEX('Oct15'!$F:$F, MATCH(MEM_BF!$J269,'Oct15'!$A:$A, 0)), 0)</f>
        <v>0</v>
      </c>
      <c r="T269" s="199">
        <f>IFERROR(INDEX('Oct15'!$G:$G, MATCH(MEM_BF!$J269, 'Oct15'!$A:$A, 0)), 0)</f>
        <v>0</v>
      </c>
      <c r="U269" s="199">
        <f>IFERROR(INDEX('Nov15'!$F:$F, MATCH(MEM_BF!$J269,'Nov15'!$A:$A, 0)), 0)</f>
        <v>20</v>
      </c>
      <c r="V269" s="199">
        <f>IFERROR(INDEX('Nov15'!$G:$G, MATCH(MEM_BF!$J269, 'Nov15'!$A:$A, 0)), 0)</f>
        <v>0</v>
      </c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4">
        <f t="shared" si="58"/>
        <v>40</v>
      </c>
      <c r="AL269" s="263">
        <f t="shared" si="63"/>
        <v>2</v>
      </c>
    </row>
    <row r="270" spans="3:38" x14ac:dyDescent="0.3">
      <c r="C270" s="224">
        <v>15</v>
      </c>
      <c r="D270" s="224">
        <v>9</v>
      </c>
      <c r="E270" s="264">
        <f t="shared" si="59"/>
        <v>20.5</v>
      </c>
      <c r="F270" s="264">
        <f t="shared" si="60"/>
        <v>1</v>
      </c>
      <c r="G270" s="264">
        <f t="shared" si="61"/>
        <v>16</v>
      </c>
      <c r="H270" s="264">
        <f t="shared" si="56"/>
        <v>8.5</v>
      </c>
      <c r="I270" s="267"/>
      <c r="J270" s="224" t="s">
        <v>53</v>
      </c>
      <c r="K270" s="265">
        <f t="shared" si="57"/>
        <v>2016</v>
      </c>
      <c r="L270" s="224" t="str">
        <f t="shared" si="62"/>
        <v>Sep</v>
      </c>
      <c r="M270" s="275">
        <f>IFERROR(INDEX(July15!F:F, MATCH(MEM_BF!$J270, July15!$B:$B, 0)), 0)</f>
        <v>50</v>
      </c>
      <c r="N270" s="199">
        <f>IFERROR(INDEX(July15!G:G, MATCH(MEM_BF!$J270, July15!$B:$B, 0)), 0)</f>
        <v>0</v>
      </c>
      <c r="O270" s="199">
        <f>IFERROR(INDEX('Aug15'!F:F, MATCH(MEM_BF!$J270, 'Aug15'!$A:$A, 0)), 0)</f>
        <v>50</v>
      </c>
      <c r="P270" s="199">
        <f>IFERROR(INDEX('Aug15'!$G:$G, MATCH(MEM_BF!$J270, 'Aug15'!$A:$A, 0)), 0)</f>
        <v>0</v>
      </c>
      <c r="Q270" s="199">
        <f>IFERROR(INDEX(Sept15!$F:$F, MATCH(MEM_BF!$J270, Sept15!$A:$A, 0)), 0)</f>
        <v>50</v>
      </c>
      <c r="R270" s="199">
        <f>IFERROR(INDEX(Sept15!$G:$G, MATCH(MEM_BF!$J270, Sept15!$A:$A, 0)), 0)</f>
        <v>0</v>
      </c>
      <c r="S270" s="199">
        <f>IFERROR(INDEX('Oct15'!$F:$F, MATCH(MEM_BF!$J270,'Oct15'!$A:$A, 0)), 0)</f>
        <v>50</v>
      </c>
      <c r="T270" s="199">
        <f>IFERROR(INDEX('Oct15'!$G:$G, MATCH(MEM_BF!$J270, 'Oct15'!$A:$A, 0)), 0)</f>
        <v>0</v>
      </c>
      <c r="U270" s="199">
        <f>IFERROR(INDEX('Nov15'!$F:$F, MATCH(MEM_BF!$J270,'Nov15'!$A:$A, 0)), 0)</f>
        <v>50</v>
      </c>
      <c r="V270" s="199">
        <f>IFERROR(INDEX('Nov15'!$G:$G, MATCH(MEM_BF!$J270, 'Nov15'!$A:$A, 0)), 0)</f>
        <v>0</v>
      </c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4">
        <f t="shared" si="58"/>
        <v>250</v>
      </c>
      <c r="AL270" s="263">
        <f t="shared" si="63"/>
        <v>12.5</v>
      </c>
    </row>
    <row r="271" spans="3:38" x14ac:dyDescent="0.3">
      <c r="C271" s="224">
        <v>15</v>
      </c>
      <c r="D271" s="224">
        <v>6</v>
      </c>
      <c r="E271" s="264">
        <f t="shared" si="59"/>
        <v>5</v>
      </c>
      <c r="F271" s="264">
        <f t="shared" si="60"/>
        <v>0</v>
      </c>
      <c r="G271" s="264">
        <f t="shared" si="61"/>
        <v>15</v>
      </c>
      <c r="H271" s="264">
        <f t="shared" si="56"/>
        <v>5</v>
      </c>
      <c r="I271" s="267"/>
      <c r="J271" s="224" t="s">
        <v>1765</v>
      </c>
      <c r="K271" s="265">
        <f t="shared" si="57"/>
        <v>2015</v>
      </c>
      <c r="L271" s="224" t="str">
        <f t="shared" si="62"/>
        <v>Jun</v>
      </c>
      <c r="M271" s="275">
        <f>IFERROR(INDEX(July15!F:F, MATCH(MEM_BF!$J271, July15!$B:$B, 0)), 0)</f>
        <v>0</v>
      </c>
      <c r="N271" s="199">
        <f>IFERROR(INDEX(July15!G:G, MATCH(MEM_BF!$J271, July15!$B:$B, 0)), 0)</f>
        <v>0</v>
      </c>
      <c r="O271" s="199">
        <f>IFERROR(INDEX('Aug15'!F:F, MATCH(MEM_BF!$J271, 'Aug15'!$A:$A, 0)), 0)</f>
        <v>0</v>
      </c>
      <c r="P271" s="199">
        <f>IFERROR(INDEX('Aug15'!$G:$G, MATCH(MEM_BF!$J271, 'Aug15'!$A:$A, 0)), 0)</f>
        <v>0</v>
      </c>
      <c r="Q271" s="199">
        <f>IFERROR(INDEX(Sept15!$F:$F, MATCH(MEM_BF!$J271, Sept15!$A:$A, 0)), 0)</f>
        <v>0</v>
      </c>
      <c r="R271" s="199">
        <f>IFERROR(INDEX(Sept15!$G:$G, MATCH(MEM_BF!$J271, Sept15!$A:$A, 0)), 0)</f>
        <v>0</v>
      </c>
      <c r="S271" s="199">
        <f>IFERROR(INDEX('Oct15'!$F:$F, MATCH(MEM_BF!$J271,'Oct15'!$A:$A, 0)), 0)</f>
        <v>0</v>
      </c>
      <c r="T271" s="199">
        <f>IFERROR(INDEX('Oct15'!$G:$G, MATCH(MEM_BF!$J271, 'Oct15'!$A:$A, 0)), 0)</f>
        <v>0</v>
      </c>
      <c r="U271" s="199">
        <f>IFERROR(INDEX('Nov15'!$F:$F, MATCH(MEM_BF!$J271,'Nov15'!$A:$A, 0)), 0)</f>
        <v>0</v>
      </c>
      <c r="V271" s="199">
        <f>IFERROR(INDEX('Nov15'!$G:$G, MATCH(MEM_BF!$J271, 'Nov15'!$A:$A, 0)), 0)</f>
        <v>0</v>
      </c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4">
        <f t="shared" si="58"/>
        <v>0</v>
      </c>
      <c r="AL271" s="263">
        <f t="shared" si="63"/>
        <v>0</v>
      </c>
    </row>
    <row r="272" spans="3:38" x14ac:dyDescent="0.3">
      <c r="C272" s="224">
        <v>15</v>
      </c>
      <c r="D272" s="224">
        <v>13</v>
      </c>
      <c r="E272" s="264">
        <f t="shared" si="59"/>
        <v>17</v>
      </c>
      <c r="F272" s="264">
        <f t="shared" si="60"/>
        <v>1</v>
      </c>
      <c r="G272" s="264">
        <f t="shared" si="61"/>
        <v>16</v>
      </c>
      <c r="H272" s="264">
        <f t="shared" si="56"/>
        <v>5</v>
      </c>
      <c r="I272" s="267"/>
      <c r="J272" s="224" t="s">
        <v>1768</v>
      </c>
      <c r="K272" s="265">
        <f t="shared" si="57"/>
        <v>2016</v>
      </c>
      <c r="L272" s="224" t="str">
        <f t="shared" si="62"/>
        <v>Jun</v>
      </c>
      <c r="M272" s="275">
        <f>IFERROR(INDEX(July15!F:F, MATCH(MEM_BF!$J272, July15!$B:$B, 0)), 0)</f>
        <v>0</v>
      </c>
      <c r="N272" s="199">
        <f>IFERROR(INDEX(July15!G:G, MATCH(MEM_BF!$J272, July15!$B:$B, 0)), 0)</f>
        <v>0</v>
      </c>
      <c r="O272" s="199">
        <f>IFERROR(INDEX('Aug15'!F:F, MATCH(MEM_BF!$J272, 'Aug15'!$A:$A, 0)), 0)</f>
        <v>100</v>
      </c>
      <c r="P272" s="199">
        <f>IFERROR(INDEX('Aug15'!$G:$G, MATCH(MEM_BF!$J272, 'Aug15'!$A:$A, 0)), 0)</f>
        <v>0</v>
      </c>
      <c r="Q272" s="199">
        <f>IFERROR(INDEX(Sept15!$F:$F, MATCH(MEM_BF!$J272, Sept15!$A:$A, 0)), 0)</f>
        <v>0</v>
      </c>
      <c r="R272" s="199">
        <f>IFERROR(INDEX(Sept15!$G:$G, MATCH(MEM_BF!$J272, Sept15!$A:$A, 0)), 0)</f>
        <v>0</v>
      </c>
      <c r="S272" s="199">
        <f>IFERROR(INDEX('Oct15'!$F:$F, MATCH(MEM_BF!$J272,'Oct15'!$A:$A, 0)), 0)</f>
        <v>0</v>
      </c>
      <c r="T272" s="199">
        <f>IFERROR(INDEX('Oct15'!$G:$G, MATCH(MEM_BF!$J272, 'Oct15'!$A:$A, 0)), 0)</f>
        <v>0</v>
      </c>
      <c r="U272" s="199">
        <f>IFERROR(INDEX('Nov15'!$F:$F, MATCH(MEM_BF!$J272,'Nov15'!$A:$A, 0)), 0)</f>
        <v>0</v>
      </c>
      <c r="V272" s="199">
        <f>IFERROR(INDEX('Nov15'!$G:$G, MATCH(MEM_BF!$J272, 'Nov15'!$A:$A, 0)), 0)</f>
        <v>0</v>
      </c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4">
        <f t="shared" si="58"/>
        <v>100</v>
      </c>
      <c r="AL272" s="263">
        <f t="shared" si="63"/>
        <v>5</v>
      </c>
    </row>
    <row r="273" spans="3:38" x14ac:dyDescent="0.3">
      <c r="C273" s="224"/>
      <c r="D273" s="224"/>
      <c r="E273" s="264">
        <f t="shared" si="59"/>
        <v>-1</v>
      </c>
      <c r="F273" s="264">
        <f t="shared" si="60"/>
        <v>0</v>
      </c>
      <c r="G273" s="264">
        <f t="shared" si="61"/>
        <v>0</v>
      </c>
      <c r="H273" s="264">
        <f t="shared" si="56"/>
        <v>-1</v>
      </c>
      <c r="I273" s="267"/>
      <c r="J273" s="224" t="s">
        <v>1771</v>
      </c>
      <c r="K273" s="265" t="str">
        <f t="shared" si="57"/>
        <v>Please</v>
      </c>
      <c r="L273" s="224" t="str">
        <f t="shared" si="62"/>
        <v>Pay</v>
      </c>
      <c r="M273" s="275">
        <f>IFERROR(INDEX(July15!F:F, MATCH(MEM_BF!$J273, July15!$B:$B, 0)), 0)</f>
        <v>0</v>
      </c>
      <c r="N273" s="199">
        <f>IFERROR(INDEX(July15!G:G, MATCH(MEM_BF!$J273, July15!$B:$B, 0)), 0)</f>
        <v>0</v>
      </c>
      <c r="O273" s="199">
        <f>IFERROR(INDEX('Aug15'!F:F, MATCH(MEM_BF!$J273, 'Aug15'!$A:$A, 0)), 0)</f>
        <v>0</v>
      </c>
      <c r="P273" s="199">
        <f>IFERROR(INDEX('Aug15'!$G:$G, MATCH(MEM_BF!$J273, 'Aug15'!$A:$A, 0)), 0)</f>
        <v>0</v>
      </c>
      <c r="Q273" s="199">
        <f>IFERROR(INDEX(Sept15!$F:$F, MATCH(MEM_BF!$J273, Sept15!$A:$A, 0)), 0)</f>
        <v>0</v>
      </c>
      <c r="R273" s="199">
        <f>IFERROR(INDEX(Sept15!$G:$G, MATCH(MEM_BF!$J273, Sept15!$A:$A, 0)), 0)</f>
        <v>0</v>
      </c>
      <c r="S273" s="199">
        <f>IFERROR(INDEX('Oct15'!$F:$F, MATCH(MEM_BF!$J273,'Oct15'!$A:$A, 0)), 0)</f>
        <v>0</v>
      </c>
      <c r="T273" s="199">
        <f>IFERROR(INDEX('Oct15'!$G:$G, MATCH(MEM_BF!$J273, 'Oct15'!$A:$A, 0)), 0)</f>
        <v>0</v>
      </c>
      <c r="U273" s="199">
        <f>IFERROR(INDEX('Nov15'!$F:$F, MATCH(MEM_BF!$J273,'Nov15'!$A:$A, 0)), 0)</f>
        <v>0</v>
      </c>
      <c r="V273" s="199">
        <f>IFERROR(INDEX('Nov15'!$G:$G, MATCH(MEM_BF!$J273, 'Nov15'!$A:$A, 0)), 0)</f>
        <v>0</v>
      </c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4">
        <f t="shared" si="58"/>
        <v>0</v>
      </c>
      <c r="AL273" s="263">
        <f t="shared" si="63"/>
        <v>0</v>
      </c>
    </row>
    <row r="274" spans="3:38" x14ac:dyDescent="0.3">
      <c r="C274" s="224">
        <v>15</v>
      </c>
      <c r="D274" s="224">
        <v>2</v>
      </c>
      <c r="E274" s="264">
        <f t="shared" si="59"/>
        <v>6</v>
      </c>
      <c r="F274" s="264">
        <f t="shared" si="60"/>
        <v>0</v>
      </c>
      <c r="G274" s="264">
        <f t="shared" si="61"/>
        <v>15</v>
      </c>
      <c r="H274" s="264">
        <f t="shared" si="56"/>
        <v>6</v>
      </c>
      <c r="I274" s="267"/>
      <c r="J274" s="224" t="s">
        <v>1773</v>
      </c>
      <c r="K274" s="265">
        <f t="shared" si="57"/>
        <v>2015</v>
      </c>
      <c r="L274" s="224" t="str">
        <f t="shared" si="62"/>
        <v>Jul</v>
      </c>
      <c r="M274" s="275">
        <f>IFERROR(INDEX(July15!F:F, MATCH(MEM_BF!$J274, July15!$B:$B, 0)), 0)</f>
        <v>0</v>
      </c>
      <c r="N274" s="199">
        <f>IFERROR(INDEX(July15!G:G, MATCH(MEM_BF!$J274, July15!$B:$B, 0)), 0)</f>
        <v>0</v>
      </c>
      <c r="O274" s="199">
        <f>IFERROR(INDEX('Aug15'!F:F, MATCH(MEM_BF!$J274, 'Aug15'!$A:$A, 0)), 0)</f>
        <v>0</v>
      </c>
      <c r="P274" s="199">
        <f>IFERROR(INDEX('Aug15'!$G:$G, MATCH(MEM_BF!$J274, 'Aug15'!$A:$A, 0)), 0)</f>
        <v>0</v>
      </c>
      <c r="Q274" s="199">
        <f>IFERROR(INDEX(Sept15!$F:$F, MATCH(MEM_BF!$J274, Sept15!$A:$A, 0)), 0)</f>
        <v>0</v>
      </c>
      <c r="R274" s="199">
        <f>IFERROR(INDEX(Sept15!$G:$G, MATCH(MEM_BF!$J274, Sept15!$A:$A, 0)), 0)</f>
        <v>0</v>
      </c>
      <c r="S274" s="199">
        <f>IFERROR(INDEX('Oct15'!$F:$F, MATCH(MEM_BF!$J274,'Oct15'!$A:$A, 0)), 0)</f>
        <v>0</v>
      </c>
      <c r="T274" s="199">
        <f>IFERROR(INDEX('Oct15'!$G:$G, MATCH(MEM_BF!$J274, 'Oct15'!$A:$A, 0)), 0)</f>
        <v>0</v>
      </c>
      <c r="U274" s="199">
        <f>IFERROR(INDEX('Nov15'!$F:$F, MATCH(MEM_BF!$J274,'Nov15'!$A:$A, 0)), 0)</f>
        <v>100</v>
      </c>
      <c r="V274" s="199">
        <f>IFERROR(INDEX('Nov15'!$G:$G, MATCH(MEM_BF!$J274, 'Nov15'!$A:$A, 0)), 0)</f>
        <v>0</v>
      </c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4">
        <f t="shared" si="58"/>
        <v>100</v>
      </c>
      <c r="AL274" s="263">
        <f t="shared" si="63"/>
        <v>5</v>
      </c>
    </row>
    <row r="275" spans="3:38" x14ac:dyDescent="0.3">
      <c r="C275" s="224">
        <v>15</v>
      </c>
      <c r="D275" s="224">
        <v>9</v>
      </c>
      <c r="E275" s="264">
        <f t="shared" si="59"/>
        <v>13</v>
      </c>
      <c r="F275" s="264">
        <f t="shared" si="60"/>
        <v>1</v>
      </c>
      <c r="G275" s="264">
        <f t="shared" si="61"/>
        <v>16</v>
      </c>
      <c r="H275" s="264">
        <f t="shared" si="56"/>
        <v>1</v>
      </c>
      <c r="I275" s="267"/>
      <c r="J275" s="224" t="s">
        <v>61</v>
      </c>
      <c r="K275" s="265">
        <f t="shared" si="57"/>
        <v>2016</v>
      </c>
      <c r="L275" s="224" t="str">
        <f t="shared" si="62"/>
        <v>Feb</v>
      </c>
      <c r="M275" s="275">
        <v>40</v>
      </c>
      <c r="N275" s="199">
        <f>IFERROR(INDEX(July15!G:G, MATCH(MEM_BF!$J275, July15!$B:$B, 0)), 0)</f>
        <v>0</v>
      </c>
      <c r="O275" s="199">
        <f>IFERROR(INDEX('Aug15'!F:F, MATCH(MEM_BF!$J275, 'Aug15'!$A:$A, 0)), 0)</f>
        <v>20</v>
      </c>
      <c r="P275" s="199">
        <f>IFERROR(INDEX('Aug15'!$G:$G, MATCH(MEM_BF!$J275, 'Aug15'!$A:$A, 0)), 0)</f>
        <v>0</v>
      </c>
      <c r="Q275" s="199">
        <f>IFERROR(INDEX(Sept15!$F:$F, MATCH(MEM_BF!$J275, Sept15!$A:$A, 0)), 0)</f>
        <v>20</v>
      </c>
      <c r="R275" s="199">
        <f>IFERROR(INDEX(Sept15!$G:$G, MATCH(MEM_BF!$J275, Sept15!$A:$A, 0)), 0)</f>
        <v>0</v>
      </c>
      <c r="S275" s="199">
        <f>IFERROR(INDEX('Oct15'!$F:$F, MATCH(MEM_BF!$J275,'Oct15'!$A:$A, 0)), 0)</f>
        <v>20</v>
      </c>
      <c r="T275" s="199">
        <f>IFERROR(INDEX('Oct15'!$G:$G, MATCH(MEM_BF!$J275, 'Oct15'!$A:$A, 0)), 0)</f>
        <v>0</v>
      </c>
      <c r="U275" s="199">
        <f>IFERROR(INDEX('Nov15'!$F:$F, MATCH(MEM_BF!$J275,'Nov15'!$A:$A, 0)), 0)</f>
        <v>0</v>
      </c>
      <c r="V275" s="199">
        <f>IFERROR(INDEX('Nov15'!$G:$G, MATCH(MEM_BF!$J275, 'Nov15'!$A:$A, 0)), 0)</f>
        <v>0</v>
      </c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4">
        <f t="shared" si="58"/>
        <v>100</v>
      </c>
      <c r="AL275" s="263">
        <f t="shared" si="63"/>
        <v>5</v>
      </c>
    </row>
    <row r="276" spans="3:38" x14ac:dyDescent="0.3">
      <c r="C276" s="224"/>
      <c r="D276" s="224"/>
      <c r="E276" s="264">
        <f t="shared" si="59"/>
        <v>-1</v>
      </c>
      <c r="F276" s="264">
        <f t="shared" si="60"/>
        <v>0</v>
      </c>
      <c r="G276" s="264">
        <f t="shared" si="61"/>
        <v>0</v>
      </c>
      <c r="H276" s="264">
        <f t="shared" si="56"/>
        <v>-1</v>
      </c>
      <c r="I276" s="267"/>
      <c r="J276" s="224" t="s">
        <v>1788</v>
      </c>
      <c r="K276" s="265" t="str">
        <f t="shared" si="57"/>
        <v>Please</v>
      </c>
      <c r="L276" s="224" t="str">
        <f t="shared" si="62"/>
        <v>Pay</v>
      </c>
      <c r="M276" s="275">
        <f>IFERROR(INDEX(July15!F:F, MATCH(MEM_BF!$J276, July15!$B:$B, 0)), 0)</f>
        <v>0</v>
      </c>
      <c r="N276" s="199">
        <f>IFERROR(INDEX(July15!G:G, MATCH(MEM_BF!$J276, July15!$B:$B, 0)), 0)</f>
        <v>0</v>
      </c>
      <c r="O276" s="199">
        <f>IFERROR(INDEX('Aug15'!F:F, MATCH(MEM_BF!$J276, 'Aug15'!$A:$A, 0)), 0)</f>
        <v>0</v>
      </c>
      <c r="P276" s="199">
        <f>IFERROR(INDEX('Aug15'!$G:$G, MATCH(MEM_BF!$J276, 'Aug15'!$A:$A, 0)), 0)</f>
        <v>0</v>
      </c>
      <c r="Q276" s="199">
        <f>IFERROR(INDEX(Sept15!$F:$F, MATCH(MEM_BF!$J276, Sept15!$A:$A, 0)), 0)</f>
        <v>0</v>
      </c>
      <c r="R276" s="199">
        <f>IFERROR(INDEX(Sept15!$G:$G, MATCH(MEM_BF!$J276, Sept15!$A:$A, 0)), 0)</f>
        <v>0</v>
      </c>
      <c r="S276" s="199">
        <f>IFERROR(INDEX('Oct15'!$F:$F, MATCH(MEM_BF!$J276,'Oct15'!$A:$A, 0)), 0)</f>
        <v>0</v>
      </c>
      <c r="T276" s="199">
        <f>IFERROR(INDEX('Oct15'!$G:$G, MATCH(MEM_BF!$J276, 'Oct15'!$A:$A, 0)), 0)</f>
        <v>0</v>
      </c>
      <c r="U276" s="199">
        <f>IFERROR(INDEX('Nov15'!$F:$F, MATCH(MEM_BF!$J276,'Nov15'!$A:$A, 0)), 0)</f>
        <v>0</v>
      </c>
      <c r="V276" s="199">
        <f>IFERROR(INDEX('Nov15'!$G:$G, MATCH(MEM_BF!$J276, 'Nov15'!$A:$A, 0)), 0)</f>
        <v>0</v>
      </c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4">
        <f t="shared" si="58"/>
        <v>0</v>
      </c>
      <c r="AL276" s="263">
        <f t="shared" si="63"/>
        <v>0</v>
      </c>
    </row>
    <row r="277" spans="3:38" x14ac:dyDescent="0.3">
      <c r="C277" s="224">
        <v>15</v>
      </c>
      <c r="D277" s="224">
        <v>9</v>
      </c>
      <c r="E277" s="264">
        <f t="shared" si="59"/>
        <v>8</v>
      </c>
      <c r="F277" s="264">
        <f t="shared" si="60"/>
        <v>0</v>
      </c>
      <c r="G277" s="264">
        <f t="shared" si="61"/>
        <v>15</v>
      </c>
      <c r="H277" s="264">
        <f t="shared" si="56"/>
        <v>8</v>
      </c>
      <c r="I277" s="195"/>
      <c r="J277" s="224" t="s">
        <v>1789</v>
      </c>
      <c r="K277" s="265">
        <f t="shared" si="57"/>
        <v>2015</v>
      </c>
      <c r="L277" s="224" t="str">
        <f t="shared" si="62"/>
        <v>Sep</v>
      </c>
      <c r="M277" s="275">
        <f>IFERROR(INDEX(July15!F:F, MATCH(MEM_BF!$J277, July15!$B:$B, 0)), 0)</f>
        <v>0</v>
      </c>
      <c r="N277" s="199">
        <f>IFERROR(INDEX(July15!G:G, MATCH(MEM_BF!$J277, July15!$B:$B, 0)), 0)</f>
        <v>0</v>
      </c>
      <c r="O277" s="199">
        <f>IFERROR(INDEX('Aug15'!F:F, MATCH(MEM_BF!$J277, 'Aug15'!$A:$A, 0)), 0)</f>
        <v>0</v>
      </c>
      <c r="P277" s="199">
        <f>IFERROR(INDEX('Aug15'!$G:$G, MATCH(MEM_BF!$J277, 'Aug15'!$A:$A, 0)), 0)</f>
        <v>0</v>
      </c>
      <c r="Q277" s="199">
        <f>IFERROR(INDEX(Sept15!$F:$F, MATCH(MEM_BF!$J277, Sept15!$A:$A, 0)), 0)</f>
        <v>0</v>
      </c>
      <c r="R277" s="199">
        <f>IFERROR(INDEX(Sept15!$G:$G, MATCH(MEM_BF!$J277, Sept15!$A:$A, 0)), 0)</f>
        <v>0</v>
      </c>
      <c r="S277" s="199">
        <f>IFERROR(INDEX('Oct15'!$F:$F, MATCH(MEM_BF!$J277,'Oct15'!$A:$A, 0)), 0)</f>
        <v>0</v>
      </c>
      <c r="T277" s="199">
        <f>IFERROR(INDEX('Oct15'!$G:$G, MATCH(MEM_BF!$J277, 'Oct15'!$A:$A, 0)), 0)</f>
        <v>0</v>
      </c>
      <c r="U277" s="199">
        <f>IFERROR(INDEX('Nov15'!$F:$F, MATCH(MEM_BF!$J277,'Nov15'!$A:$A, 0)), 0)</f>
        <v>0</v>
      </c>
      <c r="V277" s="199">
        <f>IFERROR(INDEX('Nov15'!$G:$G, MATCH(MEM_BF!$J277, 'Nov15'!$A:$A, 0)), 0)</f>
        <v>0</v>
      </c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4">
        <f t="shared" si="58"/>
        <v>0</v>
      </c>
      <c r="AL277" s="263">
        <f t="shared" si="63"/>
        <v>0</v>
      </c>
    </row>
    <row r="278" spans="3:38" x14ac:dyDescent="0.3">
      <c r="C278" s="224">
        <v>15</v>
      </c>
      <c r="D278" s="224">
        <v>7</v>
      </c>
      <c r="E278" s="264">
        <f t="shared" si="59"/>
        <v>7</v>
      </c>
      <c r="F278" s="264">
        <f t="shared" si="60"/>
        <v>0</v>
      </c>
      <c r="G278" s="264">
        <f t="shared" si="61"/>
        <v>15</v>
      </c>
      <c r="H278" s="264">
        <f t="shared" si="56"/>
        <v>7</v>
      </c>
      <c r="I278" s="195"/>
      <c r="J278" s="224" t="s">
        <v>493</v>
      </c>
      <c r="K278" s="265">
        <f t="shared" si="57"/>
        <v>2015</v>
      </c>
      <c r="L278" s="224" t="str">
        <f t="shared" si="62"/>
        <v>Aug</v>
      </c>
      <c r="M278" s="275">
        <f>IFERROR(INDEX(July15!F:F, MATCH(MEM_BF!$J278, July15!$B:$B, 0)), 0)</f>
        <v>20</v>
      </c>
      <c r="N278" s="199">
        <f>IFERROR(INDEX(July15!G:G, MATCH(MEM_BF!$J278, July15!$B:$B, 0)), 0)</f>
        <v>0</v>
      </c>
      <c r="O278" s="199">
        <f>IFERROR(INDEX('Aug15'!F:F, MATCH(MEM_BF!$J278, 'Aug15'!$A:$A, 0)), 0)</f>
        <v>0</v>
      </c>
      <c r="P278" s="199">
        <f>IFERROR(INDEX('Aug15'!$G:$G, MATCH(MEM_BF!$J278, 'Aug15'!$A:$A, 0)), 0)</f>
        <v>0</v>
      </c>
      <c r="Q278" s="199">
        <f>IFERROR(INDEX(Sept15!$F:$F, MATCH(MEM_BF!$J278, Sept15!$A:$A, 0)), 0)</f>
        <v>0</v>
      </c>
      <c r="R278" s="199">
        <f>IFERROR(INDEX(Sept15!$G:$G, MATCH(MEM_BF!$J278, Sept15!$A:$A, 0)), 0)</f>
        <v>0</v>
      </c>
      <c r="S278" s="199">
        <f>IFERROR(INDEX('Oct15'!$F:$F, MATCH(MEM_BF!$J278,'Oct15'!$A:$A, 0)), 0)</f>
        <v>0</v>
      </c>
      <c r="T278" s="199">
        <f>IFERROR(INDEX('Oct15'!$G:$G, MATCH(MEM_BF!$J278, 'Oct15'!$A:$A, 0)), 0)</f>
        <v>0</v>
      </c>
      <c r="U278" s="199">
        <f>IFERROR(INDEX('Nov15'!$F:$F, MATCH(MEM_BF!$J278,'Nov15'!$A:$A, 0)), 0)</f>
        <v>0</v>
      </c>
      <c r="V278" s="199">
        <f>IFERROR(INDEX('Nov15'!$G:$G, MATCH(MEM_BF!$J278, 'Nov15'!$A:$A, 0)), 0)</f>
        <v>0</v>
      </c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4">
        <f t="shared" si="58"/>
        <v>20</v>
      </c>
      <c r="AL278" s="263">
        <f t="shared" si="63"/>
        <v>1</v>
      </c>
    </row>
    <row r="279" spans="3:38" x14ac:dyDescent="0.3">
      <c r="C279" s="224">
        <v>15</v>
      </c>
      <c r="D279" s="224">
        <v>7</v>
      </c>
      <c r="E279" s="264">
        <f t="shared" si="59"/>
        <v>20</v>
      </c>
      <c r="F279" s="264">
        <f t="shared" si="60"/>
        <v>1</v>
      </c>
      <c r="G279" s="264">
        <f t="shared" si="61"/>
        <v>16</v>
      </c>
      <c r="H279" s="264">
        <f t="shared" si="56"/>
        <v>8</v>
      </c>
      <c r="I279" s="195"/>
      <c r="J279" s="224" t="s">
        <v>438</v>
      </c>
      <c r="K279" s="265">
        <f t="shared" si="57"/>
        <v>2016</v>
      </c>
      <c r="L279" s="224" t="str">
        <f t="shared" si="62"/>
        <v>Sep</v>
      </c>
      <c r="M279" s="275">
        <f>IFERROR(INDEX(July15!F:F, MATCH(MEM_BF!$J279, July15!$B:$B, 0)), 0)</f>
        <v>40</v>
      </c>
      <c r="N279" s="199">
        <f>IFERROR(INDEX(July15!G:G, MATCH(MEM_BF!$J279, July15!$B:$B, 0)), 0)</f>
        <v>0</v>
      </c>
      <c r="O279" s="199">
        <f>IFERROR(INDEX('Aug15'!F:F, MATCH(MEM_BF!$J279, 'Aug15'!$A:$A, 0)), 0)</f>
        <v>0</v>
      </c>
      <c r="P279" s="199">
        <f>IFERROR(INDEX('Aug15'!$G:$G, MATCH(MEM_BF!$J279, 'Aug15'!$A:$A, 0)), 0)</f>
        <v>0</v>
      </c>
      <c r="Q279" s="199">
        <f>IFERROR(INDEX(Sept15!$F:$F, MATCH(MEM_BF!$J279, Sept15!$A:$A, 0)), 0)</f>
        <v>0</v>
      </c>
      <c r="R279" s="199">
        <f>IFERROR(INDEX(Sept15!$G:$G, MATCH(MEM_BF!$J279, Sept15!$A:$A, 0)), 0)</f>
        <v>0</v>
      </c>
      <c r="S279" s="199">
        <f>IFERROR(INDEX('Oct15'!$F:$F, MATCH(MEM_BF!$J279,'Oct15'!$A:$A, 0)), 0)</f>
        <v>0</v>
      </c>
      <c r="T279" s="199">
        <f>IFERROR(INDEX('Oct15'!$G:$G, MATCH(MEM_BF!$J279, 'Oct15'!$A:$A, 0)), 0)</f>
        <v>0</v>
      </c>
      <c r="U279" s="199">
        <f>IFERROR(INDEX('Nov15'!$F:$F, MATCH(MEM_BF!$J279,'Nov15'!$A:$A, 0)), 0)</f>
        <v>240</v>
      </c>
      <c r="V279" s="199">
        <f>IFERROR(INDEX('Nov15'!$G:$G, MATCH(MEM_BF!$J279, 'Nov15'!$A:$A, 0)), 0)</f>
        <v>0</v>
      </c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4">
        <f t="shared" si="58"/>
        <v>280</v>
      </c>
      <c r="AL279" s="263">
        <f t="shared" si="63"/>
        <v>14</v>
      </c>
    </row>
    <row r="280" spans="3:38" x14ac:dyDescent="0.3">
      <c r="C280" s="224">
        <v>16</v>
      </c>
      <c r="D280" s="224">
        <v>5</v>
      </c>
      <c r="E280" s="264">
        <f t="shared" si="59"/>
        <v>16</v>
      </c>
      <c r="F280" s="264">
        <f t="shared" si="60"/>
        <v>1</v>
      </c>
      <c r="G280" s="264">
        <f t="shared" si="61"/>
        <v>17</v>
      </c>
      <c r="H280" s="264">
        <f t="shared" si="56"/>
        <v>4</v>
      </c>
      <c r="I280" s="267"/>
      <c r="J280" s="224" t="s">
        <v>514</v>
      </c>
      <c r="K280" s="265">
        <f t="shared" si="57"/>
        <v>2017</v>
      </c>
      <c r="L280" s="224" t="str">
        <f t="shared" si="62"/>
        <v>May</v>
      </c>
      <c r="M280" s="275">
        <f>IFERROR(INDEX(July15!F:F, MATCH(MEM_BF!$J280, July15!$B:$B, 0)), 0)</f>
        <v>240</v>
      </c>
      <c r="N280" s="199">
        <f>IFERROR(INDEX(July15!G:G, MATCH(MEM_BF!$J280, July15!$B:$B, 0)), 0)</f>
        <v>0</v>
      </c>
      <c r="O280" s="199">
        <f>IFERROR(INDEX('Aug15'!F:F, MATCH(MEM_BF!$J280, 'Aug15'!$A:$A, 0)), 0)</f>
        <v>0</v>
      </c>
      <c r="P280" s="199">
        <f>IFERROR(INDEX('Aug15'!$G:$G, MATCH(MEM_BF!$J280, 'Aug15'!$A:$A, 0)), 0)</f>
        <v>0</v>
      </c>
      <c r="Q280" s="199">
        <f>IFERROR(INDEX(Sept15!$F:$F, MATCH(MEM_BF!$J280, Sept15!$A:$A, 0)), 0)</f>
        <v>0</v>
      </c>
      <c r="R280" s="199">
        <f>IFERROR(INDEX(Sept15!$G:$G, MATCH(MEM_BF!$J280, Sept15!$A:$A, 0)), 0)</f>
        <v>0</v>
      </c>
      <c r="S280" s="199">
        <f>IFERROR(INDEX('Oct15'!$F:$F, MATCH(MEM_BF!$J280,'Oct15'!$A:$A, 0)), 0)</f>
        <v>0</v>
      </c>
      <c r="T280" s="199">
        <f>IFERROR(INDEX('Oct15'!$G:$G, MATCH(MEM_BF!$J280, 'Oct15'!$A:$A, 0)), 0)</f>
        <v>0</v>
      </c>
      <c r="U280" s="199">
        <f>IFERROR(INDEX('Nov15'!$F:$F, MATCH(MEM_BF!$J280,'Nov15'!$A:$A, 0)), 0)</f>
        <v>0</v>
      </c>
      <c r="V280" s="199">
        <f>IFERROR(INDEX('Nov15'!$G:$G, MATCH(MEM_BF!$J280, 'Nov15'!$A:$A, 0)), 0)</f>
        <v>0</v>
      </c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4">
        <f t="shared" si="58"/>
        <v>240</v>
      </c>
      <c r="AL280" s="263">
        <f t="shared" si="63"/>
        <v>12</v>
      </c>
    </row>
    <row r="281" spans="3:38" x14ac:dyDescent="0.3">
      <c r="C281" s="224">
        <v>15</v>
      </c>
      <c r="D281" s="224">
        <v>6</v>
      </c>
      <c r="E281" s="264">
        <f t="shared" si="59"/>
        <v>5</v>
      </c>
      <c r="F281" s="264">
        <f t="shared" si="60"/>
        <v>0</v>
      </c>
      <c r="G281" s="264">
        <f t="shared" si="61"/>
        <v>15</v>
      </c>
      <c r="H281" s="264">
        <f t="shared" si="56"/>
        <v>5</v>
      </c>
      <c r="I281" s="267"/>
      <c r="J281" s="224" t="s">
        <v>1804</v>
      </c>
      <c r="K281" s="265">
        <f t="shared" si="57"/>
        <v>2015</v>
      </c>
      <c r="L281" s="224" t="str">
        <f t="shared" si="62"/>
        <v>Jun</v>
      </c>
      <c r="M281" s="275">
        <f>IFERROR(INDEX(July15!F:F, MATCH(MEM_BF!$J281, July15!$B:$B, 0)), 0)</f>
        <v>0</v>
      </c>
      <c r="N281" s="199">
        <f>IFERROR(INDEX(July15!G:G, MATCH(MEM_BF!$J281, July15!$B:$B, 0)), 0)</f>
        <v>0</v>
      </c>
      <c r="O281" s="199">
        <f>IFERROR(INDEX('Aug15'!F:F, MATCH(MEM_BF!$J281, 'Aug15'!$A:$A, 0)), 0)</f>
        <v>0</v>
      </c>
      <c r="P281" s="199">
        <f>IFERROR(INDEX('Aug15'!$G:$G, MATCH(MEM_BF!$J281, 'Aug15'!$A:$A, 0)), 0)</f>
        <v>0</v>
      </c>
      <c r="Q281" s="199">
        <f>IFERROR(INDEX(Sept15!$F:$F, MATCH(MEM_BF!$J281, Sept15!$A:$A, 0)), 0)</f>
        <v>0</v>
      </c>
      <c r="R281" s="199">
        <f>IFERROR(INDEX(Sept15!$G:$G, MATCH(MEM_BF!$J281, Sept15!$A:$A, 0)), 0)</f>
        <v>0</v>
      </c>
      <c r="S281" s="199">
        <f>IFERROR(INDEX('Oct15'!$F:$F, MATCH(MEM_BF!$J281,'Oct15'!$A:$A, 0)), 0)</f>
        <v>0</v>
      </c>
      <c r="T281" s="199">
        <f>IFERROR(INDEX('Oct15'!$G:$G, MATCH(MEM_BF!$J281, 'Oct15'!$A:$A, 0)), 0)</f>
        <v>0</v>
      </c>
      <c r="U281" s="199">
        <f>IFERROR(INDEX('Nov15'!$F:$F, MATCH(MEM_BF!$J281,'Nov15'!$A:$A, 0)), 0)</f>
        <v>0</v>
      </c>
      <c r="V281" s="199">
        <f>IFERROR(INDEX('Nov15'!$G:$G, MATCH(MEM_BF!$J281, 'Nov15'!$A:$A, 0)), 0)</f>
        <v>0</v>
      </c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4">
        <f t="shared" si="58"/>
        <v>0</v>
      </c>
      <c r="AL281" s="263">
        <f t="shared" si="63"/>
        <v>0</v>
      </c>
    </row>
    <row r="282" spans="3:38" x14ac:dyDescent="0.3">
      <c r="C282" s="224">
        <v>15</v>
      </c>
      <c r="D282" s="224">
        <v>12</v>
      </c>
      <c r="E282" s="264">
        <f t="shared" si="59"/>
        <v>23</v>
      </c>
      <c r="F282" s="264">
        <f t="shared" si="60"/>
        <v>1</v>
      </c>
      <c r="G282" s="264">
        <f t="shared" si="61"/>
        <v>16</v>
      </c>
      <c r="H282" s="264">
        <f t="shared" si="56"/>
        <v>11</v>
      </c>
      <c r="I282" s="267"/>
      <c r="J282" s="224" t="s">
        <v>101</v>
      </c>
      <c r="K282" s="265">
        <f t="shared" si="57"/>
        <v>2016</v>
      </c>
      <c r="L282" s="224" t="str">
        <f t="shared" si="62"/>
        <v>Dec</v>
      </c>
      <c r="M282" s="275">
        <f>IFERROR(INDEX(July15!F:F, MATCH(MEM_BF!$J282, July15!$B:$B, 0)), 0)</f>
        <v>240</v>
      </c>
      <c r="N282" s="199">
        <f>IFERROR(INDEX(July15!G:G, MATCH(MEM_BF!$J282, July15!$B:$B, 0)), 0)</f>
        <v>0</v>
      </c>
      <c r="O282" s="199">
        <f>IFERROR(INDEX('Aug15'!F:F, MATCH(MEM_BF!$J282, 'Aug15'!$A:$A, 0)), 0)</f>
        <v>0</v>
      </c>
      <c r="P282" s="199">
        <f>IFERROR(INDEX('Aug15'!$G:$G, MATCH(MEM_BF!$J282, 'Aug15'!$A:$A, 0)), 0)</f>
        <v>0</v>
      </c>
      <c r="Q282" s="199">
        <f>IFERROR(INDEX(Sept15!$F:$F, MATCH(MEM_BF!$J282, Sept15!$A:$A, 0)), 0)</f>
        <v>0</v>
      </c>
      <c r="R282" s="199">
        <f>IFERROR(INDEX(Sept15!$G:$G, MATCH(MEM_BF!$J282, Sept15!$A:$A, 0)), 0)</f>
        <v>0</v>
      </c>
      <c r="S282" s="199">
        <f>IFERROR(INDEX('Oct15'!$F:$F, MATCH(MEM_BF!$J282,'Oct15'!$A:$A, 0)), 0)</f>
        <v>0</v>
      </c>
      <c r="T282" s="199">
        <f>IFERROR(INDEX('Oct15'!$G:$G, MATCH(MEM_BF!$J282, 'Oct15'!$A:$A, 0)), 0)</f>
        <v>0</v>
      </c>
      <c r="U282" s="199">
        <f>IFERROR(INDEX('Nov15'!$F:$F, MATCH(MEM_BF!$J282,'Nov15'!$A:$A, 0)), 0)</f>
        <v>0</v>
      </c>
      <c r="V282" s="199">
        <f>IFERROR(INDEX('Nov15'!$G:$G, MATCH(MEM_BF!$J282, 'Nov15'!$A:$A, 0)), 0)</f>
        <v>0</v>
      </c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4">
        <f t="shared" si="58"/>
        <v>240</v>
      </c>
      <c r="AL282" s="263">
        <f t="shared" si="63"/>
        <v>12</v>
      </c>
    </row>
    <row r="283" spans="3:38" x14ac:dyDescent="0.3">
      <c r="C283" s="224">
        <v>16</v>
      </c>
      <c r="D283" s="224">
        <v>2</v>
      </c>
      <c r="E283" s="264">
        <f t="shared" si="59"/>
        <v>8</v>
      </c>
      <c r="F283" s="264">
        <f t="shared" si="60"/>
        <v>0</v>
      </c>
      <c r="G283" s="264">
        <f t="shared" si="61"/>
        <v>16</v>
      </c>
      <c r="H283" s="264">
        <f t="shared" si="56"/>
        <v>8</v>
      </c>
      <c r="I283" s="267"/>
      <c r="J283" s="224" t="s">
        <v>100</v>
      </c>
      <c r="K283" s="265">
        <f t="shared" si="57"/>
        <v>2016</v>
      </c>
      <c r="L283" s="224" t="str">
        <f t="shared" si="62"/>
        <v>Sep</v>
      </c>
      <c r="M283" s="275">
        <f>IFERROR(INDEX(July15!F:F, MATCH(MEM_BF!$J283, July15!$B:$B, 0)), 0)</f>
        <v>120</v>
      </c>
      <c r="N283" s="199">
        <f>IFERROR(INDEX(July15!G:G, MATCH(MEM_BF!$J283, July15!$B:$B, 0)), 0)</f>
        <v>0</v>
      </c>
      <c r="O283" s="199">
        <f>IFERROR(INDEX('Aug15'!F:F, MATCH(MEM_BF!$J283, 'Aug15'!$A:$A, 0)), 0)</f>
        <v>0</v>
      </c>
      <c r="P283" s="199">
        <f>IFERROR(INDEX('Aug15'!$G:$G, MATCH(MEM_BF!$J283, 'Aug15'!$A:$A, 0)), 0)</f>
        <v>0</v>
      </c>
      <c r="Q283" s="199">
        <f>IFERROR(INDEX(Sept15!$F:$F, MATCH(MEM_BF!$J283, Sept15!$A:$A, 0)), 0)</f>
        <v>20</v>
      </c>
      <c r="R283" s="199">
        <f>IFERROR(INDEX(Sept15!$G:$G, MATCH(MEM_BF!$J283, Sept15!$A:$A, 0)), 0)</f>
        <v>0</v>
      </c>
      <c r="S283" s="199">
        <f>IFERROR(INDEX('Oct15'!$F:$F, MATCH(MEM_BF!$J283,'Oct15'!$A:$A, 0)), 0)</f>
        <v>0</v>
      </c>
      <c r="T283" s="199">
        <f>IFERROR(INDEX('Oct15'!$G:$G, MATCH(MEM_BF!$J283, 'Oct15'!$A:$A, 0)), 0)</f>
        <v>0</v>
      </c>
      <c r="U283" s="199">
        <f>IFERROR(INDEX('Nov15'!$F:$F, MATCH(MEM_BF!$J283,'Nov15'!$A:$A, 0)), 0)</f>
        <v>0</v>
      </c>
      <c r="V283" s="199">
        <f>IFERROR(INDEX('Nov15'!$G:$G, MATCH(MEM_BF!$J283, 'Nov15'!$A:$A, 0)), 0)</f>
        <v>0</v>
      </c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4">
        <f t="shared" si="58"/>
        <v>140</v>
      </c>
      <c r="AL283" s="263">
        <f t="shared" si="63"/>
        <v>7</v>
      </c>
    </row>
    <row r="284" spans="3:38" x14ac:dyDescent="0.3">
      <c r="C284" s="224">
        <v>15</v>
      </c>
      <c r="D284" s="224">
        <v>7</v>
      </c>
      <c r="E284" s="264">
        <f t="shared" si="59"/>
        <v>6</v>
      </c>
      <c r="F284" s="264">
        <f t="shared" si="60"/>
        <v>0</v>
      </c>
      <c r="G284" s="264">
        <f t="shared" si="61"/>
        <v>15</v>
      </c>
      <c r="H284" s="264">
        <f t="shared" si="56"/>
        <v>6</v>
      </c>
      <c r="I284" s="267"/>
      <c r="J284" s="224" t="s">
        <v>1815</v>
      </c>
      <c r="K284" s="265">
        <f t="shared" si="57"/>
        <v>2015</v>
      </c>
      <c r="L284" s="224" t="str">
        <f t="shared" si="62"/>
        <v>Jul</v>
      </c>
      <c r="M284" s="275">
        <f>IFERROR(INDEX(July15!F:F, MATCH(MEM_BF!$J284, July15!$B:$B, 0)), 0)</f>
        <v>0</v>
      </c>
      <c r="N284" s="199">
        <f>IFERROR(INDEX(July15!G:G, MATCH(MEM_BF!$J284, July15!$B:$B, 0)), 0)</f>
        <v>0</v>
      </c>
      <c r="O284" s="199">
        <f>IFERROR(INDEX('Aug15'!F:F, MATCH(MEM_BF!$J284, 'Aug15'!$A:$A, 0)), 0)</f>
        <v>0</v>
      </c>
      <c r="P284" s="199">
        <f>IFERROR(INDEX('Aug15'!$G:$G, MATCH(MEM_BF!$J284, 'Aug15'!$A:$A, 0)), 0)</f>
        <v>0</v>
      </c>
      <c r="Q284" s="199">
        <f>IFERROR(INDEX(Sept15!$F:$F, MATCH(MEM_BF!$J284, Sept15!$A:$A, 0)), 0)</f>
        <v>0</v>
      </c>
      <c r="R284" s="199">
        <f>IFERROR(INDEX(Sept15!$G:$G, MATCH(MEM_BF!$J284, Sept15!$A:$A, 0)), 0)</f>
        <v>0</v>
      </c>
      <c r="S284" s="199">
        <f>IFERROR(INDEX('Oct15'!$F:$F, MATCH(MEM_BF!$J284,'Oct15'!$A:$A, 0)), 0)</f>
        <v>0</v>
      </c>
      <c r="T284" s="199">
        <f>IFERROR(INDEX('Oct15'!$G:$G, MATCH(MEM_BF!$J284, 'Oct15'!$A:$A, 0)), 0)</f>
        <v>0</v>
      </c>
      <c r="U284" s="199">
        <f>IFERROR(INDEX('Nov15'!$F:$F, MATCH(MEM_BF!$J284,'Nov15'!$A:$A, 0)), 0)</f>
        <v>0</v>
      </c>
      <c r="V284" s="199">
        <f>IFERROR(INDEX('Nov15'!$G:$G, MATCH(MEM_BF!$J284, 'Nov15'!$A:$A, 0)), 0)</f>
        <v>0</v>
      </c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4">
        <f t="shared" si="58"/>
        <v>0</v>
      </c>
      <c r="AL284" s="263">
        <f t="shared" si="63"/>
        <v>0</v>
      </c>
    </row>
    <row r="285" spans="3:38" x14ac:dyDescent="0.3">
      <c r="C285" s="224">
        <v>15</v>
      </c>
      <c r="D285" s="224">
        <v>8</v>
      </c>
      <c r="E285" s="264">
        <f t="shared" si="59"/>
        <v>12</v>
      </c>
      <c r="F285" s="264">
        <f t="shared" si="60"/>
        <v>1</v>
      </c>
      <c r="G285" s="264">
        <f t="shared" si="61"/>
        <v>16</v>
      </c>
      <c r="H285" s="264">
        <f t="shared" si="56"/>
        <v>0</v>
      </c>
      <c r="I285" s="267"/>
      <c r="J285" s="224" t="s">
        <v>458</v>
      </c>
      <c r="K285" s="265">
        <f t="shared" si="57"/>
        <v>2016</v>
      </c>
      <c r="L285" s="224" t="str">
        <f t="shared" si="62"/>
        <v>Jan</v>
      </c>
      <c r="M285" s="275">
        <f>IFERROR(INDEX(July15!F:F, MATCH(MEM_BF!$J285, July15!$B:$B, 0)), 0)</f>
        <v>20</v>
      </c>
      <c r="N285" s="199">
        <f>IFERROR(INDEX(July15!G:G, MATCH(MEM_BF!$J285, July15!$B:$B, 0)), 0)</f>
        <v>0</v>
      </c>
      <c r="O285" s="199">
        <f>IFERROR(INDEX('Aug15'!F:F, MATCH(MEM_BF!$J285, 'Aug15'!$A:$A, 0)), 0)</f>
        <v>20</v>
      </c>
      <c r="P285" s="199">
        <f>IFERROR(INDEX('Aug15'!$G:$G, MATCH(MEM_BF!$J285, 'Aug15'!$A:$A, 0)), 0)</f>
        <v>0</v>
      </c>
      <c r="Q285" s="199">
        <f>IFERROR(INDEX(Sept15!$F:$F, MATCH(MEM_BF!$J285, Sept15!$A:$A, 0)), 0)</f>
        <v>20</v>
      </c>
      <c r="R285" s="199">
        <f>IFERROR(INDEX(Sept15!$G:$G, MATCH(MEM_BF!$J285, Sept15!$A:$A, 0)), 0)</f>
        <v>0</v>
      </c>
      <c r="S285" s="199">
        <f>IFERROR(INDEX('Oct15'!$F:$F, MATCH(MEM_BF!$J285,'Oct15'!$A:$A, 0)), 0)</f>
        <v>20</v>
      </c>
      <c r="T285" s="199">
        <f>IFERROR(INDEX('Oct15'!$G:$G, MATCH(MEM_BF!$J285, 'Oct15'!$A:$A, 0)), 0)</f>
        <v>0</v>
      </c>
      <c r="U285" s="199">
        <f>IFERROR(INDEX('Nov15'!$F:$F, MATCH(MEM_BF!$J285,'Nov15'!$A:$A, 0)), 0)</f>
        <v>20</v>
      </c>
      <c r="V285" s="199">
        <f>IFERROR(INDEX('Nov15'!$G:$G, MATCH(MEM_BF!$J285, 'Nov15'!$A:$A, 0)), 0)</f>
        <v>0</v>
      </c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4">
        <f t="shared" si="58"/>
        <v>100</v>
      </c>
      <c r="AL285" s="263">
        <f t="shared" si="63"/>
        <v>5</v>
      </c>
    </row>
    <row r="286" spans="3:38" x14ac:dyDescent="0.3">
      <c r="C286" s="224">
        <v>15</v>
      </c>
      <c r="D286" s="224">
        <v>5</v>
      </c>
      <c r="E286" s="264">
        <f t="shared" si="59"/>
        <v>4</v>
      </c>
      <c r="F286" s="264">
        <f t="shared" si="60"/>
        <v>0</v>
      </c>
      <c r="G286" s="264">
        <f t="shared" si="61"/>
        <v>15</v>
      </c>
      <c r="H286" s="264">
        <f t="shared" si="56"/>
        <v>4</v>
      </c>
      <c r="I286" s="267"/>
      <c r="J286" s="224" t="s">
        <v>1823</v>
      </c>
      <c r="K286" s="265">
        <f t="shared" si="57"/>
        <v>2015</v>
      </c>
      <c r="L286" s="224" t="str">
        <f t="shared" si="62"/>
        <v>May</v>
      </c>
      <c r="M286" s="275">
        <f>IFERROR(INDEX(July15!F:F, MATCH(MEM_BF!$J286, July15!$B:$B, 0)), 0)</f>
        <v>0</v>
      </c>
      <c r="N286" s="199">
        <f>IFERROR(INDEX(July15!G:G, MATCH(MEM_BF!$J286, July15!$B:$B, 0)), 0)</f>
        <v>0</v>
      </c>
      <c r="O286" s="199">
        <f>IFERROR(INDEX('Aug15'!F:F, MATCH(MEM_BF!$J286, 'Aug15'!$A:$A, 0)), 0)</f>
        <v>0</v>
      </c>
      <c r="P286" s="199">
        <f>IFERROR(INDEX('Aug15'!$G:$G, MATCH(MEM_BF!$J286, 'Aug15'!$A:$A, 0)), 0)</f>
        <v>0</v>
      </c>
      <c r="Q286" s="199">
        <f>IFERROR(INDEX(Sept15!$F:$F, MATCH(MEM_BF!$J286, Sept15!$A:$A, 0)), 0)</f>
        <v>0</v>
      </c>
      <c r="R286" s="199">
        <f>IFERROR(INDEX(Sept15!$G:$G, MATCH(MEM_BF!$J286, Sept15!$A:$A, 0)), 0)</f>
        <v>0</v>
      </c>
      <c r="S286" s="199">
        <f>IFERROR(INDEX('Oct15'!$F:$F, MATCH(MEM_BF!$J286,'Oct15'!$A:$A, 0)), 0)</f>
        <v>0</v>
      </c>
      <c r="T286" s="199">
        <f>IFERROR(INDEX('Oct15'!$G:$G, MATCH(MEM_BF!$J286, 'Oct15'!$A:$A, 0)), 0)</f>
        <v>0</v>
      </c>
      <c r="U286" s="199">
        <f>IFERROR(INDEX('Nov15'!$F:$F, MATCH(MEM_BF!$J286,'Nov15'!$A:$A, 0)), 0)</f>
        <v>0</v>
      </c>
      <c r="V286" s="199">
        <f>IFERROR(INDEX('Nov15'!$G:$G, MATCH(MEM_BF!$J286, 'Nov15'!$A:$A, 0)), 0)</f>
        <v>0</v>
      </c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4">
        <f t="shared" si="58"/>
        <v>0</v>
      </c>
      <c r="AL286" s="263">
        <f t="shared" si="63"/>
        <v>0</v>
      </c>
    </row>
    <row r="287" spans="3:38" x14ac:dyDescent="0.3">
      <c r="C287" s="224">
        <v>15</v>
      </c>
      <c r="D287" s="224">
        <v>6</v>
      </c>
      <c r="E287" s="264">
        <f t="shared" si="59"/>
        <v>10</v>
      </c>
      <c r="F287" s="264">
        <f t="shared" si="60"/>
        <v>0</v>
      </c>
      <c r="G287" s="264">
        <f t="shared" si="61"/>
        <v>15</v>
      </c>
      <c r="H287" s="264">
        <f t="shared" si="56"/>
        <v>10</v>
      </c>
      <c r="I287" s="267"/>
      <c r="J287" s="224" t="s">
        <v>43</v>
      </c>
      <c r="K287" s="265">
        <f t="shared" si="57"/>
        <v>2015</v>
      </c>
      <c r="L287" s="224" t="str">
        <f t="shared" si="62"/>
        <v>Nov</v>
      </c>
      <c r="M287" s="275">
        <f>IFERROR(INDEX(July15!F:F, MATCH(MEM_BF!$J287, July15!$B:$B, 0)), 0)</f>
        <v>20</v>
      </c>
      <c r="N287" s="199">
        <f>IFERROR(INDEX(July15!G:G, MATCH(MEM_BF!$J287, July15!$B:$B, 0)), 0)</f>
        <v>0</v>
      </c>
      <c r="O287" s="199">
        <f>IFERROR(INDEX('Aug15'!F:F, MATCH(MEM_BF!$J287, 'Aug15'!$A:$A, 0)), 0)</f>
        <v>20</v>
      </c>
      <c r="P287" s="199">
        <f>IFERROR(INDEX('Aug15'!$G:$G, MATCH(MEM_BF!$J287, 'Aug15'!$A:$A, 0)), 0)</f>
        <v>0</v>
      </c>
      <c r="Q287" s="199">
        <f>IFERROR(INDEX(Sept15!$F:$F, MATCH(MEM_BF!$J287, Sept15!$A:$A, 0)), 0)</f>
        <v>20</v>
      </c>
      <c r="R287" s="199">
        <f>IFERROR(INDEX(Sept15!$G:$G, MATCH(MEM_BF!$J287, Sept15!$A:$A, 0)), 0)</f>
        <v>0</v>
      </c>
      <c r="S287" s="199">
        <f>IFERROR(INDEX('Oct15'!$F:$F, MATCH(MEM_BF!$J287,'Oct15'!$A:$A, 0)), 0)</f>
        <v>20</v>
      </c>
      <c r="T287" s="199">
        <f>IFERROR(INDEX('Oct15'!$G:$G, MATCH(MEM_BF!$J287, 'Oct15'!$A:$A, 0)), 0)</f>
        <v>0</v>
      </c>
      <c r="U287" s="199">
        <f>IFERROR(INDEX('Nov15'!$F:$F, MATCH(MEM_BF!$J287,'Nov15'!$A:$A, 0)), 0)</f>
        <v>20</v>
      </c>
      <c r="V287" s="199">
        <f>IFERROR(INDEX('Nov15'!$G:$G, MATCH(MEM_BF!$J287, 'Nov15'!$A:$A, 0)), 0)</f>
        <v>0</v>
      </c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4">
        <f t="shared" si="58"/>
        <v>100</v>
      </c>
      <c r="AL287" s="263">
        <f t="shared" si="63"/>
        <v>5</v>
      </c>
    </row>
    <row r="288" spans="3:38" x14ac:dyDescent="0.3">
      <c r="C288" s="224"/>
      <c r="D288" s="224"/>
      <c r="E288" s="264">
        <f t="shared" si="59"/>
        <v>-1</v>
      </c>
      <c r="F288" s="264">
        <f t="shared" si="60"/>
        <v>0</v>
      </c>
      <c r="G288" s="264">
        <f t="shared" si="61"/>
        <v>0</v>
      </c>
      <c r="H288" s="264">
        <f t="shared" ref="H288:H350" si="64">E288-F288*12</f>
        <v>-1</v>
      </c>
      <c r="I288" s="267"/>
      <c r="J288" s="224" t="s">
        <v>1841</v>
      </c>
      <c r="K288" s="265" t="str">
        <f t="shared" si="57"/>
        <v>Please</v>
      </c>
      <c r="L288" s="224" t="str">
        <f t="shared" si="62"/>
        <v>Pay</v>
      </c>
      <c r="M288" s="275">
        <f>IFERROR(INDEX(July15!F:F, MATCH(MEM_BF!$J288, July15!$B:$B, 0)), 0)</f>
        <v>0</v>
      </c>
      <c r="N288" s="199">
        <f>IFERROR(INDEX(July15!G:G, MATCH(MEM_BF!$J288, July15!$B:$B, 0)), 0)</f>
        <v>0</v>
      </c>
      <c r="O288" s="199">
        <f>IFERROR(INDEX('Aug15'!F:F, MATCH(MEM_BF!$J288, 'Aug15'!$A:$A, 0)), 0)</f>
        <v>0</v>
      </c>
      <c r="P288" s="199">
        <f>IFERROR(INDEX('Aug15'!$G:$G, MATCH(MEM_BF!$J288, 'Aug15'!$A:$A, 0)), 0)</f>
        <v>0</v>
      </c>
      <c r="Q288" s="199">
        <f>IFERROR(INDEX(Sept15!$F:$F, MATCH(MEM_BF!$J288, Sept15!$A:$A, 0)), 0)</f>
        <v>0</v>
      </c>
      <c r="R288" s="199">
        <f>IFERROR(INDEX(Sept15!$G:$G, MATCH(MEM_BF!$J288, Sept15!$A:$A, 0)), 0)</f>
        <v>0</v>
      </c>
      <c r="S288" s="199">
        <f>IFERROR(INDEX('Oct15'!$F:$F, MATCH(MEM_BF!$J288,'Oct15'!$A:$A, 0)), 0)</f>
        <v>0</v>
      </c>
      <c r="T288" s="199">
        <f>IFERROR(INDEX('Oct15'!$G:$G, MATCH(MEM_BF!$J288, 'Oct15'!$A:$A, 0)), 0)</f>
        <v>0</v>
      </c>
      <c r="U288" s="199">
        <f>IFERROR(INDEX('Nov15'!$F:$F, MATCH(MEM_BF!$J288,'Nov15'!$A:$A, 0)), 0)</f>
        <v>0</v>
      </c>
      <c r="V288" s="199">
        <f>IFERROR(INDEX('Nov15'!$G:$G, MATCH(MEM_BF!$J288, 'Nov15'!$A:$A, 0)), 0)</f>
        <v>0</v>
      </c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4">
        <f t="shared" si="58"/>
        <v>0</v>
      </c>
      <c r="AL288" s="263">
        <f t="shared" si="63"/>
        <v>0</v>
      </c>
    </row>
    <row r="289" spans="3:38" x14ac:dyDescent="0.3">
      <c r="C289" s="224">
        <v>15</v>
      </c>
      <c r="D289" s="224">
        <v>8</v>
      </c>
      <c r="E289" s="264">
        <f t="shared" si="59"/>
        <v>12</v>
      </c>
      <c r="F289" s="264">
        <f t="shared" si="60"/>
        <v>1</v>
      </c>
      <c r="G289" s="264">
        <f t="shared" si="61"/>
        <v>16</v>
      </c>
      <c r="H289" s="264">
        <f t="shared" si="64"/>
        <v>0</v>
      </c>
      <c r="I289" s="267"/>
      <c r="J289" s="224" t="s">
        <v>49</v>
      </c>
      <c r="K289" s="265">
        <f t="shared" si="57"/>
        <v>2016</v>
      </c>
      <c r="L289" s="224" t="str">
        <f t="shared" si="62"/>
        <v>Jan</v>
      </c>
      <c r="M289" s="275">
        <f>IFERROR(INDEX(July15!F:F, MATCH(MEM_BF!$J289, July15!$B:$B, 0)), 0)</f>
        <v>20</v>
      </c>
      <c r="N289" s="199">
        <f>IFERROR(INDEX(July15!G:G, MATCH(MEM_BF!$J289, July15!$B:$B, 0)), 0)</f>
        <v>0</v>
      </c>
      <c r="O289" s="199">
        <f>IFERROR(INDEX('Aug15'!F:F, MATCH(MEM_BF!$J289, 'Aug15'!$A:$A, 0)), 0)</f>
        <v>20</v>
      </c>
      <c r="P289" s="199">
        <f>IFERROR(INDEX('Aug15'!$G:$G, MATCH(MEM_BF!$J289, 'Aug15'!$A:$A, 0)), 0)</f>
        <v>0</v>
      </c>
      <c r="Q289" s="199">
        <f>IFERROR(INDEX(Sept15!$F:$F, MATCH(MEM_BF!$J289, Sept15!$A:$A, 0)), 0)</f>
        <v>20</v>
      </c>
      <c r="R289" s="199">
        <f>IFERROR(INDEX(Sept15!$G:$G, MATCH(MEM_BF!$J289, Sept15!$A:$A, 0)), 0)</f>
        <v>0</v>
      </c>
      <c r="S289" s="199">
        <f>IFERROR(INDEX('Oct15'!$F:$F, MATCH(MEM_BF!$J289,'Oct15'!$A:$A, 0)), 0)</f>
        <v>20</v>
      </c>
      <c r="T289" s="199">
        <f>IFERROR(INDEX('Oct15'!$G:$G, MATCH(MEM_BF!$J289, 'Oct15'!$A:$A, 0)), 0)</f>
        <v>0</v>
      </c>
      <c r="U289" s="199">
        <f>IFERROR(INDEX('Nov15'!$F:$F, MATCH(MEM_BF!$J289,'Nov15'!$A:$A, 0)), 0)</f>
        <v>20</v>
      </c>
      <c r="V289" s="199">
        <f>IFERROR(INDEX('Nov15'!$G:$G, MATCH(MEM_BF!$J289, 'Nov15'!$A:$A, 0)), 0)</f>
        <v>0</v>
      </c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4">
        <f t="shared" si="58"/>
        <v>100</v>
      </c>
      <c r="AL289" s="263">
        <f t="shared" si="63"/>
        <v>5</v>
      </c>
    </row>
    <row r="290" spans="3:38" x14ac:dyDescent="0.3">
      <c r="C290" s="224">
        <v>15</v>
      </c>
      <c r="D290" s="224">
        <v>6</v>
      </c>
      <c r="E290" s="264">
        <f t="shared" si="59"/>
        <v>9</v>
      </c>
      <c r="F290" s="264">
        <f t="shared" si="60"/>
        <v>0</v>
      </c>
      <c r="G290" s="264">
        <f t="shared" si="61"/>
        <v>15</v>
      </c>
      <c r="H290" s="264">
        <f t="shared" si="64"/>
        <v>9</v>
      </c>
      <c r="I290" s="267"/>
      <c r="J290" s="224" t="s">
        <v>1868</v>
      </c>
      <c r="K290" s="265">
        <f t="shared" si="57"/>
        <v>2015</v>
      </c>
      <c r="L290" s="224" t="str">
        <f t="shared" si="62"/>
        <v>Oct</v>
      </c>
      <c r="M290" s="275">
        <f>IFERROR(INDEX(July15!F:F, MATCH(MEM_BF!$J290, July15!$B:$B, 0)), 0)</f>
        <v>0</v>
      </c>
      <c r="N290" s="199">
        <f>IFERROR(INDEX(July15!G:G, MATCH(MEM_BF!$J290, July15!$B:$B, 0)), 0)</f>
        <v>0</v>
      </c>
      <c r="O290" s="199">
        <f>IFERROR(INDEX('Aug15'!F:F, MATCH(MEM_BF!$J290, 'Aug15'!$A:$A, 0)), 0)</f>
        <v>0</v>
      </c>
      <c r="P290" s="199">
        <f>IFERROR(INDEX('Aug15'!$G:$G, MATCH(MEM_BF!$J290, 'Aug15'!$A:$A, 0)), 0)</f>
        <v>0</v>
      </c>
      <c r="Q290" s="199">
        <f>IFERROR(INDEX(Sept15!$F:$F, MATCH(MEM_BF!$J290, Sept15!$A:$A, 0)), 0)</f>
        <v>20</v>
      </c>
      <c r="R290" s="199">
        <f>IFERROR(INDEX(Sept15!$G:$G, MATCH(MEM_BF!$J290, Sept15!$A:$A, 0)), 0)</f>
        <v>0</v>
      </c>
      <c r="S290" s="199">
        <f>IFERROR(INDEX('Oct15'!$F:$F, MATCH(MEM_BF!$J290,'Oct15'!$A:$A, 0)), 0)</f>
        <v>0</v>
      </c>
      <c r="T290" s="199">
        <f>IFERROR(INDEX('Oct15'!$G:$G, MATCH(MEM_BF!$J290, 'Oct15'!$A:$A, 0)), 0)</f>
        <v>0</v>
      </c>
      <c r="U290" s="199">
        <f>IFERROR(INDEX('Nov15'!$F:$F, MATCH(MEM_BF!$J290,'Nov15'!$A:$A, 0)), 0)</f>
        <v>20</v>
      </c>
      <c r="V290" s="199">
        <f>IFERROR(INDEX('Nov15'!$G:$G, MATCH(MEM_BF!$J290, 'Nov15'!$A:$A, 0)), 0)</f>
        <v>0</v>
      </c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4">
        <f t="shared" si="58"/>
        <v>40</v>
      </c>
      <c r="AL290" s="263">
        <f>AK290/10</f>
        <v>4</v>
      </c>
    </row>
    <row r="291" spans="3:38" x14ac:dyDescent="0.3">
      <c r="C291" s="224">
        <v>15</v>
      </c>
      <c r="D291" s="224">
        <v>8</v>
      </c>
      <c r="E291" s="264">
        <f t="shared" si="59"/>
        <v>7</v>
      </c>
      <c r="F291" s="264">
        <f t="shared" si="60"/>
        <v>0</v>
      </c>
      <c r="G291" s="264">
        <f t="shared" si="61"/>
        <v>15</v>
      </c>
      <c r="H291" s="264">
        <f t="shared" si="64"/>
        <v>7</v>
      </c>
      <c r="I291" s="267"/>
      <c r="J291" s="224" t="s">
        <v>1886</v>
      </c>
      <c r="K291" s="265">
        <f t="shared" si="57"/>
        <v>2015</v>
      </c>
      <c r="L291" s="224" t="str">
        <f t="shared" si="62"/>
        <v>Aug</v>
      </c>
      <c r="M291" s="275">
        <f>IFERROR(INDEX(July15!F:F, MATCH(MEM_BF!$J291, July15!$B:$B, 0)), 0)</f>
        <v>0</v>
      </c>
      <c r="N291" s="199">
        <f>IFERROR(INDEX(July15!G:G, MATCH(MEM_BF!$J291, July15!$B:$B, 0)), 0)</f>
        <v>0</v>
      </c>
      <c r="O291" s="199">
        <f>IFERROR(INDEX('Aug15'!F:F, MATCH(MEM_BF!$J291, 'Aug15'!$A:$A, 0)), 0)</f>
        <v>0</v>
      </c>
      <c r="P291" s="199">
        <f>IFERROR(INDEX('Aug15'!$G:$G, MATCH(MEM_BF!$J291, 'Aug15'!$A:$A, 0)), 0)</f>
        <v>0</v>
      </c>
      <c r="Q291" s="199">
        <f>IFERROR(INDEX(Sept15!$F:$F, MATCH(MEM_BF!$J291, Sept15!$A:$A, 0)), 0)</f>
        <v>0</v>
      </c>
      <c r="R291" s="199">
        <f>IFERROR(INDEX(Sept15!$G:$G, MATCH(MEM_BF!$J291, Sept15!$A:$A, 0)), 0)</f>
        <v>0</v>
      </c>
      <c r="S291" s="199">
        <f>IFERROR(INDEX('Oct15'!$F:$F, MATCH(MEM_BF!$J291,'Oct15'!$A:$A, 0)), 0)</f>
        <v>0</v>
      </c>
      <c r="T291" s="199">
        <f>IFERROR(INDEX('Oct15'!$G:$G, MATCH(MEM_BF!$J291, 'Oct15'!$A:$A, 0)), 0)</f>
        <v>0</v>
      </c>
      <c r="U291" s="199">
        <f>IFERROR(INDEX('Nov15'!$F:$F, MATCH(MEM_BF!$J291,'Nov15'!$A:$A, 0)), 0)</f>
        <v>0</v>
      </c>
      <c r="V291" s="199">
        <f>IFERROR(INDEX('Nov15'!$G:$G, MATCH(MEM_BF!$J291, 'Nov15'!$A:$A, 0)), 0)</f>
        <v>0</v>
      </c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4">
        <f t="shared" si="58"/>
        <v>0</v>
      </c>
      <c r="AL291" s="263">
        <f t="shared" si="63"/>
        <v>0</v>
      </c>
    </row>
    <row r="292" spans="3:38" x14ac:dyDescent="0.3">
      <c r="C292" s="224"/>
      <c r="D292" s="224"/>
      <c r="E292" s="264">
        <f t="shared" si="59"/>
        <v>-1</v>
      </c>
      <c r="F292" s="264">
        <f t="shared" si="60"/>
        <v>0</v>
      </c>
      <c r="G292" s="264">
        <f t="shared" si="61"/>
        <v>0</v>
      </c>
      <c r="H292" s="264">
        <f t="shared" si="64"/>
        <v>-1</v>
      </c>
      <c r="I292" s="267"/>
      <c r="J292" s="224" t="s">
        <v>1900</v>
      </c>
      <c r="K292" s="265" t="str">
        <f t="shared" si="57"/>
        <v>Please</v>
      </c>
      <c r="L292" s="224" t="str">
        <f t="shared" si="62"/>
        <v>Pay</v>
      </c>
      <c r="M292" s="275">
        <f>IFERROR(INDEX(July15!F:F, MATCH(MEM_BF!$J292, July15!$B:$B, 0)), 0)</f>
        <v>0</v>
      </c>
      <c r="N292" s="199">
        <f>IFERROR(INDEX(July15!G:G, MATCH(MEM_BF!$J292, July15!$B:$B, 0)), 0)</f>
        <v>0</v>
      </c>
      <c r="O292" s="199">
        <f>IFERROR(INDEX('Aug15'!F:F, MATCH(MEM_BF!$J292, 'Aug15'!$A:$A, 0)), 0)</f>
        <v>0</v>
      </c>
      <c r="P292" s="199">
        <f>IFERROR(INDEX('Aug15'!$G:$G, MATCH(MEM_BF!$J292, 'Aug15'!$A:$A, 0)), 0)</f>
        <v>0</v>
      </c>
      <c r="Q292" s="199">
        <f>IFERROR(INDEX(Sept15!$F:$F, MATCH(MEM_BF!$J292, Sept15!$A:$A, 0)), 0)</f>
        <v>0</v>
      </c>
      <c r="R292" s="199">
        <f>IFERROR(INDEX(Sept15!$G:$G, MATCH(MEM_BF!$J292, Sept15!$A:$A, 0)), 0)</f>
        <v>0</v>
      </c>
      <c r="S292" s="199">
        <f>IFERROR(INDEX('Oct15'!$F:$F, MATCH(MEM_BF!$J292,'Oct15'!$A:$A, 0)), 0)</f>
        <v>0</v>
      </c>
      <c r="T292" s="199">
        <f>IFERROR(INDEX('Oct15'!$G:$G, MATCH(MEM_BF!$J292, 'Oct15'!$A:$A, 0)), 0)</f>
        <v>0</v>
      </c>
      <c r="U292" s="199">
        <f>IFERROR(INDEX('Nov15'!$F:$F, MATCH(MEM_BF!$J292,'Nov15'!$A:$A, 0)), 0)</f>
        <v>0</v>
      </c>
      <c r="V292" s="199">
        <f>IFERROR(INDEX('Nov15'!$G:$G, MATCH(MEM_BF!$J292, 'Nov15'!$A:$A, 0)), 0)</f>
        <v>0</v>
      </c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4">
        <f t="shared" si="58"/>
        <v>0</v>
      </c>
      <c r="AL292" s="263">
        <f t="shared" si="63"/>
        <v>0</v>
      </c>
    </row>
    <row r="293" spans="3:38" x14ac:dyDescent="0.3">
      <c r="C293" s="224"/>
      <c r="D293" s="224"/>
      <c r="E293" s="264">
        <f t="shared" si="59"/>
        <v>-1</v>
      </c>
      <c r="F293" s="264">
        <f t="shared" si="60"/>
        <v>0</v>
      </c>
      <c r="G293" s="264">
        <f t="shared" si="61"/>
        <v>0</v>
      </c>
      <c r="H293" s="264">
        <f t="shared" si="64"/>
        <v>-1</v>
      </c>
      <c r="I293" s="267"/>
      <c r="J293" s="224" t="s">
        <v>1902</v>
      </c>
      <c r="K293" s="265" t="str">
        <f t="shared" si="57"/>
        <v>Please</v>
      </c>
      <c r="L293" s="224" t="str">
        <f t="shared" si="62"/>
        <v>Pay</v>
      </c>
      <c r="M293" s="275">
        <f>IFERROR(INDEX(July15!F:F, MATCH(MEM_BF!$J293, July15!$B:$B, 0)), 0)</f>
        <v>0</v>
      </c>
      <c r="N293" s="199">
        <f>IFERROR(INDEX(July15!G:G, MATCH(MEM_BF!$J293, July15!$B:$B, 0)), 0)</f>
        <v>0</v>
      </c>
      <c r="O293" s="199">
        <f>IFERROR(INDEX('Aug15'!F:F, MATCH(MEM_BF!$J293, 'Aug15'!$A:$A, 0)), 0)</f>
        <v>0</v>
      </c>
      <c r="P293" s="199">
        <f>IFERROR(INDEX('Aug15'!$G:$G, MATCH(MEM_BF!$J293, 'Aug15'!$A:$A, 0)), 0)</f>
        <v>0</v>
      </c>
      <c r="Q293" s="199">
        <f>IFERROR(INDEX(Sept15!$F:$F, MATCH(MEM_BF!$J293, Sept15!$A:$A, 0)), 0)</f>
        <v>0</v>
      </c>
      <c r="R293" s="199">
        <f>IFERROR(INDEX(Sept15!$G:$G, MATCH(MEM_BF!$J293, Sept15!$A:$A, 0)), 0)</f>
        <v>0</v>
      </c>
      <c r="S293" s="199">
        <f>IFERROR(INDEX('Oct15'!$F:$F, MATCH(MEM_BF!$J293,'Oct15'!$A:$A, 0)), 0)</f>
        <v>0</v>
      </c>
      <c r="T293" s="199">
        <f>IFERROR(INDEX('Oct15'!$G:$G, MATCH(MEM_BF!$J293, 'Oct15'!$A:$A, 0)), 0)</f>
        <v>0</v>
      </c>
      <c r="U293" s="199">
        <f>IFERROR(INDEX('Nov15'!$F:$F, MATCH(MEM_BF!$J293,'Nov15'!$A:$A, 0)), 0)</f>
        <v>0</v>
      </c>
      <c r="V293" s="199">
        <f>IFERROR(INDEX('Nov15'!$G:$G, MATCH(MEM_BF!$J293, 'Nov15'!$A:$A, 0)), 0)</f>
        <v>0</v>
      </c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4">
        <f t="shared" si="58"/>
        <v>0</v>
      </c>
      <c r="AL293" s="263">
        <f t="shared" si="63"/>
        <v>0</v>
      </c>
    </row>
    <row r="294" spans="3:38" x14ac:dyDescent="0.3">
      <c r="C294" s="224">
        <v>15</v>
      </c>
      <c r="D294" s="224">
        <v>7</v>
      </c>
      <c r="E294" s="264">
        <f t="shared" si="59"/>
        <v>11</v>
      </c>
      <c r="F294" s="264">
        <f t="shared" si="60"/>
        <v>0</v>
      </c>
      <c r="G294" s="264">
        <f t="shared" si="61"/>
        <v>15</v>
      </c>
      <c r="H294" s="264">
        <f t="shared" si="64"/>
        <v>11</v>
      </c>
      <c r="I294" s="267"/>
      <c r="J294" s="224" t="s">
        <v>50</v>
      </c>
      <c r="K294" s="265">
        <f t="shared" si="57"/>
        <v>2015</v>
      </c>
      <c r="L294" s="224" t="str">
        <f t="shared" si="62"/>
        <v>Dec</v>
      </c>
      <c r="M294" s="275">
        <f>IFERROR(INDEX(July15!F:F, MATCH(MEM_BF!$J294, July15!$B:$B, 0)), 0)</f>
        <v>20</v>
      </c>
      <c r="N294" s="199">
        <f>IFERROR(INDEX(July15!G:G, MATCH(MEM_BF!$J294, July15!$B:$B, 0)), 0)</f>
        <v>0</v>
      </c>
      <c r="O294" s="199">
        <f>IFERROR(INDEX('Aug15'!F:F, MATCH(MEM_BF!$J294, 'Aug15'!$A:$A, 0)), 0)</f>
        <v>20</v>
      </c>
      <c r="P294" s="199">
        <f>IFERROR(INDEX('Aug15'!$G:$G, MATCH(MEM_BF!$J294, 'Aug15'!$A:$A, 0)), 0)</f>
        <v>0</v>
      </c>
      <c r="Q294" s="199">
        <f>IFERROR(INDEX(Sept15!$F:$F, MATCH(MEM_BF!$J294, Sept15!$A:$A, 0)), 0)</f>
        <v>20</v>
      </c>
      <c r="R294" s="199">
        <f>IFERROR(INDEX(Sept15!$G:$G, MATCH(MEM_BF!$J294, Sept15!$A:$A, 0)), 0)</f>
        <v>0</v>
      </c>
      <c r="S294" s="199">
        <f>IFERROR(INDEX('Oct15'!$F:$F, MATCH(MEM_BF!$J294,'Oct15'!$A:$A, 0)), 0)</f>
        <v>20</v>
      </c>
      <c r="T294" s="199">
        <f>IFERROR(INDEX('Oct15'!$G:$G, MATCH(MEM_BF!$J294, 'Oct15'!$A:$A, 0)), 0)</f>
        <v>0</v>
      </c>
      <c r="U294" s="199">
        <f>IFERROR(INDEX('Nov15'!$F:$F, MATCH(MEM_BF!$J294,'Nov15'!$A:$A, 0)), 0)</f>
        <v>20</v>
      </c>
      <c r="V294" s="199">
        <f>IFERROR(INDEX('Nov15'!$G:$G, MATCH(MEM_BF!$J294, 'Nov15'!$A:$A, 0)), 0)</f>
        <v>0</v>
      </c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4">
        <f t="shared" si="58"/>
        <v>100</v>
      </c>
      <c r="AL294" s="263">
        <f t="shared" si="63"/>
        <v>5</v>
      </c>
    </row>
    <row r="295" spans="3:38" x14ac:dyDescent="0.3">
      <c r="C295" s="224">
        <v>15</v>
      </c>
      <c r="D295" s="224">
        <v>10</v>
      </c>
      <c r="E295" s="264">
        <f t="shared" si="59"/>
        <v>14</v>
      </c>
      <c r="F295" s="264">
        <f t="shared" si="60"/>
        <v>1</v>
      </c>
      <c r="G295" s="264">
        <f t="shared" si="61"/>
        <v>16</v>
      </c>
      <c r="H295" s="264">
        <f t="shared" si="64"/>
        <v>2</v>
      </c>
      <c r="I295" s="267"/>
      <c r="J295" s="224" t="s">
        <v>69</v>
      </c>
      <c r="K295" s="265">
        <f t="shared" si="57"/>
        <v>2016</v>
      </c>
      <c r="L295" s="224" t="str">
        <f t="shared" si="62"/>
        <v>Mar</v>
      </c>
      <c r="M295" s="275">
        <f>IFERROR(INDEX(July15!F:F, MATCH(MEM_BF!$J295, July15!$B:$B, 0)), 0)</f>
        <v>0</v>
      </c>
      <c r="N295" s="199">
        <f>IFERROR(INDEX(July15!G:G, MATCH(MEM_BF!$J295, July15!$B:$B, 0)), 0)</f>
        <v>0</v>
      </c>
      <c r="O295" s="199">
        <f>IFERROR(INDEX('Aug15'!F:F, MATCH(MEM_BF!$J295, 'Aug15'!$A:$A, 0)), 0)</f>
        <v>100</v>
      </c>
      <c r="P295" s="199">
        <f>IFERROR(INDEX('Aug15'!$G:$G, MATCH(MEM_BF!$J295, 'Aug15'!$A:$A, 0)), 0)</f>
        <v>0</v>
      </c>
      <c r="Q295" s="199">
        <f>IFERROR(INDEX(Sept15!$F:$F, MATCH(MEM_BF!$J295, Sept15!$A:$A, 0)), 0)</f>
        <v>0</v>
      </c>
      <c r="R295" s="199">
        <f>IFERROR(INDEX(Sept15!$G:$G, MATCH(MEM_BF!$J295, Sept15!$A:$A, 0)), 0)</f>
        <v>0</v>
      </c>
      <c r="S295" s="199">
        <f>IFERROR(INDEX('Oct15'!$F:$F, MATCH(MEM_BF!$J295,'Oct15'!$A:$A, 0)), 0)</f>
        <v>0</v>
      </c>
      <c r="T295" s="199">
        <f>IFERROR(INDEX('Oct15'!$G:$G, MATCH(MEM_BF!$J295, 'Oct15'!$A:$A, 0)), 0)</f>
        <v>0</v>
      </c>
      <c r="U295" s="199">
        <f>IFERROR(INDEX('Nov15'!$F:$F, MATCH(MEM_BF!$J295,'Nov15'!$A:$A, 0)), 0)</f>
        <v>0</v>
      </c>
      <c r="V295" s="199">
        <f>IFERROR(INDEX('Nov15'!$G:$G, MATCH(MEM_BF!$J295, 'Nov15'!$A:$A, 0)), 0)</f>
        <v>0</v>
      </c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4">
        <f t="shared" si="58"/>
        <v>100</v>
      </c>
      <c r="AL295" s="263">
        <f t="shared" si="63"/>
        <v>5</v>
      </c>
    </row>
    <row r="296" spans="3:38" x14ac:dyDescent="0.3">
      <c r="C296" s="224"/>
      <c r="D296" s="224"/>
      <c r="E296" s="264">
        <f t="shared" si="59"/>
        <v>-1</v>
      </c>
      <c r="F296" s="264">
        <f t="shared" si="60"/>
        <v>0</v>
      </c>
      <c r="G296" s="264">
        <f t="shared" si="61"/>
        <v>0</v>
      </c>
      <c r="H296" s="264">
        <f t="shared" si="64"/>
        <v>-1</v>
      </c>
      <c r="I296" s="267"/>
      <c r="J296" s="224" t="s">
        <v>1928</v>
      </c>
      <c r="K296" s="265" t="str">
        <f t="shared" si="57"/>
        <v>Please</v>
      </c>
      <c r="L296" s="224" t="str">
        <f t="shared" si="62"/>
        <v>Pay</v>
      </c>
      <c r="M296" s="275">
        <f>IFERROR(INDEX(July15!F:F, MATCH(MEM_BF!$J296, July15!$B:$B, 0)), 0)</f>
        <v>0</v>
      </c>
      <c r="N296" s="199">
        <f>IFERROR(INDEX(July15!G:G, MATCH(MEM_BF!$J296, July15!$B:$B, 0)), 0)</f>
        <v>0</v>
      </c>
      <c r="O296" s="199">
        <f>IFERROR(INDEX('Aug15'!F:F, MATCH(MEM_BF!$J296, 'Aug15'!$A:$A, 0)), 0)</f>
        <v>0</v>
      </c>
      <c r="P296" s="199">
        <f>IFERROR(INDEX('Aug15'!$G:$G, MATCH(MEM_BF!$J296, 'Aug15'!$A:$A, 0)), 0)</f>
        <v>0</v>
      </c>
      <c r="Q296" s="199">
        <f>IFERROR(INDEX(Sept15!$F:$F, MATCH(MEM_BF!$J296, Sept15!$A:$A, 0)), 0)</f>
        <v>0</v>
      </c>
      <c r="R296" s="199">
        <f>IFERROR(INDEX(Sept15!$G:$G, MATCH(MEM_BF!$J296, Sept15!$A:$A, 0)), 0)</f>
        <v>0</v>
      </c>
      <c r="S296" s="199">
        <f>IFERROR(INDEX('Oct15'!$F:$F, MATCH(MEM_BF!$J296,'Oct15'!$A:$A, 0)), 0)</f>
        <v>0</v>
      </c>
      <c r="T296" s="199">
        <f>IFERROR(INDEX('Oct15'!$G:$G, MATCH(MEM_BF!$J296, 'Oct15'!$A:$A, 0)), 0)</f>
        <v>0</v>
      </c>
      <c r="U296" s="199">
        <f>IFERROR(INDEX('Nov15'!$F:$F, MATCH(MEM_BF!$J296,'Nov15'!$A:$A, 0)), 0)</f>
        <v>0</v>
      </c>
      <c r="V296" s="199">
        <f>IFERROR(INDEX('Nov15'!$G:$G, MATCH(MEM_BF!$J296, 'Nov15'!$A:$A, 0)), 0)</f>
        <v>0</v>
      </c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4">
        <f t="shared" si="58"/>
        <v>0</v>
      </c>
      <c r="AL296" s="263">
        <f t="shared" si="63"/>
        <v>0</v>
      </c>
    </row>
    <row r="297" spans="3:38" x14ac:dyDescent="0.3">
      <c r="C297" s="224"/>
      <c r="D297" s="224"/>
      <c r="E297" s="264">
        <f t="shared" si="59"/>
        <v>-1</v>
      </c>
      <c r="F297" s="264">
        <f t="shared" si="60"/>
        <v>0</v>
      </c>
      <c r="G297" s="264">
        <f t="shared" si="61"/>
        <v>0</v>
      </c>
      <c r="H297" s="264">
        <f t="shared" si="64"/>
        <v>-1</v>
      </c>
      <c r="I297" s="267"/>
      <c r="J297" s="224" t="s">
        <v>1930</v>
      </c>
      <c r="K297" s="265" t="str">
        <f t="shared" si="57"/>
        <v>Please</v>
      </c>
      <c r="L297" s="224" t="str">
        <f t="shared" si="62"/>
        <v>Pay</v>
      </c>
      <c r="M297" s="275">
        <f>IFERROR(INDEX(July15!F:F, MATCH(MEM_BF!$J297, July15!$B:$B, 0)), 0)</f>
        <v>0</v>
      </c>
      <c r="N297" s="199">
        <f>IFERROR(INDEX(July15!G:G, MATCH(MEM_BF!$J297, July15!$B:$B, 0)), 0)</f>
        <v>0</v>
      </c>
      <c r="O297" s="199">
        <f>IFERROR(INDEX('Aug15'!F:F, MATCH(MEM_BF!$J297, 'Aug15'!$A:$A, 0)), 0)</f>
        <v>0</v>
      </c>
      <c r="P297" s="199">
        <f>IFERROR(INDEX('Aug15'!$G:$G, MATCH(MEM_BF!$J297, 'Aug15'!$A:$A, 0)), 0)</f>
        <v>0</v>
      </c>
      <c r="Q297" s="199">
        <f>IFERROR(INDEX(Sept15!$F:$F, MATCH(MEM_BF!$J297, Sept15!$A:$A, 0)), 0)</f>
        <v>0</v>
      </c>
      <c r="R297" s="199">
        <f>IFERROR(INDEX(Sept15!$G:$G, MATCH(MEM_BF!$J297, Sept15!$A:$A, 0)), 0)</f>
        <v>0</v>
      </c>
      <c r="S297" s="199">
        <f>IFERROR(INDEX('Oct15'!$F:$F, MATCH(MEM_BF!$J297,'Oct15'!$A:$A, 0)), 0)</f>
        <v>0</v>
      </c>
      <c r="T297" s="199">
        <f>IFERROR(INDEX('Oct15'!$G:$G, MATCH(MEM_BF!$J297, 'Oct15'!$A:$A, 0)), 0)</f>
        <v>0</v>
      </c>
      <c r="U297" s="199">
        <f>IFERROR(INDEX('Nov15'!$F:$F, MATCH(MEM_BF!$J297,'Nov15'!$A:$A, 0)), 0)</f>
        <v>0</v>
      </c>
      <c r="V297" s="199">
        <f>IFERROR(INDEX('Nov15'!$G:$G, MATCH(MEM_BF!$J297, 'Nov15'!$A:$A, 0)), 0)</f>
        <v>0</v>
      </c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4">
        <f t="shared" si="58"/>
        <v>0</v>
      </c>
      <c r="AL297" s="263">
        <f t="shared" si="63"/>
        <v>0</v>
      </c>
    </row>
    <row r="298" spans="3:38" x14ac:dyDescent="0.3">
      <c r="C298" s="224"/>
      <c r="D298" s="224"/>
      <c r="E298" s="264">
        <f t="shared" si="59"/>
        <v>-1</v>
      </c>
      <c r="F298" s="264">
        <f t="shared" si="60"/>
        <v>0</v>
      </c>
      <c r="G298" s="264">
        <f t="shared" si="61"/>
        <v>0</v>
      </c>
      <c r="H298" s="264">
        <f t="shared" si="64"/>
        <v>-1</v>
      </c>
      <c r="I298" s="267"/>
      <c r="J298" s="224" t="s">
        <v>1931</v>
      </c>
      <c r="K298" s="265" t="str">
        <f t="shared" si="57"/>
        <v>Please</v>
      </c>
      <c r="L298" s="224" t="str">
        <f t="shared" si="62"/>
        <v>Pay</v>
      </c>
      <c r="M298" s="275">
        <f>IFERROR(INDEX(July15!F:F, MATCH(MEM_BF!$J298, July15!$B:$B, 0)), 0)</f>
        <v>0</v>
      </c>
      <c r="N298" s="199">
        <f>IFERROR(INDEX(July15!G:G, MATCH(MEM_BF!$J298, July15!$B:$B, 0)), 0)</f>
        <v>0</v>
      </c>
      <c r="O298" s="199">
        <f>IFERROR(INDEX('Aug15'!F:F, MATCH(MEM_BF!$J298, 'Aug15'!$A:$A, 0)), 0)</f>
        <v>0</v>
      </c>
      <c r="P298" s="199">
        <f>IFERROR(INDEX('Aug15'!$G:$G, MATCH(MEM_BF!$J298, 'Aug15'!$A:$A, 0)), 0)</f>
        <v>0</v>
      </c>
      <c r="Q298" s="199">
        <f>IFERROR(INDEX(Sept15!$F:$F, MATCH(MEM_BF!$J298, Sept15!$A:$A, 0)), 0)</f>
        <v>0</v>
      </c>
      <c r="R298" s="199">
        <f>IFERROR(INDEX(Sept15!$G:$G, MATCH(MEM_BF!$J298, Sept15!$A:$A, 0)), 0)</f>
        <v>0</v>
      </c>
      <c r="S298" s="199">
        <f>IFERROR(INDEX('Oct15'!$F:$F, MATCH(MEM_BF!$J298,'Oct15'!$A:$A, 0)), 0)</f>
        <v>0</v>
      </c>
      <c r="T298" s="199">
        <f>IFERROR(INDEX('Oct15'!$G:$G, MATCH(MEM_BF!$J298, 'Oct15'!$A:$A, 0)), 0)</f>
        <v>0</v>
      </c>
      <c r="U298" s="199">
        <f>IFERROR(INDEX('Nov15'!$F:$F, MATCH(MEM_BF!$J298,'Nov15'!$A:$A, 0)), 0)</f>
        <v>0</v>
      </c>
      <c r="V298" s="199">
        <f>IFERROR(INDEX('Nov15'!$G:$G, MATCH(MEM_BF!$J298, 'Nov15'!$A:$A, 0)), 0)</f>
        <v>0</v>
      </c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4">
        <f t="shared" si="58"/>
        <v>0</v>
      </c>
      <c r="AL298" s="263">
        <f t="shared" si="63"/>
        <v>0</v>
      </c>
    </row>
    <row r="299" spans="3:38" x14ac:dyDescent="0.3">
      <c r="C299" s="224">
        <v>15</v>
      </c>
      <c r="D299" s="224">
        <v>4</v>
      </c>
      <c r="E299" s="264">
        <f t="shared" si="59"/>
        <v>3</v>
      </c>
      <c r="F299" s="264">
        <f t="shared" si="60"/>
        <v>0</v>
      </c>
      <c r="G299" s="264">
        <f t="shared" si="61"/>
        <v>15</v>
      </c>
      <c r="H299" s="264">
        <f t="shared" si="64"/>
        <v>3</v>
      </c>
      <c r="I299" s="267"/>
      <c r="J299" s="224" t="s">
        <v>1939</v>
      </c>
      <c r="K299" s="265">
        <f t="shared" si="57"/>
        <v>2015</v>
      </c>
      <c r="L299" s="224" t="str">
        <f t="shared" si="62"/>
        <v>Apr</v>
      </c>
      <c r="M299" s="275">
        <f>IFERROR(INDEX(July15!F:F, MATCH(MEM_BF!$J299, July15!$B:$B, 0)), 0)</f>
        <v>0</v>
      </c>
      <c r="N299" s="199">
        <f>IFERROR(INDEX(July15!G:G, MATCH(MEM_BF!$J299, July15!$B:$B, 0)), 0)</f>
        <v>0</v>
      </c>
      <c r="O299" s="199">
        <f>IFERROR(INDEX('Aug15'!F:F, MATCH(MEM_BF!$J299, 'Aug15'!$A:$A, 0)), 0)</f>
        <v>0</v>
      </c>
      <c r="P299" s="199">
        <f>IFERROR(INDEX('Aug15'!$G:$G, MATCH(MEM_BF!$J299, 'Aug15'!$A:$A, 0)), 0)</f>
        <v>0</v>
      </c>
      <c r="Q299" s="199">
        <f>IFERROR(INDEX(Sept15!$F:$F, MATCH(MEM_BF!$J299, Sept15!$A:$A, 0)), 0)</f>
        <v>0</v>
      </c>
      <c r="R299" s="199">
        <f>IFERROR(INDEX(Sept15!$G:$G, MATCH(MEM_BF!$J299, Sept15!$A:$A, 0)), 0)</f>
        <v>0</v>
      </c>
      <c r="S299" s="199">
        <f>IFERROR(INDEX('Oct15'!$F:$F, MATCH(MEM_BF!$J299,'Oct15'!$A:$A, 0)), 0)</f>
        <v>0</v>
      </c>
      <c r="T299" s="199">
        <f>IFERROR(INDEX('Oct15'!$G:$G, MATCH(MEM_BF!$J299, 'Oct15'!$A:$A, 0)), 0)</f>
        <v>0</v>
      </c>
      <c r="U299" s="199">
        <f>IFERROR(INDEX('Nov15'!$F:$F, MATCH(MEM_BF!$J299,'Nov15'!$A:$A, 0)), 0)</f>
        <v>0</v>
      </c>
      <c r="V299" s="199">
        <f>IFERROR(INDEX('Nov15'!$G:$G, MATCH(MEM_BF!$J299, 'Nov15'!$A:$A, 0)), 0)</f>
        <v>0</v>
      </c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4">
        <f t="shared" si="58"/>
        <v>0</v>
      </c>
      <c r="AL299" s="263">
        <f t="shared" si="63"/>
        <v>0</v>
      </c>
    </row>
    <row r="300" spans="3:38" x14ac:dyDescent="0.3">
      <c r="C300" s="224">
        <v>15</v>
      </c>
      <c r="D300" s="224">
        <v>6</v>
      </c>
      <c r="E300" s="264">
        <f t="shared" si="59"/>
        <v>5</v>
      </c>
      <c r="F300" s="264">
        <f t="shared" si="60"/>
        <v>0</v>
      </c>
      <c r="G300" s="264">
        <f t="shared" si="61"/>
        <v>15</v>
      </c>
      <c r="H300" s="264">
        <f t="shared" si="64"/>
        <v>5</v>
      </c>
      <c r="I300" s="267"/>
      <c r="J300" s="224" t="s">
        <v>1943</v>
      </c>
      <c r="K300" s="265">
        <f t="shared" si="57"/>
        <v>2015</v>
      </c>
      <c r="L300" s="224" t="str">
        <f t="shared" si="62"/>
        <v>Jun</v>
      </c>
      <c r="M300" s="275">
        <f>IFERROR(INDEX(July15!F:F, MATCH(MEM_BF!$J300, July15!$B:$B, 0)), 0)</f>
        <v>0</v>
      </c>
      <c r="N300" s="199">
        <f>IFERROR(INDEX(July15!G:G, MATCH(MEM_BF!$J300, July15!$B:$B, 0)), 0)</f>
        <v>0</v>
      </c>
      <c r="O300" s="199">
        <f>IFERROR(INDEX('Aug15'!F:F, MATCH(MEM_BF!$J300, 'Aug15'!$A:$A, 0)), 0)</f>
        <v>0</v>
      </c>
      <c r="P300" s="199">
        <f>IFERROR(INDEX('Aug15'!$G:$G, MATCH(MEM_BF!$J300, 'Aug15'!$A:$A, 0)), 0)</f>
        <v>0</v>
      </c>
      <c r="Q300" s="199">
        <f>IFERROR(INDEX(Sept15!$F:$F, MATCH(MEM_BF!$J300, Sept15!$A:$A, 0)), 0)</f>
        <v>0</v>
      </c>
      <c r="R300" s="199">
        <f>IFERROR(INDEX(Sept15!$G:$G, MATCH(MEM_BF!$J300, Sept15!$A:$A, 0)), 0)</f>
        <v>0</v>
      </c>
      <c r="S300" s="199">
        <f>IFERROR(INDEX('Oct15'!$F:$F, MATCH(MEM_BF!$J300,'Oct15'!$A:$A, 0)), 0)</f>
        <v>0</v>
      </c>
      <c r="T300" s="199">
        <f>IFERROR(INDEX('Oct15'!$G:$G, MATCH(MEM_BF!$J300, 'Oct15'!$A:$A, 0)), 0)</f>
        <v>0</v>
      </c>
      <c r="U300" s="199">
        <f>IFERROR(INDEX('Nov15'!$F:$F, MATCH(MEM_BF!$J300,'Nov15'!$A:$A, 0)), 0)</f>
        <v>0</v>
      </c>
      <c r="V300" s="199">
        <f>IFERROR(INDEX('Nov15'!$G:$G, MATCH(MEM_BF!$J300, 'Nov15'!$A:$A, 0)), 0)</f>
        <v>0</v>
      </c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4">
        <f t="shared" si="58"/>
        <v>0</v>
      </c>
      <c r="AL300" s="263">
        <f t="shared" si="63"/>
        <v>0</v>
      </c>
    </row>
    <row r="301" spans="3:38" x14ac:dyDescent="0.3">
      <c r="C301" s="224"/>
      <c r="D301" s="224"/>
      <c r="E301" s="264">
        <f t="shared" si="59"/>
        <v>-1</v>
      </c>
      <c r="F301" s="264">
        <f t="shared" si="60"/>
        <v>0</v>
      </c>
      <c r="G301" s="264">
        <f t="shared" si="61"/>
        <v>0</v>
      </c>
      <c r="H301" s="264">
        <f t="shared" si="64"/>
        <v>-1</v>
      </c>
      <c r="I301" s="267"/>
      <c r="J301" s="224" t="s">
        <v>1951</v>
      </c>
      <c r="K301" s="265" t="str">
        <f t="shared" si="57"/>
        <v>Please</v>
      </c>
      <c r="L301" s="224" t="str">
        <f t="shared" si="62"/>
        <v>Pay</v>
      </c>
      <c r="M301" s="275">
        <f>IFERROR(INDEX(July15!F:F, MATCH(MEM_BF!$J301, July15!$B:$B, 0)), 0)</f>
        <v>0</v>
      </c>
      <c r="N301" s="199">
        <f>IFERROR(INDEX(July15!G:G, MATCH(MEM_BF!$J301, July15!$B:$B, 0)), 0)</f>
        <v>0</v>
      </c>
      <c r="O301" s="199">
        <f>IFERROR(INDEX('Aug15'!F:F, MATCH(MEM_BF!$J301, 'Aug15'!$A:$A, 0)), 0)</f>
        <v>0</v>
      </c>
      <c r="P301" s="199">
        <f>IFERROR(INDEX('Aug15'!$G:$G, MATCH(MEM_BF!$J301, 'Aug15'!$A:$A, 0)), 0)</f>
        <v>0</v>
      </c>
      <c r="Q301" s="199">
        <f>IFERROR(INDEX(Sept15!$F:$F, MATCH(MEM_BF!$J301, Sept15!$A:$A, 0)), 0)</f>
        <v>0</v>
      </c>
      <c r="R301" s="199">
        <f>IFERROR(INDEX(Sept15!$G:$G, MATCH(MEM_BF!$J301, Sept15!$A:$A, 0)), 0)</f>
        <v>0</v>
      </c>
      <c r="S301" s="199">
        <f>IFERROR(INDEX('Oct15'!$F:$F, MATCH(MEM_BF!$J301,'Oct15'!$A:$A, 0)), 0)</f>
        <v>0</v>
      </c>
      <c r="T301" s="199">
        <f>IFERROR(INDEX('Oct15'!$G:$G, MATCH(MEM_BF!$J301, 'Oct15'!$A:$A, 0)), 0)</f>
        <v>0</v>
      </c>
      <c r="U301" s="199">
        <f>IFERROR(INDEX('Nov15'!$F:$F, MATCH(MEM_BF!$J301,'Nov15'!$A:$A, 0)), 0)</f>
        <v>0</v>
      </c>
      <c r="V301" s="199">
        <f>IFERROR(INDEX('Nov15'!$G:$G, MATCH(MEM_BF!$J301, 'Nov15'!$A:$A, 0)), 0)</f>
        <v>0</v>
      </c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4">
        <f t="shared" si="58"/>
        <v>0</v>
      </c>
      <c r="AL301" s="263">
        <f t="shared" si="63"/>
        <v>0</v>
      </c>
    </row>
    <row r="302" spans="3:38" x14ac:dyDescent="0.3">
      <c r="C302" s="224">
        <v>15</v>
      </c>
      <c r="D302" s="224">
        <v>3</v>
      </c>
      <c r="E302" s="264">
        <f t="shared" si="59"/>
        <v>2</v>
      </c>
      <c r="F302" s="264">
        <f t="shared" si="60"/>
        <v>0</v>
      </c>
      <c r="G302" s="264">
        <f t="shared" si="61"/>
        <v>15</v>
      </c>
      <c r="H302" s="264">
        <f t="shared" si="64"/>
        <v>2</v>
      </c>
      <c r="I302" s="267"/>
      <c r="J302" s="224" t="s">
        <v>1953</v>
      </c>
      <c r="K302" s="265">
        <f t="shared" si="57"/>
        <v>2015</v>
      </c>
      <c r="L302" s="224" t="str">
        <f t="shared" si="62"/>
        <v>Mar</v>
      </c>
      <c r="M302" s="275">
        <f>IFERROR(INDEX(July15!F:F, MATCH(MEM_BF!$J302, July15!$B:$B, 0)), 0)</f>
        <v>0</v>
      </c>
      <c r="N302" s="199">
        <f>IFERROR(INDEX(July15!G:G, MATCH(MEM_BF!$J302, July15!$B:$B, 0)), 0)</f>
        <v>0</v>
      </c>
      <c r="O302" s="199">
        <f>IFERROR(INDEX('Aug15'!F:F, MATCH(MEM_BF!$J302, 'Aug15'!$A:$A, 0)), 0)</f>
        <v>0</v>
      </c>
      <c r="P302" s="199">
        <f>IFERROR(INDEX('Aug15'!$G:$G, MATCH(MEM_BF!$J302, 'Aug15'!$A:$A, 0)), 0)</f>
        <v>0</v>
      </c>
      <c r="Q302" s="199">
        <f>IFERROR(INDEX(Sept15!$F:$F, MATCH(MEM_BF!$J302, Sept15!$A:$A, 0)), 0)</f>
        <v>0</v>
      </c>
      <c r="R302" s="199">
        <f>IFERROR(INDEX(Sept15!$G:$G, MATCH(MEM_BF!$J302, Sept15!$A:$A, 0)), 0)</f>
        <v>0</v>
      </c>
      <c r="S302" s="199">
        <f>IFERROR(INDEX('Oct15'!$F:$F, MATCH(MEM_BF!$J302,'Oct15'!$A:$A, 0)), 0)</f>
        <v>0</v>
      </c>
      <c r="T302" s="199">
        <f>IFERROR(INDEX('Oct15'!$G:$G, MATCH(MEM_BF!$J302, 'Oct15'!$A:$A, 0)), 0)</f>
        <v>0</v>
      </c>
      <c r="U302" s="199">
        <f>IFERROR(INDEX('Nov15'!$F:$F, MATCH(MEM_BF!$J302,'Nov15'!$A:$A, 0)), 0)</f>
        <v>0</v>
      </c>
      <c r="V302" s="199">
        <f>IFERROR(INDEX('Nov15'!$G:$G, MATCH(MEM_BF!$J302, 'Nov15'!$A:$A, 0)), 0)</f>
        <v>0</v>
      </c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4">
        <f t="shared" si="58"/>
        <v>0</v>
      </c>
      <c r="AL302" s="263">
        <f t="shared" si="63"/>
        <v>0</v>
      </c>
    </row>
    <row r="303" spans="3:38" x14ac:dyDescent="0.3">
      <c r="C303" s="224"/>
      <c r="D303" s="224"/>
      <c r="E303" s="264">
        <f t="shared" si="59"/>
        <v>-1</v>
      </c>
      <c r="F303" s="264">
        <f t="shared" si="60"/>
        <v>0</v>
      </c>
      <c r="G303" s="264">
        <f t="shared" si="61"/>
        <v>0</v>
      </c>
      <c r="H303" s="264">
        <f t="shared" si="64"/>
        <v>-1</v>
      </c>
      <c r="I303" s="267"/>
      <c r="J303" s="224" t="s">
        <v>1955</v>
      </c>
      <c r="K303" s="265" t="str">
        <f t="shared" si="57"/>
        <v>Please</v>
      </c>
      <c r="L303" s="224" t="str">
        <f t="shared" si="62"/>
        <v>Pay</v>
      </c>
      <c r="M303" s="275">
        <f>IFERROR(INDEX(July15!F:F, MATCH(MEM_BF!$J303, July15!$B:$B, 0)), 0)</f>
        <v>0</v>
      </c>
      <c r="N303" s="199">
        <f>IFERROR(INDEX(July15!G:G, MATCH(MEM_BF!$J303, July15!$B:$B, 0)), 0)</f>
        <v>0</v>
      </c>
      <c r="O303" s="199">
        <f>IFERROR(INDEX('Aug15'!F:F, MATCH(MEM_BF!$J303, 'Aug15'!$A:$A, 0)), 0)</f>
        <v>0</v>
      </c>
      <c r="P303" s="199">
        <f>IFERROR(INDEX('Aug15'!$G:$G, MATCH(MEM_BF!$J303, 'Aug15'!$A:$A, 0)), 0)</f>
        <v>0</v>
      </c>
      <c r="Q303" s="199">
        <f>IFERROR(INDEX(Sept15!$F:$F, MATCH(MEM_BF!$J303, Sept15!$A:$A, 0)), 0)</f>
        <v>0</v>
      </c>
      <c r="R303" s="199">
        <f>IFERROR(INDEX(Sept15!$G:$G, MATCH(MEM_BF!$J303, Sept15!$A:$A, 0)), 0)</f>
        <v>0</v>
      </c>
      <c r="S303" s="199">
        <f>IFERROR(INDEX('Oct15'!$F:$F, MATCH(MEM_BF!$J303,'Oct15'!$A:$A, 0)), 0)</f>
        <v>0</v>
      </c>
      <c r="T303" s="199">
        <f>IFERROR(INDEX('Oct15'!$G:$G, MATCH(MEM_BF!$J303, 'Oct15'!$A:$A, 0)), 0)</f>
        <v>0</v>
      </c>
      <c r="U303" s="199">
        <f>IFERROR(INDEX('Nov15'!$F:$F, MATCH(MEM_BF!$J303,'Nov15'!$A:$A, 0)), 0)</f>
        <v>0</v>
      </c>
      <c r="V303" s="199">
        <f>IFERROR(INDEX('Nov15'!$G:$G, MATCH(MEM_BF!$J303, 'Nov15'!$A:$A, 0)), 0)</f>
        <v>0</v>
      </c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4">
        <f t="shared" si="58"/>
        <v>0</v>
      </c>
      <c r="AL303" s="263">
        <f t="shared" si="63"/>
        <v>0</v>
      </c>
    </row>
    <row r="304" spans="3:38" x14ac:dyDescent="0.3">
      <c r="C304" s="224"/>
      <c r="D304" s="224"/>
      <c r="E304" s="264">
        <f t="shared" si="59"/>
        <v>-1</v>
      </c>
      <c r="F304" s="264">
        <f t="shared" si="60"/>
        <v>0</v>
      </c>
      <c r="G304" s="264">
        <f t="shared" si="61"/>
        <v>0</v>
      </c>
      <c r="H304" s="264">
        <f t="shared" si="64"/>
        <v>-1</v>
      </c>
      <c r="I304" s="267"/>
      <c r="J304" s="224" t="s">
        <v>1961</v>
      </c>
      <c r="K304" s="265" t="str">
        <f t="shared" si="57"/>
        <v>Please</v>
      </c>
      <c r="L304" s="224" t="str">
        <f t="shared" si="62"/>
        <v>Pay</v>
      </c>
      <c r="M304" s="275">
        <f>IFERROR(INDEX(July15!F:F, MATCH(MEM_BF!$J304, July15!$B:$B, 0)), 0)</f>
        <v>0</v>
      </c>
      <c r="N304" s="199">
        <f>IFERROR(INDEX(July15!G:G, MATCH(MEM_BF!$J304, July15!$B:$B, 0)), 0)</f>
        <v>0</v>
      </c>
      <c r="O304" s="199">
        <f>IFERROR(INDEX('Aug15'!F:F, MATCH(MEM_BF!$J304, 'Aug15'!$A:$A, 0)), 0)</f>
        <v>0</v>
      </c>
      <c r="P304" s="199">
        <f>IFERROR(INDEX('Aug15'!$G:$G, MATCH(MEM_BF!$J304, 'Aug15'!$A:$A, 0)), 0)</f>
        <v>0</v>
      </c>
      <c r="Q304" s="199">
        <f>IFERROR(INDEX(Sept15!$F:$F, MATCH(MEM_BF!$J304, Sept15!$A:$A, 0)), 0)</f>
        <v>0</v>
      </c>
      <c r="R304" s="199">
        <f>IFERROR(INDEX(Sept15!$G:$G, MATCH(MEM_BF!$J304, Sept15!$A:$A, 0)), 0)</f>
        <v>0</v>
      </c>
      <c r="S304" s="199">
        <f>IFERROR(INDEX('Oct15'!$F:$F, MATCH(MEM_BF!$J304,'Oct15'!$A:$A, 0)), 0)</f>
        <v>0</v>
      </c>
      <c r="T304" s="199">
        <f>IFERROR(INDEX('Oct15'!$G:$G, MATCH(MEM_BF!$J304, 'Oct15'!$A:$A, 0)), 0)</f>
        <v>0</v>
      </c>
      <c r="U304" s="199">
        <f>IFERROR(INDEX('Nov15'!$F:$F, MATCH(MEM_BF!$J304,'Nov15'!$A:$A, 0)), 0)</f>
        <v>0</v>
      </c>
      <c r="V304" s="199">
        <f>IFERROR(INDEX('Nov15'!$G:$G, MATCH(MEM_BF!$J304, 'Nov15'!$A:$A, 0)), 0)</f>
        <v>0</v>
      </c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4">
        <f t="shared" si="58"/>
        <v>0</v>
      </c>
      <c r="AL304" s="263">
        <f t="shared" si="63"/>
        <v>0</v>
      </c>
    </row>
    <row r="305" spans="3:38" x14ac:dyDescent="0.3">
      <c r="C305" s="224">
        <v>15</v>
      </c>
      <c r="D305" s="224">
        <v>2</v>
      </c>
      <c r="E305" s="264">
        <f t="shared" si="59"/>
        <v>1</v>
      </c>
      <c r="F305" s="264">
        <f t="shared" si="60"/>
        <v>0</v>
      </c>
      <c r="G305" s="264">
        <f t="shared" si="61"/>
        <v>15</v>
      </c>
      <c r="H305" s="264">
        <f t="shared" si="64"/>
        <v>1</v>
      </c>
      <c r="I305" s="267"/>
      <c r="J305" s="224" t="s">
        <v>1964</v>
      </c>
      <c r="K305" s="265">
        <f t="shared" si="57"/>
        <v>2015</v>
      </c>
      <c r="L305" s="224" t="str">
        <f t="shared" si="62"/>
        <v>Feb</v>
      </c>
      <c r="M305" s="275">
        <f>IFERROR(INDEX(July15!F:F, MATCH(MEM_BF!$J305, July15!$B:$B, 0)), 0)</f>
        <v>0</v>
      </c>
      <c r="N305" s="199">
        <f>IFERROR(INDEX(July15!G:G, MATCH(MEM_BF!$J305, July15!$B:$B, 0)), 0)</f>
        <v>0</v>
      </c>
      <c r="O305" s="199">
        <f>IFERROR(INDEX('Aug15'!F:F, MATCH(MEM_BF!$J305, 'Aug15'!$A:$A, 0)), 0)</f>
        <v>0</v>
      </c>
      <c r="P305" s="199">
        <f>IFERROR(INDEX('Aug15'!$G:$G, MATCH(MEM_BF!$J305, 'Aug15'!$A:$A, 0)), 0)</f>
        <v>0</v>
      </c>
      <c r="Q305" s="199">
        <f>IFERROR(INDEX(Sept15!$F:$F, MATCH(MEM_BF!$J305, Sept15!$A:$A, 0)), 0)</f>
        <v>0</v>
      </c>
      <c r="R305" s="199">
        <f>IFERROR(INDEX(Sept15!$G:$G, MATCH(MEM_BF!$J305, Sept15!$A:$A, 0)), 0)</f>
        <v>0</v>
      </c>
      <c r="S305" s="199">
        <f>IFERROR(INDEX('Oct15'!$F:$F, MATCH(MEM_BF!$J305,'Oct15'!$A:$A, 0)), 0)</f>
        <v>0</v>
      </c>
      <c r="T305" s="199">
        <f>IFERROR(INDEX('Oct15'!$G:$G, MATCH(MEM_BF!$J305, 'Oct15'!$A:$A, 0)), 0)</f>
        <v>0</v>
      </c>
      <c r="U305" s="199">
        <f>IFERROR(INDEX('Nov15'!$F:$F, MATCH(MEM_BF!$J305,'Nov15'!$A:$A, 0)), 0)</f>
        <v>0</v>
      </c>
      <c r="V305" s="199">
        <f>IFERROR(INDEX('Nov15'!$G:$G, MATCH(MEM_BF!$J305, 'Nov15'!$A:$A, 0)), 0)</f>
        <v>0</v>
      </c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4">
        <f t="shared" si="58"/>
        <v>0</v>
      </c>
      <c r="AL305" s="263">
        <f t="shared" si="63"/>
        <v>0</v>
      </c>
    </row>
    <row r="306" spans="3:38" x14ac:dyDescent="0.3">
      <c r="C306" s="224">
        <v>15</v>
      </c>
      <c r="D306" s="224">
        <v>6</v>
      </c>
      <c r="E306" s="264">
        <f t="shared" si="59"/>
        <v>12</v>
      </c>
      <c r="F306" s="264">
        <f t="shared" si="60"/>
        <v>1</v>
      </c>
      <c r="G306" s="264">
        <f t="shared" si="61"/>
        <v>16</v>
      </c>
      <c r="H306" s="264">
        <f t="shared" si="64"/>
        <v>0</v>
      </c>
      <c r="I306" s="267"/>
      <c r="J306" s="224" t="s">
        <v>1966</v>
      </c>
      <c r="K306" s="265">
        <f t="shared" si="57"/>
        <v>2016</v>
      </c>
      <c r="L306" s="224" t="str">
        <f t="shared" si="62"/>
        <v>Jan</v>
      </c>
      <c r="M306" s="275">
        <f>IFERROR(INDEX(July15!F:F, MATCH(MEM_BF!$J306, July15!$B:$B, 0)), 0)</f>
        <v>0</v>
      </c>
      <c r="N306" s="199">
        <f>IFERROR(INDEX(July15!G:G, MATCH(MEM_BF!$J306, July15!$B:$B, 0)), 0)</f>
        <v>0</v>
      </c>
      <c r="O306" s="199">
        <f>IFERROR(INDEX('Aug15'!F:F, MATCH(MEM_BF!$J306, 'Aug15'!$A:$A, 0)), 0)</f>
        <v>80</v>
      </c>
      <c r="P306" s="199">
        <f>IFERROR(INDEX('Aug15'!$G:$G, MATCH(MEM_BF!$J306, 'Aug15'!$A:$A, 0)), 0)</f>
        <v>0</v>
      </c>
      <c r="Q306" s="199">
        <f>IFERROR(INDEX(Sept15!$F:$F, MATCH(MEM_BF!$J306, Sept15!$A:$A, 0)), 0)</f>
        <v>20</v>
      </c>
      <c r="R306" s="199">
        <f>IFERROR(INDEX(Sept15!$G:$G, MATCH(MEM_BF!$J306, Sept15!$A:$A, 0)), 0)</f>
        <v>0</v>
      </c>
      <c r="S306" s="199">
        <f>IFERROR(INDEX('Oct15'!$F:$F, MATCH(MEM_BF!$J306,'Oct15'!$A:$A, 0)), 0)</f>
        <v>20</v>
      </c>
      <c r="T306" s="199">
        <f>IFERROR(INDEX('Oct15'!$G:$G, MATCH(MEM_BF!$J306, 'Oct15'!$A:$A, 0)), 0)</f>
        <v>0</v>
      </c>
      <c r="U306" s="199">
        <f>IFERROR(INDEX('Nov15'!$F:$F, MATCH(MEM_BF!$J306,'Nov15'!$A:$A, 0)), 0)</f>
        <v>20</v>
      </c>
      <c r="V306" s="199">
        <f>IFERROR(INDEX('Nov15'!$G:$G, MATCH(MEM_BF!$J306, 'Nov15'!$A:$A, 0)), 0)</f>
        <v>0</v>
      </c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4">
        <f t="shared" si="58"/>
        <v>140</v>
      </c>
      <c r="AL306" s="263">
        <f t="shared" si="63"/>
        <v>7</v>
      </c>
    </row>
    <row r="307" spans="3:38" x14ac:dyDescent="0.3">
      <c r="C307" s="224">
        <v>15</v>
      </c>
      <c r="D307" s="224">
        <v>3</v>
      </c>
      <c r="E307" s="264">
        <f t="shared" si="59"/>
        <v>2</v>
      </c>
      <c r="F307" s="264">
        <f t="shared" si="60"/>
        <v>0</v>
      </c>
      <c r="G307" s="264">
        <f t="shared" si="61"/>
        <v>15</v>
      </c>
      <c r="H307" s="264">
        <f t="shared" si="64"/>
        <v>2</v>
      </c>
      <c r="I307" s="267"/>
      <c r="J307" s="224" t="s">
        <v>1968</v>
      </c>
      <c r="K307" s="265">
        <f t="shared" si="57"/>
        <v>2015</v>
      </c>
      <c r="L307" s="224" t="str">
        <f t="shared" si="62"/>
        <v>Mar</v>
      </c>
      <c r="M307" s="275">
        <f>IFERROR(INDEX(July15!F:F, MATCH(MEM_BF!$J307, July15!$B:$B, 0)), 0)</f>
        <v>0</v>
      </c>
      <c r="N307" s="199">
        <f>IFERROR(INDEX(July15!G:G, MATCH(MEM_BF!$J307, July15!$B:$B, 0)), 0)</f>
        <v>0</v>
      </c>
      <c r="O307" s="199">
        <f>IFERROR(INDEX('Aug15'!F:F, MATCH(MEM_BF!$J307, 'Aug15'!$A:$A, 0)), 0)</f>
        <v>0</v>
      </c>
      <c r="P307" s="199">
        <f>IFERROR(INDEX('Aug15'!$G:$G, MATCH(MEM_BF!$J307, 'Aug15'!$A:$A, 0)), 0)</f>
        <v>0</v>
      </c>
      <c r="Q307" s="199">
        <f>IFERROR(INDEX(Sept15!$F:$F, MATCH(MEM_BF!$J307, Sept15!$A:$A, 0)), 0)</f>
        <v>0</v>
      </c>
      <c r="R307" s="199">
        <f>IFERROR(INDEX(Sept15!$G:$G, MATCH(MEM_BF!$J307, Sept15!$A:$A, 0)), 0)</f>
        <v>0</v>
      </c>
      <c r="S307" s="199">
        <f>IFERROR(INDEX('Oct15'!$F:$F, MATCH(MEM_BF!$J307,'Oct15'!$A:$A, 0)), 0)</f>
        <v>0</v>
      </c>
      <c r="T307" s="199">
        <f>IFERROR(INDEX('Oct15'!$G:$G, MATCH(MEM_BF!$J307, 'Oct15'!$A:$A, 0)), 0)</f>
        <v>0</v>
      </c>
      <c r="U307" s="199">
        <f>IFERROR(INDEX('Nov15'!$F:$F, MATCH(MEM_BF!$J307,'Nov15'!$A:$A, 0)), 0)</f>
        <v>0</v>
      </c>
      <c r="V307" s="199">
        <f>IFERROR(INDEX('Nov15'!$G:$G, MATCH(MEM_BF!$J307, 'Nov15'!$A:$A, 0)), 0)</f>
        <v>0</v>
      </c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4">
        <f t="shared" si="58"/>
        <v>0</v>
      </c>
      <c r="AL307" s="263">
        <f t="shared" si="63"/>
        <v>0</v>
      </c>
    </row>
    <row r="308" spans="3:38" x14ac:dyDescent="0.3">
      <c r="C308" s="224">
        <v>15</v>
      </c>
      <c r="D308" s="224">
        <v>7</v>
      </c>
      <c r="E308" s="264">
        <f t="shared" si="59"/>
        <v>7</v>
      </c>
      <c r="F308" s="264">
        <f t="shared" si="60"/>
        <v>0</v>
      </c>
      <c r="G308" s="264">
        <f t="shared" si="61"/>
        <v>15</v>
      </c>
      <c r="H308" s="264">
        <f t="shared" si="64"/>
        <v>7</v>
      </c>
      <c r="I308" s="267"/>
      <c r="J308" s="224" t="s">
        <v>431</v>
      </c>
      <c r="K308" s="265">
        <f t="shared" si="57"/>
        <v>2015</v>
      </c>
      <c r="L308" s="224" t="str">
        <f t="shared" si="62"/>
        <v>Aug</v>
      </c>
      <c r="M308" s="275">
        <f>IFERROR(INDEX(July15!F:F, MATCH(MEM_BF!$J308, July15!$B:$B, 0)), 0)</f>
        <v>0</v>
      </c>
      <c r="N308" s="199">
        <f>IFERROR(INDEX(July15!G:G, MATCH(MEM_BF!$J308, July15!$B:$B, 0)), 0)</f>
        <v>0</v>
      </c>
      <c r="O308" s="199">
        <f>IFERROR(INDEX('Aug15'!F:F, MATCH(MEM_BF!$J308, 'Aug15'!$A:$A, 0)), 0)</f>
        <v>20</v>
      </c>
      <c r="P308" s="199">
        <f>IFERROR(INDEX('Aug15'!$G:$G, MATCH(MEM_BF!$J308, 'Aug15'!$A:$A, 0)), 0)</f>
        <v>0</v>
      </c>
      <c r="Q308" s="199">
        <f>IFERROR(INDEX(Sept15!$F:$F, MATCH(MEM_BF!$J308, Sept15!$A:$A, 0)), 0)</f>
        <v>0</v>
      </c>
      <c r="R308" s="199">
        <f>IFERROR(INDEX(Sept15!$G:$G, MATCH(MEM_BF!$J308, Sept15!$A:$A, 0)), 0)</f>
        <v>0</v>
      </c>
      <c r="S308" s="199">
        <f>IFERROR(INDEX('Oct15'!$F:$F, MATCH(MEM_BF!$J308,'Oct15'!$A:$A, 0)), 0)</f>
        <v>0</v>
      </c>
      <c r="T308" s="199">
        <f>IFERROR(INDEX('Oct15'!$G:$G, MATCH(MEM_BF!$J308, 'Oct15'!$A:$A, 0)), 0)</f>
        <v>0</v>
      </c>
      <c r="U308" s="199">
        <f>IFERROR(INDEX('Nov15'!$F:$F, MATCH(MEM_BF!$J308,'Nov15'!$A:$A, 0)), 0)</f>
        <v>0</v>
      </c>
      <c r="V308" s="199">
        <f>IFERROR(INDEX('Nov15'!$G:$G, MATCH(MEM_BF!$J308, 'Nov15'!$A:$A, 0)), 0)</f>
        <v>0</v>
      </c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4">
        <f t="shared" si="58"/>
        <v>20</v>
      </c>
      <c r="AL308" s="263">
        <f t="shared" si="63"/>
        <v>1</v>
      </c>
    </row>
    <row r="309" spans="3:38" x14ac:dyDescent="0.3">
      <c r="C309" s="198">
        <v>15</v>
      </c>
      <c r="D309" s="198">
        <v>8</v>
      </c>
      <c r="E309" s="264">
        <f t="shared" si="59"/>
        <v>9</v>
      </c>
      <c r="F309" s="264">
        <f t="shared" si="60"/>
        <v>0</v>
      </c>
      <c r="G309" s="264">
        <f t="shared" si="61"/>
        <v>15</v>
      </c>
      <c r="H309" s="264">
        <f t="shared" si="64"/>
        <v>9</v>
      </c>
      <c r="I309" s="271"/>
      <c r="J309" s="198" t="s">
        <v>2330</v>
      </c>
      <c r="K309" s="265">
        <f t="shared" si="57"/>
        <v>2015</v>
      </c>
      <c r="L309" s="224" t="str">
        <f t="shared" si="62"/>
        <v>Oct</v>
      </c>
      <c r="M309" s="275">
        <f>IFERROR(INDEX(July15!F:F, MATCH(MEM_BF!$J309, July15!$B:$B, 0)), 0)</f>
        <v>0</v>
      </c>
      <c r="N309" s="199">
        <f>IFERROR(INDEX(July15!G:G, MATCH(MEM_BF!$J309, July15!$B:$B, 0)), 0)</f>
        <v>0</v>
      </c>
      <c r="O309" s="199">
        <f>IFERROR(INDEX('Aug15'!F:F, MATCH(MEM_BF!$J309, 'Aug15'!$A:$A, 0)), 0)</f>
        <v>20</v>
      </c>
      <c r="P309" s="199">
        <f>IFERROR(INDEX('Aug15'!$G:$G, MATCH(MEM_BF!$J309, 'Aug15'!$A:$A, 0)), 0)</f>
        <v>0</v>
      </c>
      <c r="Q309" s="199">
        <f>IFERROR(INDEX(Sept15!$F:$F, MATCH(MEM_BF!$J309, Sept15!$A:$A, 0)), 0)</f>
        <v>0</v>
      </c>
      <c r="R309" s="199">
        <f>IFERROR(INDEX(Sept15!$G:$G, MATCH(MEM_BF!$J309, Sept15!$A:$A, 0)), 0)</f>
        <v>0</v>
      </c>
      <c r="S309" s="199">
        <f>IFERROR(INDEX('Oct15'!$F:$F, MATCH(MEM_BF!$J309,'Oct15'!$A:$A, 0)), 0)</f>
        <v>20</v>
      </c>
      <c r="T309" s="199">
        <f>IFERROR(INDEX('Oct15'!$G:$G, MATCH(MEM_BF!$J309, 'Oct15'!$A:$A, 0)), 0)</f>
        <v>0</v>
      </c>
      <c r="U309" s="199">
        <f>IFERROR(INDEX('Nov15'!$F:$F, MATCH(MEM_BF!$J309,'Nov15'!$A:$A, 0)), 0)</f>
        <v>0</v>
      </c>
      <c r="V309" s="199">
        <f>IFERROR(INDEX('Nov15'!$G:$G, MATCH(MEM_BF!$J309, 'Nov15'!$A:$A, 0)), 0)</f>
        <v>0</v>
      </c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4">
        <f t="shared" si="58"/>
        <v>40</v>
      </c>
      <c r="AL309" s="263">
        <f t="shared" si="63"/>
        <v>2</v>
      </c>
    </row>
    <row r="310" spans="3:38" x14ac:dyDescent="0.3">
      <c r="C310" s="224"/>
      <c r="D310" s="224"/>
      <c r="E310" s="264">
        <f t="shared" si="59"/>
        <v>-1</v>
      </c>
      <c r="F310" s="264">
        <f t="shared" si="60"/>
        <v>0</v>
      </c>
      <c r="G310" s="264">
        <f t="shared" si="61"/>
        <v>0</v>
      </c>
      <c r="H310" s="264">
        <f t="shared" si="64"/>
        <v>-1</v>
      </c>
      <c r="I310" s="267"/>
      <c r="J310" s="224" t="s">
        <v>1970</v>
      </c>
      <c r="K310" s="265" t="str">
        <f t="shared" si="57"/>
        <v>Please</v>
      </c>
      <c r="L310" s="224" t="str">
        <f t="shared" si="62"/>
        <v>Pay</v>
      </c>
      <c r="M310" s="275">
        <f>IFERROR(INDEX(July15!F:F, MATCH(MEM_BF!$J310, July15!$B:$B, 0)), 0)</f>
        <v>0</v>
      </c>
      <c r="N310" s="199">
        <f>IFERROR(INDEX(July15!G:G, MATCH(MEM_BF!$J310, July15!$B:$B, 0)), 0)</f>
        <v>0</v>
      </c>
      <c r="O310" s="199">
        <f>IFERROR(INDEX('Aug15'!F:F, MATCH(MEM_BF!$J310, 'Aug15'!$A:$A, 0)), 0)</f>
        <v>0</v>
      </c>
      <c r="P310" s="199">
        <f>IFERROR(INDEX('Aug15'!$G:$G, MATCH(MEM_BF!$J310, 'Aug15'!$A:$A, 0)), 0)</f>
        <v>0</v>
      </c>
      <c r="Q310" s="199">
        <f>IFERROR(INDEX(Sept15!$F:$F, MATCH(MEM_BF!$J310, Sept15!$A:$A, 0)), 0)</f>
        <v>0</v>
      </c>
      <c r="R310" s="199">
        <f>IFERROR(INDEX(Sept15!$G:$G, MATCH(MEM_BF!$J310, Sept15!$A:$A, 0)), 0)</f>
        <v>0</v>
      </c>
      <c r="S310" s="199">
        <f>IFERROR(INDEX('Oct15'!$F:$F, MATCH(MEM_BF!$J310,'Oct15'!$A:$A, 0)), 0)</f>
        <v>0</v>
      </c>
      <c r="T310" s="199">
        <f>IFERROR(INDEX('Oct15'!$G:$G, MATCH(MEM_BF!$J310, 'Oct15'!$A:$A, 0)), 0)</f>
        <v>0</v>
      </c>
      <c r="U310" s="199">
        <f>IFERROR(INDEX('Nov15'!$F:$F, MATCH(MEM_BF!$J310,'Nov15'!$A:$A, 0)), 0)</f>
        <v>0</v>
      </c>
      <c r="V310" s="199">
        <f>IFERROR(INDEX('Nov15'!$G:$G, MATCH(MEM_BF!$J310, 'Nov15'!$A:$A, 0)), 0)</f>
        <v>0</v>
      </c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4">
        <f t="shared" si="58"/>
        <v>0</v>
      </c>
      <c r="AL310" s="263">
        <f t="shared" si="63"/>
        <v>0</v>
      </c>
    </row>
    <row r="311" spans="3:38" x14ac:dyDescent="0.3">
      <c r="C311" s="224">
        <v>15</v>
      </c>
      <c r="D311" s="224">
        <v>6</v>
      </c>
      <c r="E311" s="264">
        <f t="shared" si="59"/>
        <v>5</v>
      </c>
      <c r="F311" s="264">
        <f t="shared" si="60"/>
        <v>0</v>
      </c>
      <c r="G311" s="264">
        <f t="shared" si="61"/>
        <v>15</v>
      </c>
      <c r="H311" s="264">
        <f t="shared" si="64"/>
        <v>5</v>
      </c>
      <c r="I311" s="267"/>
      <c r="J311" s="224" t="s">
        <v>1971</v>
      </c>
      <c r="K311" s="265">
        <f t="shared" si="57"/>
        <v>2015</v>
      </c>
      <c r="L311" s="224" t="str">
        <f t="shared" si="62"/>
        <v>Jun</v>
      </c>
      <c r="M311" s="275">
        <f>IFERROR(INDEX(July15!F:F, MATCH(MEM_BF!$J311, July15!$B:$B, 0)), 0)</f>
        <v>0</v>
      </c>
      <c r="N311" s="199">
        <f>IFERROR(INDEX(July15!G:G, MATCH(MEM_BF!$J311, July15!$B:$B, 0)), 0)</f>
        <v>0</v>
      </c>
      <c r="O311" s="199">
        <f>IFERROR(INDEX('Aug15'!F:F, MATCH(MEM_BF!$J311, 'Aug15'!$A:$A, 0)), 0)</f>
        <v>0</v>
      </c>
      <c r="P311" s="199">
        <f>IFERROR(INDEX('Aug15'!$G:$G, MATCH(MEM_BF!$J311, 'Aug15'!$A:$A, 0)), 0)</f>
        <v>0</v>
      </c>
      <c r="Q311" s="199">
        <f>IFERROR(INDEX(Sept15!$F:$F, MATCH(MEM_BF!$J311, Sept15!$A:$A, 0)), 0)</f>
        <v>0</v>
      </c>
      <c r="R311" s="199">
        <f>IFERROR(INDEX(Sept15!$G:$G, MATCH(MEM_BF!$J311, Sept15!$A:$A, 0)), 0)</f>
        <v>0</v>
      </c>
      <c r="S311" s="199">
        <f>IFERROR(INDEX('Oct15'!$F:$F, MATCH(MEM_BF!$J311,'Oct15'!$A:$A, 0)), 0)</f>
        <v>0</v>
      </c>
      <c r="T311" s="199">
        <f>IFERROR(INDEX('Oct15'!$G:$G, MATCH(MEM_BF!$J311, 'Oct15'!$A:$A, 0)), 0)</f>
        <v>0</v>
      </c>
      <c r="U311" s="199">
        <f>IFERROR(INDEX('Nov15'!$F:$F, MATCH(MEM_BF!$J311,'Nov15'!$A:$A, 0)), 0)</f>
        <v>0</v>
      </c>
      <c r="V311" s="199">
        <f>IFERROR(INDEX('Nov15'!$G:$G, MATCH(MEM_BF!$J311, 'Nov15'!$A:$A, 0)), 0)</f>
        <v>0</v>
      </c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4">
        <f t="shared" si="58"/>
        <v>0</v>
      </c>
      <c r="AL311" s="263">
        <f t="shared" si="63"/>
        <v>0</v>
      </c>
    </row>
    <row r="312" spans="3:38" x14ac:dyDescent="0.3">
      <c r="C312" s="224">
        <v>15</v>
      </c>
      <c r="D312" s="224">
        <v>12</v>
      </c>
      <c r="E312" s="264">
        <f t="shared" si="59"/>
        <v>26</v>
      </c>
      <c r="F312" s="264">
        <f t="shared" si="60"/>
        <v>2</v>
      </c>
      <c r="G312" s="264">
        <f t="shared" si="61"/>
        <v>17</v>
      </c>
      <c r="H312" s="264">
        <f t="shared" si="64"/>
        <v>2</v>
      </c>
      <c r="I312" s="267"/>
      <c r="J312" s="224" t="s">
        <v>1976</v>
      </c>
      <c r="K312" s="265">
        <f t="shared" si="57"/>
        <v>2017</v>
      </c>
      <c r="L312" s="224" t="str">
        <f t="shared" si="62"/>
        <v>Mar</v>
      </c>
      <c r="M312" s="275">
        <f>IFERROR(INDEX(July15!F:F, MATCH(MEM_BF!$J312, July15!$B:$B, 0)), 0)</f>
        <v>0</v>
      </c>
      <c r="N312" s="199">
        <f>IFERROR(INDEX(July15!G:G, MATCH(MEM_BF!$J312, July15!$B:$B, 0)), 0)</f>
        <v>0</v>
      </c>
      <c r="O312" s="199">
        <f>IFERROR(INDEX('Aug15'!F:F, MATCH(MEM_BF!$J312, 'Aug15'!$A:$A, 0)), 0)</f>
        <v>0</v>
      </c>
      <c r="P312" s="199">
        <f>IFERROR(INDEX('Aug15'!$G:$G, MATCH(MEM_BF!$J312, 'Aug15'!$A:$A, 0)), 0)</f>
        <v>0</v>
      </c>
      <c r="Q312" s="199">
        <f>IFERROR(INDEX(Sept15!$F:$F, MATCH(MEM_BF!$J312, Sept15!$A:$A, 0)), 0)</f>
        <v>300</v>
      </c>
      <c r="R312" s="199">
        <f>IFERROR(INDEX(Sept15!$G:$G, MATCH(MEM_BF!$J312, Sept15!$A:$A, 0)), 0)</f>
        <v>0</v>
      </c>
      <c r="S312" s="199">
        <f>IFERROR(INDEX('Oct15'!$F:$F, MATCH(MEM_BF!$J312,'Oct15'!$A:$A, 0)), 0)</f>
        <v>0</v>
      </c>
      <c r="T312" s="199">
        <f>IFERROR(INDEX('Oct15'!$G:$G, MATCH(MEM_BF!$J312, 'Oct15'!$A:$A, 0)), 0)</f>
        <v>0</v>
      </c>
      <c r="U312" s="199">
        <f>IFERROR(INDEX('Nov15'!$F:$F, MATCH(MEM_BF!$J312,'Nov15'!$A:$A, 0)), 0)</f>
        <v>0</v>
      </c>
      <c r="V312" s="199">
        <f>IFERROR(INDEX('Nov15'!$G:$G, MATCH(MEM_BF!$J312, 'Nov15'!$A:$A, 0)), 0)</f>
        <v>0</v>
      </c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4">
        <f t="shared" si="58"/>
        <v>300</v>
      </c>
      <c r="AL312" s="263">
        <f t="shared" si="63"/>
        <v>15</v>
      </c>
    </row>
    <row r="313" spans="3:38" x14ac:dyDescent="0.3">
      <c r="C313" s="224"/>
      <c r="D313" s="224"/>
      <c r="E313" s="264">
        <f t="shared" si="59"/>
        <v>-1</v>
      </c>
      <c r="F313" s="264">
        <f t="shared" si="60"/>
        <v>0</v>
      </c>
      <c r="G313" s="264">
        <f t="shared" si="61"/>
        <v>0</v>
      </c>
      <c r="H313" s="264">
        <f t="shared" si="64"/>
        <v>-1</v>
      </c>
      <c r="I313" s="267"/>
      <c r="J313" s="224" t="s">
        <v>1979</v>
      </c>
      <c r="K313" s="265" t="str">
        <f t="shared" si="57"/>
        <v>Please</v>
      </c>
      <c r="L313" s="224" t="str">
        <f t="shared" si="62"/>
        <v>Pay</v>
      </c>
      <c r="M313" s="275">
        <f>IFERROR(INDEX(July15!F:F, MATCH(MEM_BF!$J313, July15!$B:$B, 0)), 0)</f>
        <v>0</v>
      </c>
      <c r="N313" s="199">
        <f>IFERROR(INDEX(July15!G:G, MATCH(MEM_BF!$J313, July15!$B:$B, 0)), 0)</f>
        <v>0</v>
      </c>
      <c r="O313" s="199">
        <f>IFERROR(INDEX('Aug15'!F:F, MATCH(MEM_BF!$J313, 'Aug15'!$A:$A, 0)), 0)</f>
        <v>0</v>
      </c>
      <c r="P313" s="199">
        <f>IFERROR(INDEX('Aug15'!$G:$G, MATCH(MEM_BF!$J313, 'Aug15'!$A:$A, 0)), 0)</f>
        <v>0</v>
      </c>
      <c r="Q313" s="199">
        <f>IFERROR(INDEX(Sept15!$F:$F, MATCH(MEM_BF!$J313, Sept15!$A:$A, 0)), 0)</f>
        <v>0</v>
      </c>
      <c r="R313" s="199">
        <f>IFERROR(INDEX(Sept15!$G:$G, MATCH(MEM_BF!$J313, Sept15!$A:$A, 0)), 0)</f>
        <v>0</v>
      </c>
      <c r="S313" s="199">
        <f>IFERROR(INDEX('Oct15'!$F:$F, MATCH(MEM_BF!$J313,'Oct15'!$A:$A, 0)), 0)</f>
        <v>0</v>
      </c>
      <c r="T313" s="199">
        <f>IFERROR(INDEX('Oct15'!$G:$G, MATCH(MEM_BF!$J313, 'Oct15'!$A:$A, 0)), 0)</f>
        <v>0</v>
      </c>
      <c r="U313" s="199">
        <f>IFERROR(INDEX('Nov15'!$F:$F, MATCH(MEM_BF!$J313,'Nov15'!$A:$A, 0)), 0)</f>
        <v>0</v>
      </c>
      <c r="V313" s="199">
        <f>IFERROR(INDEX('Nov15'!$G:$G, MATCH(MEM_BF!$J313, 'Nov15'!$A:$A, 0)), 0)</f>
        <v>0</v>
      </c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4">
        <f t="shared" si="58"/>
        <v>0</v>
      </c>
      <c r="AL313" s="263">
        <f t="shared" si="63"/>
        <v>0</v>
      </c>
    </row>
    <row r="314" spans="3:38" x14ac:dyDescent="0.3">
      <c r="C314" s="224">
        <v>16</v>
      </c>
      <c r="D314" s="224">
        <v>6</v>
      </c>
      <c r="E314" s="264">
        <f t="shared" si="59"/>
        <v>17</v>
      </c>
      <c r="F314" s="264">
        <f t="shared" si="60"/>
        <v>1</v>
      </c>
      <c r="G314" s="264">
        <f t="shared" si="61"/>
        <v>17</v>
      </c>
      <c r="H314" s="264">
        <f t="shared" si="64"/>
        <v>5</v>
      </c>
      <c r="I314" s="267"/>
      <c r="J314" s="224" t="s">
        <v>460</v>
      </c>
      <c r="K314" s="265">
        <f t="shared" si="57"/>
        <v>2017</v>
      </c>
      <c r="L314" s="224" t="str">
        <f t="shared" si="62"/>
        <v>Jun</v>
      </c>
      <c r="M314" s="275">
        <f>IFERROR(INDEX(July15!F:F, MATCH(MEM_BF!$J314, July15!$B:$B, 0)), 0)</f>
        <v>240</v>
      </c>
      <c r="N314" s="199">
        <f>IFERROR(INDEX(July15!G:G, MATCH(MEM_BF!$J314, July15!$B:$B, 0)), 0)</f>
        <v>0</v>
      </c>
      <c r="O314" s="199">
        <f>IFERROR(INDEX('Aug15'!F:F, MATCH(MEM_BF!$J314, 'Aug15'!$A:$A, 0)), 0)</f>
        <v>0</v>
      </c>
      <c r="P314" s="199">
        <f>IFERROR(INDEX('Aug15'!$G:$G, MATCH(MEM_BF!$J314, 'Aug15'!$A:$A, 0)), 0)</f>
        <v>0</v>
      </c>
      <c r="Q314" s="199">
        <f>IFERROR(INDEX(Sept15!$F:$F, MATCH(MEM_BF!$J314, Sept15!$A:$A, 0)), 0)</f>
        <v>0</v>
      </c>
      <c r="R314" s="199">
        <f>IFERROR(INDEX(Sept15!$G:$G, MATCH(MEM_BF!$J314, Sept15!$A:$A, 0)), 0)</f>
        <v>0</v>
      </c>
      <c r="S314" s="199">
        <f>IFERROR(INDEX('Oct15'!$F:$F, MATCH(MEM_BF!$J314,'Oct15'!$A:$A, 0)), 0)</f>
        <v>0</v>
      </c>
      <c r="T314" s="199">
        <f>IFERROR(INDEX('Oct15'!$G:$G, MATCH(MEM_BF!$J314, 'Oct15'!$A:$A, 0)), 0)</f>
        <v>0</v>
      </c>
      <c r="U314" s="199">
        <f>IFERROR(INDEX('Nov15'!$F:$F, MATCH(MEM_BF!$J314,'Nov15'!$A:$A, 0)), 0)</f>
        <v>0</v>
      </c>
      <c r="V314" s="199">
        <f>IFERROR(INDEX('Nov15'!$G:$G, MATCH(MEM_BF!$J314, 'Nov15'!$A:$A, 0)), 0)</f>
        <v>0</v>
      </c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4">
        <f t="shared" si="58"/>
        <v>240</v>
      </c>
      <c r="AL314" s="263">
        <f t="shared" si="63"/>
        <v>12</v>
      </c>
    </row>
    <row r="315" spans="3:38" x14ac:dyDescent="0.3">
      <c r="C315" s="224">
        <v>15</v>
      </c>
      <c r="D315" s="224">
        <v>6</v>
      </c>
      <c r="E315" s="264">
        <f t="shared" si="59"/>
        <v>5</v>
      </c>
      <c r="F315" s="264">
        <f t="shared" si="60"/>
        <v>0</v>
      </c>
      <c r="G315" s="264">
        <f t="shared" si="61"/>
        <v>15</v>
      </c>
      <c r="H315" s="264">
        <f t="shared" si="64"/>
        <v>5</v>
      </c>
      <c r="I315" s="267"/>
      <c r="J315" s="224" t="s">
        <v>1982</v>
      </c>
      <c r="K315" s="265">
        <f t="shared" si="57"/>
        <v>2015</v>
      </c>
      <c r="L315" s="224" t="str">
        <f t="shared" si="62"/>
        <v>Jun</v>
      </c>
      <c r="M315" s="275">
        <f>IFERROR(INDEX(July15!F:F, MATCH(MEM_BF!$J315, July15!$B:$B, 0)), 0)</f>
        <v>0</v>
      </c>
      <c r="N315" s="199">
        <f>IFERROR(INDEX(July15!G:G, MATCH(MEM_BF!$J315, July15!$B:$B, 0)), 0)</f>
        <v>0</v>
      </c>
      <c r="O315" s="199">
        <f>IFERROR(INDEX('Aug15'!F:F, MATCH(MEM_BF!$J315, 'Aug15'!$A:$A, 0)), 0)</f>
        <v>0</v>
      </c>
      <c r="P315" s="199">
        <f>IFERROR(INDEX('Aug15'!$G:$G, MATCH(MEM_BF!$J315, 'Aug15'!$A:$A, 0)), 0)</f>
        <v>0</v>
      </c>
      <c r="Q315" s="199">
        <f>IFERROR(INDEX(Sept15!$F:$F, MATCH(MEM_BF!$J315, Sept15!$A:$A, 0)), 0)</f>
        <v>0</v>
      </c>
      <c r="R315" s="199">
        <f>IFERROR(INDEX(Sept15!$G:$G, MATCH(MEM_BF!$J315, Sept15!$A:$A, 0)), 0)</f>
        <v>0</v>
      </c>
      <c r="S315" s="199">
        <f>IFERROR(INDEX('Oct15'!$F:$F, MATCH(MEM_BF!$J315,'Oct15'!$A:$A, 0)), 0)</f>
        <v>0</v>
      </c>
      <c r="T315" s="199">
        <f>IFERROR(INDEX('Oct15'!$G:$G, MATCH(MEM_BF!$J315, 'Oct15'!$A:$A, 0)), 0)</f>
        <v>0</v>
      </c>
      <c r="U315" s="199">
        <f>IFERROR(INDEX('Nov15'!$F:$F, MATCH(MEM_BF!$J315,'Nov15'!$A:$A, 0)), 0)</f>
        <v>0</v>
      </c>
      <c r="V315" s="199">
        <f>IFERROR(INDEX('Nov15'!$G:$G, MATCH(MEM_BF!$J315, 'Nov15'!$A:$A, 0)), 0)</f>
        <v>0</v>
      </c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4">
        <f t="shared" si="58"/>
        <v>0</v>
      </c>
      <c r="AL315" s="263">
        <f t="shared" si="63"/>
        <v>0</v>
      </c>
    </row>
    <row r="316" spans="3:38" x14ac:dyDescent="0.3">
      <c r="C316" s="224">
        <v>15</v>
      </c>
      <c r="D316" s="224">
        <v>8</v>
      </c>
      <c r="E316" s="264">
        <f t="shared" si="59"/>
        <v>12</v>
      </c>
      <c r="F316" s="264">
        <f t="shared" si="60"/>
        <v>1</v>
      </c>
      <c r="G316" s="264">
        <f t="shared" si="61"/>
        <v>16</v>
      </c>
      <c r="H316" s="264">
        <f t="shared" si="64"/>
        <v>0</v>
      </c>
      <c r="I316" s="267"/>
      <c r="J316" s="224" t="s">
        <v>46</v>
      </c>
      <c r="K316" s="265">
        <f t="shared" si="57"/>
        <v>2016</v>
      </c>
      <c r="L316" s="224" t="str">
        <f t="shared" si="62"/>
        <v>Jan</v>
      </c>
      <c r="M316" s="275">
        <f>IFERROR(INDEX(July15!F:F, MATCH(MEM_BF!$J316, July15!$B:$B, 0)), 0)</f>
        <v>20</v>
      </c>
      <c r="N316" s="199">
        <f>IFERROR(INDEX(July15!G:G, MATCH(MEM_BF!$J316, July15!$B:$B, 0)), 0)</f>
        <v>0</v>
      </c>
      <c r="O316" s="199">
        <f>IFERROR(INDEX('Aug15'!F:F, MATCH(MEM_BF!$J316, 'Aug15'!$A:$A, 0)), 0)</f>
        <v>20</v>
      </c>
      <c r="P316" s="199">
        <f>IFERROR(INDEX('Aug15'!$G:$G, MATCH(MEM_BF!$J316, 'Aug15'!$A:$A, 0)), 0)</f>
        <v>0</v>
      </c>
      <c r="Q316" s="199">
        <f>IFERROR(INDEX(Sept15!$F:$F, MATCH(MEM_BF!$J316, Sept15!$A:$A, 0)), 0)</f>
        <v>20</v>
      </c>
      <c r="R316" s="199">
        <f>IFERROR(INDEX(Sept15!$G:$G, MATCH(MEM_BF!$J316, Sept15!$A:$A, 0)), 0)</f>
        <v>0</v>
      </c>
      <c r="S316" s="199">
        <f>IFERROR(INDEX('Oct15'!$F:$F, MATCH(MEM_BF!$J316,'Oct15'!$A:$A, 0)), 0)</f>
        <v>20</v>
      </c>
      <c r="T316" s="199">
        <f>IFERROR(INDEX('Oct15'!$G:$G, MATCH(MEM_BF!$J316, 'Oct15'!$A:$A, 0)), 0)</f>
        <v>0</v>
      </c>
      <c r="U316" s="199">
        <f>IFERROR(INDEX('Nov15'!$F:$F, MATCH(MEM_BF!$J316,'Nov15'!$A:$A, 0)), 0)</f>
        <v>20</v>
      </c>
      <c r="V316" s="199">
        <f>IFERROR(INDEX('Nov15'!$G:$G, MATCH(MEM_BF!$J316, 'Nov15'!$A:$A, 0)), 0)</f>
        <v>0</v>
      </c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4">
        <f t="shared" si="58"/>
        <v>100</v>
      </c>
      <c r="AL316" s="263">
        <f t="shared" si="63"/>
        <v>5</v>
      </c>
    </row>
    <row r="317" spans="3:38" x14ac:dyDescent="0.3">
      <c r="C317" s="224">
        <v>15</v>
      </c>
      <c r="D317" s="224">
        <v>5</v>
      </c>
      <c r="E317" s="264">
        <f t="shared" si="59"/>
        <v>4</v>
      </c>
      <c r="F317" s="264">
        <f t="shared" si="60"/>
        <v>0</v>
      </c>
      <c r="G317" s="264">
        <f t="shared" si="61"/>
        <v>15</v>
      </c>
      <c r="H317" s="264">
        <f t="shared" si="64"/>
        <v>4</v>
      </c>
      <c r="I317" s="267"/>
      <c r="J317" s="224" t="s">
        <v>2012</v>
      </c>
      <c r="K317" s="265">
        <f t="shared" si="57"/>
        <v>2015</v>
      </c>
      <c r="L317" s="224" t="str">
        <f t="shared" si="62"/>
        <v>May</v>
      </c>
      <c r="M317" s="275">
        <f>IFERROR(INDEX(July15!F:F, MATCH(MEM_BF!$J317, July15!$B:$B, 0)), 0)</f>
        <v>0</v>
      </c>
      <c r="N317" s="199">
        <f>IFERROR(INDEX(July15!G:G, MATCH(MEM_BF!$J317, July15!$B:$B, 0)), 0)</f>
        <v>0</v>
      </c>
      <c r="O317" s="199">
        <f>IFERROR(INDEX('Aug15'!F:F, MATCH(MEM_BF!$J317, 'Aug15'!$A:$A, 0)), 0)</f>
        <v>0</v>
      </c>
      <c r="P317" s="199">
        <f>IFERROR(INDEX('Aug15'!$G:$G, MATCH(MEM_BF!$J317, 'Aug15'!$A:$A, 0)), 0)</f>
        <v>0</v>
      </c>
      <c r="Q317" s="199">
        <f>IFERROR(INDEX(Sept15!$F:$F, MATCH(MEM_BF!$J317, Sept15!$A:$A, 0)), 0)</f>
        <v>0</v>
      </c>
      <c r="R317" s="199">
        <f>IFERROR(INDEX(Sept15!$G:$G, MATCH(MEM_BF!$J317, Sept15!$A:$A, 0)), 0)</f>
        <v>0</v>
      </c>
      <c r="S317" s="199">
        <f>IFERROR(INDEX('Oct15'!$F:$F, MATCH(MEM_BF!$J317,'Oct15'!$A:$A, 0)), 0)</f>
        <v>0</v>
      </c>
      <c r="T317" s="199">
        <f>IFERROR(INDEX('Oct15'!$G:$G, MATCH(MEM_BF!$J317, 'Oct15'!$A:$A, 0)), 0)</f>
        <v>0</v>
      </c>
      <c r="U317" s="199">
        <f>IFERROR(INDEX('Nov15'!$F:$F, MATCH(MEM_BF!$J317,'Nov15'!$A:$A, 0)), 0)</f>
        <v>0</v>
      </c>
      <c r="V317" s="199">
        <f>IFERROR(INDEX('Nov15'!$G:$G, MATCH(MEM_BF!$J317, 'Nov15'!$A:$A, 0)), 0)</f>
        <v>0</v>
      </c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4">
        <f t="shared" si="58"/>
        <v>0</v>
      </c>
      <c r="AL317" s="263">
        <f t="shared" si="63"/>
        <v>0</v>
      </c>
    </row>
    <row r="318" spans="3:38" x14ac:dyDescent="0.3">
      <c r="C318" s="224"/>
      <c r="D318" s="224"/>
      <c r="E318" s="264">
        <f t="shared" si="59"/>
        <v>-1</v>
      </c>
      <c r="F318" s="264">
        <f t="shared" si="60"/>
        <v>0</v>
      </c>
      <c r="G318" s="264">
        <f t="shared" si="61"/>
        <v>0</v>
      </c>
      <c r="H318" s="264">
        <f t="shared" si="64"/>
        <v>-1</v>
      </c>
      <c r="I318" s="267"/>
      <c r="J318" s="224" t="s">
        <v>2015</v>
      </c>
      <c r="K318" s="265" t="str">
        <f t="shared" si="57"/>
        <v>Please</v>
      </c>
      <c r="L318" s="224" t="str">
        <f t="shared" si="62"/>
        <v>Pay</v>
      </c>
      <c r="M318" s="275">
        <f>IFERROR(INDEX(July15!F:F, MATCH(MEM_BF!$J318, July15!$B:$B, 0)), 0)</f>
        <v>0</v>
      </c>
      <c r="N318" s="199">
        <f>IFERROR(INDEX(July15!G:G, MATCH(MEM_BF!$J318, July15!$B:$B, 0)), 0)</f>
        <v>0</v>
      </c>
      <c r="O318" s="199">
        <f>IFERROR(INDEX('Aug15'!F:F, MATCH(MEM_BF!$J318, 'Aug15'!$A:$A, 0)), 0)</f>
        <v>0</v>
      </c>
      <c r="P318" s="199">
        <f>IFERROR(INDEX('Aug15'!$G:$G, MATCH(MEM_BF!$J318, 'Aug15'!$A:$A, 0)), 0)</f>
        <v>0</v>
      </c>
      <c r="Q318" s="199">
        <f>IFERROR(INDEX(Sept15!$F:$F, MATCH(MEM_BF!$J318, Sept15!$A:$A, 0)), 0)</f>
        <v>0</v>
      </c>
      <c r="R318" s="199">
        <f>IFERROR(INDEX(Sept15!$G:$G, MATCH(MEM_BF!$J318, Sept15!$A:$A, 0)), 0)</f>
        <v>0</v>
      </c>
      <c r="S318" s="199">
        <f>IFERROR(INDEX('Oct15'!$F:$F, MATCH(MEM_BF!$J318,'Oct15'!$A:$A, 0)), 0)</f>
        <v>0</v>
      </c>
      <c r="T318" s="199">
        <f>IFERROR(INDEX('Oct15'!$G:$G, MATCH(MEM_BF!$J318, 'Oct15'!$A:$A, 0)), 0)</f>
        <v>0</v>
      </c>
      <c r="U318" s="199">
        <f>IFERROR(INDEX('Nov15'!$F:$F, MATCH(MEM_BF!$J318,'Nov15'!$A:$A, 0)), 0)</f>
        <v>0</v>
      </c>
      <c r="V318" s="199">
        <f>IFERROR(INDEX('Nov15'!$G:$G, MATCH(MEM_BF!$J318, 'Nov15'!$A:$A, 0)), 0)</f>
        <v>0</v>
      </c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4">
        <f t="shared" si="58"/>
        <v>0</v>
      </c>
      <c r="AL318" s="263">
        <f t="shared" si="63"/>
        <v>0</v>
      </c>
    </row>
    <row r="319" spans="3:38" x14ac:dyDescent="0.3">
      <c r="C319" s="224">
        <v>15</v>
      </c>
      <c r="D319" s="224">
        <v>6</v>
      </c>
      <c r="E319" s="264">
        <f t="shared" si="59"/>
        <v>5</v>
      </c>
      <c r="F319" s="264">
        <f t="shared" si="60"/>
        <v>0</v>
      </c>
      <c r="G319" s="264">
        <f t="shared" si="61"/>
        <v>15</v>
      </c>
      <c r="H319" s="264">
        <f t="shared" si="64"/>
        <v>5</v>
      </c>
      <c r="I319" s="267"/>
      <c r="J319" s="224" t="s">
        <v>2017</v>
      </c>
      <c r="K319" s="265">
        <f t="shared" si="57"/>
        <v>2015</v>
      </c>
      <c r="L319" s="224" t="str">
        <f t="shared" si="62"/>
        <v>Jun</v>
      </c>
      <c r="M319" s="275">
        <f>IFERROR(INDEX(July15!F:F, MATCH(MEM_BF!$J319, July15!$B:$B, 0)), 0)</f>
        <v>0</v>
      </c>
      <c r="N319" s="199">
        <f>IFERROR(INDEX(July15!G:G, MATCH(MEM_BF!$J319, July15!$B:$B, 0)), 0)</f>
        <v>0</v>
      </c>
      <c r="O319" s="199">
        <f>IFERROR(INDEX('Aug15'!F:F, MATCH(MEM_BF!$J319, 'Aug15'!$A:$A, 0)), 0)</f>
        <v>0</v>
      </c>
      <c r="P319" s="199">
        <f>IFERROR(INDEX('Aug15'!$G:$G, MATCH(MEM_BF!$J319, 'Aug15'!$A:$A, 0)), 0)</f>
        <v>0</v>
      </c>
      <c r="Q319" s="199">
        <f>IFERROR(INDEX(Sept15!$F:$F, MATCH(MEM_BF!$J319, Sept15!$A:$A, 0)), 0)</f>
        <v>0</v>
      </c>
      <c r="R319" s="199">
        <f>IFERROR(INDEX(Sept15!$G:$G, MATCH(MEM_BF!$J319, Sept15!$A:$A, 0)), 0)</f>
        <v>0</v>
      </c>
      <c r="S319" s="199">
        <f>IFERROR(INDEX('Oct15'!$F:$F, MATCH(MEM_BF!$J319,'Oct15'!$A:$A, 0)), 0)</f>
        <v>0</v>
      </c>
      <c r="T319" s="199">
        <f>IFERROR(INDEX('Oct15'!$G:$G, MATCH(MEM_BF!$J319, 'Oct15'!$A:$A, 0)), 0)</f>
        <v>0</v>
      </c>
      <c r="U319" s="199">
        <f>IFERROR(INDEX('Nov15'!$F:$F, MATCH(MEM_BF!$J319,'Nov15'!$A:$A, 0)), 0)</f>
        <v>0</v>
      </c>
      <c r="V319" s="199">
        <f>IFERROR(INDEX('Nov15'!$G:$G, MATCH(MEM_BF!$J319, 'Nov15'!$A:$A, 0)), 0)</f>
        <v>0</v>
      </c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4">
        <f t="shared" si="58"/>
        <v>0</v>
      </c>
      <c r="AL319" s="263">
        <f t="shared" si="63"/>
        <v>0</v>
      </c>
    </row>
    <row r="320" spans="3:38" x14ac:dyDescent="0.3">
      <c r="C320" s="229"/>
      <c r="D320" s="229"/>
      <c r="E320" s="264">
        <f t="shared" si="59"/>
        <v>-1</v>
      </c>
      <c r="F320" s="264">
        <f t="shared" si="60"/>
        <v>0</v>
      </c>
      <c r="G320" s="264">
        <f t="shared" si="61"/>
        <v>0</v>
      </c>
      <c r="H320" s="264">
        <f t="shared" si="64"/>
        <v>-1</v>
      </c>
      <c r="I320" s="232"/>
      <c r="J320" s="229" t="s">
        <v>2020</v>
      </c>
      <c r="K320" s="265" t="str">
        <f t="shared" si="57"/>
        <v>Please</v>
      </c>
      <c r="L320" s="224" t="str">
        <f t="shared" si="62"/>
        <v>Pay</v>
      </c>
      <c r="M320" s="275">
        <f>IFERROR(INDEX(July15!F:F, MATCH(MEM_BF!$J320, July15!$B:$B, 0)), 0)</f>
        <v>0</v>
      </c>
      <c r="N320" s="199">
        <f>IFERROR(INDEX(July15!G:G, MATCH(MEM_BF!$J320, July15!$B:$B, 0)), 0)</f>
        <v>0</v>
      </c>
      <c r="O320" s="199">
        <f>IFERROR(INDEX('Aug15'!F:F, MATCH(MEM_BF!$J320, 'Aug15'!$A:$A, 0)), 0)</f>
        <v>0</v>
      </c>
      <c r="P320" s="199">
        <f>IFERROR(INDEX('Aug15'!$G:$G, MATCH(MEM_BF!$J320, 'Aug15'!$A:$A, 0)), 0)</f>
        <v>0</v>
      </c>
      <c r="Q320" s="199">
        <f>IFERROR(INDEX(Sept15!$F:$F, MATCH(MEM_BF!$J320, Sept15!$A:$A, 0)), 0)</f>
        <v>0</v>
      </c>
      <c r="R320" s="199">
        <f>IFERROR(INDEX(Sept15!$G:$G, MATCH(MEM_BF!$J320, Sept15!$A:$A, 0)), 0)</f>
        <v>0</v>
      </c>
      <c r="S320" s="199">
        <f>IFERROR(INDEX('Oct15'!$F:$F, MATCH(MEM_BF!$J320,'Oct15'!$A:$A, 0)), 0)</f>
        <v>0</v>
      </c>
      <c r="T320" s="199">
        <f>IFERROR(INDEX('Oct15'!$G:$G, MATCH(MEM_BF!$J320, 'Oct15'!$A:$A, 0)), 0)</f>
        <v>0</v>
      </c>
      <c r="U320" s="199">
        <f>IFERROR(INDEX('Nov15'!$F:$F, MATCH(MEM_BF!$J320,'Nov15'!$A:$A, 0)), 0)</f>
        <v>0</v>
      </c>
      <c r="V320" s="199">
        <f>IFERROR(INDEX('Nov15'!$G:$G, MATCH(MEM_BF!$J320, 'Nov15'!$A:$A, 0)), 0)</f>
        <v>0</v>
      </c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4">
        <f t="shared" si="58"/>
        <v>0</v>
      </c>
      <c r="AL320" s="263">
        <f t="shared" si="63"/>
        <v>0</v>
      </c>
    </row>
    <row r="321" spans="3:38" x14ac:dyDescent="0.3">
      <c r="C321" s="224">
        <v>15</v>
      </c>
      <c r="D321" s="224">
        <v>2</v>
      </c>
      <c r="E321" s="264">
        <f t="shared" si="59"/>
        <v>1</v>
      </c>
      <c r="F321" s="264">
        <f t="shared" si="60"/>
        <v>0</v>
      </c>
      <c r="G321" s="264">
        <f t="shared" si="61"/>
        <v>15</v>
      </c>
      <c r="H321" s="264">
        <f t="shared" si="64"/>
        <v>1</v>
      </c>
      <c r="I321" s="267"/>
      <c r="J321" s="224" t="s">
        <v>2022</v>
      </c>
      <c r="K321" s="265">
        <f t="shared" si="57"/>
        <v>2015</v>
      </c>
      <c r="L321" s="224" t="str">
        <f t="shared" si="62"/>
        <v>Feb</v>
      </c>
      <c r="M321" s="275">
        <f>IFERROR(INDEX(July15!F:F, MATCH(MEM_BF!$J321, July15!$B:$B, 0)), 0)</f>
        <v>0</v>
      </c>
      <c r="N321" s="199">
        <f>IFERROR(INDEX(July15!G:G, MATCH(MEM_BF!$J321, July15!$B:$B, 0)), 0)</f>
        <v>0</v>
      </c>
      <c r="O321" s="199">
        <f>IFERROR(INDEX('Aug15'!F:F, MATCH(MEM_BF!$J321, 'Aug15'!$A:$A, 0)), 0)</f>
        <v>0</v>
      </c>
      <c r="P321" s="199">
        <f>IFERROR(INDEX('Aug15'!$G:$G, MATCH(MEM_BF!$J321, 'Aug15'!$A:$A, 0)), 0)</f>
        <v>0</v>
      </c>
      <c r="Q321" s="199">
        <f>IFERROR(INDEX(Sept15!$F:$F, MATCH(MEM_BF!$J321, Sept15!$A:$A, 0)), 0)</f>
        <v>0</v>
      </c>
      <c r="R321" s="199">
        <f>IFERROR(INDEX(Sept15!$G:$G, MATCH(MEM_BF!$J321, Sept15!$A:$A, 0)), 0)</f>
        <v>0</v>
      </c>
      <c r="S321" s="199">
        <f>IFERROR(INDEX('Oct15'!$F:$F, MATCH(MEM_BF!$J321,'Oct15'!$A:$A, 0)), 0)</f>
        <v>0</v>
      </c>
      <c r="T321" s="199">
        <f>IFERROR(INDEX('Oct15'!$G:$G, MATCH(MEM_BF!$J321, 'Oct15'!$A:$A, 0)), 0)</f>
        <v>0</v>
      </c>
      <c r="U321" s="199">
        <f>IFERROR(INDEX('Nov15'!$F:$F, MATCH(MEM_BF!$J321,'Nov15'!$A:$A, 0)), 0)</f>
        <v>0</v>
      </c>
      <c r="V321" s="199">
        <f>IFERROR(INDEX('Nov15'!$G:$G, MATCH(MEM_BF!$J321, 'Nov15'!$A:$A, 0)), 0)</f>
        <v>0</v>
      </c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4">
        <f t="shared" si="58"/>
        <v>0</v>
      </c>
      <c r="AL321" s="263">
        <f t="shared" si="63"/>
        <v>0</v>
      </c>
    </row>
    <row r="322" spans="3:38" x14ac:dyDescent="0.3">
      <c r="C322" s="224"/>
      <c r="D322" s="224"/>
      <c r="E322" s="264">
        <f t="shared" si="59"/>
        <v>-1</v>
      </c>
      <c r="F322" s="264">
        <f t="shared" si="60"/>
        <v>0</v>
      </c>
      <c r="G322" s="264">
        <f t="shared" si="61"/>
        <v>0</v>
      </c>
      <c r="H322" s="264">
        <f t="shared" si="64"/>
        <v>-1</v>
      </c>
      <c r="I322" s="267"/>
      <c r="J322" s="224" t="s">
        <v>2026</v>
      </c>
      <c r="K322" s="265" t="str">
        <f t="shared" si="57"/>
        <v>Please</v>
      </c>
      <c r="L322" s="224" t="str">
        <f t="shared" si="62"/>
        <v>Pay</v>
      </c>
      <c r="M322" s="275">
        <f>IFERROR(INDEX(July15!F:F, MATCH(MEM_BF!$J322, July15!$B:$B, 0)), 0)</f>
        <v>0</v>
      </c>
      <c r="N322" s="199">
        <f>IFERROR(INDEX(July15!G:G, MATCH(MEM_BF!$J322, July15!$B:$B, 0)), 0)</f>
        <v>0</v>
      </c>
      <c r="O322" s="199">
        <f>IFERROR(INDEX('Aug15'!F:F, MATCH(MEM_BF!$J322, 'Aug15'!$A:$A, 0)), 0)</f>
        <v>0</v>
      </c>
      <c r="P322" s="199">
        <f>IFERROR(INDEX('Aug15'!$G:$G, MATCH(MEM_BF!$J322, 'Aug15'!$A:$A, 0)), 0)</f>
        <v>0</v>
      </c>
      <c r="Q322" s="199">
        <f>IFERROR(INDEX(Sept15!$F:$F, MATCH(MEM_BF!$J322, Sept15!$A:$A, 0)), 0)</f>
        <v>0</v>
      </c>
      <c r="R322" s="199">
        <f>IFERROR(INDEX(Sept15!$G:$G, MATCH(MEM_BF!$J322, Sept15!$A:$A, 0)), 0)</f>
        <v>0</v>
      </c>
      <c r="S322" s="199">
        <f>IFERROR(INDEX('Oct15'!$F:$F, MATCH(MEM_BF!$J322,'Oct15'!$A:$A, 0)), 0)</f>
        <v>0</v>
      </c>
      <c r="T322" s="199">
        <f>IFERROR(INDEX('Oct15'!$G:$G, MATCH(MEM_BF!$J322, 'Oct15'!$A:$A, 0)), 0)</f>
        <v>0</v>
      </c>
      <c r="U322" s="199">
        <f>IFERROR(INDEX('Nov15'!$F:$F, MATCH(MEM_BF!$J322,'Nov15'!$A:$A, 0)), 0)</f>
        <v>0</v>
      </c>
      <c r="V322" s="199">
        <f>IFERROR(INDEX('Nov15'!$G:$G, MATCH(MEM_BF!$J322, 'Nov15'!$A:$A, 0)), 0)</f>
        <v>0</v>
      </c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4">
        <f t="shared" si="58"/>
        <v>0</v>
      </c>
      <c r="AL322" s="263">
        <f t="shared" si="63"/>
        <v>0</v>
      </c>
    </row>
    <row r="323" spans="3:38" x14ac:dyDescent="0.3">
      <c r="C323" s="224">
        <v>15</v>
      </c>
      <c r="D323" s="224">
        <v>12</v>
      </c>
      <c r="E323" s="264">
        <f t="shared" si="59"/>
        <v>11</v>
      </c>
      <c r="F323" s="264">
        <f t="shared" si="60"/>
        <v>0</v>
      </c>
      <c r="G323" s="264">
        <f t="shared" si="61"/>
        <v>15</v>
      </c>
      <c r="H323" s="264">
        <f t="shared" si="64"/>
        <v>11</v>
      </c>
      <c r="I323" s="267"/>
      <c r="J323" s="224" t="s">
        <v>2027</v>
      </c>
      <c r="K323" s="265">
        <f t="shared" si="57"/>
        <v>2015</v>
      </c>
      <c r="L323" s="224" t="str">
        <f t="shared" si="62"/>
        <v>Dec</v>
      </c>
      <c r="M323" s="275">
        <f>IFERROR(INDEX(July15!F:F, MATCH(MEM_BF!$J323, July15!$B:$B, 0)), 0)</f>
        <v>0</v>
      </c>
      <c r="N323" s="199">
        <f>IFERROR(INDEX(July15!G:G, MATCH(MEM_BF!$J323, July15!$B:$B, 0)), 0)</f>
        <v>0</v>
      </c>
      <c r="O323" s="199">
        <f>IFERROR(INDEX('Aug15'!F:F, MATCH(MEM_BF!$J323, 'Aug15'!$A:$A, 0)), 0)</f>
        <v>0</v>
      </c>
      <c r="P323" s="199">
        <f>IFERROR(INDEX('Aug15'!$G:$G, MATCH(MEM_BF!$J323, 'Aug15'!$A:$A, 0)), 0)</f>
        <v>0</v>
      </c>
      <c r="Q323" s="199">
        <f>IFERROR(INDEX(Sept15!$F:$F, MATCH(MEM_BF!$J323, Sept15!$A:$A, 0)), 0)</f>
        <v>0</v>
      </c>
      <c r="R323" s="199">
        <f>IFERROR(INDEX(Sept15!$G:$G, MATCH(MEM_BF!$J323, Sept15!$A:$A, 0)), 0)</f>
        <v>0</v>
      </c>
      <c r="S323" s="199">
        <f>IFERROR(INDEX('Oct15'!$F:$F, MATCH(MEM_BF!$J323,'Oct15'!$A:$A, 0)), 0)</f>
        <v>0</v>
      </c>
      <c r="T323" s="199">
        <f>IFERROR(INDEX('Oct15'!$G:$G, MATCH(MEM_BF!$J323, 'Oct15'!$A:$A, 0)), 0)</f>
        <v>0</v>
      </c>
      <c r="U323" s="199">
        <f>IFERROR(INDEX('Nov15'!$F:$F, MATCH(MEM_BF!$J323,'Nov15'!$A:$A, 0)), 0)</f>
        <v>0</v>
      </c>
      <c r="V323" s="199">
        <f>IFERROR(INDEX('Nov15'!$G:$G, MATCH(MEM_BF!$J323, 'Nov15'!$A:$A, 0)), 0)</f>
        <v>0</v>
      </c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4">
        <f t="shared" si="58"/>
        <v>0</v>
      </c>
      <c r="AL323" s="263">
        <f t="shared" si="63"/>
        <v>0</v>
      </c>
    </row>
    <row r="324" spans="3:38" x14ac:dyDescent="0.3">
      <c r="C324" s="224"/>
      <c r="D324" s="224"/>
      <c r="E324" s="264">
        <f t="shared" si="59"/>
        <v>-1</v>
      </c>
      <c r="F324" s="264">
        <f t="shared" si="60"/>
        <v>0</v>
      </c>
      <c r="G324" s="264">
        <f t="shared" si="61"/>
        <v>0</v>
      </c>
      <c r="H324" s="264">
        <f t="shared" si="64"/>
        <v>-1</v>
      </c>
      <c r="I324" s="267"/>
      <c r="J324" s="224" t="s">
        <v>2033</v>
      </c>
      <c r="K324" s="265" t="str">
        <f t="shared" si="57"/>
        <v>Please</v>
      </c>
      <c r="L324" s="224" t="str">
        <f t="shared" si="62"/>
        <v>Pay</v>
      </c>
      <c r="M324" s="275">
        <f>IFERROR(INDEX(July15!F:F, MATCH(MEM_BF!$J324, July15!$B:$B, 0)), 0)</f>
        <v>0</v>
      </c>
      <c r="N324" s="199">
        <f>IFERROR(INDEX(July15!G:G, MATCH(MEM_BF!$J324, July15!$B:$B, 0)), 0)</f>
        <v>0</v>
      </c>
      <c r="O324" s="199">
        <f>IFERROR(INDEX('Aug15'!F:F, MATCH(MEM_BF!$J324, 'Aug15'!$A:$A, 0)), 0)</f>
        <v>0</v>
      </c>
      <c r="P324" s="199">
        <f>IFERROR(INDEX('Aug15'!$G:$G, MATCH(MEM_BF!$J324, 'Aug15'!$A:$A, 0)), 0)</f>
        <v>0</v>
      </c>
      <c r="Q324" s="199">
        <f>IFERROR(INDEX(Sept15!$F:$F, MATCH(MEM_BF!$J324, Sept15!$A:$A, 0)), 0)</f>
        <v>0</v>
      </c>
      <c r="R324" s="199">
        <f>IFERROR(INDEX(Sept15!$G:$G, MATCH(MEM_BF!$J324, Sept15!$A:$A, 0)), 0)</f>
        <v>0</v>
      </c>
      <c r="S324" s="199">
        <f>IFERROR(INDEX('Oct15'!$F:$F, MATCH(MEM_BF!$J324,'Oct15'!$A:$A, 0)), 0)</f>
        <v>0</v>
      </c>
      <c r="T324" s="199">
        <f>IFERROR(INDEX('Oct15'!$G:$G, MATCH(MEM_BF!$J324, 'Oct15'!$A:$A, 0)), 0)</f>
        <v>0</v>
      </c>
      <c r="U324" s="199">
        <f>IFERROR(INDEX('Nov15'!$F:$F, MATCH(MEM_BF!$J324,'Nov15'!$A:$A, 0)), 0)</f>
        <v>0</v>
      </c>
      <c r="V324" s="199">
        <f>IFERROR(INDEX('Nov15'!$G:$G, MATCH(MEM_BF!$J324, 'Nov15'!$A:$A, 0)), 0)</f>
        <v>0</v>
      </c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4">
        <f t="shared" si="58"/>
        <v>0</v>
      </c>
      <c r="AL324" s="263">
        <f t="shared" si="63"/>
        <v>0</v>
      </c>
    </row>
    <row r="325" spans="3:38" x14ac:dyDescent="0.3">
      <c r="C325" s="224">
        <v>15</v>
      </c>
      <c r="D325" s="224">
        <v>8</v>
      </c>
      <c r="E325" s="264">
        <f t="shared" si="59"/>
        <v>12</v>
      </c>
      <c r="F325" s="264">
        <f t="shared" si="60"/>
        <v>1</v>
      </c>
      <c r="G325" s="264">
        <f t="shared" si="61"/>
        <v>16</v>
      </c>
      <c r="H325" s="264">
        <f t="shared" si="64"/>
        <v>0</v>
      </c>
      <c r="I325" s="267"/>
      <c r="J325" s="224" t="s">
        <v>456</v>
      </c>
      <c r="K325" s="265">
        <f t="shared" si="57"/>
        <v>2016</v>
      </c>
      <c r="L325" s="224" t="str">
        <f t="shared" si="62"/>
        <v>Jan</v>
      </c>
      <c r="M325" s="275">
        <f>IFERROR(INDEX(July15!F:F, MATCH(MEM_BF!$J325, July15!$B:$B, 0)), 0)</f>
        <v>20</v>
      </c>
      <c r="N325" s="199">
        <f>IFERROR(INDEX(July15!G:G, MATCH(MEM_BF!$J325, July15!$B:$B, 0)), 0)</f>
        <v>0</v>
      </c>
      <c r="O325" s="199">
        <f>IFERROR(INDEX('Aug15'!F:F, MATCH(MEM_BF!$J325, 'Aug15'!$A:$A, 0)), 0)</f>
        <v>20</v>
      </c>
      <c r="P325" s="199">
        <f>IFERROR(INDEX('Aug15'!$G:$G, MATCH(MEM_BF!$J325, 'Aug15'!$A:$A, 0)), 0)</f>
        <v>0</v>
      </c>
      <c r="Q325" s="199">
        <f>IFERROR(INDEX(Sept15!$F:$F, MATCH(MEM_BF!$J325, Sept15!$A:$A, 0)), 0)</f>
        <v>20</v>
      </c>
      <c r="R325" s="199">
        <f>IFERROR(INDEX(Sept15!$G:$G, MATCH(MEM_BF!$J325, Sept15!$A:$A, 0)), 0)</f>
        <v>0</v>
      </c>
      <c r="S325" s="199">
        <f>IFERROR(INDEX('Oct15'!$F:$F, MATCH(MEM_BF!$J325,'Oct15'!$A:$A, 0)), 0)</f>
        <v>20</v>
      </c>
      <c r="T325" s="199">
        <f>IFERROR(INDEX('Oct15'!$G:$G, MATCH(MEM_BF!$J325, 'Oct15'!$A:$A, 0)), 0)</f>
        <v>0</v>
      </c>
      <c r="U325" s="199">
        <f>IFERROR(INDEX('Nov15'!$F:$F, MATCH(MEM_BF!$J325,'Nov15'!$A:$A, 0)), 0)</f>
        <v>20</v>
      </c>
      <c r="V325" s="199">
        <f>IFERROR(INDEX('Nov15'!$G:$G, MATCH(MEM_BF!$J325, 'Nov15'!$A:$A, 0)), 0)</f>
        <v>0</v>
      </c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4">
        <f t="shared" si="58"/>
        <v>100</v>
      </c>
      <c r="AL325" s="263">
        <f t="shared" si="63"/>
        <v>5</v>
      </c>
    </row>
    <row r="326" spans="3:38" x14ac:dyDescent="0.3">
      <c r="C326" s="224">
        <v>15</v>
      </c>
      <c r="D326" s="224">
        <v>6</v>
      </c>
      <c r="E326" s="264">
        <f t="shared" si="59"/>
        <v>11</v>
      </c>
      <c r="F326" s="264">
        <f t="shared" si="60"/>
        <v>0</v>
      </c>
      <c r="G326" s="264">
        <f t="shared" si="61"/>
        <v>15</v>
      </c>
      <c r="H326" s="264">
        <f t="shared" si="64"/>
        <v>11</v>
      </c>
      <c r="I326" s="267"/>
      <c r="J326" s="224" t="s">
        <v>2041</v>
      </c>
      <c r="K326" s="265">
        <f t="shared" si="57"/>
        <v>2015</v>
      </c>
      <c r="L326" s="224" t="str">
        <f t="shared" si="62"/>
        <v>Dec</v>
      </c>
      <c r="M326" s="275">
        <f>IFERROR(INDEX(July15!F:F, MATCH(MEM_BF!$J326, July15!$B:$B, 0)), 0)</f>
        <v>0</v>
      </c>
      <c r="N326" s="199">
        <f>IFERROR(INDEX(July15!G:G, MATCH(MEM_BF!$J326, July15!$B:$B, 0)), 0)</f>
        <v>0</v>
      </c>
      <c r="O326" s="199">
        <f>IFERROR(INDEX('Aug15'!F:F, MATCH(MEM_BF!$J326, 'Aug15'!$A:$A, 0)), 0)</f>
        <v>0</v>
      </c>
      <c r="P326" s="199">
        <f>IFERROR(INDEX('Aug15'!$G:$G, MATCH(MEM_BF!$J326, 'Aug15'!$A:$A, 0)), 0)</f>
        <v>0</v>
      </c>
      <c r="Q326" s="199">
        <f>IFERROR(INDEX(Sept15!$F:$F, MATCH(MEM_BF!$J326, Sept15!$A:$A, 0)), 0)</f>
        <v>0</v>
      </c>
      <c r="R326" s="199">
        <f>IFERROR(INDEX(Sept15!$G:$G, MATCH(MEM_BF!$J326, Sept15!$A:$A, 0)), 0)</f>
        <v>0</v>
      </c>
      <c r="S326" s="199">
        <f>IFERROR(INDEX('Oct15'!$F:$F, MATCH(MEM_BF!$J326,'Oct15'!$A:$A, 0)), 0)</f>
        <v>0</v>
      </c>
      <c r="T326" s="199">
        <f>IFERROR(INDEX('Oct15'!$G:$G, MATCH(MEM_BF!$J326, 'Oct15'!$A:$A, 0)), 0)</f>
        <v>0</v>
      </c>
      <c r="U326" s="199">
        <f>IFERROR(INDEX('Nov15'!$F:$F, MATCH(MEM_BF!$J326,'Nov15'!$A:$A, 0)), 0)</f>
        <v>120</v>
      </c>
      <c r="V326" s="199">
        <f>IFERROR(INDEX('Nov15'!$G:$G, MATCH(MEM_BF!$J326, 'Nov15'!$A:$A, 0)), 0)</f>
        <v>0</v>
      </c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4">
        <f t="shared" si="58"/>
        <v>120</v>
      </c>
      <c r="AL326" s="263">
        <f t="shared" si="63"/>
        <v>6</v>
      </c>
    </row>
    <row r="327" spans="3:38" x14ac:dyDescent="0.3">
      <c r="C327" s="224"/>
      <c r="D327" s="224"/>
      <c r="E327" s="264">
        <f t="shared" si="59"/>
        <v>-1</v>
      </c>
      <c r="F327" s="264">
        <f t="shared" si="60"/>
        <v>0</v>
      </c>
      <c r="G327" s="264">
        <f t="shared" si="61"/>
        <v>0</v>
      </c>
      <c r="H327" s="264">
        <f t="shared" si="64"/>
        <v>-1</v>
      </c>
      <c r="I327" s="267"/>
      <c r="J327" s="224" t="s">
        <v>2045</v>
      </c>
      <c r="K327" s="265" t="str">
        <f t="shared" si="57"/>
        <v>Please</v>
      </c>
      <c r="L327" s="224" t="str">
        <f t="shared" si="62"/>
        <v>Pay</v>
      </c>
      <c r="M327" s="275">
        <f>IFERROR(INDEX(July15!F:F, MATCH(MEM_BF!$J327, July15!$B:$B, 0)), 0)</f>
        <v>0</v>
      </c>
      <c r="N327" s="199">
        <f>IFERROR(INDEX(July15!G:G, MATCH(MEM_BF!$J327, July15!$B:$B, 0)), 0)</f>
        <v>0</v>
      </c>
      <c r="O327" s="199">
        <f>IFERROR(INDEX('Aug15'!F:F, MATCH(MEM_BF!$J327, 'Aug15'!$A:$A, 0)), 0)</f>
        <v>0</v>
      </c>
      <c r="P327" s="199">
        <f>IFERROR(INDEX('Aug15'!$G:$G, MATCH(MEM_BF!$J327, 'Aug15'!$A:$A, 0)), 0)</f>
        <v>0</v>
      </c>
      <c r="Q327" s="199">
        <f>IFERROR(INDEX(Sept15!$F:$F, MATCH(MEM_BF!$J327, Sept15!$A:$A, 0)), 0)</f>
        <v>0</v>
      </c>
      <c r="R327" s="199">
        <f>IFERROR(INDEX(Sept15!$G:$G, MATCH(MEM_BF!$J327, Sept15!$A:$A, 0)), 0)</f>
        <v>0</v>
      </c>
      <c r="S327" s="199">
        <f>IFERROR(INDEX('Oct15'!$F:$F, MATCH(MEM_BF!$J327,'Oct15'!$A:$A, 0)), 0)</f>
        <v>0</v>
      </c>
      <c r="T327" s="199">
        <f>IFERROR(INDEX('Oct15'!$G:$G, MATCH(MEM_BF!$J327, 'Oct15'!$A:$A, 0)), 0)</f>
        <v>0</v>
      </c>
      <c r="U327" s="199">
        <f>IFERROR(INDEX('Nov15'!$F:$F, MATCH(MEM_BF!$J327,'Nov15'!$A:$A, 0)), 0)</f>
        <v>0</v>
      </c>
      <c r="V327" s="199">
        <f>IFERROR(INDEX('Nov15'!$G:$G, MATCH(MEM_BF!$J327, 'Nov15'!$A:$A, 0)), 0)</f>
        <v>0</v>
      </c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4">
        <f t="shared" si="58"/>
        <v>0</v>
      </c>
      <c r="AL327" s="263">
        <f t="shared" si="63"/>
        <v>0</v>
      </c>
    </row>
    <row r="328" spans="3:38" x14ac:dyDescent="0.3">
      <c r="C328" s="224">
        <v>15</v>
      </c>
      <c r="D328" s="224">
        <v>10</v>
      </c>
      <c r="E328" s="264">
        <f t="shared" si="59"/>
        <v>9</v>
      </c>
      <c r="F328" s="264">
        <f t="shared" si="60"/>
        <v>0</v>
      </c>
      <c r="G328" s="264">
        <f t="shared" si="61"/>
        <v>15</v>
      </c>
      <c r="H328" s="264">
        <f t="shared" si="64"/>
        <v>9</v>
      </c>
      <c r="I328" s="267"/>
      <c r="J328" s="224" t="s">
        <v>2047</v>
      </c>
      <c r="K328" s="265">
        <f t="shared" ref="K328:K372" si="65">LOOKUP(G328,$A$20:$B$35)</f>
        <v>2015</v>
      </c>
      <c r="L328" s="224" t="str">
        <f t="shared" si="62"/>
        <v>Oct</v>
      </c>
      <c r="M328" s="275">
        <f>IFERROR(INDEX(July15!F:F, MATCH(MEM_BF!$J328, July15!$B:$B, 0)), 0)</f>
        <v>0</v>
      </c>
      <c r="N328" s="199">
        <f>IFERROR(INDEX(July15!G:G, MATCH(MEM_BF!$J328, July15!$B:$B, 0)), 0)</f>
        <v>0</v>
      </c>
      <c r="O328" s="199">
        <f>IFERROR(INDEX('Aug15'!F:F, MATCH(MEM_BF!$J328, 'Aug15'!$A:$A, 0)), 0)</f>
        <v>0</v>
      </c>
      <c r="P328" s="199">
        <f>IFERROR(INDEX('Aug15'!$G:$G, MATCH(MEM_BF!$J328, 'Aug15'!$A:$A, 0)), 0)</f>
        <v>0</v>
      </c>
      <c r="Q328" s="199">
        <f>IFERROR(INDEX(Sept15!$F:$F, MATCH(MEM_BF!$J328, Sept15!$A:$A, 0)), 0)</f>
        <v>0</v>
      </c>
      <c r="R328" s="199">
        <f>IFERROR(INDEX(Sept15!$G:$G, MATCH(MEM_BF!$J328, Sept15!$A:$A, 0)), 0)</f>
        <v>0</v>
      </c>
      <c r="S328" s="199">
        <f>IFERROR(INDEX('Oct15'!$F:$F, MATCH(MEM_BF!$J328,'Oct15'!$A:$A, 0)), 0)</f>
        <v>0</v>
      </c>
      <c r="T328" s="199">
        <f>IFERROR(INDEX('Oct15'!$G:$G, MATCH(MEM_BF!$J328, 'Oct15'!$A:$A, 0)), 0)</f>
        <v>0</v>
      </c>
      <c r="U328" s="199">
        <f>IFERROR(INDEX('Nov15'!$F:$F, MATCH(MEM_BF!$J328,'Nov15'!$A:$A, 0)), 0)</f>
        <v>0</v>
      </c>
      <c r="V328" s="199">
        <f>IFERROR(INDEX('Nov15'!$G:$G, MATCH(MEM_BF!$J328, 'Nov15'!$A:$A, 0)), 0)</f>
        <v>0</v>
      </c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4">
        <f t="shared" ref="AK328:AK372" si="66">M328+O328+Q328+S328+U328+W328+Y328+AA328+AC328+AE328+AG328+AI328</f>
        <v>0</v>
      </c>
      <c r="AL328" s="263">
        <f t="shared" si="63"/>
        <v>0</v>
      </c>
    </row>
    <row r="329" spans="3:38" x14ac:dyDescent="0.3">
      <c r="C329" s="224"/>
      <c r="D329" s="224"/>
      <c r="E329" s="264">
        <f t="shared" si="59"/>
        <v>-1</v>
      </c>
      <c r="F329" s="264">
        <f t="shared" si="60"/>
        <v>0</v>
      </c>
      <c r="G329" s="264">
        <f t="shared" si="61"/>
        <v>0</v>
      </c>
      <c r="H329" s="264">
        <f t="shared" si="64"/>
        <v>-1</v>
      </c>
      <c r="I329" s="267"/>
      <c r="J329" s="224" t="s">
        <v>2050</v>
      </c>
      <c r="K329" s="265" t="str">
        <f t="shared" si="65"/>
        <v>Please</v>
      </c>
      <c r="L329" s="224" t="str">
        <f t="shared" si="62"/>
        <v>Pay</v>
      </c>
      <c r="M329" s="275">
        <f>IFERROR(INDEX(July15!F:F, MATCH(MEM_BF!$J329, July15!$B:$B, 0)), 0)</f>
        <v>0</v>
      </c>
      <c r="N329" s="199">
        <f>IFERROR(INDEX(July15!G:G, MATCH(MEM_BF!$J329, July15!$B:$B, 0)), 0)</f>
        <v>0</v>
      </c>
      <c r="O329" s="199">
        <f>IFERROR(INDEX('Aug15'!F:F, MATCH(MEM_BF!$J329, 'Aug15'!$A:$A, 0)), 0)</f>
        <v>0</v>
      </c>
      <c r="P329" s="199">
        <f>IFERROR(INDEX('Aug15'!$G:$G, MATCH(MEM_BF!$J329, 'Aug15'!$A:$A, 0)), 0)</f>
        <v>0</v>
      </c>
      <c r="Q329" s="199">
        <f>IFERROR(INDEX(Sept15!$F:$F, MATCH(MEM_BF!$J329, Sept15!$A:$A, 0)), 0)</f>
        <v>0</v>
      </c>
      <c r="R329" s="199">
        <f>IFERROR(INDEX(Sept15!$G:$G, MATCH(MEM_BF!$J329, Sept15!$A:$A, 0)), 0)</f>
        <v>0</v>
      </c>
      <c r="S329" s="199">
        <f>IFERROR(INDEX('Oct15'!$F:$F, MATCH(MEM_BF!$J329,'Oct15'!$A:$A, 0)), 0)</f>
        <v>0</v>
      </c>
      <c r="T329" s="199">
        <f>IFERROR(INDEX('Oct15'!$G:$G, MATCH(MEM_BF!$J329, 'Oct15'!$A:$A, 0)), 0)</f>
        <v>0</v>
      </c>
      <c r="U329" s="199">
        <f>IFERROR(INDEX('Nov15'!$F:$F, MATCH(MEM_BF!$J329,'Nov15'!$A:$A, 0)), 0)</f>
        <v>0</v>
      </c>
      <c r="V329" s="199">
        <f>IFERROR(INDEX('Nov15'!$G:$G, MATCH(MEM_BF!$J329, 'Nov15'!$A:$A, 0)), 0)</f>
        <v>0</v>
      </c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4">
        <f t="shared" si="66"/>
        <v>0</v>
      </c>
      <c r="AL329" s="263">
        <f t="shared" si="63"/>
        <v>0</v>
      </c>
    </row>
    <row r="330" spans="3:38" x14ac:dyDescent="0.3">
      <c r="C330" s="224">
        <v>16</v>
      </c>
      <c r="D330" s="224">
        <v>1</v>
      </c>
      <c r="E330" s="264">
        <f t="shared" ref="E330:E372" si="67">D330+AL330-1</f>
        <v>0</v>
      </c>
      <c r="F330" s="264">
        <f t="shared" ref="F330:F372" si="68">ROUNDDOWN(E330/12, 0)</f>
        <v>0</v>
      </c>
      <c r="G330" s="264">
        <f t="shared" ref="G330:G372" si="69">C330+F330</f>
        <v>16</v>
      </c>
      <c r="H330" s="264">
        <f t="shared" si="64"/>
        <v>0</v>
      </c>
      <c r="I330" s="267"/>
      <c r="J330" s="224" t="s">
        <v>2052</v>
      </c>
      <c r="K330" s="265">
        <f t="shared" si="65"/>
        <v>2016</v>
      </c>
      <c r="L330" s="224" t="str">
        <f t="shared" ref="L330:L372" si="70">LOOKUP(H330,$A$6:$B$18)</f>
        <v>Jan</v>
      </c>
      <c r="M330" s="275">
        <f>IFERROR(INDEX(July15!F:F, MATCH(MEM_BF!$J330, July15!$B:$B, 0)), 0)</f>
        <v>0</v>
      </c>
      <c r="N330" s="199">
        <f>IFERROR(INDEX(July15!G:G, MATCH(MEM_BF!$J330, July15!$B:$B, 0)), 0)</f>
        <v>0</v>
      </c>
      <c r="O330" s="199">
        <f>IFERROR(INDEX('Aug15'!F:F, MATCH(MEM_BF!$J330, 'Aug15'!$A:$A, 0)), 0)</f>
        <v>0</v>
      </c>
      <c r="P330" s="199">
        <f>IFERROR(INDEX('Aug15'!$G:$G, MATCH(MEM_BF!$J330, 'Aug15'!$A:$A, 0)), 0)</f>
        <v>0</v>
      </c>
      <c r="Q330" s="199">
        <f>IFERROR(INDEX(Sept15!$F:$F, MATCH(MEM_BF!$J330, Sept15!$A:$A, 0)), 0)</f>
        <v>0</v>
      </c>
      <c r="R330" s="199">
        <f>IFERROR(INDEX(Sept15!$G:$G, MATCH(MEM_BF!$J330, Sept15!$A:$A, 0)), 0)</f>
        <v>0</v>
      </c>
      <c r="S330" s="199">
        <f>IFERROR(INDEX('Oct15'!$F:$F, MATCH(MEM_BF!$J330,'Oct15'!$A:$A, 0)), 0)</f>
        <v>0</v>
      </c>
      <c r="T330" s="199">
        <f>IFERROR(INDEX('Oct15'!$G:$G, MATCH(MEM_BF!$J330, 'Oct15'!$A:$A, 0)), 0)</f>
        <v>0</v>
      </c>
      <c r="U330" s="199">
        <f>IFERROR(INDEX('Nov15'!$F:$F, MATCH(MEM_BF!$J330,'Nov15'!$A:$A, 0)), 0)</f>
        <v>0</v>
      </c>
      <c r="V330" s="199">
        <f>IFERROR(INDEX('Nov15'!$G:$G, MATCH(MEM_BF!$J330, 'Nov15'!$A:$A, 0)), 0)</f>
        <v>0</v>
      </c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4">
        <f t="shared" si="66"/>
        <v>0</v>
      </c>
      <c r="AL330" s="263">
        <f t="shared" ref="AL330:AL372" si="71">AK330/20</f>
        <v>0</v>
      </c>
    </row>
    <row r="331" spans="3:38" x14ac:dyDescent="0.3">
      <c r="C331" s="224">
        <v>15</v>
      </c>
      <c r="D331" s="224">
        <v>8</v>
      </c>
      <c r="E331" s="264">
        <f t="shared" si="67"/>
        <v>12</v>
      </c>
      <c r="F331" s="264">
        <f t="shared" si="68"/>
        <v>1</v>
      </c>
      <c r="G331" s="264">
        <f t="shared" si="69"/>
        <v>16</v>
      </c>
      <c r="H331" s="264">
        <f t="shared" si="64"/>
        <v>0</v>
      </c>
      <c r="I331" s="267"/>
      <c r="J331" s="224" t="s">
        <v>54</v>
      </c>
      <c r="K331" s="265">
        <f t="shared" si="65"/>
        <v>2016</v>
      </c>
      <c r="L331" s="224" t="str">
        <f t="shared" si="70"/>
        <v>Jan</v>
      </c>
      <c r="M331" s="275">
        <f>IFERROR(INDEX(July15!F:F, MATCH(MEM_BF!$J331, July15!$B:$B, 0)), 0)</f>
        <v>20</v>
      </c>
      <c r="N331" s="199">
        <f>IFERROR(INDEX(July15!G:G, MATCH(MEM_BF!$J331, July15!$B:$B, 0)), 0)</f>
        <v>0</v>
      </c>
      <c r="O331" s="199">
        <f>IFERROR(INDEX('Aug15'!F:F, MATCH(MEM_BF!$J331, 'Aug15'!$A:$A, 0)), 0)</f>
        <v>20</v>
      </c>
      <c r="P331" s="199">
        <f>IFERROR(INDEX('Aug15'!$G:$G, MATCH(MEM_BF!$J331, 'Aug15'!$A:$A, 0)), 0)</f>
        <v>0</v>
      </c>
      <c r="Q331" s="199">
        <f>IFERROR(INDEX(Sept15!$F:$F, MATCH(MEM_BF!$J331, Sept15!$A:$A, 0)), 0)</f>
        <v>20</v>
      </c>
      <c r="R331" s="199">
        <f>IFERROR(INDEX(Sept15!$G:$G, MATCH(MEM_BF!$J331, Sept15!$A:$A, 0)), 0)</f>
        <v>0</v>
      </c>
      <c r="S331" s="199">
        <f>IFERROR(INDEX('Oct15'!$F:$F, MATCH(MEM_BF!$J331,'Oct15'!$A:$A, 0)), 0)</f>
        <v>20</v>
      </c>
      <c r="T331" s="199">
        <f>IFERROR(INDEX('Oct15'!$G:$G, MATCH(MEM_BF!$J331, 'Oct15'!$A:$A, 0)), 0)</f>
        <v>0</v>
      </c>
      <c r="U331" s="199">
        <f>IFERROR(INDEX('Nov15'!$F:$F, MATCH(MEM_BF!$J331,'Nov15'!$A:$A, 0)), 0)</f>
        <v>20</v>
      </c>
      <c r="V331" s="199">
        <f>IFERROR(INDEX('Nov15'!$G:$G, MATCH(MEM_BF!$J331, 'Nov15'!$A:$A, 0)), 0)</f>
        <v>0</v>
      </c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4">
        <f t="shared" si="66"/>
        <v>100</v>
      </c>
      <c r="AL331" s="263">
        <f t="shared" si="71"/>
        <v>5</v>
      </c>
    </row>
    <row r="332" spans="3:38" x14ac:dyDescent="0.3">
      <c r="C332" s="224">
        <v>15</v>
      </c>
      <c r="D332" s="224">
        <v>6</v>
      </c>
      <c r="E332" s="264">
        <f t="shared" si="67"/>
        <v>5</v>
      </c>
      <c r="F332" s="264">
        <f t="shared" si="68"/>
        <v>0</v>
      </c>
      <c r="G332" s="264">
        <f t="shared" si="69"/>
        <v>15</v>
      </c>
      <c r="H332" s="264">
        <f t="shared" si="64"/>
        <v>5</v>
      </c>
      <c r="I332" s="267"/>
      <c r="J332" s="224" t="s">
        <v>2074</v>
      </c>
      <c r="K332" s="265">
        <f t="shared" si="65"/>
        <v>2015</v>
      </c>
      <c r="L332" s="224" t="str">
        <f t="shared" si="70"/>
        <v>Jun</v>
      </c>
      <c r="M332" s="275">
        <f>IFERROR(INDEX(July15!F:F, MATCH(MEM_BF!$J332, July15!$B:$B, 0)), 0)</f>
        <v>0</v>
      </c>
      <c r="N332" s="199">
        <f>IFERROR(INDEX(July15!G:G, MATCH(MEM_BF!$J332, July15!$B:$B, 0)), 0)</f>
        <v>0</v>
      </c>
      <c r="O332" s="199">
        <f>IFERROR(INDEX('Aug15'!F:F, MATCH(MEM_BF!$J332, 'Aug15'!$A:$A, 0)), 0)</f>
        <v>0</v>
      </c>
      <c r="P332" s="199">
        <f>IFERROR(INDEX('Aug15'!$G:$G, MATCH(MEM_BF!$J332, 'Aug15'!$A:$A, 0)), 0)</f>
        <v>0</v>
      </c>
      <c r="Q332" s="199">
        <f>IFERROR(INDEX(Sept15!$F:$F, MATCH(MEM_BF!$J332, Sept15!$A:$A, 0)), 0)</f>
        <v>0</v>
      </c>
      <c r="R332" s="199">
        <f>IFERROR(INDEX(Sept15!$G:$G, MATCH(MEM_BF!$J332, Sept15!$A:$A, 0)), 0)</f>
        <v>0</v>
      </c>
      <c r="S332" s="199">
        <f>IFERROR(INDEX('Oct15'!$F:$F, MATCH(MEM_BF!$J332,'Oct15'!$A:$A, 0)), 0)</f>
        <v>0</v>
      </c>
      <c r="T332" s="199">
        <f>IFERROR(INDEX('Oct15'!$G:$G, MATCH(MEM_BF!$J332, 'Oct15'!$A:$A, 0)), 0)</f>
        <v>0</v>
      </c>
      <c r="U332" s="199">
        <f>IFERROR(INDEX('Nov15'!$F:$F, MATCH(MEM_BF!$J332,'Nov15'!$A:$A, 0)), 0)</f>
        <v>0</v>
      </c>
      <c r="V332" s="199">
        <f>IFERROR(INDEX('Nov15'!$G:$G, MATCH(MEM_BF!$J332, 'Nov15'!$A:$A, 0)), 0)</f>
        <v>0</v>
      </c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4">
        <f t="shared" si="66"/>
        <v>0</v>
      </c>
      <c r="AL332" s="263">
        <f t="shared" si="71"/>
        <v>0</v>
      </c>
    </row>
    <row r="333" spans="3:38" x14ac:dyDescent="0.3">
      <c r="C333" s="224">
        <v>15</v>
      </c>
      <c r="D333" s="224">
        <v>12</v>
      </c>
      <c r="E333" s="264">
        <f t="shared" si="67"/>
        <v>11</v>
      </c>
      <c r="F333" s="264">
        <f t="shared" si="68"/>
        <v>0</v>
      </c>
      <c r="G333" s="264">
        <f t="shared" si="69"/>
        <v>15</v>
      </c>
      <c r="H333" s="264">
        <f t="shared" si="64"/>
        <v>11</v>
      </c>
      <c r="I333" s="267"/>
      <c r="J333" s="224" t="s">
        <v>2077</v>
      </c>
      <c r="K333" s="265">
        <f t="shared" si="65"/>
        <v>2015</v>
      </c>
      <c r="L333" s="224" t="str">
        <f t="shared" si="70"/>
        <v>Dec</v>
      </c>
      <c r="M333" s="275">
        <f>IFERROR(INDEX(July15!F:F, MATCH(MEM_BF!$J333, July15!$B:$B, 0)), 0)</f>
        <v>0</v>
      </c>
      <c r="N333" s="199">
        <f>IFERROR(INDEX(July15!G:G, MATCH(MEM_BF!$J333, July15!$B:$B, 0)), 0)</f>
        <v>0</v>
      </c>
      <c r="O333" s="199">
        <f>IFERROR(INDEX('Aug15'!F:F, MATCH(MEM_BF!$J333, 'Aug15'!$A:$A, 0)), 0)</f>
        <v>0</v>
      </c>
      <c r="P333" s="199">
        <f>IFERROR(INDEX('Aug15'!$G:$G, MATCH(MEM_BF!$J333, 'Aug15'!$A:$A, 0)), 0)</f>
        <v>0</v>
      </c>
      <c r="Q333" s="199">
        <f>IFERROR(INDEX(Sept15!$F:$F, MATCH(MEM_BF!$J333, Sept15!$A:$A, 0)), 0)</f>
        <v>0</v>
      </c>
      <c r="R333" s="199">
        <f>IFERROR(INDEX(Sept15!$G:$G, MATCH(MEM_BF!$J333, Sept15!$A:$A, 0)), 0)</f>
        <v>0</v>
      </c>
      <c r="S333" s="199">
        <f>IFERROR(INDEX('Oct15'!$F:$F, MATCH(MEM_BF!$J333,'Oct15'!$A:$A, 0)), 0)</f>
        <v>0</v>
      </c>
      <c r="T333" s="199">
        <f>IFERROR(INDEX('Oct15'!$G:$G, MATCH(MEM_BF!$J333, 'Oct15'!$A:$A, 0)), 0)</f>
        <v>0</v>
      </c>
      <c r="U333" s="199">
        <f>IFERROR(INDEX('Nov15'!$F:$F, MATCH(MEM_BF!$J333,'Nov15'!$A:$A, 0)), 0)</f>
        <v>0</v>
      </c>
      <c r="V333" s="199">
        <f>IFERROR(INDEX('Nov15'!$G:$G, MATCH(MEM_BF!$J333, 'Nov15'!$A:$A, 0)), 0)</f>
        <v>0</v>
      </c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4">
        <f t="shared" si="66"/>
        <v>0</v>
      </c>
      <c r="AL333" s="263">
        <f t="shared" si="71"/>
        <v>0</v>
      </c>
    </row>
    <row r="334" spans="3:38" x14ac:dyDescent="0.3">
      <c r="C334" s="224">
        <v>15</v>
      </c>
      <c r="D334" s="224">
        <v>12</v>
      </c>
      <c r="E334" s="264">
        <f t="shared" si="67"/>
        <v>17</v>
      </c>
      <c r="F334" s="264">
        <f t="shared" si="68"/>
        <v>1</v>
      </c>
      <c r="G334" s="264">
        <f t="shared" si="69"/>
        <v>16</v>
      </c>
      <c r="H334" s="264">
        <f t="shared" si="64"/>
        <v>5</v>
      </c>
      <c r="I334" s="267"/>
      <c r="J334" s="224" t="s">
        <v>500</v>
      </c>
      <c r="K334" s="265">
        <f t="shared" si="65"/>
        <v>2016</v>
      </c>
      <c r="L334" s="224" t="str">
        <f t="shared" si="70"/>
        <v>Jun</v>
      </c>
      <c r="M334" s="275">
        <f>IFERROR(INDEX(July15!F:F, MATCH(MEM_BF!$J334, July15!$B:$B, 0)), 0)</f>
        <v>120</v>
      </c>
      <c r="N334" s="199">
        <f>IFERROR(INDEX(July15!G:G, MATCH(MEM_BF!$J334, July15!$B:$B, 0)), 0)</f>
        <v>0</v>
      </c>
      <c r="O334" s="199">
        <f>IFERROR(INDEX('Aug15'!F:F, MATCH(MEM_BF!$J334, 'Aug15'!$A:$A, 0)), 0)</f>
        <v>0</v>
      </c>
      <c r="P334" s="199">
        <f>IFERROR(INDEX('Aug15'!$G:$G, MATCH(MEM_BF!$J334, 'Aug15'!$A:$A, 0)), 0)</f>
        <v>0</v>
      </c>
      <c r="Q334" s="199">
        <f>IFERROR(INDEX(Sept15!$F:$F, MATCH(MEM_BF!$J334, Sept15!$A:$A, 0)), 0)</f>
        <v>0</v>
      </c>
      <c r="R334" s="199">
        <f>IFERROR(INDEX(Sept15!$G:$G, MATCH(MEM_BF!$J334, Sept15!$A:$A, 0)), 0)</f>
        <v>0</v>
      </c>
      <c r="S334" s="199">
        <f>IFERROR(INDEX('Oct15'!$F:$F, MATCH(MEM_BF!$J334,'Oct15'!$A:$A, 0)), 0)</f>
        <v>0</v>
      </c>
      <c r="T334" s="199">
        <f>IFERROR(INDEX('Oct15'!$G:$G, MATCH(MEM_BF!$J334, 'Oct15'!$A:$A, 0)), 0)</f>
        <v>0</v>
      </c>
      <c r="U334" s="199">
        <f>IFERROR(INDEX('Nov15'!$F:$F, MATCH(MEM_BF!$J334,'Nov15'!$A:$A, 0)), 0)</f>
        <v>0</v>
      </c>
      <c r="V334" s="199">
        <f>IFERROR(INDEX('Nov15'!$G:$G, MATCH(MEM_BF!$J334, 'Nov15'!$A:$A, 0)), 0)</f>
        <v>0</v>
      </c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4">
        <f t="shared" si="66"/>
        <v>120</v>
      </c>
      <c r="AL334" s="263">
        <f t="shared" si="71"/>
        <v>6</v>
      </c>
    </row>
    <row r="335" spans="3:38" x14ac:dyDescent="0.3">
      <c r="C335" s="224">
        <v>15</v>
      </c>
      <c r="D335" s="224">
        <v>12</v>
      </c>
      <c r="E335" s="264">
        <f t="shared" si="67"/>
        <v>11</v>
      </c>
      <c r="F335" s="264">
        <f t="shared" si="68"/>
        <v>0</v>
      </c>
      <c r="G335" s="264">
        <f t="shared" si="69"/>
        <v>15</v>
      </c>
      <c r="H335" s="264">
        <f t="shared" si="64"/>
        <v>11</v>
      </c>
      <c r="I335" s="267"/>
      <c r="J335" s="224" t="s">
        <v>2087</v>
      </c>
      <c r="K335" s="265">
        <f t="shared" si="65"/>
        <v>2015</v>
      </c>
      <c r="L335" s="224" t="str">
        <f t="shared" si="70"/>
        <v>Dec</v>
      </c>
      <c r="M335" s="275">
        <f>IFERROR(INDEX(July15!F:F, MATCH(MEM_BF!$J335, July15!$B:$B, 0)), 0)</f>
        <v>0</v>
      </c>
      <c r="N335" s="199">
        <f>IFERROR(INDEX(July15!G:G, MATCH(MEM_BF!$J335, July15!$B:$B, 0)), 0)</f>
        <v>0</v>
      </c>
      <c r="O335" s="199">
        <f>IFERROR(INDEX('Aug15'!F:F, MATCH(MEM_BF!$J335, 'Aug15'!$A:$A, 0)), 0)</f>
        <v>0</v>
      </c>
      <c r="P335" s="199">
        <f>IFERROR(INDEX('Aug15'!$G:$G, MATCH(MEM_BF!$J335, 'Aug15'!$A:$A, 0)), 0)</f>
        <v>0</v>
      </c>
      <c r="Q335" s="199">
        <f>IFERROR(INDEX(Sept15!$F:$F, MATCH(MEM_BF!$J335, Sept15!$A:$A, 0)), 0)</f>
        <v>0</v>
      </c>
      <c r="R335" s="199">
        <f>IFERROR(INDEX(Sept15!$G:$G, MATCH(MEM_BF!$J335, Sept15!$A:$A, 0)), 0)</f>
        <v>0</v>
      </c>
      <c r="S335" s="199">
        <f>IFERROR(INDEX('Oct15'!$F:$F, MATCH(MEM_BF!$J335,'Oct15'!$A:$A, 0)), 0)</f>
        <v>0</v>
      </c>
      <c r="T335" s="199">
        <f>IFERROR(INDEX('Oct15'!$G:$G, MATCH(MEM_BF!$J335, 'Oct15'!$A:$A, 0)), 0)</f>
        <v>0</v>
      </c>
      <c r="U335" s="199">
        <f>IFERROR(INDEX('Nov15'!$F:$F, MATCH(MEM_BF!$J335,'Nov15'!$A:$A, 0)), 0)</f>
        <v>0</v>
      </c>
      <c r="V335" s="199">
        <f>IFERROR(INDEX('Nov15'!$G:$G, MATCH(MEM_BF!$J335, 'Nov15'!$A:$A, 0)), 0)</f>
        <v>0</v>
      </c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4">
        <f t="shared" si="66"/>
        <v>0</v>
      </c>
      <c r="AL335" s="263">
        <f t="shared" si="71"/>
        <v>0</v>
      </c>
    </row>
    <row r="336" spans="3:38" x14ac:dyDescent="0.3">
      <c r="C336" s="224">
        <v>15</v>
      </c>
      <c r="D336" s="224">
        <v>12</v>
      </c>
      <c r="E336" s="264">
        <f t="shared" si="67"/>
        <v>11</v>
      </c>
      <c r="F336" s="264">
        <f t="shared" si="68"/>
        <v>0</v>
      </c>
      <c r="G336" s="264">
        <f t="shared" si="69"/>
        <v>15</v>
      </c>
      <c r="H336" s="264">
        <f t="shared" si="64"/>
        <v>11</v>
      </c>
      <c r="I336" s="267"/>
      <c r="J336" s="224" t="s">
        <v>2092</v>
      </c>
      <c r="K336" s="265">
        <f t="shared" si="65"/>
        <v>2015</v>
      </c>
      <c r="L336" s="224" t="str">
        <f t="shared" si="70"/>
        <v>Dec</v>
      </c>
      <c r="M336" s="275">
        <f>IFERROR(INDEX(July15!F:F, MATCH(MEM_BF!$J336, July15!$B:$B, 0)), 0)</f>
        <v>0</v>
      </c>
      <c r="N336" s="199">
        <f>IFERROR(INDEX(July15!G:G, MATCH(MEM_BF!$J336, July15!$B:$B, 0)), 0)</f>
        <v>0</v>
      </c>
      <c r="O336" s="199">
        <f>IFERROR(INDEX('Aug15'!F:F, MATCH(MEM_BF!$J336, 'Aug15'!$A:$A, 0)), 0)</f>
        <v>0</v>
      </c>
      <c r="P336" s="199">
        <f>IFERROR(INDEX('Aug15'!$G:$G, MATCH(MEM_BF!$J336, 'Aug15'!$A:$A, 0)), 0)</f>
        <v>0</v>
      </c>
      <c r="Q336" s="199">
        <f>IFERROR(INDEX(Sept15!$F:$F, MATCH(MEM_BF!$J336, Sept15!$A:$A, 0)), 0)</f>
        <v>0</v>
      </c>
      <c r="R336" s="199">
        <f>IFERROR(INDEX(Sept15!$G:$G, MATCH(MEM_BF!$J336, Sept15!$A:$A, 0)), 0)</f>
        <v>0</v>
      </c>
      <c r="S336" s="199">
        <f>IFERROR(INDEX('Oct15'!$F:$F, MATCH(MEM_BF!$J336,'Oct15'!$A:$A, 0)), 0)</f>
        <v>0</v>
      </c>
      <c r="T336" s="199">
        <f>IFERROR(INDEX('Oct15'!$G:$G, MATCH(MEM_BF!$J336, 'Oct15'!$A:$A, 0)), 0)</f>
        <v>0</v>
      </c>
      <c r="U336" s="199">
        <f>IFERROR(INDEX('Nov15'!$F:$F, MATCH(MEM_BF!$J336,'Nov15'!$A:$A, 0)), 0)</f>
        <v>0</v>
      </c>
      <c r="V336" s="199">
        <f>IFERROR(INDEX('Nov15'!$G:$G, MATCH(MEM_BF!$J336, 'Nov15'!$A:$A, 0)), 0)</f>
        <v>0</v>
      </c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4">
        <f t="shared" si="66"/>
        <v>0</v>
      </c>
      <c r="AL336" s="263">
        <f t="shared" si="71"/>
        <v>0</v>
      </c>
    </row>
    <row r="337" spans="3:38" x14ac:dyDescent="0.3">
      <c r="C337" s="224"/>
      <c r="D337" s="224"/>
      <c r="E337" s="264">
        <f t="shared" si="67"/>
        <v>-1</v>
      </c>
      <c r="F337" s="264">
        <f t="shared" si="68"/>
        <v>0</v>
      </c>
      <c r="G337" s="264">
        <f t="shared" si="69"/>
        <v>0</v>
      </c>
      <c r="H337" s="264">
        <f t="shared" si="64"/>
        <v>-1</v>
      </c>
      <c r="I337" s="267"/>
      <c r="J337" s="224" t="s">
        <v>2096</v>
      </c>
      <c r="K337" s="265" t="str">
        <f t="shared" si="65"/>
        <v>Please</v>
      </c>
      <c r="L337" s="224" t="str">
        <f t="shared" si="70"/>
        <v>Pay</v>
      </c>
      <c r="M337" s="275">
        <f>IFERROR(INDEX(July15!F:F, MATCH(MEM_BF!$J337, July15!$B:$B, 0)), 0)</f>
        <v>0</v>
      </c>
      <c r="N337" s="199">
        <f>IFERROR(INDEX(July15!G:G, MATCH(MEM_BF!$J337, July15!$B:$B, 0)), 0)</f>
        <v>0</v>
      </c>
      <c r="O337" s="199">
        <f>IFERROR(INDEX('Aug15'!F:F, MATCH(MEM_BF!$J337, 'Aug15'!$A:$A, 0)), 0)</f>
        <v>0</v>
      </c>
      <c r="P337" s="199">
        <f>IFERROR(INDEX('Aug15'!$G:$G, MATCH(MEM_BF!$J337, 'Aug15'!$A:$A, 0)), 0)</f>
        <v>0</v>
      </c>
      <c r="Q337" s="199">
        <f>IFERROR(INDEX(Sept15!$F:$F, MATCH(MEM_BF!$J337, Sept15!$A:$A, 0)), 0)</f>
        <v>0</v>
      </c>
      <c r="R337" s="199">
        <f>IFERROR(INDEX(Sept15!$G:$G, MATCH(MEM_BF!$J337, Sept15!$A:$A, 0)), 0)</f>
        <v>0</v>
      </c>
      <c r="S337" s="199">
        <f>IFERROR(INDEX('Oct15'!$F:$F, MATCH(MEM_BF!$J337,'Oct15'!$A:$A, 0)), 0)</f>
        <v>0</v>
      </c>
      <c r="T337" s="199">
        <f>IFERROR(INDEX('Oct15'!$G:$G, MATCH(MEM_BF!$J337, 'Oct15'!$A:$A, 0)), 0)</f>
        <v>0</v>
      </c>
      <c r="U337" s="199">
        <f>IFERROR(INDEX('Nov15'!$F:$F, MATCH(MEM_BF!$J337,'Nov15'!$A:$A, 0)), 0)</f>
        <v>0</v>
      </c>
      <c r="V337" s="199">
        <f>IFERROR(INDEX('Nov15'!$G:$G, MATCH(MEM_BF!$J337, 'Nov15'!$A:$A, 0)), 0)</f>
        <v>0</v>
      </c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4">
        <f t="shared" si="66"/>
        <v>0</v>
      </c>
      <c r="AL337" s="263">
        <f t="shared" si="71"/>
        <v>0</v>
      </c>
    </row>
    <row r="338" spans="3:38" x14ac:dyDescent="0.3">
      <c r="C338" s="224">
        <v>15</v>
      </c>
      <c r="D338" s="224">
        <v>6</v>
      </c>
      <c r="E338" s="264">
        <f t="shared" si="67"/>
        <v>5</v>
      </c>
      <c r="F338" s="264">
        <f t="shared" si="68"/>
        <v>0</v>
      </c>
      <c r="G338" s="264">
        <f t="shared" si="69"/>
        <v>15</v>
      </c>
      <c r="H338" s="264">
        <f t="shared" si="64"/>
        <v>5</v>
      </c>
      <c r="I338" s="267"/>
      <c r="J338" s="224" t="s">
        <v>2098</v>
      </c>
      <c r="K338" s="265">
        <f t="shared" si="65"/>
        <v>2015</v>
      </c>
      <c r="L338" s="224" t="str">
        <f t="shared" si="70"/>
        <v>Jun</v>
      </c>
      <c r="M338" s="275">
        <f>IFERROR(INDEX(July15!F:F, MATCH(MEM_BF!$J338, July15!$B:$B, 0)), 0)</f>
        <v>0</v>
      </c>
      <c r="N338" s="199">
        <f>IFERROR(INDEX(July15!G:G, MATCH(MEM_BF!$J338, July15!$B:$B, 0)), 0)</f>
        <v>0</v>
      </c>
      <c r="O338" s="199">
        <f>IFERROR(INDEX('Aug15'!F:F, MATCH(MEM_BF!$J338, 'Aug15'!$A:$A, 0)), 0)</f>
        <v>0</v>
      </c>
      <c r="P338" s="199">
        <f>IFERROR(INDEX('Aug15'!$G:$G, MATCH(MEM_BF!$J338, 'Aug15'!$A:$A, 0)), 0)</f>
        <v>0</v>
      </c>
      <c r="Q338" s="199">
        <f>IFERROR(INDEX(Sept15!$F:$F, MATCH(MEM_BF!$J338, Sept15!$A:$A, 0)), 0)</f>
        <v>0</v>
      </c>
      <c r="R338" s="199">
        <f>IFERROR(INDEX(Sept15!$G:$G, MATCH(MEM_BF!$J338, Sept15!$A:$A, 0)), 0)</f>
        <v>0</v>
      </c>
      <c r="S338" s="199">
        <f>IFERROR(INDEX('Oct15'!$F:$F, MATCH(MEM_BF!$J338,'Oct15'!$A:$A, 0)), 0)</f>
        <v>0</v>
      </c>
      <c r="T338" s="199">
        <f>IFERROR(INDEX('Oct15'!$G:$G, MATCH(MEM_BF!$J338, 'Oct15'!$A:$A, 0)), 0)</f>
        <v>0</v>
      </c>
      <c r="U338" s="199">
        <f>IFERROR(INDEX('Nov15'!$F:$F, MATCH(MEM_BF!$J338,'Nov15'!$A:$A, 0)), 0)</f>
        <v>0</v>
      </c>
      <c r="V338" s="199">
        <f>IFERROR(INDEX('Nov15'!$G:$G, MATCH(MEM_BF!$J338, 'Nov15'!$A:$A, 0)), 0)</f>
        <v>0</v>
      </c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4">
        <f t="shared" si="66"/>
        <v>0</v>
      </c>
      <c r="AL338" s="263">
        <f t="shared" si="71"/>
        <v>0</v>
      </c>
    </row>
    <row r="339" spans="3:38" x14ac:dyDescent="0.3">
      <c r="C339" s="224">
        <v>15</v>
      </c>
      <c r="D339" s="224">
        <v>9</v>
      </c>
      <c r="E339" s="264">
        <f t="shared" si="67"/>
        <v>14</v>
      </c>
      <c r="F339" s="264">
        <f t="shared" si="68"/>
        <v>1</v>
      </c>
      <c r="G339" s="264">
        <f t="shared" si="69"/>
        <v>16</v>
      </c>
      <c r="H339" s="264">
        <f t="shared" si="64"/>
        <v>2</v>
      </c>
      <c r="I339" s="267"/>
      <c r="J339" s="224" t="s">
        <v>2102</v>
      </c>
      <c r="K339" s="265">
        <f t="shared" si="65"/>
        <v>2016</v>
      </c>
      <c r="L339" s="224" t="str">
        <f t="shared" si="70"/>
        <v>Mar</v>
      </c>
      <c r="M339" s="275">
        <f>IFERROR(INDEX(July15!F:F, MATCH(MEM_BF!$J339, July15!$B:$B, 0)), 0)</f>
        <v>0</v>
      </c>
      <c r="N339" s="199">
        <f>IFERROR(INDEX(July15!G:G, MATCH(MEM_BF!$J339, July15!$B:$B, 0)), 0)</f>
        <v>0</v>
      </c>
      <c r="O339" s="199">
        <f>IFERROR(INDEX('Aug15'!F:F, MATCH(MEM_BF!$J339, 'Aug15'!$A:$A, 0)), 0)</f>
        <v>0</v>
      </c>
      <c r="P339" s="199">
        <f>IFERROR(INDEX('Aug15'!$G:$G, MATCH(MEM_BF!$J339, 'Aug15'!$A:$A, 0)), 0)</f>
        <v>0</v>
      </c>
      <c r="Q339" s="199">
        <f>IFERROR(INDEX(Sept15!$F:$F, MATCH(MEM_BF!$J339, Sept15!$A:$A, 0)), 0)</f>
        <v>0</v>
      </c>
      <c r="R339" s="199">
        <f>IFERROR(INDEX(Sept15!$G:$G, MATCH(MEM_BF!$J339, Sept15!$A:$A, 0)), 0)</f>
        <v>0</v>
      </c>
      <c r="S339" s="199">
        <f>IFERROR(INDEX('Oct15'!$F:$F, MATCH(MEM_BF!$J339,'Oct15'!$A:$A, 0)), 0)</f>
        <v>120</v>
      </c>
      <c r="T339" s="199">
        <f>IFERROR(INDEX('Oct15'!$G:$G, MATCH(MEM_BF!$J339, 'Oct15'!$A:$A, 0)), 0)</f>
        <v>0</v>
      </c>
      <c r="U339" s="199">
        <f>IFERROR(INDEX('Nov15'!$F:$F, MATCH(MEM_BF!$J339,'Nov15'!$A:$A, 0)), 0)</f>
        <v>0</v>
      </c>
      <c r="V339" s="199">
        <f>IFERROR(INDEX('Nov15'!$G:$G, MATCH(MEM_BF!$J339, 'Nov15'!$A:$A, 0)), 0)</f>
        <v>0</v>
      </c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4">
        <f t="shared" si="66"/>
        <v>120</v>
      </c>
      <c r="AL339" s="263">
        <f t="shared" si="71"/>
        <v>6</v>
      </c>
    </row>
    <row r="340" spans="3:38" x14ac:dyDescent="0.3">
      <c r="C340" s="224">
        <v>15</v>
      </c>
      <c r="D340" s="224">
        <v>12</v>
      </c>
      <c r="E340" s="264">
        <f t="shared" si="67"/>
        <v>11</v>
      </c>
      <c r="F340" s="264">
        <f t="shared" si="68"/>
        <v>0</v>
      </c>
      <c r="G340" s="264">
        <f t="shared" si="69"/>
        <v>15</v>
      </c>
      <c r="H340" s="264">
        <f t="shared" si="64"/>
        <v>11</v>
      </c>
      <c r="I340" s="267"/>
      <c r="J340" s="224" t="s">
        <v>2104</v>
      </c>
      <c r="K340" s="265">
        <f t="shared" si="65"/>
        <v>2015</v>
      </c>
      <c r="L340" s="224" t="str">
        <f t="shared" si="70"/>
        <v>Dec</v>
      </c>
      <c r="M340" s="275">
        <f>IFERROR(INDEX(July15!F:F, MATCH(MEM_BF!$J340, July15!$B:$B, 0)), 0)</f>
        <v>0</v>
      </c>
      <c r="N340" s="199">
        <f>IFERROR(INDEX(July15!G:G, MATCH(MEM_BF!$J340, July15!$B:$B, 0)), 0)</f>
        <v>0</v>
      </c>
      <c r="O340" s="199">
        <f>IFERROR(INDEX('Aug15'!F:F, MATCH(MEM_BF!$J340, 'Aug15'!$A:$A, 0)), 0)</f>
        <v>0</v>
      </c>
      <c r="P340" s="199">
        <f>IFERROR(INDEX('Aug15'!$G:$G, MATCH(MEM_BF!$J340, 'Aug15'!$A:$A, 0)), 0)</f>
        <v>0</v>
      </c>
      <c r="Q340" s="199">
        <f>IFERROR(INDEX(Sept15!$F:$F, MATCH(MEM_BF!$J340, Sept15!$A:$A, 0)), 0)</f>
        <v>0</v>
      </c>
      <c r="R340" s="199">
        <f>IFERROR(INDEX(Sept15!$G:$G, MATCH(MEM_BF!$J340, Sept15!$A:$A, 0)), 0)</f>
        <v>0</v>
      </c>
      <c r="S340" s="199">
        <f>IFERROR(INDEX('Oct15'!$F:$F, MATCH(MEM_BF!$J340,'Oct15'!$A:$A, 0)), 0)</f>
        <v>0</v>
      </c>
      <c r="T340" s="199">
        <f>IFERROR(INDEX('Oct15'!$G:$G, MATCH(MEM_BF!$J340, 'Oct15'!$A:$A, 0)), 0)</f>
        <v>0</v>
      </c>
      <c r="U340" s="199">
        <f>IFERROR(INDEX('Nov15'!$F:$F, MATCH(MEM_BF!$J340,'Nov15'!$A:$A, 0)), 0)</f>
        <v>0</v>
      </c>
      <c r="V340" s="199">
        <f>IFERROR(INDEX('Nov15'!$G:$G, MATCH(MEM_BF!$J340, 'Nov15'!$A:$A, 0)), 0)</f>
        <v>0</v>
      </c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4">
        <f t="shared" si="66"/>
        <v>0</v>
      </c>
      <c r="AL340" s="263">
        <f t="shared" si="71"/>
        <v>0</v>
      </c>
    </row>
    <row r="341" spans="3:38" x14ac:dyDescent="0.3">
      <c r="C341" s="224">
        <v>16</v>
      </c>
      <c r="D341" s="224">
        <v>6</v>
      </c>
      <c r="E341" s="264">
        <f t="shared" si="67"/>
        <v>17</v>
      </c>
      <c r="F341" s="264">
        <f t="shared" si="68"/>
        <v>1</v>
      </c>
      <c r="G341" s="264">
        <f t="shared" si="69"/>
        <v>17</v>
      </c>
      <c r="H341" s="264">
        <f t="shared" si="64"/>
        <v>5</v>
      </c>
      <c r="I341" s="267"/>
      <c r="J341" s="224" t="s">
        <v>104</v>
      </c>
      <c r="K341" s="265">
        <f t="shared" si="65"/>
        <v>2017</v>
      </c>
      <c r="L341" s="224" t="str">
        <f t="shared" si="70"/>
        <v>Jun</v>
      </c>
      <c r="M341" s="275">
        <f>IFERROR(INDEX(July15!F:F, MATCH(MEM_BF!$J341, July15!$B:$B, 0)), 0)</f>
        <v>240</v>
      </c>
      <c r="N341" s="199">
        <f>IFERROR(INDEX(July15!G:G, MATCH(MEM_BF!$J341, July15!$B:$B, 0)), 0)</f>
        <v>0</v>
      </c>
      <c r="O341" s="199">
        <f>IFERROR(INDEX('Aug15'!F:F, MATCH(MEM_BF!$J341, 'Aug15'!$A:$A, 0)), 0)</f>
        <v>0</v>
      </c>
      <c r="P341" s="199">
        <f>IFERROR(INDEX('Aug15'!$G:$G, MATCH(MEM_BF!$J341, 'Aug15'!$A:$A, 0)), 0)</f>
        <v>0</v>
      </c>
      <c r="Q341" s="199">
        <f>IFERROR(INDEX(Sept15!$F:$F, MATCH(MEM_BF!$J341, Sept15!$A:$A, 0)), 0)</f>
        <v>0</v>
      </c>
      <c r="R341" s="199">
        <f>IFERROR(INDEX(Sept15!$G:$G, MATCH(MEM_BF!$J341, Sept15!$A:$A, 0)), 0)</f>
        <v>0</v>
      </c>
      <c r="S341" s="199">
        <f>IFERROR(INDEX('Oct15'!$F:$F, MATCH(MEM_BF!$J341,'Oct15'!$A:$A, 0)), 0)</f>
        <v>0</v>
      </c>
      <c r="T341" s="199">
        <f>IFERROR(INDEX('Oct15'!$G:$G, MATCH(MEM_BF!$J341, 'Oct15'!$A:$A, 0)), 0)</f>
        <v>0</v>
      </c>
      <c r="U341" s="199">
        <f>IFERROR(INDEX('Nov15'!$F:$F, MATCH(MEM_BF!$J341,'Nov15'!$A:$A, 0)), 0)</f>
        <v>0</v>
      </c>
      <c r="V341" s="199">
        <f>IFERROR(INDEX('Nov15'!$G:$G, MATCH(MEM_BF!$J341, 'Nov15'!$A:$A, 0)), 0)</f>
        <v>0</v>
      </c>
      <c r="W341" s="199"/>
      <c r="X341" s="199"/>
      <c r="Y341" s="199"/>
      <c r="Z341" s="199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4">
        <f t="shared" si="66"/>
        <v>240</v>
      </c>
      <c r="AL341" s="263">
        <f t="shared" si="71"/>
        <v>12</v>
      </c>
    </row>
    <row r="342" spans="3:38" x14ac:dyDescent="0.3">
      <c r="C342" s="224">
        <v>15</v>
      </c>
      <c r="D342" s="224">
        <v>12</v>
      </c>
      <c r="E342" s="264">
        <f t="shared" si="67"/>
        <v>23</v>
      </c>
      <c r="F342" s="264">
        <f t="shared" si="68"/>
        <v>1</v>
      </c>
      <c r="G342" s="264">
        <f t="shared" si="69"/>
        <v>16</v>
      </c>
      <c r="H342" s="264">
        <f t="shared" si="64"/>
        <v>11</v>
      </c>
      <c r="I342" s="267"/>
      <c r="J342" s="224" t="s">
        <v>506</v>
      </c>
      <c r="K342" s="265">
        <f t="shared" si="65"/>
        <v>2016</v>
      </c>
      <c r="L342" s="224" t="str">
        <f t="shared" si="70"/>
        <v>Dec</v>
      </c>
      <c r="M342" s="275">
        <f>IFERROR(INDEX(July15!F:F, MATCH(MEM_BF!$J342, July15!$B:$B, 0)), 0)</f>
        <v>240</v>
      </c>
      <c r="N342" s="199">
        <f>IFERROR(INDEX(July15!G:G, MATCH(MEM_BF!$J342, July15!$B:$B, 0)), 0)</f>
        <v>0</v>
      </c>
      <c r="O342" s="199">
        <f>IFERROR(INDEX('Aug15'!F:F, MATCH(MEM_BF!$J342, 'Aug15'!$A:$A, 0)), 0)</f>
        <v>0</v>
      </c>
      <c r="P342" s="199">
        <f>IFERROR(INDEX('Aug15'!$G:$G, MATCH(MEM_BF!$J342, 'Aug15'!$A:$A, 0)), 0)</f>
        <v>0</v>
      </c>
      <c r="Q342" s="199">
        <f>IFERROR(INDEX(Sept15!$F:$F, MATCH(MEM_BF!$J342, Sept15!$A:$A, 0)), 0)</f>
        <v>0</v>
      </c>
      <c r="R342" s="199">
        <f>IFERROR(INDEX(Sept15!$G:$G, MATCH(MEM_BF!$J342, Sept15!$A:$A, 0)), 0)</f>
        <v>0</v>
      </c>
      <c r="S342" s="199">
        <f>IFERROR(INDEX('Oct15'!$F:$F, MATCH(MEM_BF!$J342,'Oct15'!$A:$A, 0)), 0)</f>
        <v>0</v>
      </c>
      <c r="T342" s="199">
        <f>IFERROR(INDEX('Oct15'!$G:$G, MATCH(MEM_BF!$J342, 'Oct15'!$A:$A, 0)), 0)</f>
        <v>0</v>
      </c>
      <c r="U342" s="199">
        <f>IFERROR(INDEX('Nov15'!$F:$F, MATCH(MEM_BF!$J342,'Nov15'!$A:$A, 0)), 0)</f>
        <v>0</v>
      </c>
      <c r="V342" s="199">
        <f>IFERROR(INDEX('Nov15'!$G:$G, MATCH(MEM_BF!$J342, 'Nov15'!$A:$A, 0)), 0)</f>
        <v>0</v>
      </c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4">
        <f t="shared" si="66"/>
        <v>240</v>
      </c>
      <c r="AL342" s="263">
        <f t="shared" si="71"/>
        <v>12</v>
      </c>
    </row>
    <row r="343" spans="3:38" x14ac:dyDescent="0.3">
      <c r="C343" s="224"/>
      <c r="D343" s="224"/>
      <c r="E343" s="264">
        <f t="shared" si="67"/>
        <v>-1</v>
      </c>
      <c r="F343" s="264">
        <f t="shared" si="68"/>
        <v>0</v>
      </c>
      <c r="G343" s="264">
        <f t="shared" si="69"/>
        <v>0</v>
      </c>
      <c r="H343" s="264">
        <f t="shared" si="64"/>
        <v>-1</v>
      </c>
      <c r="I343" s="267"/>
      <c r="J343" s="224" t="s">
        <v>2113</v>
      </c>
      <c r="K343" s="265" t="str">
        <f t="shared" si="65"/>
        <v>Please</v>
      </c>
      <c r="L343" s="224" t="str">
        <f t="shared" si="70"/>
        <v>Pay</v>
      </c>
      <c r="M343" s="275">
        <f>IFERROR(INDEX(July15!F:F, MATCH(MEM_BF!$J343, July15!$B:$B, 0)), 0)</f>
        <v>0</v>
      </c>
      <c r="N343" s="199">
        <f>IFERROR(INDEX(July15!G:G, MATCH(MEM_BF!$J343, July15!$B:$B, 0)), 0)</f>
        <v>0</v>
      </c>
      <c r="O343" s="199">
        <f>IFERROR(INDEX('Aug15'!F:F, MATCH(MEM_BF!$J343, 'Aug15'!$A:$A, 0)), 0)</f>
        <v>0</v>
      </c>
      <c r="P343" s="199">
        <f>IFERROR(INDEX('Aug15'!$G:$G, MATCH(MEM_BF!$J343, 'Aug15'!$A:$A, 0)), 0)</f>
        <v>0</v>
      </c>
      <c r="Q343" s="199">
        <f>IFERROR(INDEX(Sept15!$F:$F, MATCH(MEM_BF!$J343, Sept15!$A:$A, 0)), 0)</f>
        <v>0</v>
      </c>
      <c r="R343" s="199">
        <f>IFERROR(INDEX(Sept15!$G:$G, MATCH(MEM_BF!$J343, Sept15!$A:$A, 0)), 0)</f>
        <v>0</v>
      </c>
      <c r="S343" s="199">
        <f>IFERROR(INDEX('Oct15'!$F:$F, MATCH(MEM_BF!$J343,'Oct15'!$A:$A, 0)), 0)</f>
        <v>0</v>
      </c>
      <c r="T343" s="199">
        <f>IFERROR(INDEX('Oct15'!$G:$G, MATCH(MEM_BF!$J343, 'Oct15'!$A:$A, 0)), 0)</f>
        <v>0</v>
      </c>
      <c r="U343" s="199">
        <f>IFERROR(INDEX('Nov15'!$F:$F, MATCH(MEM_BF!$J343,'Nov15'!$A:$A, 0)), 0)</f>
        <v>0</v>
      </c>
      <c r="V343" s="199">
        <f>IFERROR(INDEX('Nov15'!$G:$G, MATCH(MEM_BF!$J343, 'Nov15'!$A:$A, 0)), 0)</f>
        <v>0</v>
      </c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4">
        <f t="shared" si="66"/>
        <v>0</v>
      </c>
      <c r="AL343" s="263">
        <f t="shared" si="71"/>
        <v>0</v>
      </c>
    </row>
    <row r="344" spans="3:38" x14ac:dyDescent="0.3">
      <c r="C344" s="224">
        <v>15</v>
      </c>
      <c r="D344" s="224">
        <v>6</v>
      </c>
      <c r="E344" s="264">
        <f t="shared" si="67"/>
        <v>5</v>
      </c>
      <c r="F344" s="264">
        <f t="shared" si="68"/>
        <v>0</v>
      </c>
      <c r="G344" s="264">
        <f t="shared" si="69"/>
        <v>15</v>
      </c>
      <c r="H344" s="264">
        <f t="shared" si="64"/>
        <v>5</v>
      </c>
      <c r="I344" s="267"/>
      <c r="J344" s="224" t="s">
        <v>2114</v>
      </c>
      <c r="K344" s="265">
        <f t="shared" si="65"/>
        <v>2015</v>
      </c>
      <c r="L344" s="224" t="str">
        <f t="shared" si="70"/>
        <v>Jun</v>
      </c>
      <c r="M344" s="275">
        <f>IFERROR(INDEX(July15!F:F, MATCH(MEM_BF!$J344, July15!$B:$B, 0)), 0)</f>
        <v>0</v>
      </c>
      <c r="N344" s="199">
        <f>IFERROR(INDEX(July15!G:G, MATCH(MEM_BF!$J344, July15!$B:$B, 0)), 0)</f>
        <v>0</v>
      </c>
      <c r="O344" s="199">
        <f>IFERROR(INDEX('Aug15'!F:F, MATCH(MEM_BF!$J344, 'Aug15'!$A:$A, 0)), 0)</f>
        <v>0</v>
      </c>
      <c r="P344" s="199">
        <f>IFERROR(INDEX('Aug15'!$G:$G, MATCH(MEM_BF!$J344, 'Aug15'!$A:$A, 0)), 0)</f>
        <v>0</v>
      </c>
      <c r="Q344" s="199">
        <f>IFERROR(INDEX(Sept15!$F:$F, MATCH(MEM_BF!$J344, Sept15!$A:$A, 0)), 0)</f>
        <v>0</v>
      </c>
      <c r="R344" s="199">
        <f>IFERROR(INDEX(Sept15!$G:$G, MATCH(MEM_BF!$J344, Sept15!$A:$A, 0)), 0)</f>
        <v>0</v>
      </c>
      <c r="S344" s="199">
        <f>IFERROR(INDEX('Oct15'!$F:$F, MATCH(MEM_BF!$J344,'Oct15'!$A:$A, 0)), 0)</f>
        <v>0</v>
      </c>
      <c r="T344" s="199">
        <f>IFERROR(INDEX('Oct15'!$G:$G, MATCH(MEM_BF!$J344, 'Oct15'!$A:$A, 0)), 0)</f>
        <v>0</v>
      </c>
      <c r="U344" s="199">
        <f>IFERROR(INDEX('Nov15'!$F:$F, MATCH(MEM_BF!$J344,'Nov15'!$A:$A, 0)), 0)</f>
        <v>0</v>
      </c>
      <c r="V344" s="199">
        <f>IFERROR(INDEX('Nov15'!$G:$G, MATCH(MEM_BF!$J344, 'Nov15'!$A:$A, 0)), 0)</f>
        <v>0</v>
      </c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4">
        <f t="shared" si="66"/>
        <v>0</v>
      </c>
      <c r="AL344" s="263">
        <f t="shared" si="71"/>
        <v>0</v>
      </c>
    </row>
    <row r="345" spans="3:38" x14ac:dyDescent="0.3">
      <c r="C345" s="224">
        <v>15</v>
      </c>
      <c r="D345" s="224">
        <v>10</v>
      </c>
      <c r="E345" s="264">
        <f t="shared" si="67"/>
        <v>21</v>
      </c>
      <c r="F345" s="264">
        <f t="shared" si="68"/>
        <v>1</v>
      </c>
      <c r="G345" s="264">
        <f t="shared" si="69"/>
        <v>16</v>
      </c>
      <c r="H345" s="264">
        <f t="shared" si="64"/>
        <v>9</v>
      </c>
      <c r="I345" s="267"/>
      <c r="J345" s="224" t="s">
        <v>2118</v>
      </c>
      <c r="K345" s="265">
        <f t="shared" si="65"/>
        <v>2016</v>
      </c>
      <c r="L345" s="224" t="str">
        <f t="shared" si="70"/>
        <v>Oct</v>
      </c>
      <c r="M345" s="275">
        <f>IFERROR(INDEX(July15!F:F, MATCH(MEM_BF!$J345, July15!$B:$B, 0)), 0)</f>
        <v>0</v>
      </c>
      <c r="N345" s="199">
        <f>IFERROR(INDEX(July15!G:G, MATCH(MEM_BF!$J345, July15!$B:$B, 0)), 0)</f>
        <v>0</v>
      </c>
      <c r="O345" s="199">
        <f>IFERROR(INDEX('Aug15'!F:F, MATCH(MEM_BF!$J345, 'Aug15'!$A:$A, 0)), 0)</f>
        <v>0</v>
      </c>
      <c r="P345" s="199">
        <f>IFERROR(INDEX('Aug15'!$G:$G, MATCH(MEM_BF!$J345, 'Aug15'!$A:$A, 0)), 0)</f>
        <v>0</v>
      </c>
      <c r="Q345" s="199">
        <f>IFERROR(INDEX(Sept15!$F:$F, MATCH(MEM_BF!$J345, Sept15!$A:$A, 0)), 0)</f>
        <v>0</v>
      </c>
      <c r="R345" s="199">
        <f>IFERROR(INDEX(Sept15!$G:$G, MATCH(MEM_BF!$J345, Sept15!$A:$A, 0)), 0)</f>
        <v>0</v>
      </c>
      <c r="S345" s="199">
        <f>IFERROR(INDEX('Oct15'!$F:$F, MATCH(MEM_BF!$J345,'Oct15'!$A:$A, 0)), 0)</f>
        <v>0</v>
      </c>
      <c r="T345" s="199">
        <f>IFERROR(INDEX('Oct15'!$G:$G, MATCH(MEM_BF!$J345, 'Oct15'!$A:$A, 0)), 0)</f>
        <v>0</v>
      </c>
      <c r="U345" s="199">
        <f>IFERROR(INDEX('Nov15'!$F:$F, MATCH(MEM_BF!$J345,'Nov15'!$A:$A, 0)), 0)</f>
        <v>240</v>
      </c>
      <c r="V345" s="199">
        <f>IFERROR(INDEX('Nov15'!$G:$G, MATCH(MEM_BF!$J345, 'Nov15'!$A:$A, 0)), 0)</f>
        <v>0</v>
      </c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4">
        <f t="shared" si="66"/>
        <v>240</v>
      </c>
      <c r="AL345" s="263">
        <f t="shared" si="71"/>
        <v>12</v>
      </c>
    </row>
    <row r="346" spans="3:38" x14ac:dyDescent="0.3">
      <c r="C346" s="224"/>
      <c r="D346" s="224"/>
      <c r="E346" s="264">
        <f t="shared" si="67"/>
        <v>-1</v>
      </c>
      <c r="F346" s="264">
        <f t="shared" si="68"/>
        <v>0</v>
      </c>
      <c r="G346" s="264">
        <f t="shared" si="69"/>
        <v>0</v>
      </c>
      <c r="H346" s="264">
        <f t="shared" si="64"/>
        <v>-1</v>
      </c>
      <c r="I346" s="267"/>
      <c r="J346" s="224" t="s">
        <v>2121</v>
      </c>
      <c r="K346" s="265" t="str">
        <f t="shared" si="65"/>
        <v>Please</v>
      </c>
      <c r="L346" s="224" t="str">
        <f t="shared" si="70"/>
        <v>Pay</v>
      </c>
      <c r="M346" s="275">
        <f>IFERROR(INDEX(July15!F:F, MATCH(MEM_BF!$J346, July15!$B:$B, 0)), 0)</f>
        <v>0</v>
      </c>
      <c r="N346" s="199">
        <f>IFERROR(INDEX(July15!G:G, MATCH(MEM_BF!$J346, July15!$B:$B, 0)), 0)</f>
        <v>0</v>
      </c>
      <c r="O346" s="199">
        <f>IFERROR(INDEX('Aug15'!F:F, MATCH(MEM_BF!$J346, 'Aug15'!$A:$A, 0)), 0)</f>
        <v>0</v>
      </c>
      <c r="P346" s="199">
        <f>IFERROR(INDEX('Aug15'!$G:$G, MATCH(MEM_BF!$J346, 'Aug15'!$A:$A, 0)), 0)</f>
        <v>0</v>
      </c>
      <c r="Q346" s="199">
        <f>IFERROR(INDEX(Sept15!$F:$F, MATCH(MEM_BF!$J346, Sept15!$A:$A, 0)), 0)</f>
        <v>0</v>
      </c>
      <c r="R346" s="199">
        <f>IFERROR(INDEX(Sept15!$G:$G, MATCH(MEM_BF!$J346, Sept15!$A:$A, 0)), 0)</f>
        <v>0</v>
      </c>
      <c r="S346" s="199">
        <f>IFERROR(INDEX('Oct15'!$F:$F, MATCH(MEM_BF!$J346,'Oct15'!$A:$A, 0)), 0)</f>
        <v>0</v>
      </c>
      <c r="T346" s="199">
        <f>IFERROR(INDEX('Oct15'!$G:$G, MATCH(MEM_BF!$J346, 'Oct15'!$A:$A, 0)), 0)</f>
        <v>0</v>
      </c>
      <c r="U346" s="199">
        <f>IFERROR(INDEX('Nov15'!$F:$F, MATCH(MEM_BF!$J346,'Nov15'!$A:$A, 0)), 0)</f>
        <v>0</v>
      </c>
      <c r="V346" s="199">
        <f>IFERROR(INDEX('Nov15'!$G:$G, MATCH(MEM_BF!$J346, 'Nov15'!$A:$A, 0)), 0)</f>
        <v>0</v>
      </c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4">
        <f t="shared" si="66"/>
        <v>0</v>
      </c>
      <c r="AL346" s="263">
        <f t="shared" si="71"/>
        <v>0</v>
      </c>
    </row>
    <row r="347" spans="3:38" x14ac:dyDescent="0.3">
      <c r="C347" s="224">
        <v>15</v>
      </c>
      <c r="D347" s="224">
        <v>6</v>
      </c>
      <c r="E347" s="264">
        <f t="shared" si="67"/>
        <v>5</v>
      </c>
      <c r="F347" s="264">
        <f t="shared" si="68"/>
        <v>0</v>
      </c>
      <c r="G347" s="264">
        <f t="shared" si="69"/>
        <v>15</v>
      </c>
      <c r="H347" s="264">
        <f t="shared" si="64"/>
        <v>5</v>
      </c>
      <c r="I347" s="267"/>
      <c r="J347" s="224" t="s">
        <v>2123</v>
      </c>
      <c r="K347" s="265">
        <f t="shared" si="65"/>
        <v>2015</v>
      </c>
      <c r="L347" s="224" t="str">
        <f t="shared" si="70"/>
        <v>Jun</v>
      </c>
      <c r="M347" s="275">
        <f>IFERROR(INDEX(July15!F:F, MATCH(MEM_BF!$J347, July15!$B:$B, 0)), 0)</f>
        <v>0</v>
      </c>
      <c r="N347" s="199">
        <f>IFERROR(INDEX(July15!G:G, MATCH(MEM_BF!$J347, July15!$B:$B, 0)), 0)</f>
        <v>0</v>
      </c>
      <c r="O347" s="199">
        <f>IFERROR(INDEX('Aug15'!F:F, MATCH(MEM_BF!$J347, 'Aug15'!$A:$A, 0)), 0)</f>
        <v>0</v>
      </c>
      <c r="P347" s="199">
        <f>IFERROR(INDEX('Aug15'!$G:$G, MATCH(MEM_BF!$J347, 'Aug15'!$A:$A, 0)), 0)</f>
        <v>0</v>
      </c>
      <c r="Q347" s="199">
        <f>IFERROR(INDEX(Sept15!$F:$F, MATCH(MEM_BF!$J347, Sept15!$A:$A, 0)), 0)</f>
        <v>0</v>
      </c>
      <c r="R347" s="199">
        <f>IFERROR(INDEX(Sept15!$G:$G, MATCH(MEM_BF!$J347, Sept15!$A:$A, 0)), 0)</f>
        <v>0</v>
      </c>
      <c r="S347" s="199">
        <f>IFERROR(INDEX('Oct15'!$F:$F, MATCH(MEM_BF!$J347,'Oct15'!$A:$A, 0)), 0)</f>
        <v>0</v>
      </c>
      <c r="T347" s="199">
        <f>IFERROR(INDEX('Oct15'!$G:$G, MATCH(MEM_BF!$J347, 'Oct15'!$A:$A, 0)), 0)</f>
        <v>0</v>
      </c>
      <c r="U347" s="199">
        <f>IFERROR(INDEX('Nov15'!$F:$F, MATCH(MEM_BF!$J347,'Nov15'!$A:$A, 0)), 0)</f>
        <v>0</v>
      </c>
      <c r="V347" s="199">
        <f>IFERROR(INDEX('Nov15'!$G:$G, MATCH(MEM_BF!$J347, 'Nov15'!$A:$A, 0)), 0)</f>
        <v>0</v>
      </c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4">
        <f t="shared" si="66"/>
        <v>0</v>
      </c>
      <c r="AL347" s="263">
        <f t="shared" si="71"/>
        <v>0</v>
      </c>
    </row>
    <row r="348" spans="3:38" x14ac:dyDescent="0.3">
      <c r="C348" s="224">
        <v>15</v>
      </c>
      <c r="D348" s="224">
        <v>10</v>
      </c>
      <c r="E348" s="264">
        <f t="shared" si="67"/>
        <v>14</v>
      </c>
      <c r="F348" s="264">
        <f t="shared" si="68"/>
        <v>1</v>
      </c>
      <c r="G348" s="264">
        <f t="shared" si="69"/>
        <v>16</v>
      </c>
      <c r="H348" s="264">
        <f t="shared" si="64"/>
        <v>2</v>
      </c>
      <c r="I348" s="267"/>
      <c r="J348" s="224" t="s">
        <v>113</v>
      </c>
      <c r="K348" s="265">
        <f t="shared" si="65"/>
        <v>2016</v>
      </c>
      <c r="L348" s="224" t="str">
        <f t="shared" si="70"/>
        <v>Mar</v>
      </c>
      <c r="M348" s="275">
        <f>IFERROR(INDEX(July15!F:F, MATCH(MEM_BF!$J348, July15!$B:$B, 0)), 0)</f>
        <v>100</v>
      </c>
      <c r="N348" s="199">
        <f>IFERROR(INDEX(July15!G:G, MATCH(MEM_BF!$J348, July15!$B:$B, 0)), 0)</f>
        <v>0</v>
      </c>
      <c r="O348" s="199">
        <f>IFERROR(INDEX('Aug15'!F:F, MATCH(MEM_BF!$J348, 'Aug15'!$A:$A, 0)), 0)</f>
        <v>0</v>
      </c>
      <c r="P348" s="199">
        <f>IFERROR(INDEX('Aug15'!$G:$G, MATCH(MEM_BF!$J348, 'Aug15'!$A:$A, 0)), 0)</f>
        <v>200</v>
      </c>
      <c r="Q348" s="199">
        <f>IFERROR(INDEX(Sept15!$F:$F, MATCH(MEM_BF!$J348, Sept15!$A:$A, 0)), 0)</f>
        <v>0</v>
      </c>
      <c r="R348" s="199">
        <f>IFERROR(INDEX(Sept15!$G:$G, MATCH(MEM_BF!$J348, Sept15!$A:$A, 0)), 0)</f>
        <v>0</v>
      </c>
      <c r="S348" s="199">
        <f>IFERROR(INDEX('Oct15'!$F:$F, MATCH(MEM_BF!$J348,'Oct15'!$A:$A, 0)), 0)</f>
        <v>0</v>
      </c>
      <c r="T348" s="199">
        <f>IFERROR(INDEX('Oct15'!$G:$G, MATCH(MEM_BF!$J348, 'Oct15'!$A:$A, 0)), 0)</f>
        <v>100</v>
      </c>
      <c r="U348" s="199">
        <f>IFERROR(INDEX('Nov15'!$F:$F, MATCH(MEM_BF!$J348,'Nov15'!$A:$A, 0)), 0)</f>
        <v>0</v>
      </c>
      <c r="V348" s="199">
        <f>IFERROR(INDEX('Nov15'!$G:$G, MATCH(MEM_BF!$J348, 'Nov15'!$A:$A, 0)), 0)</f>
        <v>0</v>
      </c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4">
        <f t="shared" si="66"/>
        <v>100</v>
      </c>
      <c r="AL348" s="263">
        <f t="shared" si="71"/>
        <v>5</v>
      </c>
    </row>
    <row r="349" spans="3:38" x14ac:dyDescent="0.3">
      <c r="C349" s="224">
        <v>15</v>
      </c>
      <c r="D349" s="224">
        <v>8</v>
      </c>
      <c r="E349" s="264">
        <f t="shared" si="67"/>
        <v>11</v>
      </c>
      <c r="F349" s="264">
        <f t="shared" si="68"/>
        <v>0</v>
      </c>
      <c r="G349" s="264">
        <f t="shared" si="69"/>
        <v>15</v>
      </c>
      <c r="H349" s="264">
        <f t="shared" si="64"/>
        <v>11</v>
      </c>
      <c r="I349" s="267"/>
      <c r="J349" s="224" t="s">
        <v>568</v>
      </c>
      <c r="K349" s="265">
        <f t="shared" si="65"/>
        <v>2015</v>
      </c>
      <c r="L349" s="224" t="str">
        <f t="shared" si="70"/>
        <v>Dec</v>
      </c>
      <c r="M349" s="275">
        <f>IFERROR(INDEX(July15!F:F, MATCH(MEM_BF!$J349, July15!$B:$B, 0)), 0)</f>
        <v>0</v>
      </c>
      <c r="N349" s="199">
        <f>IFERROR(INDEX(July15!G:G, MATCH(MEM_BF!$J349, July15!$B:$B, 0)), 0)</f>
        <v>0</v>
      </c>
      <c r="O349" s="199">
        <f>IFERROR(INDEX('Aug15'!F:F, MATCH(MEM_BF!$J349, 'Aug15'!$A:$A, 0)), 0)</f>
        <v>20</v>
      </c>
      <c r="P349" s="199">
        <f>IFERROR(INDEX('Aug15'!$G:$G, MATCH(MEM_BF!$J349, 'Aug15'!$A:$A, 0)), 0)</f>
        <v>0</v>
      </c>
      <c r="Q349" s="199">
        <f>IFERROR(INDEX(Sept15!$F:$F, MATCH(MEM_BF!$J349, Sept15!$A:$A, 0)), 0)</f>
        <v>20</v>
      </c>
      <c r="R349" s="199">
        <f>IFERROR(INDEX(Sept15!$G:$G, MATCH(MEM_BF!$J349, Sept15!$A:$A, 0)), 0)</f>
        <v>0</v>
      </c>
      <c r="S349" s="199">
        <f>IFERROR(INDEX('Oct15'!$F:$F, MATCH(MEM_BF!$J349,'Oct15'!$A:$A, 0)), 0)</f>
        <v>20</v>
      </c>
      <c r="T349" s="199">
        <f>IFERROR(INDEX('Oct15'!$G:$G, MATCH(MEM_BF!$J349, 'Oct15'!$A:$A, 0)), 0)</f>
        <v>0</v>
      </c>
      <c r="U349" s="199">
        <f>IFERROR(INDEX('Nov15'!$F:$F, MATCH(MEM_BF!$J349,'Nov15'!$A:$A, 0)), 0)</f>
        <v>20</v>
      </c>
      <c r="V349" s="199">
        <f>IFERROR(INDEX('Nov15'!$G:$G, MATCH(MEM_BF!$J349, 'Nov15'!$A:$A, 0)), 0)</f>
        <v>0</v>
      </c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4">
        <f t="shared" si="66"/>
        <v>80</v>
      </c>
      <c r="AL349" s="263">
        <f t="shared" si="71"/>
        <v>4</v>
      </c>
    </row>
    <row r="350" spans="3:38" x14ac:dyDescent="0.3">
      <c r="C350" s="224">
        <v>15</v>
      </c>
      <c r="D350" s="224">
        <v>8</v>
      </c>
      <c r="E350" s="264">
        <f t="shared" si="67"/>
        <v>7</v>
      </c>
      <c r="F350" s="264">
        <f t="shared" si="68"/>
        <v>0</v>
      </c>
      <c r="G350" s="264">
        <f t="shared" si="69"/>
        <v>15</v>
      </c>
      <c r="H350" s="264">
        <f t="shared" si="64"/>
        <v>7</v>
      </c>
      <c r="I350" s="267"/>
      <c r="J350" s="224" t="s">
        <v>2138</v>
      </c>
      <c r="K350" s="265">
        <f t="shared" si="65"/>
        <v>2015</v>
      </c>
      <c r="L350" s="224" t="str">
        <f t="shared" si="70"/>
        <v>Aug</v>
      </c>
      <c r="M350" s="275">
        <f>IFERROR(INDEX(July15!F:F, MATCH(MEM_BF!$J350, July15!$B:$B, 0)), 0)</f>
        <v>0</v>
      </c>
      <c r="N350" s="199">
        <f>IFERROR(INDEX(July15!G:G, MATCH(MEM_BF!$J350, July15!$B:$B, 0)), 0)</f>
        <v>0</v>
      </c>
      <c r="O350" s="199">
        <f>IFERROR(INDEX('Aug15'!F:F, MATCH(MEM_BF!$J350, 'Aug15'!$A:$A, 0)), 0)</f>
        <v>0</v>
      </c>
      <c r="P350" s="199">
        <f>IFERROR(INDEX('Aug15'!$G:$G, MATCH(MEM_BF!$J350, 'Aug15'!$A:$A, 0)), 0)</f>
        <v>0</v>
      </c>
      <c r="Q350" s="199">
        <f>IFERROR(INDEX(Sept15!$F:$F, MATCH(MEM_BF!$J350, Sept15!$A:$A, 0)), 0)</f>
        <v>0</v>
      </c>
      <c r="R350" s="199">
        <f>IFERROR(INDEX(Sept15!$G:$G, MATCH(MEM_BF!$J350, Sept15!$A:$A, 0)), 0)</f>
        <v>0</v>
      </c>
      <c r="S350" s="199">
        <f>IFERROR(INDEX('Oct15'!$F:$F, MATCH(MEM_BF!$J350,'Oct15'!$A:$A, 0)), 0)</f>
        <v>0</v>
      </c>
      <c r="T350" s="199">
        <f>IFERROR(INDEX('Oct15'!$G:$G, MATCH(MEM_BF!$J350, 'Oct15'!$A:$A, 0)), 0)</f>
        <v>0</v>
      </c>
      <c r="U350" s="199">
        <f>IFERROR(INDEX('Nov15'!$F:$F, MATCH(MEM_BF!$J350,'Nov15'!$A:$A, 0)), 0)</f>
        <v>0</v>
      </c>
      <c r="V350" s="199">
        <f>IFERROR(INDEX('Nov15'!$G:$G, MATCH(MEM_BF!$J350, 'Nov15'!$A:$A, 0)), 0)</f>
        <v>0</v>
      </c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4">
        <f t="shared" si="66"/>
        <v>0</v>
      </c>
      <c r="AL350" s="263">
        <f t="shared" si="71"/>
        <v>0</v>
      </c>
    </row>
    <row r="351" spans="3:38" x14ac:dyDescent="0.3">
      <c r="C351" s="224"/>
      <c r="D351" s="224"/>
      <c r="E351" s="264">
        <f t="shared" si="67"/>
        <v>-1</v>
      </c>
      <c r="F351" s="264">
        <f t="shared" si="68"/>
        <v>0</v>
      </c>
      <c r="G351" s="264">
        <f t="shared" si="69"/>
        <v>0</v>
      </c>
      <c r="H351" s="264">
        <f t="shared" ref="H351:H372" si="72">E351-F351*12</f>
        <v>-1</v>
      </c>
      <c r="I351" s="267"/>
      <c r="J351" s="224" t="s">
        <v>2143</v>
      </c>
      <c r="K351" s="265" t="str">
        <f t="shared" si="65"/>
        <v>Please</v>
      </c>
      <c r="L351" s="224" t="str">
        <f t="shared" si="70"/>
        <v>Pay</v>
      </c>
      <c r="M351" s="275">
        <f>IFERROR(INDEX(July15!F:F, MATCH(MEM_BF!$J351, July15!$B:$B, 0)), 0)</f>
        <v>0</v>
      </c>
      <c r="N351" s="199">
        <f>IFERROR(INDEX(July15!G:G, MATCH(MEM_BF!$J351, July15!$B:$B, 0)), 0)</f>
        <v>0</v>
      </c>
      <c r="O351" s="199">
        <f>IFERROR(INDEX('Aug15'!F:F, MATCH(MEM_BF!$J351, 'Aug15'!$A:$A, 0)), 0)</f>
        <v>0</v>
      </c>
      <c r="P351" s="199">
        <f>IFERROR(INDEX('Aug15'!$G:$G, MATCH(MEM_BF!$J351, 'Aug15'!$A:$A, 0)), 0)</f>
        <v>0</v>
      </c>
      <c r="Q351" s="199">
        <f>IFERROR(INDEX(Sept15!$F:$F, MATCH(MEM_BF!$J351, Sept15!$A:$A, 0)), 0)</f>
        <v>0</v>
      </c>
      <c r="R351" s="199">
        <f>IFERROR(INDEX(Sept15!$G:$G, MATCH(MEM_BF!$J351, Sept15!$A:$A, 0)), 0)</f>
        <v>0</v>
      </c>
      <c r="S351" s="199">
        <f>IFERROR(INDEX('Oct15'!$F:$F, MATCH(MEM_BF!$J351,'Oct15'!$A:$A, 0)), 0)</f>
        <v>0</v>
      </c>
      <c r="T351" s="199">
        <f>IFERROR(INDEX('Oct15'!$G:$G, MATCH(MEM_BF!$J351, 'Oct15'!$A:$A, 0)), 0)</f>
        <v>0</v>
      </c>
      <c r="U351" s="199">
        <f>IFERROR(INDEX('Nov15'!$F:$F, MATCH(MEM_BF!$J351,'Nov15'!$A:$A, 0)), 0)</f>
        <v>0</v>
      </c>
      <c r="V351" s="199">
        <f>IFERROR(INDEX('Nov15'!$G:$G, MATCH(MEM_BF!$J351, 'Nov15'!$A:$A, 0)), 0)</f>
        <v>0</v>
      </c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4">
        <f t="shared" si="66"/>
        <v>0</v>
      </c>
      <c r="AL351" s="263">
        <f t="shared" si="71"/>
        <v>0</v>
      </c>
    </row>
    <row r="352" spans="3:38" x14ac:dyDescent="0.3">
      <c r="C352" s="224">
        <v>15</v>
      </c>
      <c r="D352" s="224">
        <v>8</v>
      </c>
      <c r="E352" s="264">
        <f t="shared" si="67"/>
        <v>13</v>
      </c>
      <c r="F352" s="264">
        <f t="shared" si="68"/>
        <v>1</v>
      </c>
      <c r="G352" s="264">
        <f t="shared" si="69"/>
        <v>16</v>
      </c>
      <c r="H352" s="264">
        <f t="shared" si="72"/>
        <v>1</v>
      </c>
      <c r="I352" s="267"/>
      <c r="J352" s="224" t="s">
        <v>2145</v>
      </c>
      <c r="K352" s="265">
        <f t="shared" si="65"/>
        <v>2016</v>
      </c>
      <c r="L352" s="224" t="str">
        <f t="shared" si="70"/>
        <v>Feb</v>
      </c>
      <c r="M352" s="275">
        <f>IFERROR(INDEX(July15!F:F, MATCH(MEM_BF!$J352, July15!$B:$B, 0)), 0)</f>
        <v>0</v>
      </c>
      <c r="N352" s="199">
        <f>IFERROR(INDEX(July15!G:G, MATCH(MEM_BF!$J352, July15!$B:$B, 0)), 0)</f>
        <v>0</v>
      </c>
      <c r="O352" s="199">
        <f>IFERROR(INDEX('Aug15'!F:F, MATCH(MEM_BF!$J352, 'Aug15'!$A:$A, 0)), 0)</f>
        <v>0</v>
      </c>
      <c r="P352" s="199">
        <f>IFERROR(INDEX('Aug15'!$G:$G, MATCH(MEM_BF!$J352, 'Aug15'!$A:$A, 0)), 0)</f>
        <v>0</v>
      </c>
      <c r="Q352" s="199">
        <f>IFERROR(INDEX(Sept15!$F:$F, MATCH(MEM_BF!$J352, Sept15!$A:$A, 0)), 0)</f>
        <v>120</v>
      </c>
      <c r="R352" s="199">
        <f>IFERROR(INDEX(Sept15!$G:$G, MATCH(MEM_BF!$J352, Sept15!$A:$A, 0)), 0)</f>
        <v>0</v>
      </c>
      <c r="S352" s="199">
        <f>IFERROR(INDEX('Oct15'!$F:$F, MATCH(MEM_BF!$J352,'Oct15'!$A:$A, 0)), 0)</f>
        <v>0</v>
      </c>
      <c r="T352" s="199">
        <f>IFERROR(INDEX('Oct15'!$G:$G, MATCH(MEM_BF!$J352, 'Oct15'!$A:$A, 0)), 0)</f>
        <v>0</v>
      </c>
      <c r="U352" s="199">
        <f>IFERROR(INDEX('Nov15'!$F:$F, MATCH(MEM_BF!$J352,'Nov15'!$A:$A, 0)), 0)</f>
        <v>0</v>
      </c>
      <c r="V352" s="199">
        <f>IFERROR(INDEX('Nov15'!$G:$G, MATCH(MEM_BF!$J352, 'Nov15'!$A:$A, 0)), 0)</f>
        <v>0</v>
      </c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4">
        <f t="shared" si="66"/>
        <v>120</v>
      </c>
      <c r="AL352" s="263">
        <f t="shared" si="71"/>
        <v>6</v>
      </c>
    </row>
    <row r="353" spans="3:38" x14ac:dyDescent="0.3">
      <c r="C353" s="224"/>
      <c r="D353" s="224"/>
      <c r="E353" s="264">
        <f t="shared" si="67"/>
        <v>-1</v>
      </c>
      <c r="F353" s="264">
        <f t="shared" si="68"/>
        <v>0</v>
      </c>
      <c r="G353" s="264">
        <f t="shared" si="69"/>
        <v>0</v>
      </c>
      <c r="H353" s="264">
        <f t="shared" si="72"/>
        <v>-1</v>
      </c>
      <c r="I353" s="267"/>
      <c r="J353" s="224" t="s">
        <v>2148</v>
      </c>
      <c r="K353" s="265" t="str">
        <f t="shared" si="65"/>
        <v>Please</v>
      </c>
      <c r="L353" s="224" t="str">
        <f t="shared" si="70"/>
        <v>Pay</v>
      </c>
      <c r="M353" s="275">
        <f>IFERROR(INDEX(July15!F:F, MATCH(MEM_BF!$J353, July15!$B:$B, 0)), 0)</f>
        <v>0</v>
      </c>
      <c r="N353" s="199">
        <f>IFERROR(INDEX(July15!G:G, MATCH(MEM_BF!$J353, July15!$B:$B, 0)), 0)</f>
        <v>0</v>
      </c>
      <c r="O353" s="199">
        <f>IFERROR(INDEX('Aug15'!F:F, MATCH(MEM_BF!$J353, 'Aug15'!$A:$A, 0)), 0)</f>
        <v>0</v>
      </c>
      <c r="P353" s="199">
        <f>IFERROR(INDEX('Aug15'!$G:$G, MATCH(MEM_BF!$J353, 'Aug15'!$A:$A, 0)), 0)</f>
        <v>0</v>
      </c>
      <c r="Q353" s="199">
        <f>IFERROR(INDEX(Sept15!$F:$F, MATCH(MEM_BF!$J353, Sept15!$A:$A, 0)), 0)</f>
        <v>0</v>
      </c>
      <c r="R353" s="199">
        <f>IFERROR(INDEX(Sept15!$G:$G, MATCH(MEM_BF!$J353, Sept15!$A:$A, 0)), 0)</f>
        <v>0</v>
      </c>
      <c r="S353" s="199">
        <f>IFERROR(INDEX('Oct15'!$F:$F, MATCH(MEM_BF!$J353,'Oct15'!$A:$A, 0)), 0)</f>
        <v>0</v>
      </c>
      <c r="T353" s="199">
        <f>IFERROR(INDEX('Oct15'!$G:$G, MATCH(MEM_BF!$J353, 'Oct15'!$A:$A, 0)), 0)</f>
        <v>0</v>
      </c>
      <c r="U353" s="199">
        <f>IFERROR(INDEX('Nov15'!$F:$F, MATCH(MEM_BF!$J353,'Nov15'!$A:$A, 0)), 0)</f>
        <v>0</v>
      </c>
      <c r="V353" s="199">
        <f>IFERROR(INDEX('Nov15'!$G:$G, MATCH(MEM_BF!$J353, 'Nov15'!$A:$A, 0)), 0)</f>
        <v>0</v>
      </c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4">
        <f t="shared" si="66"/>
        <v>0</v>
      </c>
      <c r="AL353" s="263">
        <f t="shared" si="71"/>
        <v>0</v>
      </c>
    </row>
    <row r="354" spans="3:38" x14ac:dyDescent="0.3">
      <c r="C354" s="224">
        <v>15</v>
      </c>
      <c r="D354" s="224">
        <v>8</v>
      </c>
      <c r="E354" s="264">
        <f t="shared" si="67"/>
        <v>12</v>
      </c>
      <c r="F354" s="264">
        <f t="shared" si="68"/>
        <v>1</v>
      </c>
      <c r="G354" s="264">
        <f t="shared" si="69"/>
        <v>16</v>
      </c>
      <c r="H354" s="264">
        <f t="shared" si="72"/>
        <v>0</v>
      </c>
      <c r="I354" s="267"/>
      <c r="J354" s="224" t="s">
        <v>42</v>
      </c>
      <c r="K354" s="265">
        <f t="shared" si="65"/>
        <v>2016</v>
      </c>
      <c r="L354" s="224" t="str">
        <f t="shared" si="70"/>
        <v>Jan</v>
      </c>
      <c r="M354" s="275">
        <f>IFERROR(INDEX(July15!F:F, MATCH(MEM_BF!$J354, July15!$B:$B, 0)), 0)</f>
        <v>20</v>
      </c>
      <c r="N354" s="199">
        <f>IFERROR(INDEX(July15!G:G, MATCH(MEM_BF!$J354, July15!$B:$B, 0)), 0)</f>
        <v>0</v>
      </c>
      <c r="O354" s="199">
        <f>IFERROR(INDEX('Aug15'!F:F, MATCH(MEM_BF!$J354, 'Aug15'!$A:$A, 0)), 0)</f>
        <v>20</v>
      </c>
      <c r="P354" s="199">
        <f>IFERROR(INDEX('Aug15'!$G:$G, MATCH(MEM_BF!$J354, 'Aug15'!$A:$A, 0)), 0)</f>
        <v>0</v>
      </c>
      <c r="Q354" s="199">
        <f>IFERROR(INDEX(Sept15!$F:$F, MATCH(MEM_BF!$J354, Sept15!$A:$A, 0)), 0)</f>
        <v>20</v>
      </c>
      <c r="R354" s="199">
        <f>IFERROR(INDEX(Sept15!$G:$G, MATCH(MEM_BF!$J354, Sept15!$A:$A, 0)), 0)</f>
        <v>0</v>
      </c>
      <c r="S354" s="199">
        <f>IFERROR(INDEX('Oct15'!$F:$F, MATCH(MEM_BF!$J354,'Oct15'!$A:$A, 0)), 0)</f>
        <v>20</v>
      </c>
      <c r="T354" s="199">
        <f>IFERROR(INDEX('Oct15'!$G:$G, MATCH(MEM_BF!$J354, 'Oct15'!$A:$A, 0)), 0)</f>
        <v>0</v>
      </c>
      <c r="U354" s="199">
        <f>IFERROR(INDEX('Nov15'!$F:$F, MATCH(MEM_BF!$J354,'Nov15'!$A:$A, 0)), 0)</f>
        <v>20</v>
      </c>
      <c r="V354" s="199">
        <f>IFERROR(INDEX('Nov15'!$G:$G, MATCH(MEM_BF!$J354, 'Nov15'!$A:$A, 0)), 0)</f>
        <v>0</v>
      </c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4">
        <f t="shared" si="66"/>
        <v>100</v>
      </c>
      <c r="AL354" s="263">
        <f t="shared" si="71"/>
        <v>5</v>
      </c>
    </row>
    <row r="355" spans="3:38" x14ac:dyDescent="0.3">
      <c r="C355" s="224">
        <v>15</v>
      </c>
      <c r="D355" s="224">
        <v>5</v>
      </c>
      <c r="E355" s="264">
        <f t="shared" si="67"/>
        <v>9</v>
      </c>
      <c r="F355" s="264">
        <f t="shared" si="68"/>
        <v>0</v>
      </c>
      <c r="G355" s="264">
        <f t="shared" si="69"/>
        <v>15</v>
      </c>
      <c r="H355" s="264">
        <f t="shared" si="72"/>
        <v>9</v>
      </c>
      <c r="I355" s="267"/>
      <c r="J355" s="240" t="s">
        <v>64</v>
      </c>
      <c r="K355" s="265">
        <f t="shared" si="65"/>
        <v>2015</v>
      </c>
      <c r="L355" s="224" t="str">
        <f t="shared" si="70"/>
        <v>Oct</v>
      </c>
      <c r="M355" s="275">
        <f>IFERROR(INDEX(July15!F:F, MATCH(MEM_BF!$J355, July15!$B:$B, 0)), 0)</f>
        <v>20</v>
      </c>
      <c r="N355" s="199">
        <f>IFERROR(INDEX(July15!G:G, MATCH(MEM_BF!$J355, July15!$B:$B, 0)), 0)</f>
        <v>0</v>
      </c>
      <c r="O355" s="199">
        <f>IFERROR(INDEX('Aug15'!F:F, MATCH(MEM_BF!$J355, 'Aug15'!$A:$A, 0)), 0)</f>
        <v>20</v>
      </c>
      <c r="P355" s="199">
        <f>IFERROR(INDEX('Aug15'!$G:$G, MATCH(MEM_BF!$J355, 'Aug15'!$A:$A, 0)), 0)</f>
        <v>0</v>
      </c>
      <c r="Q355" s="199">
        <f>IFERROR(INDEX(Sept15!$F:$F, MATCH(MEM_BF!$J355, Sept15!$A:$A, 0)), 0)</f>
        <v>20</v>
      </c>
      <c r="R355" s="199">
        <f>IFERROR(INDEX(Sept15!$G:$G, MATCH(MEM_BF!$J355, Sept15!$A:$A, 0)), 0)</f>
        <v>0</v>
      </c>
      <c r="S355" s="199">
        <f>IFERROR(INDEX('Oct15'!$F:$F, MATCH(MEM_BF!$J355,'Oct15'!$A:$A, 0)), 0)</f>
        <v>20</v>
      </c>
      <c r="T355" s="199">
        <f>IFERROR(INDEX('Oct15'!$G:$G, MATCH(MEM_BF!$J355, 'Oct15'!$A:$A, 0)), 0)</f>
        <v>0</v>
      </c>
      <c r="U355" s="199">
        <f>IFERROR(INDEX('Nov15'!$F:$F, MATCH(MEM_BF!$J355,'Nov15'!$A:$A, 0)), 0)</f>
        <v>20</v>
      </c>
      <c r="V355" s="199">
        <f>IFERROR(INDEX('Nov15'!$G:$G, MATCH(MEM_BF!$J355, 'Nov15'!$A:$A, 0)), 0)</f>
        <v>0</v>
      </c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4">
        <f t="shared" si="66"/>
        <v>100</v>
      </c>
      <c r="AL355" s="263">
        <f t="shared" si="71"/>
        <v>5</v>
      </c>
    </row>
    <row r="356" spans="3:38" x14ac:dyDescent="0.3">
      <c r="C356" s="224"/>
      <c r="D356" s="224"/>
      <c r="E356" s="264">
        <f t="shared" si="67"/>
        <v>-1</v>
      </c>
      <c r="F356" s="264">
        <f t="shared" si="68"/>
        <v>0</v>
      </c>
      <c r="G356" s="264">
        <f t="shared" si="69"/>
        <v>0</v>
      </c>
      <c r="H356" s="264">
        <f t="shared" si="72"/>
        <v>-1</v>
      </c>
      <c r="I356" s="267"/>
      <c r="J356" s="240" t="s">
        <v>2194</v>
      </c>
      <c r="K356" s="265" t="str">
        <f t="shared" si="65"/>
        <v>Please</v>
      </c>
      <c r="L356" s="224" t="str">
        <f t="shared" si="70"/>
        <v>Pay</v>
      </c>
      <c r="M356" s="275">
        <f>IFERROR(INDEX(July15!F:F, MATCH(MEM_BF!$J356, July15!$B:$B, 0)), 0)</f>
        <v>0</v>
      </c>
      <c r="N356" s="199">
        <f>IFERROR(INDEX(July15!G:G, MATCH(MEM_BF!$J356, July15!$B:$B, 0)), 0)</f>
        <v>0</v>
      </c>
      <c r="O356" s="199">
        <f>IFERROR(INDEX('Aug15'!F:F, MATCH(MEM_BF!$J356, 'Aug15'!$A:$A, 0)), 0)</f>
        <v>0</v>
      </c>
      <c r="P356" s="199">
        <f>IFERROR(INDEX('Aug15'!$G:$G, MATCH(MEM_BF!$J356, 'Aug15'!$A:$A, 0)), 0)</f>
        <v>0</v>
      </c>
      <c r="Q356" s="199">
        <f>IFERROR(INDEX(Sept15!$F:$F, MATCH(MEM_BF!$J356, Sept15!$A:$A, 0)), 0)</f>
        <v>0</v>
      </c>
      <c r="R356" s="199">
        <f>IFERROR(INDEX(Sept15!$G:$G, MATCH(MEM_BF!$J356, Sept15!$A:$A, 0)), 0)</f>
        <v>0</v>
      </c>
      <c r="S356" s="199">
        <f>IFERROR(INDEX('Oct15'!$F:$F, MATCH(MEM_BF!$J356,'Oct15'!$A:$A, 0)), 0)</f>
        <v>0</v>
      </c>
      <c r="T356" s="199">
        <f>IFERROR(INDEX('Oct15'!$G:$G, MATCH(MEM_BF!$J356, 'Oct15'!$A:$A, 0)), 0)</f>
        <v>0</v>
      </c>
      <c r="U356" s="199">
        <f>IFERROR(INDEX('Nov15'!$F:$F, MATCH(MEM_BF!$J356,'Nov15'!$A:$A, 0)), 0)</f>
        <v>0</v>
      </c>
      <c r="V356" s="199">
        <f>IFERROR(INDEX('Nov15'!$G:$G, MATCH(MEM_BF!$J356, 'Nov15'!$A:$A, 0)), 0)</f>
        <v>0</v>
      </c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4">
        <f t="shared" si="66"/>
        <v>0</v>
      </c>
      <c r="AL356" s="263">
        <f t="shared" si="71"/>
        <v>0</v>
      </c>
    </row>
    <row r="357" spans="3:38" x14ac:dyDescent="0.3">
      <c r="C357" s="224">
        <v>15</v>
      </c>
      <c r="D357" s="224">
        <v>2</v>
      </c>
      <c r="E357" s="264">
        <f t="shared" si="67"/>
        <v>1</v>
      </c>
      <c r="F357" s="264">
        <f t="shared" si="68"/>
        <v>0</v>
      </c>
      <c r="G357" s="264">
        <f t="shared" si="69"/>
        <v>15</v>
      </c>
      <c r="H357" s="264">
        <f t="shared" si="72"/>
        <v>1</v>
      </c>
      <c r="I357" s="267"/>
      <c r="J357" s="240" t="s">
        <v>2196</v>
      </c>
      <c r="K357" s="265">
        <f t="shared" si="65"/>
        <v>2015</v>
      </c>
      <c r="L357" s="224" t="str">
        <f t="shared" si="70"/>
        <v>Feb</v>
      </c>
      <c r="M357" s="275">
        <f>IFERROR(INDEX(July15!F:F, MATCH(MEM_BF!$J357, July15!$B:$B, 0)), 0)</f>
        <v>0</v>
      </c>
      <c r="N357" s="199">
        <f>IFERROR(INDEX(July15!G:G, MATCH(MEM_BF!$J357, July15!$B:$B, 0)), 0)</f>
        <v>0</v>
      </c>
      <c r="O357" s="199">
        <f>IFERROR(INDEX('Aug15'!F:F, MATCH(MEM_BF!$J357, 'Aug15'!$A:$A, 0)), 0)</f>
        <v>0</v>
      </c>
      <c r="P357" s="199">
        <f>IFERROR(INDEX('Aug15'!$G:$G, MATCH(MEM_BF!$J357, 'Aug15'!$A:$A, 0)), 0)</f>
        <v>0</v>
      </c>
      <c r="Q357" s="199">
        <f>IFERROR(INDEX(Sept15!$F:$F, MATCH(MEM_BF!$J357, Sept15!$A:$A, 0)), 0)</f>
        <v>0</v>
      </c>
      <c r="R357" s="199">
        <f>IFERROR(INDEX(Sept15!$G:$G, MATCH(MEM_BF!$J357, Sept15!$A:$A, 0)), 0)</f>
        <v>0</v>
      </c>
      <c r="S357" s="199">
        <f>IFERROR(INDEX('Oct15'!$F:$F, MATCH(MEM_BF!$J357,'Oct15'!$A:$A, 0)), 0)</f>
        <v>0</v>
      </c>
      <c r="T357" s="199">
        <f>IFERROR(INDEX('Oct15'!$G:$G, MATCH(MEM_BF!$J357, 'Oct15'!$A:$A, 0)), 0)</f>
        <v>0</v>
      </c>
      <c r="U357" s="199">
        <f>IFERROR(INDEX('Nov15'!$F:$F, MATCH(MEM_BF!$J357,'Nov15'!$A:$A, 0)), 0)</f>
        <v>0</v>
      </c>
      <c r="V357" s="199">
        <f>IFERROR(INDEX('Nov15'!$G:$G, MATCH(MEM_BF!$J357, 'Nov15'!$A:$A, 0)), 0)</f>
        <v>0</v>
      </c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4">
        <f t="shared" si="66"/>
        <v>0</v>
      </c>
      <c r="AL357" s="263">
        <f t="shared" si="71"/>
        <v>0</v>
      </c>
    </row>
    <row r="358" spans="3:38" x14ac:dyDescent="0.3">
      <c r="C358" s="224"/>
      <c r="D358" s="224"/>
      <c r="E358" s="264">
        <f t="shared" si="67"/>
        <v>-1</v>
      </c>
      <c r="F358" s="264">
        <f t="shared" si="68"/>
        <v>0</v>
      </c>
      <c r="G358" s="264">
        <f t="shared" si="69"/>
        <v>0</v>
      </c>
      <c r="H358" s="264">
        <f t="shared" si="72"/>
        <v>-1</v>
      </c>
      <c r="I358" s="267"/>
      <c r="J358" s="240" t="s">
        <v>2209</v>
      </c>
      <c r="K358" s="265" t="str">
        <f t="shared" si="65"/>
        <v>Please</v>
      </c>
      <c r="L358" s="224" t="str">
        <f t="shared" si="70"/>
        <v>Pay</v>
      </c>
      <c r="M358" s="275">
        <f>IFERROR(INDEX(July15!F:F, MATCH(MEM_BF!$J358, July15!$B:$B, 0)), 0)</f>
        <v>0</v>
      </c>
      <c r="N358" s="199">
        <f>IFERROR(INDEX(July15!G:G, MATCH(MEM_BF!$J358, July15!$B:$B, 0)), 0)</f>
        <v>0</v>
      </c>
      <c r="O358" s="199">
        <f>IFERROR(INDEX('Aug15'!F:F, MATCH(MEM_BF!$J358, 'Aug15'!$A:$A, 0)), 0)</f>
        <v>0</v>
      </c>
      <c r="P358" s="199">
        <f>IFERROR(INDEX('Aug15'!$G:$G, MATCH(MEM_BF!$J358, 'Aug15'!$A:$A, 0)), 0)</f>
        <v>0</v>
      </c>
      <c r="Q358" s="199">
        <f>IFERROR(INDEX(Sept15!$F:$F, MATCH(MEM_BF!$J358, Sept15!$A:$A, 0)), 0)</f>
        <v>0</v>
      </c>
      <c r="R358" s="199">
        <f>IFERROR(INDEX(Sept15!$G:$G, MATCH(MEM_BF!$J358, Sept15!$A:$A, 0)), 0)</f>
        <v>0</v>
      </c>
      <c r="S358" s="199">
        <f>IFERROR(INDEX('Oct15'!$F:$F, MATCH(MEM_BF!$J358,'Oct15'!$A:$A, 0)), 0)</f>
        <v>0</v>
      </c>
      <c r="T358" s="199">
        <f>IFERROR(INDEX('Oct15'!$G:$G, MATCH(MEM_BF!$J358, 'Oct15'!$A:$A, 0)), 0)</f>
        <v>0</v>
      </c>
      <c r="U358" s="199">
        <f>IFERROR(INDEX('Nov15'!$F:$F, MATCH(MEM_BF!$J358,'Nov15'!$A:$A, 0)), 0)</f>
        <v>0</v>
      </c>
      <c r="V358" s="199">
        <f>IFERROR(INDEX('Nov15'!$G:$G, MATCH(MEM_BF!$J358, 'Nov15'!$A:$A, 0)), 0)</f>
        <v>0</v>
      </c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4">
        <f t="shared" si="66"/>
        <v>0</v>
      </c>
      <c r="AL358" s="263">
        <f t="shared" si="71"/>
        <v>0</v>
      </c>
    </row>
    <row r="359" spans="3:38" x14ac:dyDescent="0.3">
      <c r="C359" s="224"/>
      <c r="D359" s="224"/>
      <c r="E359" s="264">
        <f t="shared" si="67"/>
        <v>-1</v>
      </c>
      <c r="F359" s="264">
        <f t="shared" si="68"/>
        <v>0</v>
      </c>
      <c r="G359" s="264">
        <f t="shared" si="69"/>
        <v>0</v>
      </c>
      <c r="H359" s="264">
        <f t="shared" si="72"/>
        <v>-1</v>
      </c>
      <c r="I359" s="267"/>
      <c r="J359" s="240" t="s">
        <v>2211</v>
      </c>
      <c r="K359" s="265" t="str">
        <f t="shared" si="65"/>
        <v>Please</v>
      </c>
      <c r="L359" s="224" t="str">
        <f t="shared" si="70"/>
        <v>Pay</v>
      </c>
      <c r="M359" s="275">
        <f>IFERROR(INDEX(July15!F:F, MATCH(MEM_BF!$J359, July15!$B:$B, 0)), 0)</f>
        <v>0</v>
      </c>
      <c r="N359" s="199">
        <f>IFERROR(INDEX(July15!G:G, MATCH(MEM_BF!$J359, July15!$B:$B, 0)), 0)</f>
        <v>0</v>
      </c>
      <c r="O359" s="199">
        <f>IFERROR(INDEX('Aug15'!F:F, MATCH(MEM_BF!$J359, 'Aug15'!$A:$A, 0)), 0)</f>
        <v>0</v>
      </c>
      <c r="P359" s="199">
        <f>IFERROR(INDEX('Aug15'!$G:$G, MATCH(MEM_BF!$J359, 'Aug15'!$A:$A, 0)), 0)</f>
        <v>0</v>
      </c>
      <c r="Q359" s="199">
        <f>IFERROR(INDEX(Sept15!$F:$F, MATCH(MEM_BF!$J359, Sept15!$A:$A, 0)), 0)</f>
        <v>0</v>
      </c>
      <c r="R359" s="199">
        <f>IFERROR(INDEX(Sept15!$G:$G, MATCH(MEM_BF!$J359, Sept15!$A:$A, 0)), 0)</f>
        <v>0</v>
      </c>
      <c r="S359" s="199">
        <f>IFERROR(INDEX('Oct15'!$F:$F, MATCH(MEM_BF!$J359,'Oct15'!$A:$A, 0)), 0)</f>
        <v>0</v>
      </c>
      <c r="T359" s="199">
        <f>IFERROR(INDEX('Oct15'!$G:$G, MATCH(MEM_BF!$J359, 'Oct15'!$A:$A, 0)), 0)</f>
        <v>0</v>
      </c>
      <c r="U359" s="199">
        <f>IFERROR(INDEX('Nov15'!$F:$F, MATCH(MEM_BF!$J359,'Nov15'!$A:$A, 0)), 0)</f>
        <v>0</v>
      </c>
      <c r="V359" s="199">
        <f>IFERROR(INDEX('Nov15'!$G:$G, MATCH(MEM_BF!$J359, 'Nov15'!$A:$A, 0)), 0)</f>
        <v>0</v>
      </c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4">
        <f t="shared" si="66"/>
        <v>0</v>
      </c>
      <c r="AL359" s="263">
        <f t="shared" si="71"/>
        <v>0</v>
      </c>
    </row>
    <row r="360" spans="3:38" x14ac:dyDescent="0.3">
      <c r="C360" s="224"/>
      <c r="D360" s="224"/>
      <c r="E360" s="264">
        <f t="shared" si="67"/>
        <v>-1</v>
      </c>
      <c r="F360" s="264">
        <f t="shared" si="68"/>
        <v>0</v>
      </c>
      <c r="G360" s="264">
        <f t="shared" si="69"/>
        <v>0</v>
      </c>
      <c r="H360" s="264">
        <f t="shared" si="72"/>
        <v>-1</v>
      </c>
      <c r="I360" s="267"/>
      <c r="J360" s="240" t="s">
        <v>2213</v>
      </c>
      <c r="K360" s="265" t="str">
        <f t="shared" si="65"/>
        <v>Please</v>
      </c>
      <c r="L360" s="224" t="str">
        <f t="shared" si="70"/>
        <v>Pay</v>
      </c>
      <c r="M360" s="275">
        <f>IFERROR(INDEX(July15!F:F, MATCH(MEM_BF!$J360, July15!$B:$B, 0)), 0)</f>
        <v>0</v>
      </c>
      <c r="N360" s="199">
        <f>IFERROR(INDEX(July15!G:G, MATCH(MEM_BF!$J360, July15!$B:$B, 0)), 0)</f>
        <v>0</v>
      </c>
      <c r="O360" s="199">
        <f>IFERROR(INDEX('Aug15'!F:F, MATCH(MEM_BF!$J360, 'Aug15'!$A:$A, 0)), 0)</f>
        <v>0</v>
      </c>
      <c r="P360" s="199">
        <f>IFERROR(INDEX('Aug15'!$G:$G, MATCH(MEM_BF!$J360, 'Aug15'!$A:$A, 0)), 0)</f>
        <v>0</v>
      </c>
      <c r="Q360" s="199">
        <f>IFERROR(INDEX(Sept15!$F:$F, MATCH(MEM_BF!$J360, Sept15!$A:$A, 0)), 0)</f>
        <v>0</v>
      </c>
      <c r="R360" s="199">
        <f>IFERROR(INDEX(Sept15!$G:$G, MATCH(MEM_BF!$J360, Sept15!$A:$A, 0)), 0)</f>
        <v>0</v>
      </c>
      <c r="S360" s="199">
        <f>IFERROR(INDEX('Oct15'!$F:$F, MATCH(MEM_BF!$J360,'Oct15'!$A:$A, 0)), 0)</f>
        <v>0</v>
      </c>
      <c r="T360" s="199">
        <f>IFERROR(INDEX('Oct15'!$G:$G, MATCH(MEM_BF!$J360, 'Oct15'!$A:$A, 0)), 0)</f>
        <v>0</v>
      </c>
      <c r="U360" s="199">
        <f>IFERROR(INDEX('Nov15'!$F:$F, MATCH(MEM_BF!$J360,'Nov15'!$A:$A, 0)), 0)</f>
        <v>0</v>
      </c>
      <c r="V360" s="199">
        <f>IFERROR(INDEX('Nov15'!$G:$G, MATCH(MEM_BF!$J360, 'Nov15'!$A:$A, 0)), 0)</f>
        <v>0</v>
      </c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4">
        <f t="shared" si="66"/>
        <v>0</v>
      </c>
      <c r="AL360" s="263">
        <f t="shared" si="71"/>
        <v>0</v>
      </c>
    </row>
    <row r="361" spans="3:38" x14ac:dyDescent="0.3">
      <c r="C361" s="224">
        <v>15</v>
      </c>
      <c r="D361" s="224">
        <v>9</v>
      </c>
      <c r="E361" s="264">
        <f t="shared" si="67"/>
        <v>12</v>
      </c>
      <c r="F361" s="264">
        <f t="shared" si="68"/>
        <v>1</v>
      </c>
      <c r="G361" s="264">
        <f t="shared" si="69"/>
        <v>16</v>
      </c>
      <c r="H361" s="264">
        <f t="shared" si="72"/>
        <v>0</v>
      </c>
      <c r="I361" s="267"/>
      <c r="J361" s="240" t="s">
        <v>2215</v>
      </c>
      <c r="K361" s="265">
        <f t="shared" si="65"/>
        <v>2016</v>
      </c>
      <c r="L361" s="224" t="str">
        <f t="shared" si="70"/>
        <v>Jan</v>
      </c>
      <c r="M361" s="275">
        <f>IFERROR(INDEX(July15!F:F, MATCH(MEM_BF!$J361, July15!$B:$B, 0)), 0)</f>
        <v>0</v>
      </c>
      <c r="N361" s="199">
        <f>IFERROR(INDEX(July15!G:G, MATCH(MEM_BF!$J361, July15!$B:$B, 0)), 0)</f>
        <v>0</v>
      </c>
      <c r="O361" s="199">
        <f>IFERROR(INDEX('Aug15'!F:F, MATCH(MEM_BF!$J361, 'Aug15'!$A:$A, 0)), 0)</f>
        <v>80</v>
      </c>
      <c r="P361" s="199">
        <f>IFERROR(INDEX('Aug15'!$G:$G, MATCH(MEM_BF!$J361, 'Aug15'!$A:$A, 0)), 0)</f>
        <v>0</v>
      </c>
      <c r="Q361" s="199">
        <f>IFERROR(INDEX(Sept15!$F:$F, MATCH(MEM_BF!$J361, Sept15!$A:$A, 0)), 0)</f>
        <v>0</v>
      </c>
      <c r="R361" s="199">
        <f>IFERROR(INDEX(Sept15!$G:$G, MATCH(MEM_BF!$J361, Sept15!$A:$A, 0)), 0)</f>
        <v>0</v>
      </c>
      <c r="S361" s="199">
        <f>IFERROR(INDEX('Oct15'!$F:$F, MATCH(MEM_BF!$J361,'Oct15'!$A:$A, 0)), 0)</f>
        <v>0</v>
      </c>
      <c r="T361" s="199">
        <f>IFERROR(INDEX('Oct15'!$G:$G, MATCH(MEM_BF!$J361, 'Oct15'!$A:$A, 0)), 0)</f>
        <v>0</v>
      </c>
      <c r="U361" s="199">
        <f>IFERROR(INDEX('Nov15'!$F:$F, MATCH(MEM_BF!$J361,'Nov15'!$A:$A, 0)), 0)</f>
        <v>0</v>
      </c>
      <c r="V361" s="199">
        <f>IFERROR(INDEX('Nov15'!$G:$G, MATCH(MEM_BF!$J361, 'Nov15'!$A:$A, 0)), 0)</f>
        <v>0</v>
      </c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4">
        <f t="shared" si="66"/>
        <v>80</v>
      </c>
      <c r="AL361" s="263">
        <f t="shared" si="71"/>
        <v>4</v>
      </c>
    </row>
    <row r="362" spans="3:38" x14ac:dyDescent="0.3">
      <c r="C362" s="224">
        <v>15</v>
      </c>
      <c r="D362" s="224">
        <v>5</v>
      </c>
      <c r="E362" s="264">
        <f t="shared" si="67"/>
        <v>4</v>
      </c>
      <c r="F362" s="264">
        <f t="shared" si="68"/>
        <v>0</v>
      </c>
      <c r="G362" s="264">
        <f t="shared" si="69"/>
        <v>15</v>
      </c>
      <c r="H362" s="264">
        <f t="shared" si="72"/>
        <v>4</v>
      </c>
      <c r="I362" s="267"/>
      <c r="J362" s="240" t="s">
        <v>2220</v>
      </c>
      <c r="K362" s="265">
        <f t="shared" si="65"/>
        <v>2015</v>
      </c>
      <c r="L362" s="224" t="str">
        <f t="shared" si="70"/>
        <v>May</v>
      </c>
      <c r="M362" s="275">
        <f>IFERROR(INDEX(July15!F:F, MATCH(MEM_BF!$J362, July15!$B:$B, 0)), 0)</f>
        <v>0</v>
      </c>
      <c r="N362" s="199">
        <f>IFERROR(INDEX(July15!G:G, MATCH(MEM_BF!$J362, July15!$B:$B, 0)), 0)</f>
        <v>0</v>
      </c>
      <c r="O362" s="199">
        <f>IFERROR(INDEX('Aug15'!F:F, MATCH(MEM_BF!$J362, 'Aug15'!$A:$A, 0)), 0)</f>
        <v>0</v>
      </c>
      <c r="P362" s="199">
        <f>IFERROR(INDEX('Aug15'!$G:$G, MATCH(MEM_BF!$J362, 'Aug15'!$A:$A, 0)), 0)</f>
        <v>0</v>
      </c>
      <c r="Q362" s="199">
        <f>IFERROR(INDEX(Sept15!$F:$F, MATCH(MEM_BF!$J362, Sept15!$A:$A, 0)), 0)</f>
        <v>0</v>
      </c>
      <c r="R362" s="199">
        <f>IFERROR(INDEX(Sept15!$G:$G, MATCH(MEM_BF!$J362, Sept15!$A:$A, 0)), 0)</f>
        <v>0</v>
      </c>
      <c r="S362" s="199">
        <f>IFERROR(INDEX('Oct15'!$F:$F, MATCH(MEM_BF!$J362,'Oct15'!$A:$A, 0)), 0)</f>
        <v>0</v>
      </c>
      <c r="T362" s="199">
        <f>IFERROR(INDEX('Oct15'!$G:$G, MATCH(MEM_BF!$J362, 'Oct15'!$A:$A, 0)), 0)</f>
        <v>0</v>
      </c>
      <c r="U362" s="199">
        <f>IFERROR(INDEX('Nov15'!$F:$F, MATCH(MEM_BF!$J362,'Nov15'!$A:$A, 0)), 0)</f>
        <v>0</v>
      </c>
      <c r="V362" s="199">
        <f>IFERROR(INDEX('Nov15'!$G:$G, MATCH(MEM_BF!$J362, 'Nov15'!$A:$A, 0)), 0)</f>
        <v>0</v>
      </c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4">
        <f t="shared" si="66"/>
        <v>0</v>
      </c>
      <c r="AL362" s="263">
        <f t="shared" si="71"/>
        <v>0</v>
      </c>
    </row>
    <row r="363" spans="3:38" x14ac:dyDescent="0.3">
      <c r="C363" s="224"/>
      <c r="D363" s="224"/>
      <c r="E363" s="264">
        <f t="shared" si="67"/>
        <v>-1</v>
      </c>
      <c r="F363" s="264">
        <f t="shared" si="68"/>
        <v>0</v>
      </c>
      <c r="G363" s="264">
        <f t="shared" si="69"/>
        <v>0</v>
      </c>
      <c r="H363" s="264">
        <f t="shared" si="72"/>
        <v>-1</v>
      </c>
      <c r="I363" s="270"/>
      <c r="J363" s="240" t="s">
        <v>66</v>
      </c>
      <c r="K363" s="265" t="str">
        <f t="shared" si="65"/>
        <v>Please</v>
      </c>
      <c r="L363" s="224" t="str">
        <f t="shared" si="70"/>
        <v>Pay</v>
      </c>
      <c r="M363" s="275">
        <f>IFERROR(INDEX(July15!F:F, MATCH(MEM_BF!$J363, July15!$B:$B, 0)), 0)</f>
        <v>0</v>
      </c>
      <c r="N363" s="199">
        <f>IFERROR(INDEX(July15!G:G, MATCH(MEM_BF!$J363, July15!$B:$B, 0)), 0)</f>
        <v>0</v>
      </c>
      <c r="O363" s="199">
        <f>IFERROR(INDEX('Aug15'!F:F, MATCH(MEM_BF!$J363, 'Aug15'!$A:$A, 0)), 0)</f>
        <v>0</v>
      </c>
      <c r="P363" s="199">
        <f>IFERROR(INDEX('Aug15'!$G:$G, MATCH(MEM_BF!$J363, 'Aug15'!$A:$A, 0)), 0)</f>
        <v>500</v>
      </c>
      <c r="Q363" s="199">
        <f>IFERROR(INDEX(Sept15!$F:$F, MATCH(MEM_BF!$J363, Sept15!$A:$A, 0)), 0)</f>
        <v>0</v>
      </c>
      <c r="R363" s="199">
        <f>IFERROR(INDEX(Sept15!$G:$G, MATCH(MEM_BF!$J363, Sept15!$A:$A, 0)), 0)</f>
        <v>0</v>
      </c>
      <c r="S363" s="199">
        <f>IFERROR(INDEX('Oct15'!$F:$F, MATCH(MEM_BF!$J363,'Oct15'!$A:$A, 0)), 0)</f>
        <v>0</v>
      </c>
      <c r="T363" s="199">
        <f>IFERROR(INDEX('Oct15'!$G:$G, MATCH(MEM_BF!$J363, 'Oct15'!$A:$A, 0)), 0)</f>
        <v>0</v>
      </c>
      <c r="U363" s="199">
        <f>IFERROR(INDEX('Nov15'!$F:$F, MATCH(MEM_BF!$J363,'Nov15'!$A:$A, 0)), 0)</f>
        <v>0</v>
      </c>
      <c r="V363" s="199">
        <f>IFERROR(INDEX('Nov15'!$G:$G, MATCH(MEM_BF!$J363, 'Nov15'!$A:$A, 0)), 0)</f>
        <v>0</v>
      </c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4">
        <f t="shared" si="66"/>
        <v>0</v>
      </c>
      <c r="AL363" s="263">
        <f t="shared" si="71"/>
        <v>0</v>
      </c>
    </row>
    <row r="364" spans="3:38" x14ac:dyDescent="0.3">
      <c r="C364" s="224">
        <v>15</v>
      </c>
      <c r="D364" s="224">
        <v>7</v>
      </c>
      <c r="E364" s="264">
        <f t="shared" si="67"/>
        <v>9</v>
      </c>
      <c r="F364" s="264">
        <f t="shared" si="68"/>
        <v>0</v>
      </c>
      <c r="G364" s="264">
        <f t="shared" si="69"/>
        <v>15</v>
      </c>
      <c r="H364" s="264">
        <f t="shared" si="72"/>
        <v>9</v>
      </c>
      <c r="I364" s="196"/>
      <c r="J364" s="240" t="s">
        <v>112</v>
      </c>
      <c r="K364" s="265">
        <f t="shared" si="65"/>
        <v>2015</v>
      </c>
      <c r="L364" s="224" t="str">
        <f t="shared" si="70"/>
        <v>Oct</v>
      </c>
      <c r="M364" s="275">
        <f>IFERROR(INDEX(July15!F:F, MATCH(MEM_BF!$J364, July15!$B:$B, 0)), 0)</f>
        <v>0</v>
      </c>
      <c r="N364" s="199">
        <f>IFERROR(INDEX(July15!G:G, MATCH(MEM_BF!$J364, July15!$B:$B, 0)), 0)</f>
        <v>0</v>
      </c>
      <c r="O364" s="199">
        <f>IFERROR(INDEX('Aug15'!F:F, MATCH(MEM_BF!$J364, 'Aug15'!$A:$A, 0)), 0)</f>
        <v>60</v>
      </c>
      <c r="P364" s="199">
        <f>IFERROR(INDEX('Aug15'!$G:$G, MATCH(MEM_BF!$J364, 'Aug15'!$A:$A, 0)), 0)</f>
        <v>0</v>
      </c>
      <c r="Q364" s="199">
        <f>IFERROR(INDEX(Sept15!$F:$F, MATCH(MEM_BF!$J364, Sept15!$A:$A, 0)), 0)</f>
        <v>0</v>
      </c>
      <c r="R364" s="199">
        <f>IFERROR(INDEX(Sept15!$G:$G, MATCH(MEM_BF!$J364, Sept15!$A:$A, 0)), 0)</f>
        <v>0</v>
      </c>
      <c r="S364" s="199">
        <f>IFERROR(INDEX('Oct15'!$F:$F, MATCH(MEM_BF!$J364,'Oct15'!$A:$A, 0)), 0)</f>
        <v>0</v>
      </c>
      <c r="T364" s="199">
        <f>IFERROR(INDEX('Oct15'!$G:$G, MATCH(MEM_BF!$J364, 'Oct15'!$A:$A, 0)), 0)</f>
        <v>0</v>
      </c>
      <c r="U364" s="199">
        <f>IFERROR(INDEX('Nov15'!$F:$F, MATCH(MEM_BF!$J364,'Nov15'!$A:$A, 0)), 0)</f>
        <v>0</v>
      </c>
      <c r="V364" s="199">
        <f>IFERROR(INDEX('Nov15'!$G:$G, MATCH(MEM_BF!$J364, 'Nov15'!$A:$A, 0)), 0)</f>
        <v>0</v>
      </c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4">
        <f t="shared" si="66"/>
        <v>60</v>
      </c>
      <c r="AL364" s="263">
        <f t="shared" si="71"/>
        <v>3</v>
      </c>
    </row>
    <row r="365" spans="3:38" x14ac:dyDescent="0.3">
      <c r="C365" s="224">
        <v>15</v>
      </c>
      <c r="D365" s="224">
        <v>5</v>
      </c>
      <c r="E365" s="264">
        <f t="shared" si="67"/>
        <v>4</v>
      </c>
      <c r="F365" s="264">
        <f t="shared" si="68"/>
        <v>0</v>
      </c>
      <c r="G365" s="264">
        <f t="shared" si="69"/>
        <v>15</v>
      </c>
      <c r="H365" s="264">
        <f t="shared" si="72"/>
        <v>4</v>
      </c>
      <c r="I365" s="196"/>
      <c r="J365" s="240" t="s">
        <v>2227</v>
      </c>
      <c r="K365" s="265">
        <f t="shared" si="65"/>
        <v>2015</v>
      </c>
      <c r="L365" s="224" t="str">
        <f t="shared" si="70"/>
        <v>May</v>
      </c>
      <c r="M365" s="275">
        <f>IFERROR(INDEX(July15!F:F, MATCH(MEM_BF!$J365, July15!$B:$B, 0)), 0)</f>
        <v>0</v>
      </c>
      <c r="N365" s="199">
        <f>IFERROR(INDEX(July15!G:G, MATCH(MEM_BF!$J365, July15!$B:$B, 0)), 0)</f>
        <v>0</v>
      </c>
      <c r="O365" s="199">
        <f>IFERROR(INDEX('Aug15'!F:F, MATCH(MEM_BF!$J365, 'Aug15'!$A:$A, 0)), 0)</f>
        <v>0</v>
      </c>
      <c r="P365" s="199">
        <f>IFERROR(INDEX('Aug15'!$G:$G, MATCH(MEM_BF!$J365, 'Aug15'!$A:$A, 0)), 0)</f>
        <v>0</v>
      </c>
      <c r="Q365" s="199">
        <f>IFERROR(INDEX(Sept15!$F:$F, MATCH(MEM_BF!$J365, Sept15!$A:$A, 0)), 0)</f>
        <v>0</v>
      </c>
      <c r="R365" s="199">
        <f>IFERROR(INDEX(Sept15!$G:$G, MATCH(MEM_BF!$J365, Sept15!$A:$A, 0)), 0)</f>
        <v>0</v>
      </c>
      <c r="S365" s="199">
        <f>IFERROR(INDEX('Oct15'!$F:$F, MATCH(MEM_BF!$J365,'Oct15'!$A:$A, 0)), 0)</f>
        <v>0</v>
      </c>
      <c r="T365" s="199">
        <f>IFERROR(INDEX('Oct15'!$G:$G, MATCH(MEM_BF!$J365, 'Oct15'!$A:$A, 0)), 0)</f>
        <v>0</v>
      </c>
      <c r="U365" s="199">
        <f>IFERROR(INDEX('Nov15'!$F:$F, MATCH(MEM_BF!$J365,'Nov15'!$A:$A, 0)), 0)</f>
        <v>0</v>
      </c>
      <c r="V365" s="199">
        <f>IFERROR(INDEX('Nov15'!$G:$G, MATCH(MEM_BF!$J365, 'Nov15'!$A:$A, 0)), 0)</f>
        <v>0</v>
      </c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4">
        <f t="shared" si="66"/>
        <v>0</v>
      </c>
      <c r="AL365" s="263">
        <f t="shared" si="71"/>
        <v>0</v>
      </c>
    </row>
    <row r="366" spans="3:38" x14ac:dyDescent="0.3">
      <c r="C366" s="224">
        <v>15</v>
      </c>
      <c r="D366" s="224">
        <v>2</v>
      </c>
      <c r="E366" s="264">
        <f t="shared" si="67"/>
        <v>1</v>
      </c>
      <c r="F366" s="264">
        <f t="shared" si="68"/>
        <v>0</v>
      </c>
      <c r="G366" s="264">
        <f t="shared" si="69"/>
        <v>15</v>
      </c>
      <c r="H366" s="264">
        <f t="shared" si="72"/>
        <v>1</v>
      </c>
      <c r="I366" s="196"/>
      <c r="J366" s="240" t="s">
        <v>2229</v>
      </c>
      <c r="K366" s="265">
        <f t="shared" si="65"/>
        <v>2015</v>
      </c>
      <c r="L366" s="224" t="str">
        <f t="shared" si="70"/>
        <v>Feb</v>
      </c>
      <c r="M366" s="275">
        <f>IFERROR(INDEX(July15!F:F, MATCH(MEM_BF!$J366, July15!$B:$B, 0)), 0)</f>
        <v>0</v>
      </c>
      <c r="N366" s="199">
        <f>IFERROR(INDEX(July15!G:G, MATCH(MEM_BF!$J366, July15!$B:$B, 0)), 0)</f>
        <v>0</v>
      </c>
      <c r="O366" s="199">
        <f>IFERROR(INDEX('Aug15'!F:F, MATCH(MEM_BF!$J366, 'Aug15'!$A:$A, 0)), 0)</f>
        <v>0</v>
      </c>
      <c r="P366" s="199">
        <f>IFERROR(INDEX('Aug15'!$G:$G, MATCH(MEM_BF!$J366, 'Aug15'!$A:$A, 0)), 0)</f>
        <v>0</v>
      </c>
      <c r="Q366" s="199">
        <f>IFERROR(INDEX(Sept15!$F:$F, MATCH(MEM_BF!$J366, Sept15!$A:$A, 0)), 0)</f>
        <v>0</v>
      </c>
      <c r="R366" s="199">
        <f>IFERROR(INDEX(Sept15!$G:$G, MATCH(MEM_BF!$J366, Sept15!$A:$A, 0)), 0)</f>
        <v>0</v>
      </c>
      <c r="S366" s="199">
        <f>IFERROR(INDEX('Oct15'!$F:$F, MATCH(MEM_BF!$J366,'Oct15'!$A:$A, 0)), 0)</f>
        <v>0</v>
      </c>
      <c r="T366" s="199">
        <f>IFERROR(INDEX('Oct15'!$G:$G, MATCH(MEM_BF!$J366, 'Oct15'!$A:$A, 0)), 0)</f>
        <v>0</v>
      </c>
      <c r="U366" s="199">
        <f>IFERROR(INDEX('Nov15'!$F:$F, MATCH(MEM_BF!$J366,'Nov15'!$A:$A, 0)), 0)</f>
        <v>0</v>
      </c>
      <c r="V366" s="199">
        <f>IFERROR(INDEX('Nov15'!$G:$G, MATCH(MEM_BF!$J366, 'Nov15'!$A:$A, 0)), 0)</f>
        <v>0</v>
      </c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4">
        <f t="shared" si="66"/>
        <v>0</v>
      </c>
      <c r="AL366" s="263">
        <f t="shared" si="71"/>
        <v>0</v>
      </c>
    </row>
    <row r="367" spans="3:38" x14ac:dyDescent="0.3">
      <c r="C367" s="224">
        <v>16</v>
      </c>
      <c r="D367" s="224">
        <v>4</v>
      </c>
      <c r="E367" s="264">
        <f t="shared" si="67"/>
        <v>23</v>
      </c>
      <c r="F367" s="264">
        <f t="shared" si="68"/>
        <v>1</v>
      </c>
      <c r="G367" s="264">
        <f t="shared" si="69"/>
        <v>17</v>
      </c>
      <c r="H367" s="264">
        <f t="shared" si="72"/>
        <v>11</v>
      </c>
      <c r="I367" s="196"/>
      <c r="J367" s="240" t="s">
        <v>425</v>
      </c>
      <c r="K367" s="265">
        <f t="shared" si="65"/>
        <v>2017</v>
      </c>
      <c r="L367" s="224" t="str">
        <f t="shared" si="70"/>
        <v>Dec</v>
      </c>
      <c r="M367" s="275">
        <f>IFERROR(INDEX(July15!F:F, MATCH(MEM_BF!$J367, July15!$B:$B, 0)), 0)</f>
        <v>0</v>
      </c>
      <c r="N367" s="199">
        <f>IFERROR(INDEX(July15!G:G, MATCH(MEM_BF!$J367, July15!$B:$B, 0)), 0)</f>
        <v>0</v>
      </c>
      <c r="O367" s="199">
        <f>IFERROR(INDEX('Aug15'!F:F, MATCH(MEM_BF!$J367, 'Aug15'!$A:$A, 0)), 0)</f>
        <v>200</v>
      </c>
      <c r="P367" s="199">
        <f>IFERROR(INDEX('Aug15'!$G:$G, MATCH(MEM_BF!$J367, 'Aug15'!$A:$A, 0)), 0)</f>
        <v>0</v>
      </c>
      <c r="Q367" s="199">
        <f>IFERROR(INDEX(Sept15!$F:$F, MATCH(MEM_BF!$J367, Sept15!$A:$A, 0)), 0)</f>
        <v>200</v>
      </c>
      <c r="R367" s="199">
        <f>IFERROR(INDEX(Sept15!$G:$G, MATCH(MEM_BF!$J367, Sept15!$A:$A, 0)), 0)</f>
        <v>0</v>
      </c>
      <c r="S367" s="199">
        <f>IFERROR(INDEX('Oct15'!$F:$F, MATCH(MEM_BF!$J367,'Oct15'!$A:$A, 0)), 0)</f>
        <v>0</v>
      </c>
      <c r="T367" s="199">
        <f>IFERROR(INDEX('Oct15'!$G:$G, MATCH(MEM_BF!$J367, 'Oct15'!$A:$A, 0)), 0)</f>
        <v>0</v>
      </c>
      <c r="U367" s="199">
        <f>IFERROR(INDEX('Nov15'!$F:$F, MATCH(MEM_BF!$J367,'Nov15'!$A:$A, 0)), 0)</f>
        <v>0</v>
      </c>
      <c r="V367" s="199">
        <f>IFERROR(INDEX('Nov15'!$G:$G, MATCH(MEM_BF!$J367, 'Nov15'!$A:$A, 0)), 0)</f>
        <v>0</v>
      </c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4">
        <f t="shared" si="66"/>
        <v>400</v>
      </c>
      <c r="AL367" s="263">
        <f t="shared" si="71"/>
        <v>20</v>
      </c>
    </row>
    <row r="368" spans="3:38" x14ac:dyDescent="0.3">
      <c r="C368" s="224">
        <v>16</v>
      </c>
      <c r="D368" s="224">
        <v>7</v>
      </c>
      <c r="E368" s="264">
        <f t="shared" si="67"/>
        <v>18</v>
      </c>
      <c r="F368" s="264">
        <f t="shared" si="68"/>
        <v>1</v>
      </c>
      <c r="G368" s="264">
        <f t="shared" si="69"/>
        <v>17</v>
      </c>
      <c r="H368" s="264">
        <f t="shared" si="72"/>
        <v>6</v>
      </c>
      <c r="I368" s="272"/>
      <c r="J368" s="197" t="s">
        <v>2323</v>
      </c>
      <c r="K368" s="265">
        <f t="shared" si="65"/>
        <v>2017</v>
      </c>
      <c r="L368" s="224" t="str">
        <f t="shared" si="70"/>
        <v>Jul</v>
      </c>
      <c r="M368" s="275">
        <f>IFERROR(INDEX(July15!F:F, MATCH(MEM_BF!$J368, July15!$B:$B, 0)), 0)</f>
        <v>0</v>
      </c>
      <c r="N368" s="199">
        <f>IFERROR(INDEX(July15!G:G, MATCH(MEM_BF!$J368, July15!$B:$B, 0)), 0)</f>
        <v>0</v>
      </c>
      <c r="O368" s="199">
        <f>IFERROR(INDEX('Aug15'!F:F, MATCH(MEM_BF!$J368, 'Aug15'!$A:$A, 0)), 0)</f>
        <v>240</v>
      </c>
      <c r="P368" s="199">
        <f>IFERROR(INDEX('Aug15'!$G:$G, MATCH(MEM_BF!$J368, 'Aug15'!$A:$A, 0)), 0)</f>
        <v>0</v>
      </c>
      <c r="Q368" s="199">
        <f>IFERROR(INDEX(Sept15!$F:$F, MATCH(MEM_BF!$J368, Sept15!$A:$A, 0)), 0)</f>
        <v>0</v>
      </c>
      <c r="R368" s="199">
        <f>IFERROR(INDEX(Sept15!$G:$G, MATCH(MEM_BF!$J368, Sept15!$A:$A, 0)), 0)</f>
        <v>0</v>
      </c>
      <c r="S368" s="199">
        <f>IFERROR(INDEX('Oct15'!$F:$F, MATCH(MEM_BF!$J368,'Oct15'!$A:$A, 0)), 0)</f>
        <v>0</v>
      </c>
      <c r="T368" s="199">
        <f>IFERROR(INDEX('Oct15'!$G:$G, MATCH(MEM_BF!$J368, 'Oct15'!$A:$A, 0)), 0)</f>
        <v>0</v>
      </c>
      <c r="U368" s="199">
        <f>IFERROR(INDEX('Nov15'!$F:$F, MATCH(MEM_BF!$J368,'Nov15'!$A:$A, 0)), 0)</f>
        <v>0</v>
      </c>
      <c r="V368" s="199">
        <f>IFERROR(INDEX('Nov15'!$G:$G, MATCH(MEM_BF!$J368, 'Nov15'!$A:$A, 0)), 0)</f>
        <v>0</v>
      </c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4">
        <f t="shared" si="66"/>
        <v>240</v>
      </c>
      <c r="AL368" s="263">
        <f t="shared" si="71"/>
        <v>12</v>
      </c>
    </row>
    <row r="369" spans="3:38" x14ac:dyDescent="0.3">
      <c r="C369" s="224">
        <v>15</v>
      </c>
      <c r="D369" s="224">
        <v>7</v>
      </c>
      <c r="E369" s="264">
        <f t="shared" si="67"/>
        <v>8</v>
      </c>
      <c r="F369" s="264">
        <f t="shared" si="68"/>
        <v>0</v>
      </c>
      <c r="G369" s="264">
        <f t="shared" si="69"/>
        <v>15</v>
      </c>
      <c r="H369" s="264">
        <f t="shared" si="72"/>
        <v>8</v>
      </c>
      <c r="I369" s="270"/>
      <c r="J369" s="231" t="s">
        <v>553</v>
      </c>
      <c r="K369" s="265">
        <f t="shared" si="65"/>
        <v>2015</v>
      </c>
      <c r="L369" s="224" t="str">
        <f t="shared" si="70"/>
        <v>Sep</v>
      </c>
      <c r="M369" s="275">
        <f>IFERROR(INDEX(July15!F:F, MATCH(MEM_BF!$J369, July15!$B:$B, 0)), 0)</f>
        <v>0</v>
      </c>
      <c r="N369" s="199">
        <f>IFERROR(INDEX(July15!G:G, MATCH(MEM_BF!$J369, July15!$B:$B, 0)), 0)</f>
        <v>0</v>
      </c>
      <c r="O369" s="199">
        <f>IFERROR(INDEX('Aug15'!F:F, MATCH(MEM_BF!$J369, 'Aug15'!$A:$A, 0)), 0)</f>
        <v>40</v>
      </c>
      <c r="P369" s="199">
        <f>IFERROR(INDEX('Aug15'!$G:$G, MATCH(MEM_BF!$J369, 'Aug15'!$A:$A, 0)), 0)</f>
        <v>0</v>
      </c>
      <c r="Q369" s="199">
        <f>IFERROR(INDEX(Sept15!$F:$F, MATCH(MEM_BF!$J369, Sept15!$A:$A, 0)), 0)</f>
        <v>0</v>
      </c>
      <c r="R369" s="199">
        <f>IFERROR(INDEX(Sept15!$G:$G, MATCH(MEM_BF!$J369, Sept15!$A:$A, 0)), 0)</f>
        <v>0</v>
      </c>
      <c r="S369" s="199">
        <f>IFERROR(INDEX('Oct15'!$F:$F, MATCH(MEM_BF!$J369,'Oct15'!$A:$A, 0)), 0)</f>
        <v>0</v>
      </c>
      <c r="T369" s="199">
        <f>IFERROR(INDEX('Oct15'!$G:$G, MATCH(MEM_BF!$J369, 'Oct15'!$A:$A, 0)), 0)</f>
        <v>0</v>
      </c>
      <c r="U369" s="199">
        <f>IFERROR(INDEX('Nov15'!$F:$F, MATCH(MEM_BF!$J369,'Nov15'!$A:$A, 0)), 0)</f>
        <v>0</v>
      </c>
      <c r="V369" s="199">
        <f>IFERROR(INDEX('Nov15'!$G:$G, MATCH(MEM_BF!$J369, 'Nov15'!$A:$A, 0)), 0)</f>
        <v>0</v>
      </c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4">
        <f t="shared" si="66"/>
        <v>40</v>
      </c>
      <c r="AL369" s="263">
        <f t="shared" si="71"/>
        <v>2</v>
      </c>
    </row>
    <row r="370" spans="3:38" x14ac:dyDescent="0.3">
      <c r="C370" s="224">
        <v>15</v>
      </c>
      <c r="D370" s="224">
        <v>10</v>
      </c>
      <c r="E370" s="264">
        <f t="shared" si="67"/>
        <v>21</v>
      </c>
      <c r="F370" s="264">
        <f t="shared" si="68"/>
        <v>1</v>
      </c>
      <c r="G370" s="264">
        <f t="shared" si="69"/>
        <v>16</v>
      </c>
      <c r="H370" s="264">
        <f t="shared" si="72"/>
        <v>9</v>
      </c>
      <c r="I370" s="267"/>
      <c r="J370" s="224" t="s">
        <v>2233</v>
      </c>
      <c r="K370" s="265">
        <f t="shared" si="65"/>
        <v>2016</v>
      </c>
      <c r="L370" s="224" t="str">
        <f t="shared" si="70"/>
        <v>Oct</v>
      </c>
      <c r="M370" s="275">
        <f>IFERROR(INDEX(July15!F:F, MATCH(MEM_BF!$J370, July15!$B:$B, 0)), 0)</f>
        <v>0</v>
      </c>
      <c r="N370" s="199">
        <f>IFERROR(INDEX(July15!G:G, MATCH(MEM_BF!$J370, July15!$B:$B, 0)), 0)</f>
        <v>0</v>
      </c>
      <c r="O370" s="199">
        <f>IFERROR(INDEX('Aug15'!F:F, MATCH(MEM_BF!$J370, 'Aug15'!$A:$A, 0)), 0)</f>
        <v>0</v>
      </c>
      <c r="P370" s="199">
        <f>IFERROR(INDEX('Aug15'!$G:$G, MATCH(MEM_BF!$J370, 'Aug15'!$A:$A, 0)), 0)</f>
        <v>0</v>
      </c>
      <c r="Q370" s="199">
        <f>IFERROR(INDEX(Sept15!$F:$F, MATCH(MEM_BF!$J370, Sept15!$A:$A, 0)), 0)</f>
        <v>0</v>
      </c>
      <c r="R370" s="199">
        <f>IFERROR(INDEX(Sept15!$G:$G, MATCH(MEM_BF!$J370, Sept15!$A:$A, 0)), 0)</f>
        <v>0</v>
      </c>
      <c r="S370" s="199">
        <f>IFERROR(INDEX('Oct15'!$F:$F, MATCH(MEM_BF!$J370,'Oct15'!$A:$A, 0)), 0)</f>
        <v>0</v>
      </c>
      <c r="T370" s="199">
        <f>IFERROR(INDEX('Oct15'!$G:$G, MATCH(MEM_BF!$J370, 'Oct15'!$A:$A, 0)), 0)</f>
        <v>0</v>
      </c>
      <c r="U370" s="199">
        <f>IFERROR(INDEX('Nov15'!$F:$F, MATCH(MEM_BF!$J370,'Nov15'!$A:$A, 0)), 0)</f>
        <v>240</v>
      </c>
      <c r="V370" s="199">
        <f>IFERROR(INDEX('Nov15'!$G:$G, MATCH(MEM_BF!$J370, 'Nov15'!$A:$A, 0)), 0)</f>
        <v>0</v>
      </c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4">
        <f t="shared" si="66"/>
        <v>240</v>
      </c>
      <c r="AL370" s="263">
        <f t="shared" si="71"/>
        <v>12</v>
      </c>
    </row>
    <row r="371" spans="3:38" x14ac:dyDescent="0.3">
      <c r="C371" s="224">
        <v>15</v>
      </c>
      <c r="D371" s="224">
        <v>6</v>
      </c>
      <c r="E371" s="264">
        <f t="shared" si="67"/>
        <v>5</v>
      </c>
      <c r="F371" s="264">
        <f t="shared" si="68"/>
        <v>0</v>
      </c>
      <c r="G371" s="264">
        <f t="shared" si="69"/>
        <v>15</v>
      </c>
      <c r="H371" s="264">
        <f t="shared" si="72"/>
        <v>5</v>
      </c>
      <c r="I371" s="267"/>
      <c r="J371" s="224" t="s">
        <v>2237</v>
      </c>
      <c r="K371" s="265">
        <f t="shared" si="65"/>
        <v>2015</v>
      </c>
      <c r="L371" s="224" t="str">
        <f t="shared" si="70"/>
        <v>Jun</v>
      </c>
      <c r="M371" s="275">
        <f>IFERROR(INDEX(July15!F:F, MATCH(MEM_BF!$J371, July15!$B:$B, 0)), 0)</f>
        <v>0</v>
      </c>
      <c r="N371" s="199">
        <f>IFERROR(INDEX(July15!G:G, MATCH(MEM_BF!$J371, July15!$B:$B, 0)), 0)</f>
        <v>0</v>
      </c>
      <c r="O371" s="199">
        <f>IFERROR(INDEX('Aug15'!F:F, MATCH(MEM_BF!$J371, 'Aug15'!$A:$A, 0)), 0)</f>
        <v>0</v>
      </c>
      <c r="P371" s="199">
        <f>IFERROR(INDEX('Aug15'!$G:$G, MATCH(MEM_BF!$J371, 'Aug15'!$A:$A, 0)), 0)</f>
        <v>0</v>
      </c>
      <c r="Q371" s="199">
        <f>IFERROR(INDEX(Sept15!$F:$F, MATCH(MEM_BF!$J371, Sept15!$A:$A, 0)), 0)</f>
        <v>0</v>
      </c>
      <c r="R371" s="199">
        <f>IFERROR(INDEX(Sept15!$G:$G, MATCH(MEM_BF!$J371, Sept15!$A:$A, 0)), 0)</f>
        <v>0</v>
      </c>
      <c r="S371" s="199">
        <f>IFERROR(INDEX('Oct15'!$F:$F, MATCH(MEM_BF!$J371,'Oct15'!$A:$A, 0)), 0)</f>
        <v>0</v>
      </c>
      <c r="T371" s="199">
        <f>IFERROR(INDEX('Oct15'!$G:$G, MATCH(MEM_BF!$J371, 'Oct15'!$A:$A, 0)), 0)</f>
        <v>0</v>
      </c>
      <c r="U371" s="199">
        <f>IFERROR(INDEX('Nov15'!$F:$F, MATCH(MEM_BF!$J371,'Nov15'!$A:$A, 0)), 0)</f>
        <v>0</v>
      </c>
      <c r="V371" s="199">
        <f>IFERROR(INDEX('Nov15'!$G:$G, MATCH(MEM_BF!$J371, 'Nov15'!$A:$A, 0)), 0)</f>
        <v>0</v>
      </c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4">
        <f t="shared" si="66"/>
        <v>0</v>
      </c>
      <c r="AL371" s="263">
        <f t="shared" si="71"/>
        <v>0</v>
      </c>
    </row>
    <row r="372" spans="3:38" x14ac:dyDescent="0.3">
      <c r="C372" s="224">
        <v>15</v>
      </c>
      <c r="D372" s="224">
        <v>5</v>
      </c>
      <c r="E372" s="264">
        <f t="shared" si="67"/>
        <v>4</v>
      </c>
      <c r="F372" s="264">
        <f t="shared" si="68"/>
        <v>0</v>
      </c>
      <c r="G372" s="264">
        <f t="shared" si="69"/>
        <v>15</v>
      </c>
      <c r="H372" s="264">
        <f t="shared" si="72"/>
        <v>4</v>
      </c>
      <c r="I372" s="267"/>
      <c r="J372" s="224" t="s">
        <v>2243</v>
      </c>
      <c r="K372" s="265">
        <f t="shared" si="65"/>
        <v>2015</v>
      </c>
      <c r="L372" s="224" t="str">
        <f t="shared" si="70"/>
        <v>May</v>
      </c>
      <c r="M372" s="275">
        <f>IFERROR(INDEX(July15!F:F, MATCH(MEM_BF!$J372, July15!$B:$B, 0)), 0)</f>
        <v>0</v>
      </c>
      <c r="N372" s="199">
        <f>IFERROR(INDEX(July15!G:G, MATCH(MEM_BF!$J372, July15!$B:$B, 0)), 0)</f>
        <v>0</v>
      </c>
      <c r="O372" s="199">
        <f>IFERROR(INDEX('Aug15'!F:F, MATCH(MEM_BF!$J372, 'Aug15'!$A:$A, 0)), 0)</f>
        <v>0</v>
      </c>
      <c r="P372" s="199">
        <f>IFERROR(INDEX('Aug15'!$G:$G, MATCH(MEM_BF!$J372, 'Aug15'!$A:$A, 0)), 0)</f>
        <v>0</v>
      </c>
      <c r="Q372" s="199">
        <f>IFERROR(INDEX(Sept15!$F:$F, MATCH(MEM_BF!$J372, Sept15!$A:$A, 0)), 0)</f>
        <v>0</v>
      </c>
      <c r="R372" s="199">
        <f>IFERROR(INDEX(Sept15!$G:$G, MATCH(MEM_BF!$J372, Sept15!$A:$A, 0)), 0)</f>
        <v>0</v>
      </c>
      <c r="S372" s="199">
        <f>IFERROR(INDEX('Oct15'!$F:$F, MATCH(MEM_BF!$J372,'Oct15'!$A:$A, 0)), 0)</f>
        <v>0</v>
      </c>
      <c r="T372" s="199">
        <f>IFERROR(INDEX('Oct15'!$G:$G, MATCH(MEM_BF!$J372, 'Oct15'!$A:$A, 0)), 0)</f>
        <v>0</v>
      </c>
      <c r="U372" s="199">
        <f>IFERROR(INDEX('Nov15'!$F:$F, MATCH(MEM_BF!$J372,'Nov15'!$A:$A, 0)), 0)</f>
        <v>0</v>
      </c>
      <c r="V372" s="199">
        <f>IFERROR(INDEX('Nov15'!$G:$G, MATCH(MEM_BF!$J372, 'Nov15'!$A:$A, 0)), 0)</f>
        <v>0</v>
      </c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4">
        <f t="shared" si="66"/>
        <v>0</v>
      </c>
      <c r="AL372" s="263">
        <f t="shared" si="71"/>
        <v>0</v>
      </c>
    </row>
    <row r="373" spans="3:38" x14ac:dyDescent="0.3">
      <c r="E373" s="264"/>
      <c r="F373" s="264"/>
      <c r="G373" s="264"/>
      <c r="H373" s="264"/>
      <c r="K373" s="265"/>
      <c r="L373" s="224"/>
      <c r="M373" s="276">
        <v>20</v>
      </c>
    </row>
    <row r="374" spans="3:38" x14ac:dyDescent="0.3">
      <c r="M374" s="245">
        <f>SUM(M6:M373)</f>
        <v>4080</v>
      </c>
      <c r="N374" s="245"/>
      <c r="O374" s="245">
        <f>SUM(O6:O373)</f>
        <v>4830</v>
      </c>
      <c r="P374" s="245">
        <f t="shared" ref="P374:V374" si="73">SUM(P6:P373)</f>
        <v>1200</v>
      </c>
      <c r="Q374" s="245">
        <f t="shared" si="73"/>
        <v>4500</v>
      </c>
      <c r="R374" s="245">
        <f t="shared" si="73"/>
        <v>0</v>
      </c>
      <c r="S374" s="245">
        <f t="shared" si="73"/>
        <v>1780</v>
      </c>
      <c r="T374" s="245">
        <f t="shared" si="73"/>
        <v>5800</v>
      </c>
      <c r="U374" s="245">
        <f t="shared" si="73"/>
        <v>3120</v>
      </c>
      <c r="V374" s="245">
        <f t="shared" si="73"/>
        <v>0</v>
      </c>
    </row>
    <row r="379" spans="3:38" x14ac:dyDescent="0.3">
      <c r="I379" s="273" t="s">
        <v>395</v>
      </c>
      <c r="J379" s="55" t="s">
        <v>549</v>
      </c>
    </row>
  </sheetData>
  <autoFilter ref="A5:AJ372"/>
  <mergeCells count="19">
    <mergeCell ref="W3:X3"/>
    <mergeCell ref="K2:L2"/>
    <mergeCell ref="K3:L4"/>
    <mergeCell ref="AK2:AK4"/>
    <mergeCell ref="I2:I4"/>
    <mergeCell ref="J2:J4"/>
    <mergeCell ref="Y3:Z3"/>
    <mergeCell ref="Y2:AJ2"/>
    <mergeCell ref="AA3:AB3"/>
    <mergeCell ref="AC3:AD3"/>
    <mergeCell ref="AE3:AF3"/>
    <mergeCell ref="AG3:AH3"/>
    <mergeCell ref="AI3:AJ3"/>
    <mergeCell ref="M2:X2"/>
    <mergeCell ref="M3:N3"/>
    <mergeCell ref="O3:P3"/>
    <mergeCell ref="Q3:R3"/>
    <mergeCell ref="S3:T3"/>
    <mergeCell ref="U3:V3"/>
  </mergeCells>
  <conditionalFormatting sqref="J26">
    <cfRule type="duplicateValues" dxfId="15" priority="13"/>
  </conditionalFormatting>
  <conditionalFormatting sqref="J70:J71">
    <cfRule type="duplicateValues" dxfId="14" priority="12"/>
  </conditionalFormatting>
  <conditionalFormatting sqref="J105">
    <cfRule type="duplicateValues" dxfId="13" priority="11"/>
  </conditionalFormatting>
  <conditionalFormatting sqref="J309">
    <cfRule type="duplicateValues" dxfId="12" priority="10"/>
  </conditionalFormatting>
  <conditionalFormatting sqref="J368">
    <cfRule type="duplicateValues" dxfId="11" priority="9"/>
  </conditionalFormatting>
  <conditionalFormatting sqref="C26:D26">
    <cfRule type="duplicateValues" dxfId="10" priority="29"/>
  </conditionalFormatting>
  <conditionalFormatting sqref="C70:D71">
    <cfRule type="duplicateValues" dxfId="9" priority="30"/>
  </conditionalFormatting>
  <conditionalFormatting sqref="C105:D105">
    <cfRule type="duplicateValues" dxfId="8" priority="31"/>
  </conditionalFormatting>
  <conditionalFormatting sqref="C309:D309">
    <cfRule type="duplicateValues" dxfId="7" priority="32"/>
  </conditionalFormatting>
  <conditionalFormatting sqref="J374:J1048576 J2:J4 J6:J372">
    <cfRule type="duplicateValues" dxfId="6" priority="2"/>
  </conditionalFormatting>
  <conditionalFormatting sqref="J5">
    <cfRule type="duplicateValues" dxfId="5" priority="1"/>
  </conditionalFormatting>
  <hyperlinks>
    <hyperlink ref="I6" r:id="rId1"/>
    <hyperlink ref="I7:I25" r:id="rId2" display="uchitha.r@gmail.com"/>
  </hyperlinks>
  <pageMargins left="0.7" right="0.7" top="0.75" bottom="0.75" header="0.3" footer="0.3"/>
  <pageSetup paperSize="9"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ANZ</vt:lpstr>
      <vt:lpstr>CHQS</vt:lpstr>
      <vt:lpstr>Deposits</vt:lpstr>
      <vt:lpstr>Nov15</vt:lpstr>
      <vt:lpstr>Oct15</vt:lpstr>
      <vt:lpstr>Sept15</vt:lpstr>
      <vt:lpstr>Aug15</vt:lpstr>
      <vt:lpstr>July15</vt:lpstr>
      <vt:lpstr>MEM_BF</vt:lpstr>
      <vt:lpstr>MFEE</vt:lpstr>
      <vt:lpstr>DS</vt:lpstr>
      <vt:lpstr>Re &amp; Pay 30 June</vt:lpstr>
      <vt:lpstr>ANZ!Print_Area</vt:lpstr>
      <vt:lpstr>CHQS!Print_Area</vt:lpstr>
      <vt:lpstr>DS!Print_Area</vt:lpstr>
      <vt:lpstr>'Re &amp; Pay 30 June'!Print_Area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Punchihewa</dc:creator>
  <cp:lastModifiedBy>Uchitha Ranasinghe</cp:lastModifiedBy>
  <cp:lastPrinted>2015-09-02T13:25:33Z</cp:lastPrinted>
  <dcterms:created xsi:type="dcterms:W3CDTF">2014-09-10T14:57:36Z</dcterms:created>
  <dcterms:modified xsi:type="dcterms:W3CDTF">2016-04-26T16:04:59Z</dcterms:modified>
</cp:coreProperties>
</file>