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LBS-Program\"/>
    </mc:Choice>
  </mc:AlternateContent>
  <bookViews>
    <workbookView xWindow="0" yWindow="0" windowWidth="20496" windowHeight="7752" activeTab="3"/>
  </bookViews>
  <sheets>
    <sheet name="ANZ" sheetId="34" r:id="rId1"/>
    <sheet name="CHQS" sheetId="23" r:id="rId2"/>
    <sheet name="Deposits" sheetId="28" r:id="rId3"/>
    <sheet name="MEM_BF" sheetId="44" r:id="rId4"/>
    <sheet name="May16" sheetId="53" r:id="rId5"/>
    <sheet name="Apr16" sheetId="52" r:id="rId6"/>
    <sheet name="Mar16" sheetId="51" r:id="rId7"/>
    <sheet name="Feb16" sheetId="50" r:id="rId8"/>
    <sheet name="Jan16" sheetId="49" r:id="rId9"/>
    <sheet name="Dec15" sheetId="47" r:id="rId10"/>
    <sheet name="Nov15" sheetId="46" r:id="rId11"/>
    <sheet name="Oct15" sheetId="45" r:id="rId12"/>
    <sheet name="Sept15" sheetId="42" r:id="rId13"/>
    <sheet name="Aug15" sheetId="35" r:id="rId14"/>
    <sheet name="July15" sheetId="33" r:id="rId15"/>
    <sheet name="MFEE" sheetId="43" r:id="rId16"/>
    <sheet name="Contacts" sheetId="48" r:id="rId17"/>
  </sheets>
  <definedNames>
    <definedName name="_xlnm._FilterDatabase" localSheetId="13" hidden="1">'Aug15'!$A$11:$H$118</definedName>
    <definedName name="_xlnm._FilterDatabase" localSheetId="14" hidden="1">July15!$A$11:$H$96</definedName>
    <definedName name="_xlnm._FilterDatabase" localSheetId="3" hidden="1">MEM_BF!$A$5:$AN$417</definedName>
    <definedName name="_xlnm.Print_Area" localSheetId="0">ANZ!$A$693:$J$710</definedName>
    <definedName name="_xlnm.Print_Area" localSheetId="1">CHQS!$A$130:$F$146</definedName>
    <definedName name="_xlnm.Print_Area" localSheetId="3">MEM_BF!$J$1:$M$417</definedName>
  </definedNames>
  <calcPr calcId="152511"/>
</workbook>
</file>

<file path=xl/calcChain.xml><?xml version="1.0" encoding="utf-8"?>
<calcChain xmlns="http://schemas.openxmlformats.org/spreadsheetml/2006/main">
  <c r="O417" i="44" l="1"/>
  <c r="O416" i="44"/>
  <c r="O415" i="44"/>
  <c r="O414" i="44"/>
  <c r="O413" i="44"/>
  <c r="O412" i="44"/>
  <c r="O411" i="44"/>
  <c r="O410" i="44"/>
  <c r="O409" i="44"/>
  <c r="O408" i="44"/>
  <c r="O407" i="44"/>
  <c r="O406" i="44"/>
  <c r="O405" i="44"/>
  <c r="O404" i="44"/>
  <c r="O403" i="44"/>
  <c r="O402" i="44"/>
  <c r="O401" i="44"/>
  <c r="O400" i="44"/>
  <c r="O399" i="44"/>
  <c r="O398" i="44"/>
  <c r="O397" i="44"/>
  <c r="O396" i="44"/>
  <c r="O395" i="44"/>
  <c r="O394" i="44"/>
  <c r="O393" i="44"/>
  <c r="O392" i="44"/>
  <c r="O391" i="44"/>
  <c r="O390" i="44"/>
  <c r="O389" i="44"/>
  <c r="O388" i="44"/>
  <c r="O387" i="44"/>
  <c r="O386" i="44"/>
  <c r="O385" i="44"/>
  <c r="O384" i="44"/>
  <c r="O383" i="44"/>
  <c r="O382" i="44"/>
  <c r="O381" i="44"/>
  <c r="O380" i="44"/>
  <c r="O379" i="44"/>
  <c r="O378" i="44"/>
  <c r="O377" i="44"/>
  <c r="O376" i="44"/>
  <c r="O375" i="44"/>
  <c r="O374" i="44"/>
  <c r="O373" i="44"/>
  <c r="O372" i="44"/>
  <c r="O371" i="44"/>
  <c r="O370" i="44"/>
  <c r="O369" i="44"/>
  <c r="O368" i="44"/>
  <c r="O367" i="44"/>
  <c r="O366" i="44"/>
  <c r="O365" i="44"/>
  <c r="O364" i="44"/>
  <c r="O363" i="44"/>
  <c r="O362" i="44"/>
  <c r="O361" i="44"/>
  <c r="O360" i="44"/>
  <c r="O359" i="44"/>
  <c r="O358" i="44"/>
  <c r="O357" i="44"/>
  <c r="O356" i="44"/>
  <c r="O355" i="44"/>
  <c r="O354" i="44"/>
  <c r="O353" i="44"/>
  <c r="O352" i="44"/>
  <c r="O351" i="44"/>
  <c r="O350" i="44"/>
  <c r="O349" i="44"/>
  <c r="O348" i="44"/>
  <c r="O347" i="44"/>
  <c r="O346" i="44"/>
  <c r="O345" i="44"/>
  <c r="O344" i="44"/>
  <c r="O343" i="44"/>
  <c r="O342" i="44"/>
  <c r="O341" i="44"/>
  <c r="O340" i="44"/>
  <c r="O339" i="44"/>
  <c r="O338" i="44"/>
  <c r="O337" i="44"/>
  <c r="O336" i="44"/>
  <c r="O335" i="44"/>
  <c r="O334" i="44"/>
  <c r="O333" i="44"/>
  <c r="O332" i="44"/>
  <c r="O331" i="44"/>
  <c r="O330" i="44"/>
  <c r="O329" i="44"/>
  <c r="O328" i="44"/>
  <c r="O327" i="44"/>
  <c r="O326" i="44"/>
  <c r="O325" i="44"/>
  <c r="O324" i="44"/>
  <c r="O323" i="44"/>
  <c r="O322" i="44"/>
  <c r="O321" i="44"/>
  <c r="O320" i="44"/>
  <c r="O319" i="44"/>
  <c r="O318" i="44"/>
  <c r="O317" i="44"/>
  <c r="O316" i="44"/>
  <c r="O315" i="44"/>
  <c r="O314" i="44"/>
  <c r="O313" i="44"/>
  <c r="O312" i="44"/>
  <c r="O311" i="44"/>
  <c r="O310" i="44"/>
  <c r="O309" i="44"/>
  <c r="O308" i="44"/>
  <c r="O307" i="44"/>
  <c r="O306" i="44"/>
  <c r="O305" i="44"/>
  <c r="O304" i="44"/>
  <c r="O303" i="44"/>
  <c r="O302" i="44"/>
  <c r="O301" i="44"/>
  <c r="O300" i="44"/>
  <c r="O299" i="44"/>
  <c r="O298" i="44"/>
  <c r="O297" i="44"/>
  <c r="O296" i="44"/>
  <c r="O295" i="44"/>
  <c r="O294" i="44"/>
  <c r="O293" i="44"/>
  <c r="O292" i="44"/>
  <c r="O291" i="44"/>
  <c r="O290" i="44"/>
  <c r="O289" i="44"/>
  <c r="O288" i="44"/>
  <c r="O287" i="44"/>
  <c r="O286" i="44"/>
  <c r="O285" i="44"/>
  <c r="O284" i="44"/>
  <c r="O283" i="44"/>
  <c r="O282" i="44"/>
  <c r="O281" i="44"/>
  <c r="O280" i="44"/>
  <c r="O279" i="44"/>
  <c r="O278" i="44"/>
  <c r="O277" i="44"/>
  <c r="O276" i="44"/>
  <c r="O275" i="44"/>
  <c r="O274" i="44"/>
  <c r="O273" i="44"/>
  <c r="O272" i="44"/>
  <c r="O271" i="44"/>
  <c r="O270" i="44"/>
  <c r="O269" i="44"/>
  <c r="O268" i="44"/>
  <c r="O267" i="44"/>
  <c r="O266" i="44"/>
  <c r="O265" i="44"/>
  <c r="O264" i="44"/>
  <c r="O263" i="44"/>
  <c r="O262" i="44"/>
  <c r="O261" i="44"/>
  <c r="O260" i="44"/>
  <c r="O259" i="44"/>
  <c r="O258" i="44"/>
  <c r="O257" i="44"/>
  <c r="O256" i="44"/>
  <c r="O255" i="44"/>
  <c r="O254" i="44"/>
  <c r="O253" i="44"/>
  <c r="O252" i="44"/>
  <c r="O251" i="44"/>
  <c r="O250" i="44"/>
  <c r="O249" i="44"/>
  <c r="O248" i="44"/>
  <c r="O247" i="44"/>
  <c r="O246" i="44"/>
  <c r="O245" i="44"/>
  <c r="O244" i="44"/>
  <c r="O243" i="44"/>
  <c r="O242" i="44"/>
  <c r="O241" i="44"/>
  <c r="O240" i="44"/>
  <c r="O239" i="44"/>
  <c r="O238" i="44"/>
  <c r="O237" i="44"/>
  <c r="O236" i="44"/>
  <c r="O235" i="44"/>
  <c r="O234" i="44"/>
  <c r="O233" i="44"/>
  <c r="O232" i="44"/>
  <c r="O231" i="44"/>
  <c r="O230" i="44"/>
  <c r="O229" i="44"/>
  <c r="O228" i="44"/>
  <c r="O227" i="44"/>
  <c r="O226" i="44"/>
  <c r="O225" i="44"/>
  <c r="O224" i="44"/>
  <c r="O223" i="44"/>
  <c r="O222" i="44"/>
  <c r="O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159" i="44"/>
  <c r="O158" i="44"/>
  <c r="O157" i="44"/>
  <c r="O156" i="44"/>
  <c r="O155" i="44"/>
  <c r="O154" i="44"/>
  <c r="O153" i="44"/>
  <c r="O152" i="44"/>
  <c r="O151" i="44"/>
  <c r="O150" i="44"/>
  <c r="O149" i="44"/>
  <c r="O148" i="44"/>
  <c r="O147" i="44"/>
  <c r="O146" i="44"/>
  <c r="O145" i="44"/>
  <c r="O144" i="44"/>
  <c r="O143" i="44"/>
  <c r="O142" i="44"/>
  <c r="O141" i="44"/>
  <c r="O140" i="44"/>
  <c r="O139" i="44"/>
  <c r="O138" i="44"/>
  <c r="O137" i="44"/>
  <c r="O136" i="44"/>
  <c r="O135" i="44"/>
  <c r="O134" i="44"/>
  <c r="O133" i="44"/>
  <c r="O132" i="44"/>
  <c r="O131" i="44"/>
  <c r="O130" i="44"/>
  <c r="O129" i="44"/>
  <c r="O128" i="44"/>
  <c r="O127" i="44"/>
  <c r="O126" i="44"/>
  <c r="O125" i="44"/>
  <c r="O124" i="44"/>
  <c r="O123" i="44"/>
  <c r="O122" i="44"/>
  <c r="O121" i="44"/>
  <c r="O120" i="44"/>
  <c r="O119" i="44"/>
  <c r="O118" i="44"/>
  <c r="O117" i="44"/>
  <c r="O116" i="44"/>
  <c r="O115" i="44"/>
  <c r="O114" i="44"/>
  <c r="O113" i="44"/>
  <c r="O112" i="44"/>
  <c r="O111" i="44"/>
  <c r="O110" i="44"/>
  <c r="O109" i="44"/>
  <c r="O108" i="44"/>
  <c r="O107" i="44"/>
  <c r="O106" i="44"/>
  <c r="O105" i="44"/>
  <c r="O104" i="44"/>
  <c r="O103" i="44"/>
  <c r="O102" i="44"/>
  <c r="O101" i="44"/>
  <c r="O100" i="44"/>
  <c r="O99" i="44"/>
  <c r="O98" i="44"/>
  <c r="O97" i="44"/>
  <c r="O96" i="44"/>
  <c r="O95" i="44"/>
  <c r="O94" i="44"/>
  <c r="O93" i="44"/>
  <c r="O92" i="44"/>
  <c r="O91" i="44"/>
  <c r="O90" i="44"/>
  <c r="O89" i="44"/>
  <c r="O88" i="44"/>
  <c r="O87" i="44"/>
  <c r="O86" i="44"/>
  <c r="O85" i="44"/>
  <c r="O84" i="44"/>
  <c r="O83" i="44"/>
  <c r="O82" i="44"/>
  <c r="O81" i="44"/>
  <c r="O80" i="44"/>
  <c r="O79" i="44"/>
  <c r="O78" i="44"/>
  <c r="O77" i="44"/>
  <c r="O76" i="44"/>
  <c r="O75" i="44"/>
  <c r="O74" i="44"/>
  <c r="O73" i="44"/>
  <c r="O72" i="44"/>
  <c r="O71" i="44"/>
  <c r="O70" i="44"/>
  <c r="O69" i="44"/>
  <c r="O68" i="44"/>
  <c r="O67" i="44"/>
  <c r="O66" i="44"/>
  <c r="O65" i="44"/>
  <c r="O64" i="44"/>
  <c r="O63" i="44"/>
  <c r="O62" i="44"/>
  <c r="O60" i="44"/>
  <c r="O59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O31" i="44"/>
  <c r="O30" i="44"/>
  <c r="O29" i="44"/>
  <c r="O28" i="44"/>
  <c r="O27" i="44"/>
  <c r="O26" i="44"/>
  <c r="O25" i="44"/>
  <c r="O24" i="44"/>
  <c r="O23" i="44"/>
  <c r="O22" i="44"/>
  <c r="O21" i="44"/>
  <c r="O20" i="44"/>
  <c r="O19" i="44"/>
  <c r="O18" i="44"/>
  <c r="O17" i="44"/>
  <c r="O16" i="44"/>
  <c r="O15" i="44"/>
  <c r="O14" i="44"/>
  <c r="O13" i="44"/>
  <c r="O12" i="44"/>
  <c r="O11" i="44"/>
  <c r="O10" i="44"/>
  <c r="O9" i="44"/>
  <c r="O8" i="44"/>
  <c r="O7" i="44"/>
  <c r="O6" i="44"/>
  <c r="N417" i="44" l="1"/>
  <c r="N416" i="44"/>
  <c r="N415" i="44"/>
  <c r="N414" i="44"/>
  <c r="N411" i="44"/>
  <c r="N407" i="44"/>
  <c r="N406" i="44"/>
  <c r="N405" i="44"/>
  <c r="N404" i="44"/>
  <c r="N403" i="44"/>
  <c r="N402" i="44"/>
  <c r="N401" i="44"/>
  <c r="N400" i="44"/>
  <c r="N399" i="44"/>
  <c r="N398" i="44"/>
  <c r="N397" i="44"/>
  <c r="N396" i="44"/>
  <c r="N395" i="44"/>
  <c r="N394" i="44"/>
  <c r="N393" i="44"/>
  <c r="N392" i="44"/>
  <c r="N391" i="44"/>
  <c r="N390" i="44"/>
  <c r="N389" i="44"/>
  <c r="N388" i="44"/>
  <c r="N387" i="44"/>
  <c r="N386" i="44"/>
  <c r="N385" i="44"/>
  <c r="N384" i="44"/>
  <c r="N383" i="44"/>
  <c r="N382" i="44"/>
  <c r="N381" i="44"/>
  <c r="N380" i="44"/>
  <c r="N379" i="44"/>
  <c r="N378" i="44"/>
  <c r="N377" i="44"/>
  <c r="N376" i="44"/>
  <c r="N375" i="44"/>
  <c r="N374" i="44"/>
  <c r="N373" i="44"/>
  <c r="N372" i="44"/>
  <c r="N371" i="44"/>
  <c r="N370" i="44"/>
  <c r="N369" i="44"/>
  <c r="N368" i="44"/>
  <c r="N367" i="44"/>
  <c r="N366" i="44"/>
  <c r="N365" i="44"/>
  <c r="N364" i="44"/>
  <c r="N363" i="44"/>
  <c r="N362" i="44"/>
  <c r="N359" i="44"/>
  <c r="N358" i="44"/>
  <c r="N357" i="44"/>
  <c r="N356" i="44"/>
  <c r="N354" i="44"/>
  <c r="N353" i="44"/>
  <c r="N352" i="44"/>
  <c r="N351" i="44"/>
  <c r="N350" i="44"/>
  <c r="N349" i="44"/>
  <c r="N348" i="44"/>
  <c r="N347" i="44"/>
  <c r="N343" i="44"/>
  <c r="N342" i="44"/>
  <c r="N341" i="44"/>
  <c r="N340" i="44"/>
  <c r="N339" i="44"/>
  <c r="N338" i="44"/>
  <c r="N337" i="44"/>
  <c r="N336" i="44"/>
  <c r="N335" i="44"/>
  <c r="N334" i="44"/>
  <c r="N333" i="44"/>
  <c r="N332" i="44"/>
  <c r="N331" i="44"/>
  <c r="N330" i="44"/>
  <c r="N329" i="44"/>
  <c r="N328" i="44"/>
  <c r="N327" i="44"/>
  <c r="N326" i="44"/>
  <c r="N325" i="44"/>
  <c r="N324" i="44"/>
  <c r="N323" i="44"/>
  <c r="N322" i="44"/>
  <c r="N321" i="44"/>
  <c r="N320" i="44"/>
  <c r="N319" i="44"/>
  <c r="N318" i="44"/>
  <c r="N317" i="44"/>
  <c r="N316" i="44"/>
  <c r="N315" i="44"/>
  <c r="N311" i="44"/>
  <c r="N310" i="44"/>
  <c r="N309" i="44"/>
  <c r="N308" i="44"/>
  <c r="N307" i="44"/>
  <c r="N306" i="44"/>
  <c r="N305" i="44"/>
  <c r="N304" i="44"/>
  <c r="N303" i="44"/>
  <c r="N302" i="44"/>
  <c r="N301" i="44"/>
  <c r="N300" i="44"/>
  <c r="N299" i="44"/>
  <c r="N298" i="44"/>
  <c r="N297" i="44"/>
  <c r="N296" i="44"/>
  <c r="N295" i="44"/>
  <c r="N294" i="44"/>
  <c r="N293" i="44"/>
  <c r="N292" i="44"/>
  <c r="N291" i="44"/>
  <c r="N290" i="44"/>
  <c r="N289" i="44"/>
  <c r="N288" i="44"/>
  <c r="N287" i="44"/>
  <c r="N282" i="44"/>
  <c r="N281" i="44"/>
  <c r="N280" i="44"/>
  <c r="N279" i="44"/>
  <c r="N278" i="44"/>
  <c r="N277" i="44"/>
  <c r="N276" i="44"/>
  <c r="N275" i="44"/>
  <c r="N274" i="44"/>
  <c r="N273" i="44"/>
  <c r="N272" i="44"/>
  <c r="N271" i="44"/>
  <c r="N270" i="44"/>
  <c r="N269" i="44"/>
  <c r="N268" i="44"/>
  <c r="N267" i="44"/>
  <c r="N266" i="44"/>
  <c r="N265" i="44"/>
  <c r="N264" i="44"/>
  <c r="N263" i="44"/>
  <c r="N262" i="44"/>
  <c r="N261" i="44"/>
  <c r="N260" i="44"/>
  <c r="N259" i="44"/>
  <c r="N258" i="44"/>
  <c r="N257" i="44"/>
  <c r="N256" i="44"/>
  <c r="N255" i="44"/>
  <c r="N252" i="44"/>
  <c r="N251" i="44"/>
  <c r="N250" i="44"/>
  <c r="N249" i="44"/>
  <c r="N245" i="44"/>
  <c r="N244" i="44"/>
  <c r="N243" i="44"/>
  <c r="N242" i="44"/>
  <c r="N241" i="44"/>
  <c r="N240" i="44"/>
  <c r="N239" i="44"/>
  <c r="N238" i="44"/>
  <c r="N237" i="44"/>
  <c r="N236" i="44"/>
  <c r="N235" i="44"/>
  <c r="N234" i="44"/>
  <c r="N233" i="44"/>
  <c r="N232" i="44"/>
  <c r="N231" i="44"/>
  <c r="N230" i="44"/>
  <c r="N229" i="44"/>
  <c r="N228" i="44"/>
  <c r="N227" i="44"/>
  <c r="N226" i="44"/>
  <c r="N225" i="44"/>
  <c r="N224" i="44"/>
  <c r="N222" i="44"/>
  <c r="N221" i="44"/>
  <c r="N220" i="44"/>
  <c r="N219" i="44"/>
  <c r="N218" i="44"/>
  <c r="N217" i="44"/>
  <c r="N216" i="44"/>
  <c r="N215" i="44"/>
  <c r="N214" i="44"/>
  <c r="N213" i="44"/>
  <c r="N212" i="44"/>
  <c r="N211" i="44"/>
  <c r="N209" i="44"/>
  <c r="N208" i="44"/>
  <c r="N207" i="44"/>
  <c r="N206" i="44"/>
  <c r="N205" i="44"/>
  <c r="N204" i="44"/>
  <c r="N203" i="44"/>
  <c r="N202" i="44"/>
  <c r="N201" i="44"/>
  <c r="N200" i="44"/>
  <c r="N199" i="44"/>
  <c r="N198" i="44"/>
  <c r="N197" i="44"/>
  <c r="N196" i="44"/>
  <c r="N195" i="44"/>
  <c r="N194" i="44"/>
  <c r="N193" i="44"/>
  <c r="N192" i="44"/>
  <c r="N191" i="44"/>
  <c r="N190" i="44"/>
  <c r="N189" i="44"/>
  <c r="N188" i="44"/>
  <c r="N187" i="44"/>
  <c r="N186" i="44"/>
  <c r="N185" i="44"/>
  <c r="N184" i="44"/>
  <c r="N183" i="44"/>
  <c r="N182" i="44"/>
  <c r="N181" i="44"/>
  <c r="N180" i="44"/>
  <c r="N179" i="44"/>
  <c r="N178" i="44"/>
  <c r="N177" i="44"/>
  <c r="N176" i="44"/>
  <c r="N175" i="44"/>
  <c r="N174" i="44"/>
  <c r="N173" i="44"/>
  <c r="N168" i="44"/>
  <c r="N167" i="44"/>
  <c r="N166" i="44"/>
  <c r="N165" i="44"/>
  <c r="N164" i="44"/>
  <c r="N163" i="44"/>
  <c r="N162" i="44"/>
  <c r="N161" i="44"/>
  <c r="N160" i="44"/>
  <c r="N159" i="44"/>
  <c r="N158" i="44"/>
  <c r="N157" i="44"/>
  <c r="N156" i="44"/>
  <c r="N155" i="44"/>
  <c r="N154" i="44"/>
  <c r="N153" i="44"/>
  <c r="N152" i="44"/>
  <c r="N151" i="44"/>
  <c r="N150" i="44"/>
  <c r="N149" i="44"/>
  <c r="N146" i="44"/>
  <c r="N145" i="44"/>
  <c r="N144" i="44"/>
  <c r="N143" i="44"/>
  <c r="N142" i="44"/>
  <c r="N141" i="44"/>
  <c r="N140" i="44"/>
  <c r="N139" i="44"/>
  <c r="N138" i="44"/>
  <c r="N137" i="44"/>
  <c r="N136" i="44"/>
  <c r="N135" i="44"/>
  <c r="N134" i="44"/>
  <c r="N133" i="44"/>
  <c r="N132" i="44"/>
  <c r="N131" i="44"/>
  <c r="N130" i="44"/>
  <c r="N129" i="44"/>
  <c r="N126" i="44"/>
  <c r="N125" i="44"/>
  <c r="N124" i="44"/>
  <c r="N123" i="44"/>
  <c r="N122" i="44"/>
  <c r="N121" i="44"/>
  <c r="N120" i="44"/>
  <c r="N119" i="44"/>
  <c r="N118" i="44"/>
  <c r="N117" i="44"/>
  <c r="N116" i="44"/>
  <c r="N115" i="44"/>
  <c r="N114" i="44"/>
  <c r="N113" i="44"/>
  <c r="N112" i="44"/>
  <c r="N111" i="44"/>
  <c r="N110" i="44"/>
  <c r="N109" i="44"/>
  <c r="N108" i="44"/>
  <c r="N107" i="44"/>
  <c r="N106" i="44"/>
  <c r="N105" i="44"/>
  <c r="N104" i="44"/>
  <c r="N103" i="44"/>
  <c r="N102" i="44"/>
  <c r="N101" i="44"/>
  <c r="N100" i="44"/>
  <c r="N99" i="44"/>
  <c r="N98" i="44"/>
  <c r="N97" i="44"/>
  <c r="N96" i="44"/>
  <c r="N95" i="44"/>
  <c r="N93" i="44"/>
  <c r="N92" i="44"/>
  <c r="N91" i="44"/>
  <c r="N90" i="44"/>
  <c r="N89" i="44"/>
  <c r="N87" i="44"/>
  <c r="N86" i="44"/>
  <c r="N85" i="44"/>
  <c r="N84" i="44"/>
  <c r="N83" i="44"/>
  <c r="N82" i="44"/>
  <c r="N80" i="44"/>
  <c r="N78" i="44"/>
  <c r="N77" i="44"/>
  <c r="N76" i="44"/>
  <c r="N75" i="44"/>
  <c r="N74" i="44"/>
  <c r="N73" i="44"/>
  <c r="N72" i="44"/>
  <c r="N71" i="44"/>
  <c r="N70" i="44"/>
  <c r="N69" i="44"/>
  <c r="N68" i="44"/>
  <c r="N67" i="44"/>
  <c r="N66" i="44"/>
  <c r="N65" i="44"/>
  <c r="N64" i="44"/>
  <c r="N63" i="44"/>
  <c r="N62" i="44"/>
  <c r="N61" i="44"/>
  <c r="N60" i="44"/>
  <c r="N59" i="44"/>
  <c r="N58" i="44"/>
  <c r="N57" i="44"/>
  <c r="N56" i="44"/>
  <c r="N55" i="44"/>
  <c r="N54" i="44"/>
  <c r="N53" i="44"/>
  <c r="N52" i="44"/>
  <c r="N51" i="44"/>
  <c r="N50" i="44"/>
  <c r="N49" i="44"/>
  <c r="N48" i="44"/>
  <c r="N44" i="44"/>
  <c r="N43" i="44"/>
  <c r="N42" i="44"/>
  <c r="N41" i="44"/>
  <c r="N40" i="44"/>
  <c r="N39" i="44"/>
  <c r="N38" i="44"/>
  <c r="N37" i="44"/>
  <c r="N36" i="44"/>
  <c r="N35" i="44"/>
  <c r="N34" i="44"/>
  <c r="N33" i="44"/>
  <c r="N28" i="44"/>
  <c r="N27" i="44"/>
  <c r="N26" i="44"/>
  <c r="N25" i="44"/>
  <c r="N24" i="44"/>
  <c r="N23" i="44"/>
  <c r="N22" i="44"/>
  <c r="N21" i="44"/>
  <c r="N20" i="44"/>
  <c r="N19" i="44"/>
  <c r="N18" i="44"/>
  <c r="N17" i="44"/>
  <c r="N16" i="44"/>
  <c r="N15" i="44"/>
  <c r="N14" i="44"/>
  <c r="N13" i="44"/>
  <c r="N12" i="44"/>
  <c r="N11" i="44"/>
  <c r="N10" i="44"/>
  <c r="N9" i="44"/>
  <c r="N8" i="44"/>
  <c r="N7" i="44"/>
  <c r="N6" i="44"/>
  <c r="N5" i="44"/>
  <c r="AL5" i="44" l="1"/>
  <c r="AK7" i="44"/>
  <c r="AK8" i="44"/>
  <c r="AK9" i="44"/>
  <c r="AK10" i="44"/>
  <c r="AK11" i="44"/>
  <c r="AK12" i="44"/>
  <c r="AK13" i="44"/>
  <c r="AK14" i="44"/>
  <c r="AK15" i="44"/>
  <c r="AK16" i="44"/>
  <c r="AK17" i="44"/>
  <c r="AK18" i="44"/>
  <c r="AK19" i="44"/>
  <c r="AK20" i="44"/>
  <c r="AK21" i="44"/>
  <c r="AK22" i="44"/>
  <c r="AK23" i="44"/>
  <c r="AK24" i="44"/>
  <c r="AK25" i="44"/>
  <c r="AK26" i="44"/>
  <c r="AK27" i="44"/>
  <c r="AK28" i="44"/>
  <c r="AK29" i="44"/>
  <c r="AK30" i="44"/>
  <c r="AK31" i="44"/>
  <c r="AK32" i="44"/>
  <c r="AK33" i="44"/>
  <c r="AK34" i="44"/>
  <c r="AK35" i="44"/>
  <c r="AK36" i="44"/>
  <c r="AK37" i="44"/>
  <c r="AK38" i="44"/>
  <c r="AK39" i="44"/>
  <c r="AK40" i="44"/>
  <c r="AK41" i="44"/>
  <c r="AK42" i="44"/>
  <c r="AK43" i="44"/>
  <c r="AK44" i="44"/>
  <c r="AK45" i="44"/>
  <c r="AK46" i="44"/>
  <c r="AK47" i="44"/>
  <c r="AK48" i="44"/>
  <c r="AK49" i="44"/>
  <c r="AK50" i="44"/>
  <c r="AK51" i="44"/>
  <c r="AK52" i="44"/>
  <c r="AK53" i="44"/>
  <c r="AK54" i="44"/>
  <c r="AK55" i="44"/>
  <c r="AK56" i="44"/>
  <c r="AK57" i="44"/>
  <c r="AK58" i="44"/>
  <c r="AK59" i="44"/>
  <c r="AK60" i="44"/>
  <c r="AK62" i="44"/>
  <c r="AK63" i="44"/>
  <c r="AK64" i="44"/>
  <c r="AK65" i="44"/>
  <c r="AK66" i="44"/>
  <c r="AK67" i="44"/>
  <c r="AK68" i="44"/>
  <c r="AK69" i="44"/>
  <c r="AK70" i="44"/>
  <c r="AK71" i="44"/>
  <c r="AK72" i="44"/>
  <c r="AK73" i="44"/>
  <c r="AK74" i="44"/>
  <c r="AK75" i="44"/>
  <c r="AK76" i="44"/>
  <c r="AK77" i="44"/>
  <c r="AK78" i="44"/>
  <c r="AK79" i="44"/>
  <c r="AK80" i="44"/>
  <c r="AK81" i="44"/>
  <c r="AK82" i="44"/>
  <c r="AK83" i="44"/>
  <c r="AK84" i="44"/>
  <c r="AK85" i="44"/>
  <c r="AK86" i="44"/>
  <c r="AK87" i="44"/>
  <c r="AK88" i="44"/>
  <c r="AK89" i="44"/>
  <c r="AK90" i="44"/>
  <c r="AK91" i="44"/>
  <c r="AK92" i="44"/>
  <c r="AK93" i="44"/>
  <c r="AK94" i="44"/>
  <c r="AK95" i="44"/>
  <c r="AK96" i="44"/>
  <c r="AK97" i="44"/>
  <c r="AK98" i="44"/>
  <c r="AK99" i="44"/>
  <c r="AK100" i="44"/>
  <c r="AK101" i="44"/>
  <c r="AK102" i="44"/>
  <c r="AK103" i="44"/>
  <c r="AK104" i="44"/>
  <c r="AK105" i="44"/>
  <c r="AK106" i="44"/>
  <c r="AK107" i="44"/>
  <c r="AK108" i="44"/>
  <c r="AK109" i="44"/>
  <c r="AK110" i="44"/>
  <c r="AK111" i="44"/>
  <c r="AK112" i="44"/>
  <c r="AK113" i="44"/>
  <c r="AK114" i="44"/>
  <c r="AK115" i="44"/>
  <c r="AK116" i="44"/>
  <c r="AK117" i="44"/>
  <c r="AK118" i="44"/>
  <c r="AK119" i="44"/>
  <c r="AK120" i="44"/>
  <c r="AK121" i="44"/>
  <c r="AK122" i="44"/>
  <c r="AK123" i="44"/>
  <c r="AK124" i="44"/>
  <c r="AK125" i="44"/>
  <c r="AK126" i="44"/>
  <c r="AK127" i="44"/>
  <c r="AK128" i="44"/>
  <c r="AK129" i="44"/>
  <c r="AK130" i="44"/>
  <c r="AK131" i="44"/>
  <c r="AK132" i="44"/>
  <c r="AK133" i="44"/>
  <c r="AK134" i="44"/>
  <c r="AK135" i="44"/>
  <c r="AK136" i="44"/>
  <c r="AK137" i="44"/>
  <c r="AK138" i="44"/>
  <c r="AK139" i="44"/>
  <c r="AK140" i="44"/>
  <c r="AK141" i="44"/>
  <c r="AK142" i="44"/>
  <c r="AK143" i="44"/>
  <c r="AK144" i="44"/>
  <c r="AK145" i="44"/>
  <c r="AK146" i="44"/>
  <c r="AK147" i="44"/>
  <c r="AK148" i="44"/>
  <c r="AK149" i="44"/>
  <c r="AK150" i="44"/>
  <c r="AK151" i="44"/>
  <c r="AK152" i="44"/>
  <c r="AK153" i="44"/>
  <c r="AK154" i="44"/>
  <c r="AK155" i="44"/>
  <c r="AK156" i="44"/>
  <c r="AK157" i="44"/>
  <c r="AK158" i="44"/>
  <c r="AK159" i="44"/>
  <c r="AK160" i="44"/>
  <c r="AK161" i="44"/>
  <c r="AK162" i="44"/>
  <c r="AK163" i="44"/>
  <c r="AK164" i="44"/>
  <c r="AK165" i="44"/>
  <c r="AK166" i="44"/>
  <c r="AK167" i="44"/>
  <c r="AK168" i="44"/>
  <c r="AK169" i="44"/>
  <c r="AK170" i="44"/>
  <c r="AK171" i="44"/>
  <c r="AK172" i="44"/>
  <c r="AK173" i="44"/>
  <c r="AK174" i="44"/>
  <c r="AK175" i="44"/>
  <c r="AK176" i="44"/>
  <c r="AK177" i="44"/>
  <c r="AK178" i="44"/>
  <c r="AK179" i="44"/>
  <c r="AK180" i="44"/>
  <c r="AK181" i="44"/>
  <c r="AK182" i="44"/>
  <c r="AK183" i="44"/>
  <c r="AK184" i="44"/>
  <c r="AK185" i="44"/>
  <c r="AK186" i="44"/>
  <c r="AK187" i="44"/>
  <c r="AK188" i="44"/>
  <c r="AK189" i="44"/>
  <c r="AK190" i="44"/>
  <c r="AK191" i="44"/>
  <c r="AK192" i="44"/>
  <c r="AK193" i="44"/>
  <c r="AK194" i="44"/>
  <c r="AK195" i="44"/>
  <c r="AK196" i="44"/>
  <c r="AK197" i="44"/>
  <c r="AK198" i="44"/>
  <c r="AK199" i="44"/>
  <c r="AK200" i="44"/>
  <c r="AK201" i="44"/>
  <c r="AK202" i="44"/>
  <c r="AK203" i="44"/>
  <c r="AK204" i="44"/>
  <c r="AK205" i="44"/>
  <c r="AK206" i="44"/>
  <c r="AK207" i="44"/>
  <c r="AK208" i="44"/>
  <c r="AK209" i="44"/>
  <c r="AK210" i="44"/>
  <c r="AK211" i="44"/>
  <c r="AK212" i="44"/>
  <c r="AK213" i="44"/>
  <c r="AK214" i="44"/>
  <c r="AK215" i="44"/>
  <c r="AK216" i="44"/>
  <c r="AK217" i="44"/>
  <c r="AK218" i="44"/>
  <c r="AK219" i="44"/>
  <c r="AK220" i="44"/>
  <c r="AK221" i="44"/>
  <c r="AK222" i="44"/>
  <c r="AK223" i="44"/>
  <c r="AK224" i="44"/>
  <c r="AK225" i="44"/>
  <c r="AK226" i="44"/>
  <c r="AK227" i="44"/>
  <c r="AK228" i="44"/>
  <c r="AK229" i="44"/>
  <c r="AK230" i="44"/>
  <c r="AK231" i="44"/>
  <c r="AK232" i="44"/>
  <c r="AK233" i="44"/>
  <c r="AK234" i="44"/>
  <c r="AK235" i="44"/>
  <c r="AK236" i="44"/>
  <c r="AK237" i="44"/>
  <c r="AK238" i="44"/>
  <c r="AK239" i="44"/>
  <c r="AK240" i="44"/>
  <c r="AK241" i="44"/>
  <c r="AK242" i="44"/>
  <c r="AK243" i="44"/>
  <c r="AK244" i="44"/>
  <c r="AK245" i="44"/>
  <c r="AK246" i="44"/>
  <c r="AK247" i="44"/>
  <c r="AK248" i="44"/>
  <c r="AK249" i="44"/>
  <c r="AK250" i="44"/>
  <c r="AK251" i="44"/>
  <c r="AK252" i="44"/>
  <c r="AK253" i="44"/>
  <c r="AK254" i="44"/>
  <c r="AK255" i="44"/>
  <c r="AK256" i="44"/>
  <c r="AK257" i="44"/>
  <c r="AK258" i="44"/>
  <c r="AK259" i="44"/>
  <c r="AK260" i="44"/>
  <c r="AK261" i="44"/>
  <c r="AK262" i="44"/>
  <c r="AK263" i="44"/>
  <c r="AK264" i="44"/>
  <c r="AK265" i="44"/>
  <c r="AK266" i="44"/>
  <c r="AK267" i="44"/>
  <c r="AK268" i="44"/>
  <c r="AK269" i="44"/>
  <c r="AK270" i="44"/>
  <c r="AK271" i="44"/>
  <c r="AK272" i="44"/>
  <c r="AK273" i="44"/>
  <c r="AK274" i="44"/>
  <c r="AK275" i="44"/>
  <c r="AK276" i="44"/>
  <c r="AK277" i="44"/>
  <c r="AK278" i="44"/>
  <c r="AK279" i="44"/>
  <c r="AK280" i="44"/>
  <c r="AK281" i="44"/>
  <c r="AK282" i="44"/>
  <c r="AK283" i="44"/>
  <c r="AK284" i="44"/>
  <c r="AK285" i="44"/>
  <c r="AK286" i="44"/>
  <c r="AK287" i="44"/>
  <c r="AK288" i="44"/>
  <c r="AK289" i="44"/>
  <c r="AK290" i="44"/>
  <c r="AK291" i="44"/>
  <c r="AK292" i="44"/>
  <c r="AK293" i="44"/>
  <c r="AK294" i="44"/>
  <c r="AK295" i="44"/>
  <c r="AK296" i="44"/>
  <c r="AK297" i="44"/>
  <c r="AK298" i="44"/>
  <c r="AK299" i="44"/>
  <c r="AK300" i="44"/>
  <c r="AK301" i="44"/>
  <c r="AK302" i="44"/>
  <c r="AK303" i="44"/>
  <c r="AK304" i="44"/>
  <c r="AK305" i="44"/>
  <c r="AK306" i="44"/>
  <c r="AK307" i="44"/>
  <c r="AK308" i="44"/>
  <c r="AK309" i="44"/>
  <c r="AK310" i="44"/>
  <c r="AK311" i="44"/>
  <c r="AK312" i="44"/>
  <c r="AK313" i="44"/>
  <c r="AK314" i="44"/>
  <c r="AK315" i="44"/>
  <c r="AK316" i="44"/>
  <c r="AK317" i="44"/>
  <c r="AK318" i="44"/>
  <c r="AK319" i="44"/>
  <c r="AK320" i="44"/>
  <c r="AK321" i="44"/>
  <c r="AK322" i="44"/>
  <c r="AK323" i="44"/>
  <c r="AK324" i="44"/>
  <c r="AK325" i="44"/>
  <c r="AK326" i="44"/>
  <c r="AK327" i="44"/>
  <c r="AK328" i="44"/>
  <c r="AK329" i="44"/>
  <c r="AK330" i="44"/>
  <c r="AK331" i="44"/>
  <c r="AK332" i="44"/>
  <c r="AK333" i="44"/>
  <c r="AK334" i="44"/>
  <c r="AK335" i="44"/>
  <c r="AK336" i="44"/>
  <c r="AK337" i="44"/>
  <c r="AK338" i="44"/>
  <c r="AK339" i="44"/>
  <c r="AK340" i="44"/>
  <c r="AK341" i="44"/>
  <c r="AK342" i="44"/>
  <c r="AK343" i="44"/>
  <c r="AK344" i="44"/>
  <c r="AK345" i="44"/>
  <c r="AK346" i="44"/>
  <c r="AK347" i="44"/>
  <c r="AK348" i="44"/>
  <c r="AK349" i="44"/>
  <c r="AK350" i="44"/>
  <c r="AK351" i="44"/>
  <c r="AK352" i="44"/>
  <c r="AK353" i="44"/>
  <c r="AK354" i="44"/>
  <c r="AK355" i="44"/>
  <c r="AK356" i="44"/>
  <c r="AK357" i="44"/>
  <c r="AK358" i="44"/>
  <c r="AK359" i="44"/>
  <c r="AK360" i="44"/>
  <c r="AK361" i="44"/>
  <c r="AK362" i="44"/>
  <c r="AK363" i="44"/>
  <c r="AK364" i="44"/>
  <c r="AK365" i="44"/>
  <c r="AK366" i="44"/>
  <c r="AK367" i="44"/>
  <c r="AK368" i="44"/>
  <c r="AK369" i="44"/>
  <c r="AK370" i="44"/>
  <c r="AK371" i="44"/>
  <c r="AK372" i="44"/>
  <c r="AK373" i="44"/>
  <c r="AK374" i="44"/>
  <c r="AK375" i="44"/>
  <c r="AK376" i="44"/>
  <c r="AK377" i="44"/>
  <c r="AK378" i="44"/>
  <c r="AK379" i="44"/>
  <c r="AK380" i="44"/>
  <c r="AK381" i="44"/>
  <c r="AK382" i="44"/>
  <c r="AK383" i="44"/>
  <c r="AK384" i="44"/>
  <c r="AK385" i="44"/>
  <c r="AK386" i="44"/>
  <c r="AK387" i="44"/>
  <c r="AK388" i="44"/>
  <c r="AK389" i="44"/>
  <c r="AK390" i="44"/>
  <c r="AK391" i="44"/>
  <c r="AK392" i="44"/>
  <c r="AK393" i="44"/>
  <c r="AK394" i="44"/>
  <c r="AK395" i="44"/>
  <c r="AK396" i="44"/>
  <c r="AK397" i="44"/>
  <c r="AK398" i="44"/>
  <c r="AK399" i="44"/>
  <c r="AK400" i="44"/>
  <c r="AK401" i="44"/>
  <c r="AK402" i="44"/>
  <c r="AK403" i="44"/>
  <c r="AK404" i="44"/>
  <c r="AK405" i="44"/>
  <c r="AK406" i="44"/>
  <c r="AK407" i="44"/>
  <c r="AK408" i="44"/>
  <c r="AK409" i="44"/>
  <c r="AK410" i="44"/>
  <c r="AK411" i="44"/>
  <c r="AK412" i="44"/>
  <c r="AK413" i="44"/>
  <c r="AK414" i="44"/>
  <c r="AK415" i="44"/>
  <c r="AK416" i="44"/>
  <c r="AK417" i="44"/>
  <c r="AK418" i="44"/>
  <c r="AK6" i="44"/>
  <c r="AI6" i="44"/>
  <c r="A166" i="53"/>
  <c r="A160" i="53"/>
  <c r="A161" i="53"/>
  <c r="A162" i="53"/>
  <c r="A163" i="53"/>
  <c r="A164" i="53"/>
  <c r="A165" i="53"/>
  <c r="A153" i="53"/>
  <c r="A155" i="53"/>
  <c r="A156" i="53"/>
  <c r="A157" i="53"/>
  <c r="A158" i="53"/>
  <c r="A159" i="53"/>
  <c r="A133" i="53"/>
  <c r="A139" i="53"/>
  <c r="A140" i="53"/>
  <c r="A132" i="53"/>
  <c r="A123" i="53"/>
  <c r="A114" i="53"/>
  <c r="A115" i="53"/>
  <c r="A116" i="53"/>
  <c r="A117" i="53"/>
  <c r="A118" i="53"/>
  <c r="A119" i="53"/>
  <c r="A108" i="53"/>
  <c r="A109" i="53"/>
  <c r="A110" i="53"/>
  <c r="A111" i="53"/>
  <c r="A112" i="53"/>
  <c r="A113" i="53"/>
  <c r="A78" i="53"/>
  <c r="A79" i="53"/>
  <c r="A80" i="53"/>
  <c r="A81" i="53"/>
  <c r="A82" i="53"/>
  <c r="A85" i="53"/>
  <c r="A86" i="53"/>
  <c r="A69" i="53"/>
  <c r="A70" i="53"/>
  <c r="A71" i="53"/>
  <c r="A72" i="53"/>
  <c r="A73" i="53"/>
  <c r="A76" i="53"/>
  <c r="A77" i="53"/>
  <c r="A65" i="53"/>
  <c r="A66" i="53"/>
  <c r="A38" i="53"/>
  <c r="A28" i="53"/>
  <c r="A29" i="53"/>
  <c r="A30" i="53"/>
  <c r="A34" i="53"/>
  <c r="A22" i="53"/>
  <c r="A25" i="53"/>
  <c r="A26" i="53"/>
  <c r="A27" i="53"/>
  <c r="A20" i="53"/>
  <c r="A15" i="53"/>
  <c r="A16" i="53"/>
  <c r="A17" i="53"/>
  <c r="A18" i="53"/>
  <c r="A19" i="53"/>
  <c r="E76" i="28"/>
  <c r="G172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D8" i="53"/>
  <c r="D7" i="53" s="1"/>
  <c r="AK5" i="44" l="1"/>
  <c r="AO47" i="44"/>
  <c r="I47" i="44" s="1"/>
  <c r="E47" i="44" s="1"/>
  <c r="I248" i="44"/>
  <c r="E248" i="44" s="1"/>
  <c r="F47" i="44" l="1"/>
  <c r="G47" i="44" s="1"/>
  <c r="L47" i="44" s="1"/>
  <c r="F248" i="44"/>
  <c r="G248" i="44" s="1"/>
  <c r="L248" i="44" s="1"/>
  <c r="F17" i="28"/>
  <c r="H47" i="44" l="1"/>
  <c r="M47" i="44" s="1"/>
  <c r="H248" i="44"/>
  <c r="M248" i="44" s="1"/>
  <c r="F43" i="28"/>
  <c r="F67" i="28" l="1"/>
  <c r="AJ44" i="44" l="1"/>
  <c r="AJ329" i="44"/>
  <c r="AJ367" i="44"/>
  <c r="AJ374" i="44"/>
  <c r="AJ383" i="44"/>
  <c r="AI44" i="44"/>
  <c r="AI329" i="44"/>
  <c r="AI367" i="44"/>
  <c r="AI374" i="44"/>
  <c r="AI383" i="44"/>
  <c r="A43" i="52"/>
  <c r="A48" i="52"/>
  <c r="A61" i="52"/>
  <c r="A81" i="52"/>
  <c r="A128" i="52"/>
  <c r="A137" i="52"/>
  <c r="G148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D8" i="52"/>
  <c r="D7" i="52" s="1"/>
  <c r="E83" i="28" l="1"/>
  <c r="F93" i="28" l="1"/>
  <c r="F101" i="28"/>
  <c r="I413" i="44" l="1"/>
  <c r="E413" i="44" s="1"/>
  <c r="F413" i="44" l="1"/>
  <c r="G413" i="44" s="1"/>
  <c r="L413" i="44" s="1"/>
  <c r="H413" i="44" l="1"/>
  <c r="M413" i="44" s="1"/>
  <c r="A41" i="51"/>
  <c r="A40" i="51"/>
  <c r="A42" i="51"/>
  <c r="A27" i="51"/>
  <c r="F9" i="51"/>
  <c r="A34" i="51"/>
  <c r="A33" i="51"/>
  <c r="AG412" i="44"/>
  <c r="AH412" i="44"/>
  <c r="AG130" i="44" l="1"/>
  <c r="AG181" i="44"/>
  <c r="AG188" i="44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G9" i="51"/>
  <c r="E111" i="28" l="1"/>
  <c r="AH130" i="44" l="1"/>
  <c r="AH181" i="44"/>
  <c r="AH188" i="44"/>
  <c r="A64" i="51"/>
  <c r="A69" i="51"/>
  <c r="A70" i="51"/>
  <c r="A71" i="51"/>
  <c r="A72" i="51"/>
  <c r="A73" i="51"/>
  <c r="A74" i="51"/>
  <c r="A75" i="51"/>
  <c r="A76" i="51"/>
  <c r="A77" i="51"/>
  <c r="A78" i="51"/>
  <c r="A80" i="51"/>
  <c r="A81" i="51"/>
  <c r="A82" i="51"/>
  <c r="A85" i="51"/>
  <c r="A86" i="51"/>
  <c r="A88" i="51"/>
  <c r="A89" i="51"/>
  <c r="A91" i="51"/>
  <c r="A92" i="51"/>
  <c r="A93" i="51"/>
  <c r="A94" i="51"/>
  <c r="A95" i="51"/>
  <c r="A100" i="51"/>
  <c r="A102" i="51"/>
  <c r="A103" i="51"/>
  <c r="A104" i="51"/>
  <c r="A105" i="51"/>
  <c r="A106" i="51"/>
  <c r="A107" i="51"/>
  <c r="A108" i="51"/>
  <c r="A109" i="51"/>
  <c r="A110" i="51"/>
  <c r="A112" i="51"/>
  <c r="A115" i="51"/>
  <c r="A119" i="51"/>
  <c r="A120" i="51"/>
  <c r="A121" i="51"/>
  <c r="A122" i="51"/>
  <c r="A123" i="51"/>
  <c r="A124" i="51"/>
  <c r="A125" i="51"/>
  <c r="A126" i="51"/>
  <c r="A128" i="51"/>
  <c r="A129" i="51"/>
  <c r="A130" i="51"/>
  <c r="A131" i="51"/>
  <c r="A52" i="51"/>
  <c r="A53" i="51"/>
  <c r="A54" i="51"/>
  <c r="A55" i="51"/>
  <c r="A56" i="51"/>
  <c r="A57" i="51"/>
  <c r="A58" i="51"/>
  <c r="A59" i="51"/>
  <c r="A62" i="51"/>
  <c r="A63" i="51"/>
  <c r="A46" i="51"/>
  <c r="A47" i="51"/>
  <c r="A48" i="51"/>
  <c r="A49" i="51"/>
  <c r="A50" i="51"/>
  <c r="A51" i="51"/>
  <c r="A15" i="51"/>
  <c r="A44" i="51"/>
  <c r="A14" i="50"/>
  <c r="A16" i="50"/>
  <c r="A17" i="50"/>
  <c r="A18" i="50"/>
  <c r="A19" i="50"/>
  <c r="A21" i="50"/>
  <c r="A22" i="50"/>
  <c r="A23" i="50"/>
  <c r="A24" i="50"/>
  <c r="A26" i="50"/>
  <c r="A41" i="50"/>
  <c r="A42" i="50"/>
  <c r="A44" i="50"/>
  <c r="A47" i="50"/>
  <c r="A48" i="50"/>
  <c r="A49" i="50"/>
  <c r="A50" i="50"/>
  <c r="A51" i="50"/>
  <c r="A52" i="50"/>
  <c r="A53" i="50"/>
  <c r="A54" i="50"/>
  <c r="A56" i="50"/>
  <c r="A57" i="50"/>
  <c r="A58" i="50"/>
  <c r="A59" i="50"/>
  <c r="A60" i="50"/>
  <c r="A62" i="50"/>
  <c r="A63" i="50"/>
  <c r="A64" i="50"/>
  <c r="A65" i="50"/>
  <c r="A66" i="50"/>
  <c r="A67" i="50"/>
  <c r="A72" i="50"/>
  <c r="A73" i="50"/>
  <c r="A74" i="50"/>
  <c r="A75" i="50"/>
  <c r="A76" i="50"/>
  <c r="A77" i="50"/>
  <c r="A81" i="50"/>
  <c r="A83" i="50"/>
  <c r="A86" i="50"/>
  <c r="A91" i="50"/>
  <c r="A92" i="50"/>
  <c r="A104" i="50"/>
  <c r="A105" i="50"/>
  <c r="A111" i="50"/>
  <c r="A112" i="50"/>
  <c r="A115" i="50"/>
  <c r="A116" i="50"/>
  <c r="A117" i="50"/>
  <c r="A120" i="50"/>
  <c r="A121" i="50"/>
  <c r="A123" i="50"/>
  <c r="A124" i="50"/>
  <c r="A126" i="50"/>
  <c r="A127" i="50"/>
  <c r="G137" i="51"/>
  <c r="D8" i="51"/>
  <c r="D7" i="51" s="1"/>
  <c r="A20" i="52" l="1"/>
  <c r="A28" i="52"/>
  <c r="A46" i="52"/>
  <c r="A131" i="52"/>
  <c r="A118" i="52"/>
  <c r="A78" i="52"/>
  <c r="A62" i="52"/>
  <c r="A27" i="52"/>
  <c r="A50" i="52"/>
  <c r="A47" i="52"/>
  <c r="A19" i="52"/>
  <c r="A139" i="52"/>
  <c r="A132" i="52"/>
  <c r="A93" i="52"/>
  <c r="A83" i="52"/>
  <c r="A82" i="52"/>
  <c r="A58" i="52"/>
  <c r="A73" i="52"/>
  <c r="A138" i="52"/>
  <c r="A101" i="52"/>
  <c r="A25" i="52"/>
  <c r="A44" i="52"/>
  <c r="A49" i="52"/>
  <c r="A36" i="52"/>
  <c r="A141" i="52"/>
  <c r="A136" i="52"/>
  <c r="A127" i="52"/>
  <c r="A120" i="52"/>
  <c r="A102" i="52"/>
  <c r="A94" i="52"/>
  <c r="A92" i="52"/>
  <c r="A84" i="52"/>
  <c r="A60" i="52"/>
  <c r="A74" i="52"/>
  <c r="A56" i="52"/>
  <c r="A45" i="52"/>
  <c r="A23" i="52"/>
  <c r="A129" i="52"/>
  <c r="A77" i="52"/>
  <c r="A64" i="52"/>
  <c r="A24" i="52"/>
  <c r="A33" i="52"/>
  <c r="A34" i="52"/>
  <c r="A26" i="52"/>
  <c r="A140" i="52"/>
  <c r="A130" i="52"/>
  <c r="A117" i="52"/>
  <c r="A104" i="52"/>
  <c r="A95" i="52"/>
  <c r="A79" i="52"/>
  <c r="A80" i="52"/>
  <c r="A57" i="52"/>
  <c r="A63" i="52"/>
  <c r="A54" i="52"/>
  <c r="AH14" i="44"/>
  <c r="AJ7" i="44"/>
  <c r="AJ11" i="44"/>
  <c r="AJ15" i="44"/>
  <c r="AJ19" i="44"/>
  <c r="AJ23" i="44"/>
  <c r="AJ27" i="44"/>
  <c r="AJ31" i="44"/>
  <c r="AJ35" i="44"/>
  <c r="AJ39" i="44"/>
  <c r="AJ43" i="44"/>
  <c r="AJ48" i="44"/>
  <c r="AJ52" i="44"/>
  <c r="AJ56" i="44"/>
  <c r="AJ60" i="44"/>
  <c r="AJ64" i="44"/>
  <c r="AJ68" i="44"/>
  <c r="AJ72" i="44"/>
  <c r="AJ76" i="44"/>
  <c r="AJ80" i="44"/>
  <c r="AJ84" i="44"/>
  <c r="AJ88" i="44"/>
  <c r="AJ92" i="44"/>
  <c r="AJ96" i="44"/>
  <c r="AJ100" i="44"/>
  <c r="AJ104" i="44"/>
  <c r="AJ108" i="44"/>
  <c r="AJ112" i="44"/>
  <c r="AJ116" i="44"/>
  <c r="AJ120" i="44"/>
  <c r="AJ124" i="44"/>
  <c r="AJ128" i="44"/>
  <c r="AJ132" i="44"/>
  <c r="AJ136" i="44"/>
  <c r="AJ140" i="44"/>
  <c r="AJ144" i="44"/>
  <c r="AJ148" i="44"/>
  <c r="AJ152" i="44"/>
  <c r="AJ156" i="44"/>
  <c r="AJ8" i="44"/>
  <c r="AJ12" i="44"/>
  <c r="AJ16" i="44"/>
  <c r="AJ20" i="44"/>
  <c r="AJ24" i="44"/>
  <c r="AJ28" i="44"/>
  <c r="AJ32" i="44"/>
  <c r="AJ36" i="44"/>
  <c r="AJ40" i="44"/>
  <c r="AJ49" i="44"/>
  <c r="AJ53" i="44"/>
  <c r="AJ57" i="44"/>
  <c r="AJ61" i="44"/>
  <c r="AJ65" i="44"/>
  <c r="AJ69" i="44"/>
  <c r="AJ73" i="44"/>
  <c r="AJ77" i="44"/>
  <c r="AJ81" i="44"/>
  <c r="AJ85" i="44"/>
  <c r="AJ89" i="44"/>
  <c r="AJ93" i="44"/>
  <c r="AJ97" i="44"/>
  <c r="AJ101" i="44"/>
  <c r="AJ105" i="44"/>
  <c r="AJ109" i="44"/>
  <c r="AJ113" i="44"/>
  <c r="AJ117" i="44"/>
  <c r="AJ121" i="44"/>
  <c r="AJ125" i="44"/>
  <c r="AJ129" i="44"/>
  <c r="AJ133" i="44"/>
  <c r="AJ137" i="44"/>
  <c r="AJ141" i="44"/>
  <c r="AJ145" i="44"/>
  <c r="AJ149" i="44"/>
  <c r="AJ153" i="44"/>
  <c r="AJ157" i="44"/>
  <c r="AJ161" i="44"/>
  <c r="AJ165" i="44"/>
  <c r="AJ169" i="44"/>
  <c r="AJ173" i="44"/>
  <c r="AJ177" i="44"/>
  <c r="AJ181" i="44"/>
  <c r="AJ185" i="44"/>
  <c r="AJ189" i="44"/>
  <c r="AJ193" i="44"/>
  <c r="AJ197" i="44"/>
  <c r="AJ201" i="44"/>
  <c r="AJ205" i="44"/>
  <c r="AJ209" i="44"/>
  <c r="AJ213" i="44"/>
  <c r="AJ217" i="44"/>
  <c r="AJ221" i="44"/>
  <c r="AJ225" i="44"/>
  <c r="AJ229" i="44"/>
  <c r="AJ233" i="44"/>
  <c r="AJ237" i="44"/>
  <c r="AJ241" i="44"/>
  <c r="AJ245" i="44"/>
  <c r="AJ250" i="44"/>
  <c r="AJ254" i="44"/>
  <c r="AJ258" i="44"/>
  <c r="AJ262" i="44"/>
  <c r="AJ266" i="44"/>
  <c r="AJ270" i="44"/>
  <c r="AJ274" i="44"/>
  <c r="AJ278" i="44"/>
  <c r="AJ282" i="44"/>
  <c r="AJ286" i="44"/>
  <c r="AJ290" i="44"/>
  <c r="AJ294" i="44"/>
  <c r="AJ298" i="44"/>
  <c r="AJ302" i="44"/>
  <c r="AJ306" i="44"/>
  <c r="AJ310" i="44"/>
  <c r="AJ314" i="44"/>
  <c r="AJ318" i="44"/>
  <c r="AJ322" i="44"/>
  <c r="AJ326" i="44"/>
  <c r="AJ330" i="44"/>
  <c r="AJ334" i="44"/>
  <c r="AJ338" i="44"/>
  <c r="AJ342" i="44"/>
  <c r="AJ346" i="44"/>
  <c r="AJ9" i="44"/>
  <c r="AJ13" i="44"/>
  <c r="AJ17" i="44"/>
  <c r="AJ21" i="44"/>
  <c r="AJ25" i="44"/>
  <c r="AJ29" i="44"/>
  <c r="AJ33" i="44"/>
  <c r="AJ37" i="44"/>
  <c r="AJ41" i="44"/>
  <c r="AJ45" i="44"/>
  <c r="AJ50" i="44"/>
  <c r="AJ54" i="44"/>
  <c r="AJ58" i="44"/>
  <c r="AJ62" i="44"/>
  <c r="AJ66" i="44"/>
  <c r="AJ70" i="44"/>
  <c r="AJ74" i="44"/>
  <c r="AJ78" i="44"/>
  <c r="AJ82" i="44"/>
  <c r="AJ86" i="44"/>
  <c r="AJ90" i="44"/>
  <c r="AJ94" i="44"/>
  <c r="AJ98" i="44"/>
  <c r="AJ102" i="44"/>
  <c r="AJ106" i="44"/>
  <c r="AJ110" i="44"/>
  <c r="AJ114" i="44"/>
  <c r="AJ118" i="44"/>
  <c r="AJ122" i="44"/>
  <c r="AJ126" i="44"/>
  <c r="AJ130" i="44"/>
  <c r="AJ134" i="44"/>
  <c r="AJ138" i="44"/>
  <c r="AJ142" i="44"/>
  <c r="AJ146" i="44"/>
  <c r="AJ150" i="44"/>
  <c r="AJ154" i="44"/>
  <c r="AJ158" i="44"/>
  <c r="AJ162" i="44"/>
  <c r="AJ166" i="44"/>
  <c r="AJ170" i="44"/>
  <c r="AJ174" i="44"/>
  <c r="AJ178" i="44"/>
  <c r="AJ182" i="44"/>
  <c r="AJ186" i="44"/>
  <c r="AJ190" i="44"/>
  <c r="AJ194" i="44"/>
  <c r="AJ198" i="44"/>
  <c r="AJ202" i="44"/>
  <c r="AJ206" i="44"/>
  <c r="AJ210" i="44"/>
  <c r="AJ214" i="44"/>
  <c r="AJ218" i="44"/>
  <c r="AJ222" i="44"/>
  <c r="AJ226" i="44"/>
  <c r="AJ230" i="44"/>
  <c r="AJ234" i="44"/>
  <c r="AJ238" i="44"/>
  <c r="AJ242" i="44"/>
  <c r="AJ246" i="44"/>
  <c r="AJ251" i="44"/>
  <c r="AJ255" i="44"/>
  <c r="AJ259" i="44"/>
  <c r="AJ263" i="44"/>
  <c r="AJ267" i="44"/>
  <c r="AJ271" i="44"/>
  <c r="AJ275" i="44"/>
  <c r="AJ279" i="44"/>
  <c r="AJ283" i="44"/>
  <c r="AJ287" i="44"/>
  <c r="AJ291" i="44"/>
  <c r="AJ295" i="44"/>
  <c r="AJ299" i="44"/>
  <c r="AJ303" i="44"/>
  <c r="AJ307" i="44"/>
  <c r="AJ311" i="44"/>
  <c r="AJ315" i="44"/>
  <c r="AJ319" i="44"/>
  <c r="AJ323" i="44"/>
  <c r="AJ327" i="44"/>
  <c r="AJ331" i="44"/>
  <c r="AJ335" i="44"/>
  <c r="AJ339" i="44"/>
  <c r="AJ343" i="44"/>
  <c r="AJ347" i="44"/>
  <c r="AJ10" i="44"/>
  <c r="AJ14" i="44"/>
  <c r="AJ30" i="44"/>
  <c r="AJ59" i="44"/>
  <c r="AJ75" i="44"/>
  <c r="AJ91" i="44"/>
  <c r="AJ107" i="44"/>
  <c r="AJ123" i="44"/>
  <c r="AJ139" i="44"/>
  <c r="AJ155" i="44"/>
  <c r="AJ164" i="44"/>
  <c r="AJ172" i="44"/>
  <c r="AJ180" i="44"/>
  <c r="AJ188" i="44"/>
  <c r="AJ196" i="44"/>
  <c r="AJ204" i="44"/>
  <c r="AJ212" i="44"/>
  <c r="AJ220" i="44"/>
  <c r="AJ228" i="44"/>
  <c r="AJ236" i="44"/>
  <c r="AJ244" i="44"/>
  <c r="AJ253" i="44"/>
  <c r="AJ261" i="44"/>
  <c r="AJ269" i="44"/>
  <c r="AJ277" i="44"/>
  <c r="AJ285" i="44"/>
  <c r="AJ293" i="44"/>
  <c r="AJ301" i="44"/>
  <c r="AJ309" i="44"/>
  <c r="AJ317" i="44"/>
  <c r="AJ325" i="44"/>
  <c r="AJ333" i="44"/>
  <c r="AJ341" i="44"/>
  <c r="AJ349" i="44"/>
  <c r="AJ353" i="44"/>
  <c r="AJ357" i="44"/>
  <c r="AJ361" i="44"/>
  <c r="AJ365" i="44"/>
  <c r="AJ369" i="44"/>
  <c r="AJ373" i="44"/>
  <c r="AJ377" i="44"/>
  <c r="AJ381" i="44"/>
  <c r="AJ385" i="44"/>
  <c r="AJ389" i="44"/>
  <c r="AJ393" i="44"/>
  <c r="AJ397" i="44"/>
  <c r="AJ401" i="44"/>
  <c r="AJ405" i="44"/>
  <c r="AJ409" i="44"/>
  <c r="AJ413" i="44"/>
  <c r="AJ417" i="44"/>
  <c r="AI8" i="44"/>
  <c r="AI12" i="44"/>
  <c r="AI16" i="44"/>
  <c r="AI20" i="44"/>
  <c r="AI24" i="44"/>
  <c r="AI28" i="44"/>
  <c r="AI32" i="44"/>
  <c r="AI36" i="44"/>
  <c r="AI40" i="44"/>
  <c r="AI49" i="44"/>
  <c r="AI53" i="44"/>
  <c r="AI57" i="44"/>
  <c r="AI61" i="44"/>
  <c r="AI65" i="44"/>
  <c r="AI69" i="44"/>
  <c r="AI73" i="44"/>
  <c r="AI77" i="44"/>
  <c r="AI81" i="44"/>
  <c r="AI85" i="44"/>
  <c r="AI89" i="44"/>
  <c r="AI93" i="44"/>
  <c r="AI97" i="44"/>
  <c r="AI101" i="44"/>
  <c r="AI105" i="44"/>
  <c r="AI109" i="44"/>
  <c r="AI113" i="44"/>
  <c r="AI117" i="44"/>
  <c r="AI121" i="44"/>
  <c r="AI125" i="44"/>
  <c r="AI129" i="44"/>
  <c r="AI133" i="44"/>
  <c r="AI137" i="44"/>
  <c r="AI141" i="44"/>
  <c r="AI145" i="44"/>
  <c r="AI149" i="44"/>
  <c r="AJ18" i="44"/>
  <c r="AJ34" i="44"/>
  <c r="AJ46" i="44"/>
  <c r="AJ63" i="44"/>
  <c r="AJ79" i="44"/>
  <c r="AJ95" i="44"/>
  <c r="AJ111" i="44"/>
  <c r="AJ127" i="44"/>
  <c r="AJ143" i="44"/>
  <c r="AJ159" i="44"/>
  <c r="AJ167" i="44"/>
  <c r="AJ175" i="44"/>
  <c r="AJ183" i="44"/>
  <c r="AJ191" i="44"/>
  <c r="AJ199" i="44"/>
  <c r="AJ207" i="44"/>
  <c r="AJ215" i="44"/>
  <c r="AJ223" i="44"/>
  <c r="AJ231" i="44"/>
  <c r="AJ239" i="44"/>
  <c r="AJ247" i="44"/>
  <c r="AJ256" i="44"/>
  <c r="AJ264" i="44"/>
  <c r="AJ272" i="44"/>
  <c r="AJ280" i="44"/>
  <c r="AJ288" i="44"/>
  <c r="AJ296" i="44"/>
  <c r="AJ304" i="44"/>
  <c r="AJ312" i="44"/>
  <c r="AJ320" i="44"/>
  <c r="AJ328" i="44"/>
  <c r="AJ336" i="44"/>
  <c r="AJ344" i="44"/>
  <c r="AJ350" i="44"/>
  <c r="AJ354" i="44"/>
  <c r="AJ358" i="44"/>
  <c r="AJ362" i="44"/>
  <c r="AJ366" i="44"/>
  <c r="AJ370" i="44"/>
  <c r="AJ378" i="44"/>
  <c r="AJ382" i="44"/>
  <c r="AJ386" i="44"/>
  <c r="AJ390" i="44"/>
  <c r="AJ394" i="44"/>
  <c r="AJ398" i="44"/>
  <c r="AJ402" i="44"/>
  <c r="AJ22" i="44"/>
  <c r="AJ38" i="44"/>
  <c r="AJ51" i="44"/>
  <c r="AJ67" i="44"/>
  <c r="AJ83" i="44"/>
  <c r="AJ99" i="44"/>
  <c r="AJ115" i="44"/>
  <c r="AJ131" i="44"/>
  <c r="AJ147" i="44"/>
  <c r="AJ160" i="44"/>
  <c r="AJ168" i="44"/>
  <c r="AJ176" i="44"/>
  <c r="AJ184" i="44"/>
  <c r="AJ192" i="44"/>
  <c r="AJ200" i="44"/>
  <c r="AJ208" i="44"/>
  <c r="AJ216" i="44"/>
  <c r="AJ224" i="44"/>
  <c r="AJ232" i="44"/>
  <c r="AJ240" i="44"/>
  <c r="AJ249" i="44"/>
  <c r="AJ257" i="44"/>
  <c r="AJ265" i="44"/>
  <c r="AJ273" i="44"/>
  <c r="AJ281" i="44"/>
  <c r="AJ289" i="44"/>
  <c r="AJ297" i="44"/>
  <c r="AJ305" i="44"/>
  <c r="AJ313" i="44"/>
  <c r="AJ321" i="44"/>
  <c r="AJ337" i="44"/>
  <c r="AJ345" i="44"/>
  <c r="AJ351" i="44"/>
  <c r="AJ355" i="44"/>
  <c r="AJ359" i="44"/>
  <c r="AJ363" i="44"/>
  <c r="AJ371" i="44"/>
  <c r="AJ375" i="44"/>
  <c r="AJ379" i="44"/>
  <c r="AJ387" i="44"/>
  <c r="AJ391" i="44"/>
  <c r="AJ395" i="44"/>
  <c r="AJ399" i="44"/>
  <c r="AJ403" i="44"/>
  <c r="AJ407" i="44"/>
  <c r="AJ411" i="44"/>
  <c r="AJ415" i="44"/>
  <c r="AJ6" i="44"/>
  <c r="AI10" i="44"/>
  <c r="AI14" i="44"/>
  <c r="AI18" i="44"/>
  <c r="AI22" i="44"/>
  <c r="AI26" i="44"/>
  <c r="AI30" i="44"/>
  <c r="AI34" i="44"/>
  <c r="AI38" i="44"/>
  <c r="AI42" i="44"/>
  <c r="AI46" i="44"/>
  <c r="AI51" i="44"/>
  <c r="AI55" i="44"/>
  <c r="AI59" i="44"/>
  <c r="AI63" i="44"/>
  <c r="AI67" i="44"/>
  <c r="AI71" i="44"/>
  <c r="AI75" i="44"/>
  <c r="AI79" i="44"/>
  <c r="AI83" i="44"/>
  <c r="AI87" i="44"/>
  <c r="AI91" i="44"/>
  <c r="AI95" i="44"/>
  <c r="AI99" i="44"/>
  <c r="AI103" i="44"/>
  <c r="AI107" i="44"/>
  <c r="AI111" i="44"/>
  <c r="AI115" i="44"/>
  <c r="AI119" i="44"/>
  <c r="AI123" i="44"/>
  <c r="AJ26" i="44"/>
  <c r="AJ71" i="44"/>
  <c r="AJ135" i="44"/>
  <c r="AJ179" i="44"/>
  <c r="AJ211" i="44"/>
  <c r="AJ243" i="44"/>
  <c r="AJ276" i="44"/>
  <c r="AJ308" i="44"/>
  <c r="AJ332" i="44"/>
  <c r="AJ356" i="44"/>
  <c r="AJ368" i="44"/>
  <c r="AJ380" i="44"/>
  <c r="AJ392" i="44"/>
  <c r="AJ406" i="44"/>
  <c r="AJ414" i="44"/>
  <c r="AI9" i="44"/>
  <c r="AI17" i="44"/>
  <c r="AI25" i="44"/>
  <c r="AI33" i="44"/>
  <c r="AI41" i="44"/>
  <c r="AI48" i="44"/>
  <c r="AI56" i="44"/>
  <c r="AI64" i="44"/>
  <c r="AI72" i="44"/>
  <c r="AI80" i="44"/>
  <c r="AI88" i="44"/>
  <c r="AI96" i="44"/>
  <c r="AI104" i="44"/>
  <c r="AI112" i="44"/>
  <c r="AI120" i="44"/>
  <c r="AI127" i="44"/>
  <c r="AI132" i="44"/>
  <c r="AI138" i="44"/>
  <c r="AI143" i="44"/>
  <c r="AI148" i="44"/>
  <c r="AI153" i="44"/>
  <c r="AI157" i="44"/>
  <c r="AI161" i="44"/>
  <c r="AI165" i="44"/>
  <c r="AI169" i="44"/>
  <c r="AI173" i="44"/>
  <c r="AI177" i="44"/>
  <c r="AI181" i="44"/>
  <c r="AI185" i="44"/>
  <c r="AI189" i="44"/>
  <c r="AI193" i="44"/>
  <c r="AI197" i="44"/>
  <c r="AI201" i="44"/>
  <c r="AI205" i="44"/>
  <c r="AI209" i="44"/>
  <c r="AI213" i="44"/>
  <c r="AI217" i="44"/>
  <c r="AI221" i="44"/>
  <c r="AI225" i="44"/>
  <c r="AI229" i="44"/>
  <c r="AI233" i="44"/>
  <c r="AI237" i="44"/>
  <c r="AI241" i="44"/>
  <c r="AI245" i="44"/>
  <c r="AI250" i="44"/>
  <c r="AI254" i="44"/>
  <c r="AI258" i="44"/>
  <c r="AI262" i="44"/>
  <c r="AI266" i="44"/>
  <c r="AI270" i="44"/>
  <c r="AI274" i="44"/>
  <c r="AI278" i="44"/>
  <c r="AI282" i="44"/>
  <c r="AI286" i="44"/>
  <c r="AI290" i="44"/>
  <c r="AI294" i="44"/>
  <c r="AI298" i="44"/>
  <c r="AI302" i="44"/>
  <c r="AI306" i="44"/>
  <c r="AI310" i="44"/>
  <c r="AI314" i="44"/>
  <c r="AI318" i="44"/>
  <c r="AI322" i="44"/>
  <c r="AI326" i="44"/>
  <c r="AI330" i="44"/>
  <c r="AI334" i="44"/>
  <c r="AI338" i="44"/>
  <c r="AI342" i="44"/>
  <c r="AI346" i="44"/>
  <c r="AI350" i="44"/>
  <c r="AI354" i="44"/>
  <c r="AI358" i="44"/>
  <c r="AI362" i="44"/>
  <c r="AI366" i="44"/>
  <c r="AI370" i="44"/>
  <c r="AI378" i="44"/>
  <c r="AI382" i="44"/>
  <c r="AI386" i="44"/>
  <c r="AI390" i="44"/>
  <c r="AI394" i="44"/>
  <c r="AI398" i="44"/>
  <c r="AI402" i="44"/>
  <c r="AI406" i="44"/>
  <c r="AI410" i="44"/>
  <c r="AI414" i="44"/>
  <c r="AI418" i="44"/>
  <c r="AI343" i="44"/>
  <c r="AI355" i="44"/>
  <c r="AI363" i="44"/>
  <c r="AI371" i="44"/>
  <c r="AI379" i="44"/>
  <c r="AJ42" i="44"/>
  <c r="AJ87" i="44"/>
  <c r="AJ151" i="44"/>
  <c r="AJ187" i="44"/>
  <c r="AJ219" i="44"/>
  <c r="AJ252" i="44"/>
  <c r="AJ284" i="44"/>
  <c r="AJ316" i="44"/>
  <c r="AJ340" i="44"/>
  <c r="AJ360" i="44"/>
  <c r="AJ372" i="44"/>
  <c r="AJ396" i="44"/>
  <c r="AJ408" i="44"/>
  <c r="AJ416" i="44"/>
  <c r="AI11" i="44"/>
  <c r="AI19" i="44"/>
  <c r="AI27" i="44"/>
  <c r="AI35" i="44"/>
  <c r="AI43" i="44"/>
  <c r="AI50" i="44"/>
  <c r="AI58" i="44"/>
  <c r="AI66" i="44"/>
  <c r="AI74" i="44"/>
  <c r="AI82" i="44"/>
  <c r="AI90" i="44"/>
  <c r="AI98" i="44"/>
  <c r="AI106" i="44"/>
  <c r="AI114" i="44"/>
  <c r="AI122" i="44"/>
  <c r="AI128" i="44"/>
  <c r="AI134" i="44"/>
  <c r="AI139" i="44"/>
  <c r="AI144" i="44"/>
  <c r="AI150" i="44"/>
  <c r="AI154" i="44"/>
  <c r="AI158" i="44"/>
  <c r="AI162" i="44"/>
  <c r="AI166" i="44"/>
  <c r="AI170" i="44"/>
  <c r="AI174" i="44"/>
  <c r="AI178" i="44"/>
  <c r="AI182" i="44"/>
  <c r="AI186" i="44"/>
  <c r="AI190" i="44"/>
  <c r="AI194" i="44"/>
  <c r="AI198" i="44"/>
  <c r="AI202" i="44"/>
  <c r="AI206" i="44"/>
  <c r="AI210" i="44"/>
  <c r="AI214" i="44"/>
  <c r="AI218" i="44"/>
  <c r="AI222" i="44"/>
  <c r="AI226" i="44"/>
  <c r="AI230" i="44"/>
  <c r="AI234" i="44"/>
  <c r="AI238" i="44"/>
  <c r="AI242" i="44"/>
  <c r="AI246" i="44"/>
  <c r="AI251" i="44"/>
  <c r="AI255" i="44"/>
  <c r="AI259" i="44"/>
  <c r="AI263" i="44"/>
  <c r="AI267" i="44"/>
  <c r="AI271" i="44"/>
  <c r="AI275" i="44"/>
  <c r="AI279" i="44"/>
  <c r="AI283" i="44"/>
  <c r="AI287" i="44"/>
  <c r="AI291" i="44"/>
  <c r="AI295" i="44"/>
  <c r="AI299" i="44"/>
  <c r="AI303" i="44"/>
  <c r="AI307" i="44"/>
  <c r="AI311" i="44"/>
  <c r="AI315" i="44"/>
  <c r="AI319" i="44"/>
  <c r="AI323" i="44"/>
  <c r="AI327" i="44"/>
  <c r="AI331" i="44"/>
  <c r="AI335" i="44"/>
  <c r="AI339" i="44"/>
  <c r="AI347" i="44"/>
  <c r="AI351" i="44"/>
  <c r="AI359" i="44"/>
  <c r="AI375" i="44"/>
  <c r="AJ103" i="44"/>
  <c r="AJ163" i="44"/>
  <c r="AJ195" i="44"/>
  <c r="AJ227" i="44"/>
  <c r="AJ260" i="44"/>
  <c r="AJ292" i="44"/>
  <c r="AJ324" i="44"/>
  <c r="AJ348" i="44"/>
  <c r="AJ364" i="44"/>
  <c r="AJ384" i="44"/>
  <c r="AJ400" i="44"/>
  <c r="AJ410" i="44"/>
  <c r="AJ418" i="44"/>
  <c r="AI13" i="44"/>
  <c r="AI21" i="44"/>
  <c r="AI29" i="44"/>
  <c r="AI37" i="44"/>
  <c r="AI52" i="44"/>
  <c r="AI60" i="44"/>
  <c r="AI68" i="44"/>
  <c r="AI76" i="44"/>
  <c r="AI84" i="44"/>
  <c r="AI92" i="44"/>
  <c r="AI100" i="44"/>
  <c r="AI108" i="44"/>
  <c r="AI116" i="44"/>
  <c r="AI124" i="44"/>
  <c r="AI130" i="44"/>
  <c r="AI135" i="44"/>
  <c r="AI140" i="44"/>
  <c r="AI146" i="44"/>
  <c r="AI151" i="44"/>
  <c r="AI155" i="44"/>
  <c r="AI159" i="44"/>
  <c r="AI163" i="44"/>
  <c r="AI167" i="44"/>
  <c r="AI171" i="44"/>
  <c r="AI175" i="44"/>
  <c r="AI179" i="44"/>
  <c r="AI183" i="44"/>
  <c r="AI187" i="44"/>
  <c r="AI191" i="44"/>
  <c r="AI195" i="44"/>
  <c r="AI199" i="44"/>
  <c r="AI203" i="44"/>
  <c r="AI207" i="44"/>
  <c r="AI211" i="44"/>
  <c r="AI215" i="44"/>
  <c r="AI219" i="44"/>
  <c r="AI223" i="44"/>
  <c r="AI227" i="44"/>
  <c r="AI231" i="44"/>
  <c r="AI235" i="44"/>
  <c r="AI239" i="44"/>
  <c r="AI243" i="44"/>
  <c r="AI247" i="44"/>
  <c r="AI252" i="44"/>
  <c r="AI256" i="44"/>
  <c r="AI260" i="44"/>
  <c r="AI264" i="44"/>
  <c r="AI268" i="44"/>
  <c r="AI272" i="44"/>
  <c r="AI276" i="44"/>
  <c r="AI280" i="44"/>
  <c r="AI284" i="44"/>
  <c r="AI288" i="44"/>
  <c r="AI292" i="44"/>
  <c r="AI296" i="44"/>
  <c r="AI300" i="44"/>
  <c r="AI304" i="44"/>
  <c r="AI308" i="44"/>
  <c r="AI312" i="44"/>
  <c r="AI316" i="44"/>
  <c r="AI320" i="44"/>
  <c r="AI324" i="44"/>
  <c r="AI328" i="44"/>
  <c r="AI332" i="44"/>
  <c r="AI336" i="44"/>
  <c r="AI340" i="44"/>
  <c r="AI344" i="44"/>
  <c r="AI348" i="44"/>
  <c r="AI352" i="44"/>
  <c r="AI356" i="44"/>
  <c r="AI360" i="44"/>
  <c r="AI364" i="44"/>
  <c r="AI368" i="44"/>
  <c r="AI372" i="44"/>
  <c r="AI376" i="44"/>
  <c r="AI380" i="44"/>
  <c r="AI384" i="44"/>
  <c r="AI388" i="44"/>
  <c r="AI392" i="44"/>
  <c r="AI396" i="44"/>
  <c r="AI400" i="44"/>
  <c r="AI404" i="44"/>
  <c r="AI408" i="44"/>
  <c r="AI412" i="44"/>
  <c r="AO412" i="44" s="1"/>
  <c r="I412" i="44" s="1"/>
  <c r="E412" i="44" s="1"/>
  <c r="AI416" i="44"/>
  <c r="AJ55" i="44"/>
  <c r="AJ119" i="44"/>
  <c r="AJ171" i="44"/>
  <c r="AJ203" i="44"/>
  <c r="AJ235" i="44"/>
  <c r="AJ268" i="44"/>
  <c r="AJ300" i="44"/>
  <c r="AJ352" i="44"/>
  <c r="AJ376" i="44"/>
  <c r="AJ388" i="44"/>
  <c r="AJ404" i="44"/>
  <c r="AJ412" i="44"/>
  <c r="AI7" i="44"/>
  <c r="AI15" i="44"/>
  <c r="AI23" i="44"/>
  <c r="AI31" i="44"/>
  <c r="AI39" i="44"/>
  <c r="AI45" i="44"/>
  <c r="AI54" i="44"/>
  <c r="AI62" i="44"/>
  <c r="AI70" i="44"/>
  <c r="AI78" i="44"/>
  <c r="AI86" i="44"/>
  <c r="AI94" i="44"/>
  <c r="AI102" i="44"/>
  <c r="AI110" i="44"/>
  <c r="AI118" i="44"/>
  <c r="AI126" i="44"/>
  <c r="AI131" i="44"/>
  <c r="AI136" i="44"/>
  <c r="AI142" i="44"/>
  <c r="AI147" i="44"/>
  <c r="AI152" i="44"/>
  <c r="AI156" i="44"/>
  <c r="AI168" i="44"/>
  <c r="AI184" i="44"/>
  <c r="AI200" i="44"/>
  <c r="AI216" i="44"/>
  <c r="AI232" i="44"/>
  <c r="AI249" i="44"/>
  <c r="AI265" i="44"/>
  <c r="AI281" i="44"/>
  <c r="AI297" i="44"/>
  <c r="AI313" i="44"/>
  <c r="AI345" i="44"/>
  <c r="AI361" i="44"/>
  <c r="AI373" i="44"/>
  <c r="AI391" i="44"/>
  <c r="AI399" i="44"/>
  <c r="AI407" i="44"/>
  <c r="AI415" i="44"/>
  <c r="AI172" i="44"/>
  <c r="AO172" i="44" s="1"/>
  <c r="I172" i="44" s="1"/>
  <c r="E172" i="44" s="1"/>
  <c r="AI188" i="44"/>
  <c r="AI204" i="44"/>
  <c r="AI220" i="44"/>
  <c r="AI236" i="44"/>
  <c r="AI253" i="44"/>
  <c r="AI269" i="44"/>
  <c r="AI285" i="44"/>
  <c r="AI301" i="44"/>
  <c r="AI317" i="44"/>
  <c r="AI333" i="44"/>
  <c r="AI349" i="44"/>
  <c r="AI365" i="44"/>
  <c r="AI385" i="44"/>
  <c r="AI393" i="44"/>
  <c r="AI401" i="44"/>
  <c r="AI409" i="44"/>
  <c r="AI417" i="44"/>
  <c r="AI160" i="44"/>
  <c r="AI176" i="44"/>
  <c r="AI192" i="44"/>
  <c r="AI208" i="44"/>
  <c r="AI224" i="44"/>
  <c r="AI240" i="44"/>
  <c r="AI257" i="44"/>
  <c r="AI273" i="44"/>
  <c r="AI289" i="44"/>
  <c r="AI305" i="44"/>
  <c r="AI321" i="44"/>
  <c r="AI337" i="44"/>
  <c r="AI353" i="44"/>
  <c r="AI377" i="44"/>
  <c r="AI387" i="44"/>
  <c r="AI395" i="44"/>
  <c r="AI403" i="44"/>
  <c r="AI411" i="44"/>
  <c r="AI164" i="44"/>
  <c r="AI180" i="44"/>
  <c r="AI196" i="44"/>
  <c r="AI212" i="44"/>
  <c r="AI228" i="44"/>
  <c r="AI244" i="44"/>
  <c r="AI261" i="44"/>
  <c r="AI277" i="44"/>
  <c r="AI293" i="44"/>
  <c r="AI309" i="44"/>
  <c r="AI325" i="44"/>
  <c r="AI341" i="44"/>
  <c r="AI357" i="44"/>
  <c r="AI369" i="44"/>
  <c r="AI381" i="44"/>
  <c r="AI389" i="44"/>
  <c r="AI397" i="44"/>
  <c r="AI405" i="44"/>
  <c r="AI413" i="44"/>
  <c r="AH408" i="44"/>
  <c r="AH400" i="44"/>
  <c r="AH396" i="44"/>
  <c r="AH388" i="44"/>
  <c r="AH380" i="44"/>
  <c r="AH368" i="44"/>
  <c r="AH360" i="44"/>
  <c r="AH348" i="44"/>
  <c r="AH332" i="44"/>
  <c r="AH300" i="44"/>
  <c r="AH268" i="44"/>
  <c r="AH235" i="44"/>
  <c r="AH203" i="44"/>
  <c r="AH163" i="44"/>
  <c r="AH131" i="44"/>
  <c r="AH103" i="44"/>
  <c r="AH71" i="44"/>
  <c r="AH22" i="44"/>
  <c r="AH417" i="44"/>
  <c r="AH411" i="44"/>
  <c r="AH407" i="44"/>
  <c r="AH403" i="44"/>
  <c r="AH399" i="44"/>
  <c r="AH395" i="44"/>
  <c r="AH391" i="44"/>
  <c r="AH387" i="44"/>
  <c r="AH383" i="44"/>
  <c r="AH379" i="44"/>
  <c r="AH375" i="44"/>
  <c r="AH371" i="44"/>
  <c r="AH367" i="44"/>
  <c r="AH363" i="44"/>
  <c r="AH359" i="44"/>
  <c r="AH355" i="44"/>
  <c r="AH344" i="44"/>
  <c r="AH328" i="44"/>
  <c r="AH312" i="44"/>
  <c r="AH296" i="44"/>
  <c r="AH280" i="44"/>
  <c r="AH264" i="44"/>
  <c r="AH247" i="44"/>
  <c r="AH231" i="44"/>
  <c r="AH215" i="44"/>
  <c r="AH199" i="44"/>
  <c r="AH187" i="44"/>
  <c r="AH175" i="44"/>
  <c r="AH159" i="44"/>
  <c r="AH143" i="44"/>
  <c r="AH115" i="44"/>
  <c r="AH99" i="44"/>
  <c r="AH83" i="44"/>
  <c r="AH67" i="44"/>
  <c r="AH51" i="44"/>
  <c r="AH34" i="44"/>
  <c r="AH18" i="44"/>
  <c r="AH414" i="44"/>
  <c r="AH404" i="44"/>
  <c r="AH392" i="44"/>
  <c r="AH384" i="44"/>
  <c r="AH376" i="44"/>
  <c r="AH372" i="44"/>
  <c r="AH364" i="44"/>
  <c r="AH356" i="44"/>
  <c r="AH316" i="44"/>
  <c r="AH284" i="44"/>
  <c r="AH252" i="44"/>
  <c r="AH219" i="44"/>
  <c r="AH179" i="44"/>
  <c r="AH147" i="44"/>
  <c r="AH119" i="44"/>
  <c r="AH87" i="44"/>
  <c r="AH55" i="44"/>
  <c r="AH38" i="44"/>
  <c r="AG6" i="44"/>
  <c r="AH416" i="44"/>
  <c r="AH410" i="44"/>
  <c r="AH406" i="44"/>
  <c r="AH402" i="44"/>
  <c r="AH398" i="44"/>
  <c r="AH394" i="44"/>
  <c r="AH390" i="44"/>
  <c r="AH386" i="44"/>
  <c r="AH382" i="44"/>
  <c r="AH378" i="44"/>
  <c r="AH374" i="44"/>
  <c r="AH370" i="44"/>
  <c r="AH366" i="44"/>
  <c r="AH362" i="44"/>
  <c r="AH358" i="44"/>
  <c r="AH353" i="44"/>
  <c r="AH340" i="44"/>
  <c r="AH324" i="44"/>
  <c r="AH308" i="44"/>
  <c r="AH292" i="44"/>
  <c r="AH276" i="44"/>
  <c r="AH260" i="44"/>
  <c r="AH243" i="44"/>
  <c r="AH227" i="44"/>
  <c r="AH211" i="44"/>
  <c r="AH195" i="44"/>
  <c r="AH183" i="44"/>
  <c r="AH171" i="44"/>
  <c r="AH155" i="44"/>
  <c r="AH139" i="44"/>
  <c r="AH127" i="44"/>
  <c r="AH111" i="44"/>
  <c r="AH95" i="44"/>
  <c r="AH79" i="44"/>
  <c r="AH63" i="44"/>
  <c r="AH46" i="44"/>
  <c r="AH30" i="44"/>
  <c r="AG7" i="44"/>
  <c r="AG11" i="44"/>
  <c r="AG15" i="44"/>
  <c r="AG19" i="44"/>
  <c r="AG23" i="44"/>
  <c r="AG27" i="44"/>
  <c r="AG31" i="44"/>
  <c r="AG35" i="44"/>
  <c r="AG39" i="44"/>
  <c r="AG43" i="44"/>
  <c r="AG48" i="44"/>
  <c r="AG52" i="44"/>
  <c r="AG56" i="44"/>
  <c r="AG60" i="44"/>
  <c r="AG64" i="44"/>
  <c r="AG68" i="44"/>
  <c r="AG72" i="44"/>
  <c r="AG76" i="44"/>
  <c r="AG80" i="44"/>
  <c r="AG84" i="44"/>
  <c r="AG88" i="44"/>
  <c r="AG92" i="44"/>
  <c r="AG96" i="44"/>
  <c r="AG100" i="44"/>
  <c r="AG104" i="44"/>
  <c r="AG108" i="44"/>
  <c r="AG112" i="44"/>
  <c r="AG116" i="44"/>
  <c r="AG120" i="44"/>
  <c r="AG124" i="44"/>
  <c r="AG128" i="44"/>
  <c r="AG132" i="44"/>
  <c r="AG136" i="44"/>
  <c r="AG140" i="44"/>
  <c r="AG144" i="44"/>
  <c r="AG148" i="44"/>
  <c r="AG152" i="44"/>
  <c r="AG156" i="44"/>
  <c r="AG160" i="44"/>
  <c r="AG164" i="44"/>
  <c r="AG168" i="44"/>
  <c r="AG172" i="44"/>
  <c r="AG176" i="44"/>
  <c r="AG180" i="44"/>
  <c r="AG184" i="44"/>
  <c r="AG192" i="44"/>
  <c r="AG196" i="44"/>
  <c r="AG200" i="44"/>
  <c r="AG204" i="44"/>
  <c r="AG208" i="44"/>
  <c r="AG212" i="44"/>
  <c r="AG216" i="44"/>
  <c r="AG220" i="44"/>
  <c r="AG224" i="44"/>
  <c r="AG228" i="44"/>
  <c r="AG232" i="44"/>
  <c r="AG236" i="44"/>
  <c r="AG240" i="44"/>
  <c r="AG244" i="44"/>
  <c r="AG249" i="44"/>
  <c r="AG253" i="44"/>
  <c r="AG257" i="44"/>
  <c r="AG261" i="44"/>
  <c r="AG265" i="44"/>
  <c r="AG269" i="44"/>
  <c r="AG273" i="44"/>
  <c r="AG277" i="44"/>
  <c r="AG281" i="44"/>
  <c r="AG285" i="44"/>
  <c r="AG289" i="44"/>
  <c r="AG293" i="44"/>
  <c r="AG297" i="44"/>
  <c r="AG301" i="44"/>
  <c r="AG305" i="44"/>
  <c r="AG309" i="44"/>
  <c r="AG313" i="44"/>
  <c r="AG317" i="44"/>
  <c r="AG321" i="44"/>
  <c r="AG325" i="44"/>
  <c r="AG329" i="44"/>
  <c r="AG333" i="44"/>
  <c r="AG337" i="44"/>
  <c r="AG341" i="44"/>
  <c r="AG345" i="44"/>
  <c r="AG8" i="44"/>
  <c r="AG12" i="44"/>
  <c r="AG16" i="44"/>
  <c r="AG20" i="44"/>
  <c r="AG24" i="44"/>
  <c r="AG28" i="44"/>
  <c r="AG32" i="44"/>
  <c r="AO32" i="44" s="1"/>
  <c r="AG36" i="44"/>
  <c r="AG40" i="44"/>
  <c r="AG44" i="44"/>
  <c r="AG49" i="44"/>
  <c r="AG53" i="44"/>
  <c r="AG57" i="44"/>
  <c r="AG61" i="44"/>
  <c r="AG65" i="44"/>
  <c r="AG69" i="44"/>
  <c r="AG73" i="44"/>
  <c r="AG77" i="44"/>
  <c r="AG85" i="44"/>
  <c r="AG89" i="44"/>
  <c r="AG93" i="44"/>
  <c r="AG97" i="44"/>
  <c r="AG101" i="44"/>
  <c r="AG105" i="44"/>
  <c r="AG109" i="44"/>
  <c r="AG113" i="44"/>
  <c r="AG117" i="44"/>
  <c r="AG121" i="44"/>
  <c r="AG125" i="44"/>
  <c r="AG129" i="44"/>
  <c r="AG133" i="44"/>
  <c r="AG137" i="44"/>
  <c r="AG141" i="44"/>
  <c r="AG145" i="44"/>
  <c r="AG149" i="44"/>
  <c r="AG153" i="44"/>
  <c r="AG157" i="44"/>
  <c r="AG161" i="44"/>
  <c r="AG165" i="44"/>
  <c r="AG169" i="44"/>
  <c r="AG173" i="44"/>
  <c r="AG177" i="44"/>
  <c r="AG185" i="44"/>
  <c r="AG189" i="44"/>
  <c r="AG193" i="44"/>
  <c r="AG197" i="44"/>
  <c r="AG201" i="44"/>
  <c r="AG205" i="44"/>
  <c r="AG209" i="44"/>
  <c r="AG213" i="44"/>
  <c r="AG217" i="44"/>
  <c r="AG221" i="44"/>
  <c r="AG225" i="44"/>
  <c r="AG229" i="44"/>
  <c r="AG233" i="44"/>
  <c r="AG237" i="44"/>
  <c r="AG241" i="44"/>
  <c r="AG245" i="44"/>
  <c r="AG250" i="44"/>
  <c r="AG254" i="44"/>
  <c r="AG258" i="44"/>
  <c r="AG262" i="44"/>
  <c r="AG266" i="44"/>
  <c r="AG270" i="44"/>
  <c r="AG274" i="44"/>
  <c r="AG278" i="44"/>
  <c r="AG282" i="44"/>
  <c r="AG286" i="44"/>
  <c r="AG290" i="44"/>
  <c r="AG294" i="44"/>
  <c r="AG298" i="44"/>
  <c r="AG302" i="44"/>
  <c r="AG306" i="44"/>
  <c r="AG310" i="44"/>
  <c r="AG314" i="44"/>
  <c r="AG318" i="44"/>
  <c r="AG322" i="44"/>
  <c r="AG326" i="44"/>
  <c r="AG330" i="44"/>
  <c r="AG334" i="44"/>
  <c r="AG338" i="44"/>
  <c r="AG342" i="44"/>
  <c r="AG346" i="44"/>
  <c r="AG350" i="44"/>
  <c r="AG9" i="44"/>
  <c r="AG13" i="44"/>
  <c r="AG17" i="44"/>
  <c r="AG21" i="44"/>
  <c r="AG25" i="44"/>
  <c r="AG29" i="44"/>
  <c r="AG33" i="44"/>
  <c r="AG37" i="44"/>
  <c r="AG41" i="44"/>
  <c r="AG45" i="44"/>
  <c r="AG50" i="44"/>
  <c r="AG54" i="44"/>
  <c r="AG58" i="44"/>
  <c r="AG62" i="44"/>
  <c r="AG66" i="44"/>
  <c r="AG70" i="44"/>
  <c r="AG74" i="44"/>
  <c r="AG78" i="44"/>
  <c r="AG82" i="44"/>
  <c r="AG86" i="44"/>
  <c r="AG90" i="44"/>
  <c r="AG94" i="44"/>
  <c r="AG98" i="44"/>
  <c r="AG102" i="44"/>
  <c r="AG106" i="44"/>
  <c r="AG110" i="44"/>
  <c r="AG114" i="44"/>
  <c r="AG118" i="44"/>
  <c r="AG126" i="44"/>
  <c r="AG134" i="44"/>
  <c r="AG138" i="44"/>
  <c r="AG142" i="44"/>
  <c r="AG146" i="44"/>
  <c r="AG150" i="44"/>
  <c r="AG154" i="44"/>
  <c r="AG158" i="44"/>
  <c r="AG162" i="44"/>
  <c r="AG166" i="44"/>
  <c r="AG170" i="44"/>
  <c r="AG174" i="44"/>
  <c r="AG178" i="44"/>
  <c r="AG182" i="44"/>
  <c r="AG186" i="44"/>
  <c r="AG190" i="44"/>
  <c r="AG194" i="44"/>
  <c r="AG198" i="44"/>
  <c r="AG202" i="44"/>
  <c r="AG206" i="44"/>
  <c r="AG210" i="44"/>
  <c r="AG214" i="44"/>
  <c r="AG218" i="44"/>
  <c r="AG222" i="44"/>
  <c r="AG226" i="44"/>
  <c r="AG230" i="44"/>
  <c r="AG234" i="44"/>
  <c r="AG238" i="44"/>
  <c r="AG242" i="44"/>
  <c r="AG246" i="44"/>
  <c r="AG251" i="44"/>
  <c r="AG255" i="44"/>
  <c r="AG259" i="44"/>
  <c r="AG263" i="44"/>
  <c r="AG267" i="44"/>
  <c r="AG271" i="44"/>
  <c r="AG275" i="44"/>
  <c r="AG279" i="44"/>
  <c r="AG283" i="44"/>
  <c r="AG287" i="44"/>
  <c r="AG291" i="44"/>
  <c r="AG295" i="44"/>
  <c r="AG299" i="44"/>
  <c r="AG303" i="44"/>
  <c r="AG307" i="44"/>
  <c r="AG311" i="44"/>
  <c r="AG315" i="44"/>
  <c r="AG319" i="44"/>
  <c r="AG323" i="44"/>
  <c r="AG327" i="44"/>
  <c r="AG331" i="44"/>
  <c r="AG335" i="44"/>
  <c r="AG339" i="44"/>
  <c r="AG343" i="44"/>
  <c r="AG347" i="44"/>
  <c r="AG351" i="44"/>
  <c r="AG10" i="44"/>
  <c r="AG26" i="44"/>
  <c r="AG42" i="44"/>
  <c r="AG59" i="44"/>
  <c r="AG75" i="44"/>
  <c r="AG91" i="44"/>
  <c r="AG107" i="44"/>
  <c r="AG123" i="44"/>
  <c r="AG135" i="44"/>
  <c r="AG151" i="44"/>
  <c r="AG167" i="44"/>
  <c r="AG191" i="44"/>
  <c r="AG207" i="44"/>
  <c r="AG223" i="44"/>
  <c r="AG239" i="44"/>
  <c r="AG256" i="44"/>
  <c r="AG272" i="44"/>
  <c r="AG288" i="44"/>
  <c r="AG304" i="44"/>
  <c r="AG320" i="44"/>
  <c r="AG336" i="44"/>
  <c r="AG349" i="44"/>
  <c r="AG355" i="44"/>
  <c r="AG359" i="44"/>
  <c r="AG363" i="44"/>
  <c r="AG367" i="44"/>
  <c r="AG371" i="44"/>
  <c r="AG375" i="44"/>
  <c r="AG379" i="44"/>
  <c r="AG383" i="44"/>
  <c r="AG387" i="44"/>
  <c r="AG391" i="44"/>
  <c r="AG395" i="44"/>
  <c r="AG399" i="44"/>
  <c r="AG403" i="44"/>
  <c r="AG407" i="44"/>
  <c r="AG411" i="44"/>
  <c r="AG417" i="44"/>
  <c r="AG119" i="44"/>
  <c r="AG163" i="44"/>
  <c r="AG219" i="44"/>
  <c r="AG284" i="44"/>
  <c r="AG332" i="44"/>
  <c r="AG362" i="44"/>
  <c r="AG374" i="44"/>
  <c r="AG386" i="44"/>
  <c r="AG398" i="44"/>
  <c r="AG410" i="44"/>
  <c r="AG14" i="44"/>
  <c r="AG30" i="44"/>
  <c r="AG46" i="44"/>
  <c r="AG63" i="44"/>
  <c r="AG79" i="44"/>
  <c r="AG95" i="44"/>
  <c r="AG111" i="44"/>
  <c r="AG127" i="44"/>
  <c r="AG139" i="44"/>
  <c r="AG155" i="44"/>
  <c r="AG171" i="44"/>
  <c r="AG183" i="44"/>
  <c r="AG195" i="44"/>
  <c r="AG211" i="44"/>
  <c r="AG227" i="44"/>
  <c r="AG243" i="44"/>
  <c r="AG260" i="44"/>
  <c r="AG276" i="44"/>
  <c r="AG292" i="44"/>
  <c r="AG308" i="44"/>
  <c r="AG324" i="44"/>
  <c r="AG340" i="44"/>
  <c r="AG352" i="44"/>
  <c r="AG356" i="44"/>
  <c r="AG360" i="44"/>
  <c r="AG364" i="44"/>
  <c r="AG368" i="44"/>
  <c r="AG372" i="44"/>
  <c r="AG376" i="44"/>
  <c r="AG380" i="44"/>
  <c r="AG384" i="44"/>
  <c r="AG388" i="44"/>
  <c r="AG392" i="44"/>
  <c r="AG396" i="44"/>
  <c r="AG400" i="44"/>
  <c r="AG404" i="44"/>
  <c r="AG408" i="44"/>
  <c r="AG414" i="44"/>
  <c r="AG22" i="44"/>
  <c r="AG71" i="44"/>
  <c r="AG147" i="44"/>
  <c r="AG203" i="44"/>
  <c r="AG252" i="44"/>
  <c r="AG300" i="44"/>
  <c r="AG348" i="44"/>
  <c r="AG358" i="44"/>
  <c r="AG370" i="44"/>
  <c r="AG382" i="44"/>
  <c r="AG394" i="44"/>
  <c r="AG402" i="44"/>
  <c r="AG416" i="44"/>
  <c r="AG18" i="44"/>
  <c r="AG34" i="44"/>
  <c r="AG51" i="44"/>
  <c r="AG67" i="44"/>
  <c r="AG83" i="44"/>
  <c r="AG99" i="44"/>
  <c r="AG115" i="44"/>
  <c r="AG143" i="44"/>
  <c r="AG159" i="44"/>
  <c r="AG175" i="44"/>
  <c r="AG187" i="44"/>
  <c r="AG199" i="44"/>
  <c r="AG215" i="44"/>
  <c r="AG231" i="44"/>
  <c r="AG247" i="44"/>
  <c r="AG264" i="44"/>
  <c r="AG280" i="44"/>
  <c r="AG296" i="44"/>
  <c r="AG312" i="44"/>
  <c r="AG328" i="44"/>
  <c r="AG344" i="44"/>
  <c r="AG353" i="44"/>
  <c r="AG357" i="44"/>
  <c r="AG361" i="44"/>
  <c r="AG365" i="44"/>
  <c r="AG369" i="44"/>
  <c r="AG373" i="44"/>
  <c r="AG377" i="44"/>
  <c r="AG381" i="44"/>
  <c r="AG385" i="44"/>
  <c r="AG389" i="44"/>
  <c r="AG393" i="44"/>
  <c r="AG397" i="44"/>
  <c r="AG401" i="44"/>
  <c r="AG405" i="44"/>
  <c r="AG409" i="44"/>
  <c r="AG415" i="44"/>
  <c r="AG38" i="44"/>
  <c r="AG55" i="44"/>
  <c r="AG103" i="44"/>
  <c r="AG131" i="44"/>
  <c r="AG179" i="44"/>
  <c r="AG235" i="44"/>
  <c r="AG268" i="44"/>
  <c r="AG316" i="44"/>
  <c r="AG354" i="44"/>
  <c r="AG366" i="44"/>
  <c r="AG378" i="44"/>
  <c r="AG390" i="44"/>
  <c r="AG406" i="44"/>
  <c r="AH7" i="44"/>
  <c r="AH11" i="44"/>
  <c r="AH15" i="44"/>
  <c r="AH19" i="44"/>
  <c r="AH23" i="44"/>
  <c r="AH27" i="44"/>
  <c r="AH31" i="44"/>
  <c r="AH35" i="44"/>
  <c r="AH39" i="44"/>
  <c r="AH43" i="44"/>
  <c r="AH48" i="44"/>
  <c r="AH52" i="44"/>
  <c r="AH56" i="44"/>
  <c r="AH60" i="44"/>
  <c r="AH64" i="44"/>
  <c r="AH68" i="44"/>
  <c r="AH72" i="44"/>
  <c r="AH76" i="44"/>
  <c r="AH80" i="44"/>
  <c r="AH84" i="44"/>
  <c r="AH88" i="44"/>
  <c r="AH92" i="44"/>
  <c r="AH96" i="44"/>
  <c r="AH100" i="44"/>
  <c r="AH104" i="44"/>
  <c r="AH108" i="44"/>
  <c r="AH112" i="44"/>
  <c r="AH116" i="44"/>
  <c r="AH120" i="44"/>
  <c r="AH124" i="44"/>
  <c r="AH128" i="44"/>
  <c r="AH132" i="44"/>
  <c r="AH136" i="44"/>
  <c r="AH140" i="44"/>
  <c r="AH144" i="44"/>
  <c r="AH148" i="44"/>
  <c r="AH152" i="44"/>
  <c r="AH156" i="44"/>
  <c r="AH160" i="44"/>
  <c r="AH164" i="44"/>
  <c r="AH168" i="44"/>
  <c r="AH172" i="44"/>
  <c r="AH176" i="44"/>
  <c r="AH180" i="44"/>
  <c r="AH184" i="44"/>
  <c r="AH192" i="44"/>
  <c r="AH196" i="44"/>
  <c r="AH200" i="44"/>
  <c r="AH204" i="44"/>
  <c r="AH208" i="44"/>
  <c r="AH212" i="44"/>
  <c r="AH216" i="44"/>
  <c r="AH220" i="44"/>
  <c r="AH224" i="44"/>
  <c r="AH228" i="44"/>
  <c r="AH232" i="44"/>
  <c r="AH236" i="44"/>
  <c r="AH240" i="44"/>
  <c r="AH244" i="44"/>
  <c r="AH249" i="44"/>
  <c r="AH253" i="44"/>
  <c r="AH257" i="44"/>
  <c r="AH261" i="44"/>
  <c r="AH265" i="44"/>
  <c r="AH269" i="44"/>
  <c r="AH273" i="44"/>
  <c r="AH277" i="44"/>
  <c r="AH281" i="44"/>
  <c r="AH285" i="44"/>
  <c r="AH289" i="44"/>
  <c r="AH293" i="44"/>
  <c r="AH297" i="44"/>
  <c r="AH301" i="44"/>
  <c r="AH305" i="44"/>
  <c r="AH309" i="44"/>
  <c r="AH313" i="44"/>
  <c r="AH317" i="44"/>
  <c r="AH321" i="44"/>
  <c r="AH325" i="44"/>
  <c r="AH329" i="44"/>
  <c r="AH333" i="44"/>
  <c r="AH337" i="44"/>
  <c r="AH341" i="44"/>
  <c r="AH345" i="44"/>
  <c r="AH349" i="44"/>
  <c r="AH8" i="44"/>
  <c r="AH12" i="44"/>
  <c r="AH16" i="44"/>
  <c r="AH20" i="44"/>
  <c r="AH24" i="44"/>
  <c r="AH28" i="44"/>
  <c r="AH32" i="44"/>
  <c r="AH36" i="44"/>
  <c r="AH40" i="44"/>
  <c r="AH44" i="44"/>
  <c r="AH49" i="44"/>
  <c r="AH53" i="44"/>
  <c r="AH57" i="44"/>
  <c r="AH61" i="44"/>
  <c r="AH65" i="44"/>
  <c r="AH69" i="44"/>
  <c r="AH73" i="44"/>
  <c r="AH77" i="44"/>
  <c r="AH81" i="44"/>
  <c r="AH85" i="44"/>
  <c r="AH89" i="44"/>
  <c r="AH93" i="44"/>
  <c r="AH97" i="44"/>
  <c r="AH101" i="44"/>
  <c r="AH105" i="44"/>
  <c r="AH109" i="44"/>
  <c r="AH113" i="44"/>
  <c r="AH117" i="44"/>
  <c r="AH121" i="44"/>
  <c r="AH125" i="44"/>
  <c r="AH129" i="44"/>
  <c r="AH133" i="44"/>
  <c r="AH137" i="44"/>
  <c r="AH141" i="44"/>
  <c r="AH145" i="44"/>
  <c r="AH149" i="44"/>
  <c r="AH153" i="44"/>
  <c r="AH157" i="44"/>
  <c r="AH161" i="44"/>
  <c r="AH165" i="44"/>
  <c r="AH169" i="44"/>
  <c r="AH173" i="44"/>
  <c r="AH177" i="44"/>
  <c r="AH185" i="44"/>
  <c r="AH189" i="44"/>
  <c r="AH193" i="44"/>
  <c r="AH197" i="44"/>
  <c r="AH201" i="44"/>
  <c r="AH205" i="44"/>
  <c r="AH209" i="44"/>
  <c r="AH213" i="44"/>
  <c r="AH217" i="44"/>
  <c r="AH221" i="44"/>
  <c r="AH225" i="44"/>
  <c r="AH229" i="44"/>
  <c r="AH233" i="44"/>
  <c r="AH237" i="44"/>
  <c r="AH241" i="44"/>
  <c r="AH245" i="44"/>
  <c r="AH250" i="44"/>
  <c r="AH254" i="44"/>
  <c r="AH258" i="44"/>
  <c r="AH262" i="44"/>
  <c r="AH266" i="44"/>
  <c r="AH270" i="44"/>
  <c r="AH274" i="44"/>
  <c r="AH278" i="44"/>
  <c r="AH282" i="44"/>
  <c r="AH286" i="44"/>
  <c r="AH290" i="44"/>
  <c r="AH294" i="44"/>
  <c r="AH298" i="44"/>
  <c r="AH302" i="44"/>
  <c r="AH306" i="44"/>
  <c r="AH310" i="44"/>
  <c r="AH314" i="44"/>
  <c r="AH318" i="44"/>
  <c r="AH322" i="44"/>
  <c r="AH326" i="44"/>
  <c r="AH330" i="44"/>
  <c r="AH334" i="44"/>
  <c r="AH338" i="44"/>
  <c r="AH342" i="44"/>
  <c r="AH346" i="44"/>
  <c r="AH350" i="44"/>
  <c r="AH354" i="44"/>
  <c r="AH9" i="44"/>
  <c r="AH13" i="44"/>
  <c r="AH17" i="44"/>
  <c r="AH21" i="44"/>
  <c r="AH25" i="44"/>
  <c r="AH29" i="44"/>
  <c r="AH33" i="44"/>
  <c r="AH37" i="44"/>
  <c r="AH41" i="44"/>
  <c r="AH45" i="44"/>
  <c r="AH50" i="44"/>
  <c r="AH54" i="44"/>
  <c r="AH58" i="44"/>
  <c r="AH62" i="44"/>
  <c r="AH66" i="44"/>
  <c r="AH70" i="44"/>
  <c r="AH74" i="44"/>
  <c r="AH78" i="44"/>
  <c r="AH82" i="44"/>
  <c r="AH86" i="44"/>
  <c r="AH90" i="44"/>
  <c r="AH94" i="44"/>
  <c r="AH98" i="44"/>
  <c r="AH102" i="44"/>
  <c r="AH106" i="44"/>
  <c r="AH110" i="44"/>
  <c r="AH114" i="44"/>
  <c r="AH118" i="44"/>
  <c r="AH122" i="44"/>
  <c r="AH126" i="44"/>
  <c r="AH134" i="44"/>
  <c r="AH138" i="44"/>
  <c r="AH142" i="44"/>
  <c r="AH146" i="44"/>
  <c r="AH150" i="44"/>
  <c r="AH154" i="44"/>
  <c r="AH158" i="44"/>
  <c r="AH162" i="44"/>
  <c r="AH166" i="44"/>
  <c r="AH170" i="44"/>
  <c r="AH174" i="44"/>
  <c r="AH178" i="44"/>
  <c r="AH182" i="44"/>
  <c r="AH186" i="44"/>
  <c r="AH190" i="44"/>
  <c r="AH194" i="44"/>
  <c r="AH198" i="44"/>
  <c r="AH202" i="44"/>
  <c r="AH206" i="44"/>
  <c r="AH210" i="44"/>
  <c r="AH214" i="44"/>
  <c r="AH218" i="44"/>
  <c r="AH222" i="44"/>
  <c r="AH226" i="44"/>
  <c r="AH230" i="44"/>
  <c r="AH234" i="44"/>
  <c r="AH238" i="44"/>
  <c r="AH242" i="44"/>
  <c r="AH246" i="44"/>
  <c r="AH251" i="44"/>
  <c r="AH255" i="44"/>
  <c r="AH259" i="44"/>
  <c r="AH263" i="44"/>
  <c r="AH267" i="44"/>
  <c r="AH271" i="44"/>
  <c r="AH275" i="44"/>
  <c r="AH279" i="44"/>
  <c r="AH283" i="44"/>
  <c r="AH287" i="44"/>
  <c r="AH291" i="44"/>
  <c r="AH295" i="44"/>
  <c r="AH299" i="44"/>
  <c r="AH303" i="44"/>
  <c r="AH307" i="44"/>
  <c r="AH311" i="44"/>
  <c r="AH315" i="44"/>
  <c r="AH319" i="44"/>
  <c r="AH323" i="44"/>
  <c r="AH327" i="44"/>
  <c r="AH331" i="44"/>
  <c r="AH335" i="44"/>
  <c r="AH339" i="44"/>
  <c r="AH343" i="44"/>
  <c r="AH347" i="44"/>
  <c r="AH351" i="44"/>
  <c r="AH6" i="44"/>
  <c r="AH415" i="44"/>
  <c r="AH409" i="44"/>
  <c r="AH405" i="44"/>
  <c r="AH401" i="44"/>
  <c r="AH397" i="44"/>
  <c r="AH393" i="44"/>
  <c r="AH389" i="44"/>
  <c r="AH385" i="44"/>
  <c r="AH381" i="44"/>
  <c r="AH377" i="44"/>
  <c r="AH373" i="44"/>
  <c r="AH369" i="44"/>
  <c r="AH365" i="44"/>
  <c r="AH361" i="44"/>
  <c r="AH357" i="44"/>
  <c r="AH352" i="44"/>
  <c r="AH336" i="44"/>
  <c r="AH320" i="44"/>
  <c r="AH304" i="44"/>
  <c r="AH288" i="44"/>
  <c r="AH272" i="44"/>
  <c r="AH256" i="44"/>
  <c r="AH239" i="44"/>
  <c r="AH223" i="44"/>
  <c r="AH207" i="44"/>
  <c r="AH191" i="44"/>
  <c r="AH167" i="44"/>
  <c r="AH151" i="44"/>
  <c r="AH135" i="44"/>
  <c r="AH123" i="44"/>
  <c r="AH107" i="44"/>
  <c r="AH91" i="44"/>
  <c r="AH75" i="44"/>
  <c r="AH59" i="44"/>
  <c r="AH42" i="44"/>
  <c r="AH26" i="44"/>
  <c r="AH10" i="44"/>
  <c r="AJ5" i="44" l="1"/>
  <c r="AO254" i="44"/>
  <c r="I254" i="44" s="1"/>
  <c r="E254" i="44" s="1"/>
  <c r="F412" i="44"/>
  <c r="G412" i="44" s="1"/>
  <c r="L412" i="44" s="1"/>
  <c r="AI5" i="44"/>
  <c r="AG5" i="44"/>
  <c r="AH5" i="44"/>
  <c r="F172" i="44"/>
  <c r="G172" i="44" s="1"/>
  <c r="L172" i="44" s="1"/>
  <c r="F254" i="44"/>
  <c r="G254" i="44" s="1"/>
  <c r="L254" i="44" s="1"/>
  <c r="H412" i="44" l="1"/>
  <c r="M412" i="44" s="1"/>
  <c r="H172" i="44"/>
  <c r="M172" i="44" s="1"/>
  <c r="H254" i="44"/>
  <c r="M254" i="44" s="1"/>
  <c r="AF49" i="44"/>
  <c r="AF286" i="44"/>
  <c r="AE286" i="44"/>
  <c r="AO286" i="44" s="1"/>
  <c r="I286" i="44" s="1"/>
  <c r="E286" i="44" s="1"/>
  <c r="I128" i="44"/>
  <c r="E128" i="44" s="1"/>
  <c r="I32" i="44"/>
  <c r="E32" i="44" s="1"/>
  <c r="A12" i="49"/>
  <c r="A13" i="49"/>
  <c r="A14" i="49"/>
  <c r="A15" i="49"/>
  <c r="A16" i="49"/>
  <c r="A17" i="49"/>
  <c r="A19" i="49"/>
  <c r="A22" i="49"/>
  <c r="A23" i="49"/>
  <c r="A27" i="49"/>
  <c r="A29" i="49"/>
  <c r="A39" i="49"/>
  <c r="A40" i="49"/>
  <c r="A41" i="49"/>
  <c r="A42" i="49"/>
  <c r="A43" i="49"/>
  <c r="A45" i="49"/>
  <c r="A46" i="49"/>
  <c r="A47" i="49"/>
  <c r="A50" i="49"/>
  <c r="A56" i="49"/>
  <c r="A57" i="49"/>
  <c r="A58" i="49"/>
  <c r="A59" i="49"/>
  <c r="A60" i="49"/>
  <c r="A61" i="49"/>
  <c r="A62" i="49"/>
  <c r="A65" i="49"/>
  <c r="A66" i="49"/>
  <c r="A67" i="49"/>
  <c r="A68" i="49"/>
  <c r="A69" i="49"/>
  <c r="A72" i="49"/>
  <c r="A73" i="49"/>
  <c r="A74" i="49"/>
  <c r="A77" i="49"/>
  <c r="A79" i="49"/>
  <c r="A81" i="49"/>
  <c r="A82" i="49"/>
  <c r="A85" i="49"/>
  <c r="A89" i="49"/>
  <c r="A139" i="49"/>
  <c r="A140" i="49"/>
  <c r="A141" i="49"/>
  <c r="A142" i="49"/>
  <c r="A143" i="49"/>
  <c r="A144" i="49"/>
  <c r="A145" i="49"/>
  <c r="A146" i="49"/>
  <c r="A148" i="49"/>
  <c r="A150" i="49"/>
  <c r="F136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D8" i="50"/>
  <c r="D7" i="50" s="1"/>
  <c r="AF14" i="44" l="1"/>
  <c r="AF416" i="44"/>
  <c r="AF390" i="44"/>
  <c r="AF366" i="44"/>
  <c r="AF328" i="44"/>
  <c r="AF295" i="44"/>
  <c r="AF230" i="44"/>
  <c r="AF190" i="44"/>
  <c r="AF92" i="44"/>
  <c r="AF38" i="44"/>
  <c r="AF415" i="44"/>
  <c r="AF405" i="44"/>
  <c r="AF397" i="44"/>
  <c r="AF389" i="44"/>
  <c r="AF381" i="44"/>
  <c r="AF373" i="44"/>
  <c r="AF365" i="44"/>
  <c r="AF357" i="44"/>
  <c r="AF341" i="44"/>
  <c r="AF325" i="44"/>
  <c r="AF308" i="44"/>
  <c r="AF292" i="44"/>
  <c r="AF279" i="44"/>
  <c r="AF263" i="44"/>
  <c r="AF245" i="44"/>
  <c r="AF229" i="44"/>
  <c r="AF213" i="44"/>
  <c r="AF182" i="44"/>
  <c r="AF149" i="44"/>
  <c r="AF117" i="44"/>
  <c r="AF84" i="44"/>
  <c r="AF52" i="44"/>
  <c r="AF30" i="44"/>
  <c r="AF406" i="44"/>
  <c r="AF382" i="44"/>
  <c r="AF358" i="44"/>
  <c r="AF311" i="44"/>
  <c r="AF264" i="44"/>
  <c r="AF214" i="44"/>
  <c r="AF125" i="44"/>
  <c r="AF60" i="44"/>
  <c r="AF410" i="44"/>
  <c r="AF402" i="44"/>
  <c r="AF394" i="44"/>
  <c r="AF386" i="44"/>
  <c r="AF378" i="44"/>
  <c r="AF370" i="44"/>
  <c r="AF362" i="44"/>
  <c r="AF352" i="44"/>
  <c r="AF336" i="44"/>
  <c r="AF320" i="44"/>
  <c r="AF303" i="44"/>
  <c r="AF287" i="44"/>
  <c r="AF272" i="44"/>
  <c r="AF256" i="44"/>
  <c r="AF238" i="44"/>
  <c r="AF222" i="44"/>
  <c r="AF206" i="44"/>
  <c r="AF174" i="44"/>
  <c r="AF141" i="44"/>
  <c r="AF108" i="44"/>
  <c r="AF76" i="44"/>
  <c r="AF22" i="44"/>
  <c r="AF398" i="44"/>
  <c r="AF374" i="44"/>
  <c r="AF344" i="44"/>
  <c r="AF280" i="44"/>
  <c r="AF246" i="44"/>
  <c r="AF157" i="44"/>
  <c r="AE46" i="44"/>
  <c r="AF409" i="44"/>
  <c r="AF401" i="44"/>
  <c r="AF393" i="44"/>
  <c r="AF385" i="44"/>
  <c r="AF377" i="44"/>
  <c r="AF369" i="44"/>
  <c r="AF361" i="44"/>
  <c r="AF349" i="44"/>
  <c r="AF333" i="44"/>
  <c r="AF317" i="44"/>
  <c r="AF300" i="44"/>
  <c r="AF271" i="44"/>
  <c r="AF255" i="44"/>
  <c r="AF237" i="44"/>
  <c r="AF221" i="44"/>
  <c r="AF198" i="44"/>
  <c r="AF165" i="44"/>
  <c r="AF133" i="44"/>
  <c r="AF100" i="44"/>
  <c r="AF68" i="44"/>
  <c r="AF46" i="44"/>
  <c r="AF8" i="44"/>
  <c r="AF12" i="44"/>
  <c r="AF16" i="44"/>
  <c r="AF20" i="44"/>
  <c r="AF24" i="44"/>
  <c r="AF28" i="44"/>
  <c r="AF32" i="44"/>
  <c r="AF36" i="44"/>
  <c r="AF40" i="44"/>
  <c r="AF44" i="44"/>
  <c r="AF53" i="44"/>
  <c r="AF57" i="44"/>
  <c r="AF61" i="44"/>
  <c r="AF65" i="44"/>
  <c r="AF69" i="44"/>
  <c r="AF73" i="44"/>
  <c r="AF77" i="44"/>
  <c r="AF81" i="44"/>
  <c r="AF85" i="44"/>
  <c r="AF89" i="44"/>
  <c r="AF93" i="44"/>
  <c r="AF97" i="44"/>
  <c r="AF101" i="44"/>
  <c r="AF105" i="44"/>
  <c r="AF109" i="44"/>
  <c r="AF113" i="44"/>
  <c r="AF118" i="44"/>
  <c r="AF122" i="44"/>
  <c r="AF126" i="44"/>
  <c r="AF130" i="44"/>
  <c r="AF134" i="44"/>
  <c r="AF138" i="44"/>
  <c r="AF142" i="44"/>
  <c r="AF146" i="44"/>
  <c r="AF150" i="44"/>
  <c r="AF154" i="44"/>
  <c r="AF158" i="44"/>
  <c r="AF162" i="44"/>
  <c r="AF166" i="44"/>
  <c r="AF170" i="44"/>
  <c r="AF175" i="44"/>
  <c r="AF179" i="44"/>
  <c r="AF183" i="44"/>
  <c r="AF187" i="44"/>
  <c r="AF191" i="44"/>
  <c r="AF195" i="44"/>
  <c r="AF199" i="44"/>
  <c r="AF203" i="44"/>
  <c r="AF207" i="44"/>
  <c r="AF211" i="44"/>
  <c r="AF215" i="44"/>
  <c r="AF219" i="44"/>
  <c r="AF223" i="44"/>
  <c r="AF227" i="44"/>
  <c r="AF231" i="44"/>
  <c r="AF235" i="44"/>
  <c r="AF239" i="44"/>
  <c r="AF243" i="44"/>
  <c r="AF247" i="44"/>
  <c r="AF252" i="44"/>
  <c r="AF257" i="44"/>
  <c r="AF261" i="44"/>
  <c r="AF265" i="44"/>
  <c r="AF269" i="44"/>
  <c r="AF273" i="44"/>
  <c r="AF277" i="44"/>
  <c r="AF281" i="44"/>
  <c r="AF285" i="44"/>
  <c r="AF289" i="44"/>
  <c r="AF293" i="44"/>
  <c r="AF297" i="44"/>
  <c r="AF301" i="44"/>
  <c r="AF305" i="44"/>
  <c r="AF309" i="44"/>
  <c r="AF313" i="44"/>
  <c r="AF318" i="44"/>
  <c r="AF322" i="44"/>
  <c r="AF326" i="44"/>
  <c r="AF330" i="44"/>
  <c r="AF334" i="44"/>
  <c r="AF338" i="44"/>
  <c r="AF342" i="44"/>
  <c r="AF346" i="44"/>
  <c r="AF350" i="44"/>
  <c r="AF354" i="44"/>
  <c r="AF9" i="44"/>
  <c r="AF13" i="44"/>
  <c r="AF17" i="44"/>
  <c r="AF21" i="44"/>
  <c r="AF25" i="44"/>
  <c r="AF29" i="44"/>
  <c r="AF33" i="44"/>
  <c r="AF37" i="44"/>
  <c r="AF41" i="44"/>
  <c r="AF45" i="44"/>
  <c r="AF50" i="44"/>
  <c r="AF54" i="44"/>
  <c r="AF58" i="44"/>
  <c r="AF62" i="44"/>
  <c r="AF66" i="44"/>
  <c r="AF70" i="44"/>
  <c r="AF74" i="44"/>
  <c r="AF78" i="44"/>
  <c r="AF82" i="44"/>
  <c r="AF86" i="44"/>
  <c r="AF90" i="44"/>
  <c r="AF94" i="44"/>
  <c r="AF98" i="44"/>
  <c r="AF102" i="44"/>
  <c r="AF106" i="44"/>
  <c r="AF110" i="44"/>
  <c r="AF115" i="44"/>
  <c r="AF119" i="44"/>
  <c r="AF123" i="44"/>
  <c r="AF127" i="44"/>
  <c r="AF131" i="44"/>
  <c r="AF135" i="44"/>
  <c r="AF139" i="44"/>
  <c r="AF143" i="44"/>
  <c r="AF147" i="44"/>
  <c r="AF151" i="44"/>
  <c r="AF155" i="44"/>
  <c r="AF159" i="44"/>
  <c r="AF163" i="44"/>
  <c r="AF167" i="44"/>
  <c r="AF171" i="44"/>
  <c r="AF176" i="44"/>
  <c r="AF180" i="44"/>
  <c r="AF184" i="44"/>
  <c r="AF188" i="44"/>
  <c r="AF192" i="44"/>
  <c r="AF196" i="44"/>
  <c r="AF200" i="44"/>
  <c r="AF204" i="44"/>
  <c r="AF208" i="44"/>
  <c r="AF212" i="44"/>
  <c r="AF216" i="44"/>
  <c r="AF220" i="44"/>
  <c r="AF224" i="44"/>
  <c r="AF228" i="44"/>
  <c r="AF232" i="44"/>
  <c r="AF236" i="44"/>
  <c r="AF240" i="44"/>
  <c r="AF244" i="44"/>
  <c r="AF249" i="44"/>
  <c r="AF253" i="44"/>
  <c r="AF258" i="44"/>
  <c r="AF262" i="44"/>
  <c r="AF266" i="44"/>
  <c r="AF270" i="44"/>
  <c r="AF274" i="44"/>
  <c r="AF278" i="44"/>
  <c r="AF282" i="44"/>
  <c r="AF290" i="44"/>
  <c r="AF294" i="44"/>
  <c r="AF298" i="44"/>
  <c r="AF302" i="44"/>
  <c r="AF306" i="44"/>
  <c r="AF310" i="44"/>
  <c r="AF314" i="44"/>
  <c r="AF319" i="44"/>
  <c r="AF323" i="44"/>
  <c r="AF327" i="44"/>
  <c r="AF331" i="44"/>
  <c r="AF335" i="44"/>
  <c r="AF339" i="44"/>
  <c r="AF343" i="44"/>
  <c r="AF347" i="44"/>
  <c r="AF351" i="44"/>
  <c r="AF355" i="44"/>
  <c r="AF6" i="44"/>
  <c r="AF414" i="44"/>
  <c r="AF408" i="44"/>
  <c r="AF404" i="44"/>
  <c r="AF400" i="44"/>
  <c r="AF396" i="44"/>
  <c r="AF392" i="44"/>
  <c r="AF388" i="44"/>
  <c r="AF384" i="44"/>
  <c r="AF380" i="44"/>
  <c r="AF376" i="44"/>
  <c r="AF372" i="44"/>
  <c r="AF368" i="44"/>
  <c r="AF364" i="44"/>
  <c r="AF360" i="44"/>
  <c r="AF356" i="44"/>
  <c r="AF348" i="44"/>
  <c r="AF340" i="44"/>
  <c r="AF332" i="44"/>
  <c r="AF324" i="44"/>
  <c r="AF316" i="44"/>
  <c r="AF307" i="44"/>
  <c r="AF299" i="44"/>
  <c r="AF291" i="44"/>
  <c r="AF284" i="44"/>
  <c r="AF276" i="44"/>
  <c r="AF268" i="44"/>
  <c r="AF260" i="44"/>
  <c r="AF251" i="44"/>
  <c r="AF242" i="44"/>
  <c r="AF234" i="44"/>
  <c r="AF226" i="44"/>
  <c r="AF218" i="44"/>
  <c r="AF210" i="44"/>
  <c r="AF202" i="44"/>
  <c r="AF194" i="44"/>
  <c r="AF186" i="44"/>
  <c r="AF178" i="44"/>
  <c r="AF169" i="44"/>
  <c r="AF161" i="44"/>
  <c r="AF153" i="44"/>
  <c r="AF145" i="44"/>
  <c r="AF137" i="44"/>
  <c r="AF129" i="44"/>
  <c r="AF121" i="44"/>
  <c r="AF112" i="44"/>
  <c r="AF104" i="44"/>
  <c r="AF96" i="44"/>
  <c r="AF88" i="44"/>
  <c r="AF80" i="44"/>
  <c r="AF72" i="44"/>
  <c r="AF64" i="44"/>
  <c r="AF56" i="44"/>
  <c r="AF42" i="44"/>
  <c r="AF34" i="44"/>
  <c r="AF26" i="44"/>
  <c r="AF18" i="44"/>
  <c r="AF10" i="44"/>
  <c r="AF205" i="44"/>
  <c r="AF197" i="44"/>
  <c r="AF189" i="44"/>
  <c r="AF181" i="44"/>
  <c r="AF173" i="44"/>
  <c r="AF164" i="44"/>
  <c r="AF156" i="44"/>
  <c r="AF148" i="44"/>
  <c r="AF140" i="44"/>
  <c r="AF132" i="44"/>
  <c r="AF124" i="44"/>
  <c r="AF116" i="44"/>
  <c r="AF107" i="44"/>
  <c r="AF99" i="44"/>
  <c r="AF91" i="44"/>
  <c r="AF83" i="44"/>
  <c r="AF75" i="44"/>
  <c r="AF67" i="44"/>
  <c r="AF59" i="44"/>
  <c r="AF51" i="44"/>
  <c r="AF43" i="44"/>
  <c r="AF35" i="44"/>
  <c r="AF27" i="44"/>
  <c r="AF19" i="44"/>
  <c r="AF11" i="44"/>
  <c r="AE10" i="44"/>
  <c r="AF417" i="44"/>
  <c r="AF411" i="44"/>
  <c r="AF407" i="44"/>
  <c r="AF403" i="44"/>
  <c r="AF399" i="44"/>
  <c r="AF395" i="44"/>
  <c r="AF391" i="44"/>
  <c r="AF387" i="44"/>
  <c r="AF383" i="44"/>
  <c r="AF379" i="44"/>
  <c r="AF375" i="44"/>
  <c r="AF371" i="44"/>
  <c r="AF367" i="44"/>
  <c r="AF363" i="44"/>
  <c r="AF359" i="44"/>
  <c r="AF353" i="44"/>
  <c r="AF345" i="44"/>
  <c r="AF337" i="44"/>
  <c r="AF329" i="44"/>
  <c r="AF321" i="44"/>
  <c r="AF312" i="44"/>
  <c r="AF304" i="44"/>
  <c r="AF296" i="44"/>
  <c r="AF288" i="44"/>
  <c r="AF283" i="44"/>
  <c r="AF275" i="44"/>
  <c r="AF267" i="44"/>
  <c r="AF259" i="44"/>
  <c r="AF250" i="44"/>
  <c r="AF241" i="44"/>
  <c r="AF233" i="44"/>
  <c r="AF225" i="44"/>
  <c r="AF217" i="44"/>
  <c r="AF209" i="44"/>
  <c r="AF201" i="44"/>
  <c r="AF193" i="44"/>
  <c r="AF185" i="44"/>
  <c r="AF177" i="44"/>
  <c r="AF168" i="44"/>
  <c r="AF160" i="44"/>
  <c r="AF152" i="44"/>
  <c r="AF144" i="44"/>
  <c r="AF136" i="44"/>
  <c r="AF128" i="44"/>
  <c r="AF120" i="44"/>
  <c r="AF111" i="44"/>
  <c r="AF103" i="44"/>
  <c r="AF95" i="44"/>
  <c r="AF87" i="44"/>
  <c r="AF79" i="44"/>
  <c r="AF71" i="44"/>
  <c r="AF63" i="44"/>
  <c r="AF55" i="44"/>
  <c r="AF48" i="44"/>
  <c r="AF39" i="44"/>
  <c r="AF31" i="44"/>
  <c r="AF23" i="44"/>
  <c r="AF15" i="44"/>
  <c r="AF7" i="44"/>
  <c r="AE416" i="44"/>
  <c r="AE402" i="44"/>
  <c r="AE386" i="44"/>
  <c r="AE374" i="44"/>
  <c r="AE362" i="44"/>
  <c r="AE348" i="44"/>
  <c r="AE323" i="44"/>
  <c r="AE299" i="44"/>
  <c r="AE275" i="44"/>
  <c r="AE250" i="44"/>
  <c r="AE225" i="44"/>
  <c r="AE201" i="44"/>
  <c r="AE177" i="44"/>
  <c r="AE152" i="44"/>
  <c r="AE128" i="44"/>
  <c r="AE96" i="44"/>
  <c r="AE71" i="44"/>
  <c r="AE55" i="44"/>
  <c r="AE38" i="44"/>
  <c r="AE22" i="44"/>
  <c r="AE14" i="44"/>
  <c r="AE415" i="44"/>
  <c r="AE409" i="44"/>
  <c r="AE405" i="44"/>
  <c r="AE401" i="44"/>
  <c r="AE397" i="44"/>
  <c r="AE393" i="44"/>
  <c r="AE389" i="44"/>
  <c r="AE385" i="44"/>
  <c r="AE381" i="44"/>
  <c r="AE377" i="44"/>
  <c r="AE373" i="44"/>
  <c r="AE369" i="44"/>
  <c r="AE365" i="44"/>
  <c r="AE361" i="44"/>
  <c r="AE357" i="44"/>
  <c r="AE353" i="44"/>
  <c r="AE347" i="44"/>
  <c r="AE338" i="44"/>
  <c r="AE330" i="44"/>
  <c r="AE322" i="44"/>
  <c r="AE314" i="44"/>
  <c r="AE306" i="44"/>
  <c r="AE298" i="44"/>
  <c r="AE290" i="44"/>
  <c r="AE282" i="44"/>
  <c r="AE274" i="44"/>
  <c r="AE266" i="44"/>
  <c r="AE258" i="44"/>
  <c r="AE249" i="44"/>
  <c r="AE240" i="44"/>
  <c r="AE232" i="44"/>
  <c r="AE224" i="44"/>
  <c r="AE216" i="44"/>
  <c r="AE208" i="44"/>
  <c r="AE200" i="44"/>
  <c r="AE192" i="44"/>
  <c r="AE184" i="44"/>
  <c r="AE176" i="44"/>
  <c r="AE167" i="44"/>
  <c r="AE159" i="44"/>
  <c r="AE151" i="44"/>
  <c r="AE143" i="44"/>
  <c r="AE135" i="44"/>
  <c r="AE127" i="44"/>
  <c r="AO127" i="44" s="1"/>
  <c r="I127" i="44" s="1"/>
  <c r="E127" i="44" s="1"/>
  <c r="AE119" i="44"/>
  <c r="AE111" i="44"/>
  <c r="AE103" i="44"/>
  <c r="AE95" i="44"/>
  <c r="AE86" i="44"/>
  <c r="AE78" i="44"/>
  <c r="AE70" i="44"/>
  <c r="AE62" i="44"/>
  <c r="AE54" i="44"/>
  <c r="AE45" i="44"/>
  <c r="AE37" i="44"/>
  <c r="AE29" i="44"/>
  <c r="AE21" i="44"/>
  <c r="AE13" i="44"/>
  <c r="AE406" i="44"/>
  <c r="AE382" i="44"/>
  <c r="AE370" i="44"/>
  <c r="AE358" i="44"/>
  <c r="AE331" i="44"/>
  <c r="AE315" i="44"/>
  <c r="AE291" i="44"/>
  <c r="AE267" i="44"/>
  <c r="AE241" i="44"/>
  <c r="AE209" i="44"/>
  <c r="AE185" i="44"/>
  <c r="AE160" i="44"/>
  <c r="AE136" i="44"/>
  <c r="AE112" i="44"/>
  <c r="AE88" i="44"/>
  <c r="AE63" i="44"/>
  <c r="AE30" i="44"/>
  <c r="AE6" i="44"/>
  <c r="AE414" i="44"/>
  <c r="AE408" i="44"/>
  <c r="AE404" i="44"/>
  <c r="AE400" i="44"/>
  <c r="AE396" i="44"/>
  <c r="AE392" i="44"/>
  <c r="AE388" i="44"/>
  <c r="AE384" i="44"/>
  <c r="AE380" i="44"/>
  <c r="AE376" i="44"/>
  <c r="AE372" i="44"/>
  <c r="AE368" i="44"/>
  <c r="AE364" i="44"/>
  <c r="AE360" i="44"/>
  <c r="AE356" i="44"/>
  <c r="AE352" i="44"/>
  <c r="AE344" i="44"/>
  <c r="AE335" i="44"/>
  <c r="AE327" i="44"/>
  <c r="AE319" i="44"/>
  <c r="AE311" i="44"/>
  <c r="AE303" i="44"/>
  <c r="AE295" i="44"/>
  <c r="AE287" i="44"/>
  <c r="AE279" i="44"/>
  <c r="AE271" i="44"/>
  <c r="AE263" i="44"/>
  <c r="AE255" i="44"/>
  <c r="AE245" i="44"/>
  <c r="AE237" i="44"/>
  <c r="AE229" i="44"/>
  <c r="AE221" i="44"/>
  <c r="AE213" i="44"/>
  <c r="AE205" i="44"/>
  <c r="AE197" i="44"/>
  <c r="AE189" i="44"/>
  <c r="AE181" i="44"/>
  <c r="AE173" i="44"/>
  <c r="AE164" i="44"/>
  <c r="AE156" i="44"/>
  <c r="AE148" i="44"/>
  <c r="AE140" i="44"/>
  <c r="AE132" i="44"/>
  <c r="AE124" i="44"/>
  <c r="AE116" i="44"/>
  <c r="AE108" i="44"/>
  <c r="AE100" i="44"/>
  <c r="AE92" i="44"/>
  <c r="AE83" i="44"/>
  <c r="AE75" i="44"/>
  <c r="AE67" i="44"/>
  <c r="AE59" i="44"/>
  <c r="AE51" i="44"/>
  <c r="AE42" i="44"/>
  <c r="AE34" i="44"/>
  <c r="AE26" i="44"/>
  <c r="AE18" i="44"/>
  <c r="AE410" i="44"/>
  <c r="AE398" i="44"/>
  <c r="AE390" i="44"/>
  <c r="AE378" i="44"/>
  <c r="AE366" i="44"/>
  <c r="AE354" i="44"/>
  <c r="AE339" i="44"/>
  <c r="AE307" i="44"/>
  <c r="AE283" i="44"/>
  <c r="AE259" i="44"/>
  <c r="AE233" i="44"/>
  <c r="AE217" i="44"/>
  <c r="AE193" i="44"/>
  <c r="AE168" i="44"/>
  <c r="AE144" i="44"/>
  <c r="AE120" i="44"/>
  <c r="AE104" i="44"/>
  <c r="AE79" i="44"/>
  <c r="AE7" i="44"/>
  <c r="AE11" i="44"/>
  <c r="AE15" i="44"/>
  <c r="AE19" i="44"/>
  <c r="AE23" i="44"/>
  <c r="AE27" i="44"/>
  <c r="AE31" i="44"/>
  <c r="AE35" i="44"/>
  <c r="AE39" i="44"/>
  <c r="AE43" i="44"/>
  <c r="AE48" i="44"/>
  <c r="AE52" i="44"/>
  <c r="AE56" i="44"/>
  <c r="AE60" i="44"/>
  <c r="AE64" i="44"/>
  <c r="AE68" i="44"/>
  <c r="AE72" i="44"/>
  <c r="AE76" i="44"/>
  <c r="AE80" i="44"/>
  <c r="AE84" i="44"/>
  <c r="AE89" i="44"/>
  <c r="AE93" i="44"/>
  <c r="AE97" i="44"/>
  <c r="AE101" i="44"/>
  <c r="AE105" i="44"/>
  <c r="AE109" i="44"/>
  <c r="AE113" i="44"/>
  <c r="AE117" i="44"/>
  <c r="AE121" i="44"/>
  <c r="AE125" i="44"/>
  <c r="AE129" i="44"/>
  <c r="AE133" i="44"/>
  <c r="AE137" i="44"/>
  <c r="AE141" i="44"/>
  <c r="AE145" i="44"/>
  <c r="AE149" i="44"/>
  <c r="AE153" i="44"/>
  <c r="AE157" i="44"/>
  <c r="AE161" i="44"/>
  <c r="AE165" i="44"/>
  <c r="AE169" i="44"/>
  <c r="AE174" i="44"/>
  <c r="AE178" i="44"/>
  <c r="AE182" i="44"/>
  <c r="AE186" i="44"/>
  <c r="AE190" i="44"/>
  <c r="AE194" i="44"/>
  <c r="AE198" i="44"/>
  <c r="AE202" i="44"/>
  <c r="AE206" i="44"/>
  <c r="AE210" i="44"/>
  <c r="AE214" i="44"/>
  <c r="AE218" i="44"/>
  <c r="AE222" i="44"/>
  <c r="AE226" i="44"/>
  <c r="AE230" i="44"/>
  <c r="AE234" i="44"/>
  <c r="AE238" i="44"/>
  <c r="AE242" i="44"/>
  <c r="AE246" i="44"/>
  <c r="AE251" i="44"/>
  <c r="AE256" i="44"/>
  <c r="AE260" i="44"/>
  <c r="AE264" i="44"/>
  <c r="AE268" i="44"/>
  <c r="AE272" i="44"/>
  <c r="AE276" i="44"/>
  <c r="AE280" i="44"/>
  <c r="AE284" i="44"/>
  <c r="AE288" i="44"/>
  <c r="AE292" i="44"/>
  <c r="AE296" i="44"/>
  <c r="AE300" i="44"/>
  <c r="AE304" i="44"/>
  <c r="AE308" i="44"/>
  <c r="AE312" i="44"/>
  <c r="AE316" i="44"/>
  <c r="AE320" i="44"/>
  <c r="AE324" i="44"/>
  <c r="AE328" i="44"/>
  <c r="AE332" i="44"/>
  <c r="AE336" i="44"/>
  <c r="AE340" i="44"/>
  <c r="AE345" i="44"/>
  <c r="AE349" i="44"/>
  <c r="AE8" i="44"/>
  <c r="AE12" i="44"/>
  <c r="AE16" i="44"/>
  <c r="AE20" i="44"/>
  <c r="AE24" i="44"/>
  <c r="AE28" i="44"/>
  <c r="AE36" i="44"/>
  <c r="AE40" i="44"/>
  <c r="AE44" i="44"/>
  <c r="AE49" i="44"/>
  <c r="AE53" i="44"/>
  <c r="AE57" i="44"/>
  <c r="AE61" i="44"/>
  <c r="AE65" i="44"/>
  <c r="AE69" i="44"/>
  <c r="AE73" i="44"/>
  <c r="AE77" i="44"/>
  <c r="AE81" i="44"/>
  <c r="AE85" i="44"/>
  <c r="AE90" i="44"/>
  <c r="AE94" i="44"/>
  <c r="AE98" i="44"/>
  <c r="AE102" i="44"/>
  <c r="AE106" i="44"/>
  <c r="AE110" i="44"/>
  <c r="AE114" i="44"/>
  <c r="AE118" i="44"/>
  <c r="AE122" i="44"/>
  <c r="AE126" i="44"/>
  <c r="AE130" i="44"/>
  <c r="AE134" i="44"/>
  <c r="AE138" i="44"/>
  <c r="AE142" i="44"/>
  <c r="AE146" i="44"/>
  <c r="AE150" i="44"/>
  <c r="AE154" i="44"/>
  <c r="AE158" i="44"/>
  <c r="AE162" i="44"/>
  <c r="AE166" i="44"/>
  <c r="AE170" i="44"/>
  <c r="AE175" i="44"/>
  <c r="AE179" i="44"/>
  <c r="AE183" i="44"/>
  <c r="AE187" i="44"/>
  <c r="AE191" i="44"/>
  <c r="AE195" i="44"/>
  <c r="AE199" i="44"/>
  <c r="AE203" i="44"/>
  <c r="AE207" i="44"/>
  <c r="AE211" i="44"/>
  <c r="AE215" i="44"/>
  <c r="AE219" i="44"/>
  <c r="AE223" i="44"/>
  <c r="AE227" i="44"/>
  <c r="AE231" i="44"/>
  <c r="AE235" i="44"/>
  <c r="AE239" i="44"/>
  <c r="AE243" i="44"/>
  <c r="AE247" i="44"/>
  <c r="AE252" i="44"/>
  <c r="AE257" i="44"/>
  <c r="AE261" i="44"/>
  <c r="AE265" i="44"/>
  <c r="AE269" i="44"/>
  <c r="AE273" i="44"/>
  <c r="AE277" i="44"/>
  <c r="AE281" i="44"/>
  <c r="AE285" i="44"/>
  <c r="AO285" i="44" s="1"/>
  <c r="AE289" i="44"/>
  <c r="AE293" i="44"/>
  <c r="AE297" i="44"/>
  <c r="AE301" i="44"/>
  <c r="AE305" i="44"/>
  <c r="AE309" i="44"/>
  <c r="AE313" i="44"/>
  <c r="AE317" i="44"/>
  <c r="AE321" i="44"/>
  <c r="AE325" i="44"/>
  <c r="AE329" i="44"/>
  <c r="AE333" i="44"/>
  <c r="AE337" i="44"/>
  <c r="AE341" i="44"/>
  <c r="AE346" i="44"/>
  <c r="AE350" i="44"/>
  <c r="AE417" i="44"/>
  <c r="AE411" i="44"/>
  <c r="AE407" i="44"/>
  <c r="AE403" i="44"/>
  <c r="AE399" i="44"/>
  <c r="AE395" i="44"/>
  <c r="AE391" i="44"/>
  <c r="AE387" i="44"/>
  <c r="AE383" i="44"/>
  <c r="AE379" i="44"/>
  <c r="AE375" i="44"/>
  <c r="AE371" i="44"/>
  <c r="AE367" i="44"/>
  <c r="AE363" i="44"/>
  <c r="AE359" i="44"/>
  <c r="AE355" i="44"/>
  <c r="AE351" i="44"/>
  <c r="AE342" i="44"/>
  <c r="AE334" i="44"/>
  <c r="AE326" i="44"/>
  <c r="AE318" i="44"/>
  <c r="AE310" i="44"/>
  <c r="AE302" i="44"/>
  <c r="AE294" i="44"/>
  <c r="AE278" i="44"/>
  <c r="AE270" i="44"/>
  <c r="AE262" i="44"/>
  <c r="AE253" i="44"/>
  <c r="AE244" i="44"/>
  <c r="AE236" i="44"/>
  <c r="AE228" i="44"/>
  <c r="AE220" i="44"/>
  <c r="AE212" i="44"/>
  <c r="AE204" i="44"/>
  <c r="AE196" i="44"/>
  <c r="AE188" i="44"/>
  <c r="AE180" i="44"/>
  <c r="AE171" i="44"/>
  <c r="AE163" i="44"/>
  <c r="AE155" i="44"/>
  <c r="AE147" i="44"/>
  <c r="AE139" i="44"/>
  <c r="AE131" i="44"/>
  <c r="AE123" i="44"/>
  <c r="AE115" i="44"/>
  <c r="AE107" i="44"/>
  <c r="AE99" i="44"/>
  <c r="AE91" i="44"/>
  <c r="AE82" i="44"/>
  <c r="AE74" i="44"/>
  <c r="AE66" i="44"/>
  <c r="AE58" i="44"/>
  <c r="AE50" i="44"/>
  <c r="AE41" i="44"/>
  <c r="AE33" i="44"/>
  <c r="AE25" i="44"/>
  <c r="AE17" i="44"/>
  <c r="AE9" i="44"/>
  <c r="F128" i="44"/>
  <c r="G128" i="44" s="1"/>
  <c r="L128" i="44" s="1"/>
  <c r="F32" i="44"/>
  <c r="G32" i="44" s="1"/>
  <c r="L32" i="44" s="1"/>
  <c r="F286" i="44"/>
  <c r="G286" i="44" s="1"/>
  <c r="L286" i="44" s="1"/>
  <c r="AO81" i="44"/>
  <c r="I81" i="44" s="1"/>
  <c r="E81" i="44" s="1"/>
  <c r="AF5" i="44" l="1"/>
  <c r="AE5" i="44"/>
  <c r="H128" i="44"/>
  <c r="M128" i="44" s="1"/>
  <c r="H32" i="44"/>
  <c r="M32" i="44" s="1"/>
  <c r="H286" i="44"/>
  <c r="M286" i="44" s="1"/>
  <c r="F81" i="44"/>
  <c r="G81" i="44" s="1"/>
  <c r="L81" i="44" s="1"/>
  <c r="F127" i="44"/>
  <c r="G127" i="44" s="1"/>
  <c r="L127" i="44" s="1"/>
  <c r="I285" i="44"/>
  <c r="E285" i="44" s="1"/>
  <c r="AO361" i="44"/>
  <c r="I361" i="44" s="1"/>
  <c r="E361" i="44" s="1"/>
  <c r="AO346" i="44"/>
  <c r="I346" i="44" s="1"/>
  <c r="E346" i="44" s="1"/>
  <c r="AO148" i="44"/>
  <c r="I148" i="44" s="1"/>
  <c r="E148" i="44" s="1"/>
  <c r="AO147" i="44"/>
  <c r="I147" i="44" s="1"/>
  <c r="E147" i="44" s="1"/>
  <c r="AO314" i="44"/>
  <c r="I314" i="44" s="1"/>
  <c r="E314" i="44" s="1"/>
  <c r="AO345" i="44"/>
  <c r="I345" i="44" s="1"/>
  <c r="E345" i="44" s="1"/>
  <c r="H81" i="44" l="1"/>
  <c r="M81" i="44" s="1"/>
  <c r="H127" i="44"/>
  <c r="M127" i="44" s="1"/>
  <c r="F285" i="44"/>
  <c r="G285" i="44" s="1"/>
  <c r="L285" i="44" s="1"/>
  <c r="F361" i="44"/>
  <c r="G361" i="44" s="1"/>
  <c r="L361" i="44" s="1"/>
  <c r="F346" i="44"/>
  <c r="G346" i="44" s="1"/>
  <c r="L346" i="44" s="1"/>
  <c r="F148" i="44"/>
  <c r="G148" i="44" s="1"/>
  <c r="L148" i="44" s="1"/>
  <c r="F147" i="44"/>
  <c r="G147" i="44" s="1"/>
  <c r="L147" i="44" s="1"/>
  <c r="F314" i="44"/>
  <c r="G314" i="44" s="1"/>
  <c r="L314" i="44" s="1"/>
  <c r="F345" i="44"/>
  <c r="G345" i="44" s="1"/>
  <c r="L345" i="44" s="1"/>
  <c r="I223" i="44"/>
  <c r="E223" i="44" s="1"/>
  <c r="H285" i="44" l="1"/>
  <c r="M285" i="44" s="1"/>
  <c r="H361" i="44"/>
  <c r="M361" i="44" s="1"/>
  <c r="H346" i="44"/>
  <c r="M346" i="44" s="1"/>
  <c r="H148" i="44"/>
  <c r="M148" i="44" s="1"/>
  <c r="H147" i="44"/>
  <c r="M147" i="44" s="1"/>
  <c r="H314" i="44"/>
  <c r="M314" i="44" s="1"/>
  <c r="H345" i="44"/>
  <c r="M345" i="44" s="1"/>
  <c r="F223" i="44"/>
  <c r="G223" i="44" s="1"/>
  <c r="L223" i="44" s="1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G9" i="49"/>
  <c r="F9" i="49"/>
  <c r="H223" i="44" l="1"/>
  <c r="M223" i="44" s="1"/>
  <c r="D8" i="49"/>
  <c r="D7" i="49" s="1"/>
  <c r="F157" i="49" l="1"/>
  <c r="AQ414" i="44"/>
  <c r="AR414" i="44"/>
  <c r="AQ415" i="44"/>
  <c r="AR415" i="44"/>
  <c r="AQ416" i="44"/>
  <c r="AR416" i="44"/>
  <c r="AQ417" i="44"/>
  <c r="AR417" i="44"/>
  <c r="AR411" i="44"/>
  <c r="AQ411" i="44"/>
  <c r="AQ363" i="44"/>
  <c r="AR363" i="44"/>
  <c r="AQ364" i="44"/>
  <c r="AR364" i="44"/>
  <c r="AQ365" i="44"/>
  <c r="AR365" i="44"/>
  <c r="AQ366" i="44"/>
  <c r="AR366" i="44"/>
  <c r="AQ367" i="44"/>
  <c r="AR367" i="44"/>
  <c r="AQ368" i="44"/>
  <c r="AR368" i="44"/>
  <c r="AQ369" i="44"/>
  <c r="AR369" i="44"/>
  <c r="AQ370" i="44"/>
  <c r="AR370" i="44"/>
  <c r="AQ371" i="44"/>
  <c r="AR371" i="44"/>
  <c r="AQ372" i="44"/>
  <c r="AR372" i="44"/>
  <c r="AQ373" i="44"/>
  <c r="AR373" i="44"/>
  <c r="AQ374" i="44"/>
  <c r="AR374" i="44"/>
  <c r="AQ375" i="44"/>
  <c r="AR375" i="44"/>
  <c r="AQ376" i="44"/>
  <c r="AR376" i="44"/>
  <c r="AQ377" i="44"/>
  <c r="AR377" i="44"/>
  <c r="AQ378" i="44"/>
  <c r="AR378" i="44"/>
  <c r="AQ379" i="44"/>
  <c r="AR379" i="44"/>
  <c r="AQ380" i="44"/>
  <c r="AR380" i="44"/>
  <c r="AQ381" i="44"/>
  <c r="AR381" i="44"/>
  <c r="AQ382" i="44"/>
  <c r="AR382" i="44"/>
  <c r="AQ383" i="44"/>
  <c r="AR383" i="44"/>
  <c r="AQ384" i="44"/>
  <c r="AR384" i="44"/>
  <c r="AQ385" i="44"/>
  <c r="AR385" i="44"/>
  <c r="AQ386" i="44"/>
  <c r="AR386" i="44"/>
  <c r="AQ387" i="44"/>
  <c r="AR387" i="44"/>
  <c r="AQ388" i="44"/>
  <c r="AR388" i="44"/>
  <c r="AQ389" i="44"/>
  <c r="AR389" i="44"/>
  <c r="AQ390" i="44"/>
  <c r="AR390" i="44"/>
  <c r="AQ391" i="44"/>
  <c r="AR391" i="44"/>
  <c r="AQ392" i="44"/>
  <c r="AR392" i="44"/>
  <c r="AQ393" i="44"/>
  <c r="AR393" i="44"/>
  <c r="AQ394" i="44"/>
  <c r="AR394" i="44"/>
  <c r="AQ395" i="44"/>
  <c r="AR395" i="44"/>
  <c r="AQ396" i="44"/>
  <c r="AR396" i="44"/>
  <c r="AQ397" i="44"/>
  <c r="AR397" i="44"/>
  <c r="AQ398" i="44"/>
  <c r="AR398" i="44"/>
  <c r="AQ399" i="44"/>
  <c r="AR399" i="44"/>
  <c r="AQ400" i="44"/>
  <c r="AR400" i="44"/>
  <c r="AQ401" i="44"/>
  <c r="AR401" i="44"/>
  <c r="AQ402" i="44"/>
  <c r="AR402" i="44"/>
  <c r="AQ403" i="44"/>
  <c r="AR403" i="44"/>
  <c r="AQ404" i="44"/>
  <c r="AR404" i="44"/>
  <c r="AQ405" i="44"/>
  <c r="AR405" i="44"/>
  <c r="AQ406" i="44"/>
  <c r="AR406" i="44"/>
  <c r="AQ407" i="44"/>
  <c r="AR407" i="44"/>
  <c r="AR362" i="44"/>
  <c r="AQ362" i="44"/>
  <c r="AQ348" i="44"/>
  <c r="AR348" i="44"/>
  <c r="AQ349" i="44"/>
  <c r="AR349" i="44"/>
  <c r="AQ350" i="44"/>
  <c r="AR350" i="44"/>
  <c r="AQ351" i="44"/>
  <c r="AR351" i="44"/>
  <c r="AQ352" i="44"/>
  <c r="AR352" i="44"/>
  <c r="AQ353" i="44"/>
  <c r="AR353" i="44"/>
  <c r="AQ354" i="44"/>
  <c r="AR354" i="44"/>
  <c r="AQ355" i="44"/>
  <c r="AR355" i="44"/>
  <c r="AQ356" i="44"/>
  <c r="AR356" i="44"/>
  <c r="AQ357" i="44"/>
  <c r="AR357" i="44"/>
  <c r="AQ358" i="44"/>
  <c r="AR358" i="44"/>
  <c r="AQ359" i="44"/>
  <c r="AR359" i="44"/>
  <c r="AR347" i="44"/>
  <c r="AQ347" i="44"/>
  <c r="AQ316" i="44"/>
  <c r="AR316" i="44"/>
  <c r="AQ317" i="44"/>
  <c r="AR317" i="44"/>
  <c r="AQ318" i="44"/>
  <c r="AR318" i="44"/>
  <c r="AQ319" i="44"/>
  <c r="AR319" i="44"/>
  <c r="AQ320" i="44"/>
  <c r="AR320" i="44"/>
  <c r="AQ321" i="44"/>
  <c r="AR321" i="44"/>
  <c r="AQ322" i="44"/>
  <c r="AR322" i="44"/>
  <c r="AQ323" i="44"/>
  <c r="AR323" i="44"/>
  <c r="AQ324" i="44"/>
  <c r="AR324" i="44"/>
  <c r="AQ325" i="44"/>
  <c r="AR325" i="44"/>
  <c r="AQ326" i="44"/>
  <c r="AR326" i="44"/>
  <c r="AQ327" i="44"/>
  <c r="AR327" i="44"/>
  <c r="AQ328" i="44"/>
  <c r="AR328" i="44"/>
  <c r="AQ329" i="44"/>
  <c r="AR329" i="44"/>
  <c r="AQ330" i="44"/>
  <c r="AR330" i="44"/>
  <c r="AQ331" i="44"/>
  <c r="AR331" i="44"/>
  <c r="AQ332" i="44"/>
  <c r="AR332" i="44"/>
  <c r="AQ333" i="44"/>
  <c r="AR333" i="44"/>
  <c r="AQ334" i="44"/>
  <c r="AR334" i="44"/>
  <c r="AQ335" i="44"/>
  <c r="AR335" i="44"/>
  <c r="AQ336" i="44"/>
  <c r="AR336" i="44"/>
  <c r="AQ337" i="44"/>
  <c r="AR337" i="44"/>
  <c r="AQ338" i="44"/>
  <c r="AR338" i="44"/>
  <c r="AQ339" i="44"/>
  <c r="AR339" i="44"/>
  <c r="AQ340" i="44"/>
  <c r="AR340" i="44"/>
  <c r="AQ341" i="44"/>
  <c r="AR341" i="44"/>
  <c r="AQ342" i="44"/>
  <c r="AR342" i="44"/>
  <c r="AQ343" i="44"/>
  <c r="AR343" i="44"/>
  <c r="AR315" i="44"/>
  <c r="AQ315" i="44"/>
  <c r="AQ288" i="44"/>
  <c r="AR288" i="44"/>
  <c r="AQ289" i="44"/>
  <c r="AR289" i="44"/>
  <c r="AQ290" i="44"/>
  <c r="AR290" i="44"/>
  <c r="AQ291" i="44"/>
  <c r="AR291" i="44"/>
  <c r="AQ292" i="44"/>
  <c r="AR292" i="44"/>
  <c r="AQ293" i="44"/>
  <c r="AR293" i="44"/>
  <c r="AQ294" i="44"/>
  <c r="AR294" i="44"/>
  <c r="AQ295" i="44"/>
  <c r="AR295" i="44"/>
  <c r="AQ296" i="44"/>
  <c r="AR296" i="44"/>
  <c r="AQ297" i="44"/>
  <c r="AR297" i="44"/>
  <c r="AQ298" i="44"/>
  <c r="AR298" i="44"/>
  <c r="AQ299" i="44"/>
  <c r="AR299" i="44"/>
  <c r="AQ300" i="44"/>
  <c r="AR300" i="44"/>
  <c r="AQ301" i="44"/>
  <c r="AR301" i="44"/>
  <c r="AQ302" i="44"/>
  <c r="AR302" i="44"/>
  <c r="AQ303" i="44"/>
  <c r="AR303" i="44"/>
  <c r="AQ304" i="44"/>
  <c r="AR304" i="44"/>
  <c r="AQ305" i="44"/>
  <c r="AR305" i="44"/>
  <c r="AQ306" i="44"/>
  <c r="AR306" i="44"/>
  <c r="AQ307" i="44"/>
  <c r="AR307" i="44"/>
  <c r="AQ308" i="44"/>
  <c r="AR308" i="44"/>
  <c r="AQ309" i="44"/>
  <c r="AR309" i="44"/>
  <c r="AQ310" i="44"/>
  <c r="AR310" i="44"/>
  <c r="AQ311" i="44"/>
  <c r="AR311" i="44"/>
  <c r="AR287" i="44"/>
  <c r="AQ287" i="44"/>
  <c r="AQ250" i="44"/>
  <c r="AR250" i="44"/>
  <c r="AQ251" i="44"/>
  <c r="AR251" i="44"/>
  <c r="AQ252" i="44"/>
  <c r="AR252" i="44"/>
  <c r="AQ253" i="44"/>
  <c r="AR253" i="44"/>
  <c r="AQ255" i="44"/>
  <c r="AR255" i="44"/>
  <c r="AQ256" i="44"/>
  <c r="AR256" i="44"/>
  <c r="AQ257" i="44"/>
  <c r="AR257" i="44"/>
  <c r="AQ258" i="44"/>
  <c r="AR258" i="44"/>
  <c r="AQ259" i="44"/>
  <c r="AR259" i="44"/>
  <c r="AQ260" i="44"/>
  <c r="AR260" i="44"/>
  <c r="AQ261" i="44"/>
  <c r="AR261" i="44"/>
  <c r="AQ262" i="44"/>
  <c r="AR262" i="44"/>
  <c r="AQ263" i="44"/>
  <c r="AR263" i="44"/>
  <c r="AQ264" i="44"/>
  <c r="AR264" i="44"/>
  <c r="AQ265" i="44"/>
  <c r="AR265" i="44"/>
  <c r="AQ266" i="44"/>
  <c r="AR266" i="44"/>
  <c r="AQ267" i="44"/>
  <c r="AR267" i="44"/>
  <c r="AQ268" i="44"/>
  <c r="AR268" i="44"/>
  <c r="AQ269" i="44"/>
  <c r="AR269" i="44"/>
  <c r="AQ270" i="44"/>
  <c r="AR270" i="44"/>
  <c r="AQ271" i="44"/>
  <c r="AR271" i="44"/>
  <c r="AQ272" i="44"/>
  <c r="AR272" i="44"/>
  <c r="AQ273" i="44"/>
  <c r="AR273" i="44"/>
  <c r="AQ274" i="44"/>
  <c r="AR274" i="44"/>
  <c r="AQ275" i="44"/>
  <c r="AR275" i="44"/>
  <c r="AQ276" i="44"/>
  <c r="AR276" i="44"/>
  <c r="AQ277" i="44"/>
  <c r="AR277" i="44"/>
  <c r="AQ278" i="44"/>
  <c r="AR278" i="44"/>
  <c r="AQ279" i="44"/>
  <c r="AR279" i="44"/>
  <c r="AQ280" i="44"/>
  <c r="AR280" i="44"/>
  <c r="AQ281" i="44"/>
  <c r="AR281" i="44"/>
  <c r="AQ282" i="44"/>
  <c r="AR282" i="44"/>
  <c r="AR249" i="44"/>
  <c r="AQ249" i="44"/>
  <c r="AQ212" i="44"/>
  <c r="AR212" i="44"/>
  <c r="AQ213" i="44"/>
  <c r="AR213" i="44"/>
  <c r="AQ214" i="44"/>
  <c r="AR214" i="44"/>
  <c r="AQ215" i="44"/>
  <c r="AR215" i="44"/>
  <c r="AQ216" i="44"/>
  <c r="AR216" i="44"/>
  <c r="AQ217" i="44"/>
  <c r="AR217" i="44"/>
  <c r="AQ218" i="44"/>
  <c r="AR218" i="44"/>
  <c r="AQ219" i="44"/>
  <c r="AR219" i="44"/>
  <c r="AQ220" i="44"/>
  <c r="AR220" i="44"/>
  <c r="AQ221" i="44"/>
  <c r="AR221" i="44"/>
  <c r="AQ222" i="44"/>
  <c r="AR222" i="44"/>
  <c r="AQ224" i="44"/>
  <c r="AR224" i="44"/>
  <c r="AQ225" i="44"/>
  <c r="AR225" i="44"/>
  <c r="AQ226" i="44"/>
  <c r="AR226" i="44"/>
  <c r="AQ227" i="44"/>
  <c r="AR227" i="44"/>
  <c r="AQ228" i="44"/>
  <c r="AR228" i="44"/>
  <c r="AQ229" i="44"/>
  <c r="AR229" i="44"/>
  <c r="AQ230" i="44"/>
  <c r="AR230" i="44"/>
  <c r="AQ231" i="44"/>
  <c r="AR231" i="44"/>
  <c r="AQ232" i="44"/>
  <c r="AR232" i="44"/>
  <c r="AQ233" i="44"/>
  <c r="AR233" i="44"/>
  <c r="AQ234" i="44"/>
  <c r="AR234" i="44"/>
  <c r="AQ235" i="44"/>
  <c r="AR235" i="44"/>
  <c r="AQ236" i="44"/>
  <c r="AR236" i="44"/>
  <c r="AQ237" i="44"/>
  <c r="AR237" i="44"/>
  <c r="AQ238" i="44"/>
  <c r="AR238" i="44"/>
  <c r="AQ239" i="44"/>
  <c r="AR239" i="44"/>
  <c r="AQ240" i="44"/>
  <c r="AR240" i="44"/>
  <c r="AQ241" i="44"/>
  <c r="AR241" i="44"/>
  <c r="AQ242" i="44"/>
  <c r="AR242" i="44"/>
  <c r="AQ243" i="44"/>
  <c r="AR243" i="44"/>
  <c r="AQ244" i="44"/>
  <c r="AR244" i="44"/>
  <c r="AQ245" i="44"/>
  <c r="AR245" i="44"/>
  <c r="AR211" i="44"/>
  <c r="AQ211" i="44"/>
  <c r="AQ174" i="44"/>
  <c r="AR174" i="44"/>
  <c r="AQ175" i="44"/>
  <c r="AR175" i="44"/>
  <c r="AQ176" i="44"/>
  <c r="AR176" i="44"/>
  <c r="AQ177" i="44"/>
  <c r="AR177" i="44"/>
  <c r="AQ178" i="44"/>
  <c r="AR178" i="44"/>
  <c r="AQ179" i="44"/>
  <c r="AR179" i="44"/>
  <c r="AQ180" i="44"/>
  <c r="AR180" i="44"/>
  <c r="AQ181" i="44"/>
  <c r="AR181" i="44"/>
  <c r="AQ182" i="44"/>
  <c r="AR182" i="44"/>
  <c r="AQ183" i="44"/>
  <c r="AR183" i="44"/>
  <c r="AQ184" i="44"/>
  <c r="AR184" i="44"/>
  <c r="AQ185" i="44"/>
  <c r="AR185" i="44"/>
  <c r="AQ186" i="44"/>
  <c r="AR186" i="44"/>
  <c r="AQ187" i="44"/>
  <c r="AR187" i="44"/>
  <c r="AQ188" i="44"/>
  <c r="AR188" i="44"/>
  <c r="AQ189" i="44"/>
  <c r="AR189" i="44"/>
  <c r="AQ190" i="44"/>
  <c r="AR190" i="44"/>
  <c r="AQ191" i="44"/>
  <c r="AR191" i="44"/>
  <c r="AQ192" i="44"/>
  <c r="AR192" i="44"/>
  <c r="AQ193" i="44"/>
  <c r="AR193" i="44"/>
  <c r="AQ194" i="44"/>
  <c r="AR194" i="44"/>
  <c r="AQ195" i="44"/>
  <c r="AR195" i="44"/>
  <c r="AQ196" i="44"/>
  <c r="AR196" i="44"/>
  <c r="AQ197" i="44"/>
  <c r="AR197" i="44"/>
  <c r="AQ198" i="44"/>
  <c r="AR198" i="44"/>
  <c r="AQ199" i="44"/>
  <c r="AR199" i="44"/>
  <c r="AQ200" i="44"/>
  <c r="AR200" i="44"/>
  <c r="AQ201" i="44"/>
  <c r="AR201" i="44"/>
  <c r="AQ202" i="44"/>
  <c r="AR202" i="44"/>
  <c r="AQ203" i="44"/>
  <c r="AR203" i="44"/>
  <c r="AQ204" i="44"/>
  <c r="AR204" i="44"/>
  <c r="AQ205" i="44"/>
  <c r="AR205" i="44"/>
  <c r="AQ206" i="44"/>
  <c r="AR206" i="44"/>
  <c r="AQ207" i="44"/>
  <c r="AR207" i="44"/>
  <c r="AQ208" i="44"/>
  <c r="AR208" i="44"/>
  <c r="AQ209" i="44"/>
  <c r="AR209" i="44"/>
  <c r="AR173" i="44"/>
  <c r="AQ173" i="44"/>
  <c r="AQ96" i="44"/>
  <c r="AR96" i="44"/>
  <c r="AQ97" i="44"/>
  <c r="AR97" i="44"/>
  <c r="AQ98" i="44"/>
  <c r="AR98" i="44"/>
  <c r="AQ99" i="44"/>
  <c r="AR99" i="44"/>
  <c r="AQ100" i="44"/>
  <c r="AR100" i="44"/>
  <c r="AQ101" i="44"/>
  <c r="AR101" i="44"/>
  <c r="AQ102" i="44"/>
  <c r="AR102" i="44"/>
  <c r="AQ103" i="44"/>
  <c r="AR103" i="44"/>
  <c r="AQ104" i="44"/>
  <c r="AR104" i="44"/>
  <c r="AQ105" i="44"/>
  <c r="AR105" i="44"/>
  <c r="AQ106" i="44"/>
  <c r="AR106" i="44"/>
  <c r="AQ107" i="44"/>
  <c r="AR107" i="44"/>
  <c r="AQ108" i="44"/>
  <c r="AR108" i="44"/>
  <c r="AQ109" i="44"/>
  <c r="AR109" i="44"/>
  <c r="AQ110" i="44"/>
  <c r="AR110" i="44"/>
  <c r="AQ111" i="44"/>
  <c r="AR111" i="44"/>
  <c r="AQ112" i="44"/>
  <c r="AR112" i="44"/>
  <c r="AQ113" i="44"/>
  <c r="AR113" i="44"/>
  <c r="AQ114" i="44"/>
  <c r="AR114" i="44"/>
  <c r="AQ115" i="44"/>
  <c r="AR115" i="44"/>
  <c r="AQ116" i="44"/>
  <c r="AR116" i="44"/>
  <c r="AQ117" i="44"/>
  <c r="AR117" i="44"/>
  <c r="AQ118" i="44"/>
  <c r="AR118" i="44"/>
  <c r="AQ119" i="44"/>
  <c r="AR119" i="44"/>
  <c r="AQ120" i="44"/>
  <c r="AR120" i="44"/>
  <c r="AQ121" i="44"/>
  <c r="AR121" i="44"/>
  <c r="AQ122" i="44"/>
  <c r="AR122" i="44"/>
  <c r="AQ123" i="44"/>
  <c r="AR123" i="44"/>
  <c r="AQ124" i="44"/>
  <c r="AR124" i="44"/>
  <c r="AQ125" i="44"/>
  <c r="AR125" i="44"/>
  <c r="AQ126" i="44"/>
  <c r="AR126" i="44"/>
  <c r="AQ129" i="44"/>
  <c r="AR129" i="44"/>
  <c r="AQ130" i="44"/>
  <c r="AR130" i="44"/>
  <c r="AQ131" i="44"/>
  <c r="AR131" i="44"/>
  <c r="AQ132" i="44"/>
  <c r="AR132" i="44"/>
  <c r="AQ133" i="44"/>
  <c r="AR133" i="44"/>
  <c r="AQ134" i="44"/>
  <c r="AR134" i="44"/>
  <c r="AQ135" i="44"/>
  <c r="AR135" i="44"/>
  <c r="AQ136" i="44"/>
  <c r="AR136" i="44"/>
  <c r="AQ137" i="44"/>
  <c r="AR137" i="44"/>
  <c r="AQ138" i="44"/>
  <c r="AR138" i="44"/>
  <c r="AQ139" i="44"/>
  <c r="AR139" i="44"/>
  <c r="AQ140" i="44"/>
  <c r="AR140" i="44"/>
  <c r="AQ141" i="44"/>
  <c r="AR141" i="44"/>
  <c r="AQ142" i="44"/>
  <c r="AR142" i="44"/>
  <c r="AQ143" i="44"/>
  <c r="AR143" i="44"/>
  <c r="AQ144" i="44"/>
  <c r="AR144" i="44"/>
  <c r="AQ145" i="44"/>
  <c r="AR145" i="44"/>
  <c r="AQ146" i="44"/>
  <c r="AR146" i="44"/>
  <c r="AQ149" i="44"/>
  <c r="AR149" i="44"/>
  <c r="AQ150" i="44"/>
  <c r="AR150" i="44"/>
  <c r="AQ151" i="44"/>
  <c r="AR151" i="44"/>
  <c r="AQ152" i="44"/>
  <c r="AR152" i="44"/>
  <c r="AQ153" i="44"/>
  <c r="AR153" i="44"/>
  <c r="AQ154" i="44"/>
  <c r="AR154" i="44"/>
  <c r="AQ155" i="44"/>
  <c r="AR155" i="44"/>
  <c r="AQ156" i="44"/>
  <c r="AR156" i="44"/>
  <c r="AQ157" i="44"/>
  <c r="AR157" i="44"/>
  <c r="AQ158" i="44"/>
  <c r="AR158" i="44"/>
  <c r="AQ159" i="44"/>
  <c r="AR159" i="44"/>
  <c r="AQ160" i="44"/>
  <c r="AR160" i="44"/>
  <c r="AQ161" i="44"/>
  <c r="AR161" i="44"/>
  <c r="AQ162" i="44"/>
  <c r="AR162" i="44"/>
  <c r="AQ163" i="44"/>
  <c r="AR163" i="44"/>
  <c r="AQ164" i="44"/>
  <c r="AR164" i="44"/>
  <c r="AQ165" i="44"/>
  <c r="AR165" i="44"/>
  <c r="AQ166" i="44"/>
  <c r="AR166" i="44"/>
  <c r="AQ167" i="44"/>
  <c r="AR167" i="44"/>
  <c r="AQ168" i="44"/>
  <c r="AR168" i="44"/>
  <c r="AR95" i="44"/>
  <c r="AQ95" i="44"/>
  <c r="AQ90" i="44"/>
  <c r="AR90" i="44"/>
  <c r="AQ91" i="44"/>
  <c r="AR91" i="44"/>
  <c r="AQ92" i="44"/>
  <c r="AR92" i="44"/>
  <c r="AQ93" i="44"/>
  <c r="AR93" i="44"/>
  <c r="AR89" i="44"/>
  <c r="AQ89" i="44"/>
  <c r="AQ82" i="44"/>
  <c r="AR82" i="44"/>
  <c r="AQ83" i="44"/>
  <c r="AR83" i="44"/>
  <c r="AQ84" i="44"/>
  <c r="AR84" i="44"/>
  <c r="AQ85" i="44"/>
  <c r="AR85" i="44"/>
  <c r="AQ86" i="44"/>
  <c r="AR86" i="44"/>
  <c r="AQ87" i="44"/>
  <c r="AR87" i="44"/>
  <c r="AR80" i="44"/>
  <c r="AQ80" i="44"/>
  <c r="AQ49" i="44"/>
  <c r="AR49" i="44"/>
  <c r="AQ50" i="44"/>
  <c r="AR50" i="44"/>
  <c r="AQ51" i="44"/>
  <c r="AR51" i="44"/>
  <c r="AQ52" i="44"/>
  <c r="AR52" i="44"/>
  <c r="AQ53" i="44"/>
  <c r="AR53" i="44"/>
  <c r="AQ54" i="44"/>
  <c r="AR54" i="44"/>
  <c r="AQ55" i="44"/>
  <c r="AR55" i="44"/>
  <c r="AQ56" i="44"/>
  <c r="AR56" i="44"/>
  <c r="AQ57" i="44"/>
  <c r="AR57" i="44"/>
  <c r="AQ58" i="44"/>
  <c r="AR58" i="44"/>
  <c r="AQ59" i="44"/>
  <c r="AR59" i="44"/>
  <c r="AQ60" i="44"/>
  <c r="AR60" i="44"/>
  <c r="AQ61" i="44"/>
  <c r="AR61" i="44"/>
  <c r="AQ62" i="44"/>
  <c r="AR62" i="44"/>
  <c r="AQ63" i="44"/>
  <c r="AR63" i="44"/>
  <c r="AQ64" i="44"/>
  <c r="AR64" i="44"/>
  <c r="AQ65" i="44"/>
  <c r="AR65" i="44"/>
  <c r="AQ66" i="44"/>
  <c r="AR66" i="44"/>
  <c r="AQ67" i="44"/>
  <c r="AR67" i="44"/>
  <c r="AQ68" i="44"/>
  <c r="AR68" i="44"/>
  <c r="AQ69" i="44"/>
  <c r="AR69" i="44"/>
  <c r="AQ70" i="44"/>
  <c r="AR70" i="44"/>
  <c r="AQ71" i="44"/>
  <c r="AR71" i="44"/>
  <c r="AQ72" i="44"/>
  <c r="AR72" i="44"/>
  <c r="AQ73" i="44"/>
  <c r="AR73" i="44"/>
  <c r="AQ74" i="44"/>
  <c r="AR74" i="44"/>
  <c r="AQ75" i="44"/>
  <c r="AR75" i="44"/>
  <c r="AQ76" i="44"/>
  <c r="AR76" i="44"/>
  <c r="AQ77" i="44"/>
  <c r="AR77" i="44"/>
  <c r="AQ78" i="44"/>
  <c r="AR78" i="44"/>
  <c r="AR48" i="44"/>
  <c r="AQ48" i="44"/>
  <c r="AQ42" i="44"/>
  <c r="AR42" i="44"/>
  <c r="AQ43" i="44"/>
  <c r="AR43" i="44"/>
  <c r="AQ44" i="44"/>
  <c r="AR44" i="44"/>
  <c r="AQ34" i="44"/>
  <c r="AR34" i="44"/>
  <c r="AQ35" i="44"/>
  <c r="AR35" i="44"/>
  <c r="AQ36" i="44"/>
  <c r="AR36" i="44"/>
  <c r="AQ37" i="44"/>
  <c r="AR37" i="44"/>
  <c r="AQ38" i="44"/>
  <c r="AR38" i="44"/>
  <c r="AQ39" i="44"/>
  <c r="AR39" i="44"/>
  <c r="AQ40" i="44"/>
  <c r="AR40" i="44"/>
  <c r="AQ41" i="44"/>
  <c r="AR41" i="44"/>
  <c r="AR33" i="44"/>
  <c r="AQ33" i="44"/>
  <c r="AQ21" i="44" l="1"/>
  <c r="AR21" i="44"/>
  <c r="AQ22" i="44"/>
  <c r="AR22" i="44"/>
  <c r="AR23" i="44"/>
  <c r="AQ24" i="44"/>
  <c r="AR24" i="44"/>
  <c r="AQ25" i="44"/>
  <c r="AR25" i="44"/>
  <c r="AQ26" i="44"/>
  <c r="AR26" i="44"/>
  <c r="AQ27" i="44"/>
  <c r="AR27" i="44"/>
  <c r="AQ28" i="44"/>
  <c r="AR28" i="44"/>
  <c r="AQ6" i="44"/>
  <c r="AR6" i="44"/>
  <c r="AQ7" i="44"/>
  <c r="AR7" i="44"/>
  <c r="AQ8" i="44"/>
  <c r="AR8" i="44"/>
  <c r="AQ9" i="44"/>
  <c r="AR9" i="44"/>
  <c r="AQ10" i="44"/>
  <c r="AR10" i="44"/>
  <c r="AQ11" i="44"/>
  <c r="AR11" i="44"/>
  <c r="AQ12" i="44"/>
  <c r="AR12" i="44"/>
  <c r="AQ13" i="44"/>
  <c r="AR13" i="44"/>
  <c r="AQ14" i="44"/>
  <c r="AR14" i="44"/>
  <c r="AQ15" i="44"/>
  <c r="AR15" i="44"/>
  <c r="AQ16" i="44"/>
  <c r="AR16" i="44"/>
  <c r="AQ17" i="44"/>
  <c r="AR17" i="44"/>
  <c r="AQ18" i="44"/>
  <c r="AR18" i="44"/>
  <c r="AQ19" i="44"/>
  <c r="AR19" i="44"/>
  <c r="AQ20" i="44"/>
  <c r="AR20" i="44"/>
  <c r="AR5" i="44"/>
  <c r="AQ5" i="44"/>
  <c r="AP414" i="44"/>
  <c r="AP415" i="44"/>
  <c r="AP416" i="44"/>
  <c r="AP417" i="44"/>
  <c r="AP411" i="44"/>
  <c r="AP363" i="44"/>
  <c r="AP364" i="44"/>
  <c r="AP365" i="44"/>
  <c r="AP366" i="44"/>
  <c r="AP367" i="44"/>
  <c r="AP368" i="44"/>
  <c r="AP369" i="44"/>
  <c r="AP370" i="44"/>
  <c r="AP371" i="44"/>
  <c r="AP372" i="44"/>
  <c r="AP373" i="44"/>
  <c r="AP374" i="44"/>
  <c r="AP375" i="44"/>
  <c r="AP376" i="44"/>
  <c r="AP377" i="44"/>
  <c r="AP378" i="44"/>
  <c r="AP379" i="44"/>
  <c r="AP380" i="44"/>
  <c r="AP381" i="44"/>
  <c r="AP382" i="44"/>
  <c r="AP383" i="44"/>
  <c r="AP384" i="44"/>
  <c r="AP385" i="44"/>
  <c r="AP386" i="44"/>
  <c r="AP387" i="44"/>
  <c r="AP388" i="44"/>
  <c r="AP389" i="44"/>
  <c r="AP390" i="44"/>
  <c r="AP391" i="44"/>
  <c r="AP392" i="44"/>
  <c r="AP393" i="44"/>
  <c r="AP394" i="44"/>
  <c r="AP395" i="44"/>
  <c r="AP396" i="44"/>
  <c r="AP397" i="44"/>
  <c r="AP398" i="44"/>
  <c r="AP399" i="44"/>
  <c r="AP400" i="44"/>
  <c r="AP401" i="44"/>
  <c r="AP402" i="44"/>
  <c r="AP403" i="44"/>
  <c r="AP404" i="44"/>
  <c r="AP405" i="44"/>
  <c r="AP406" i="44"/>
  <c r="AP407" i="44"/>
  <c r="AP362" i="44"/>
  <c r="AP357" i="44"/>
  <c r="AP358" i="44"/>
  <c r="AP359" i="44"/>
  <c r="AP356" i="44"/>
  <c r="AP348" i="44"/>
  <c r="AP349" i="44"/>
  <c r="AP350" i="44"/>
  <c r="AP351" i="44"/>
  <c r="AP352" i="44"/>
  <c r="AP353" i="44"/>
  <c r="AP354" i="44"/>
  <c r="AP347" i="44"/>
  <c r="AP316" i="44"/>
  <c r="AP317" i="44"/>
  <c r="AP318" i="44"/>
  <c r="AP319" i="44"/>
  <c r="AP320" i="44"/>
  <c r="AP321" i="44"/>
  <c r="AP322" i="44"/>
  <c r="AP323" i="44"/>
  <c r="AP324" i="44"/>
  <c r="AP325" i="44"/>
  <c r="AP326" i="44"/>
  <c r="AP327" i="44"/>
  <c r="AP328" i="44"/>
  <c r="AP329" i="44"/>
  <c r="AP330" i="44"/>
  <c r="AP331" i="44"/>
  <c r="AP332" i="44"/>
  <c r="AP333" i="44"/>
  <c r="AP334" i="44"/>
  <c r="AP335" i="44"/>
  <c r="AP336" i="44"/>
  <c r="AP337" i="44"/>
  <c r="AP338" i="44"/>
  <c r="AP339" i="44"/>
  <c r="AP340" i="44"/>
  <c r="AP341" i="44"/>
  <c r="AP342" i="44"/>
  <c r="AP343" i="44"/>
  <c r="AP315" i="44"/>
  <c r="AP288" i="44"/>
  <c r="AP289" i="44"/>
  <c r="AP290" i="44"/>
  <c r="AP291" i="44"/>
  <c r="AP292" i="44"/>
  <c r="AP293" i="44"/>
  <c r="AP294" i="44"/>
  <c r="AP295" i="44"/>
  <c r="AP296" i="44"/>
  <c r="AP297" i="44"/>
  <c r="AP298" i="44"/>
  <c r="AP299" i="44"/>
  <c r="AP300" i="44"/>
  <c r="AP301" i="44"/>
  <c r="AP302" i="44"/>
  <c r="AP303" i="44"/>
  <c r="AP304" i="44"/>
  <c r="AP305" i="44"/>
  <c r="AP306" i="44"/>
  <c r="AP307" i="44"/>
  <c r="AP308" i="44"/>
  <c r="AP309" i="44"/>
  <c r="AP310" i="44"/>
  <c r="AP311" i="44"/>
  <c r="AP287" i="44"/>
  <c r="AP262" i="44"/>
  <c r="AP263" i="44"/>
  <c r="AP264" i="44"/>
  <c r="AP265" i="44"/>
  <c r="AP266" i="44"/>
  <c r="AP267" i="44"/>
  <c r="AP268" i="44"/>
  <c r="AP269" i="44"/>
  <c r="AP270" i="44"/>
  <c r="AP271" i="44"/>
  <c r="AP272" i="44"/>
  <c r="AP273" i="44"/>
  <c r="AP274" i="44"/>
  <c r="AP275" i="44"/>
  <c r="AP276" i="44"/>
  <c r="AP277" i="44"/>
  <c r="AP278" i="44"/>
  <c r="AP279" i="44"/>
  <c r="AP280" i="44"/>
  <c r="AP281" i="44"/>
  <c r="AP282" i="44"/>
  <c r="AP250" i="44"/>
  <c r="AP251" i="44"/>
  <c r="AP252" i="44"/>
  <c r="AP255" i="44"/>
  <c r="AP256" i="44"/>
  <c r="AP257" i="44"/>
  <c r="AP258" i="44"/>
  <c r="AP259" i="44"/>
  <c r="AP260" i="44"/>
  <c r="AP261" i="44"/>
  <c r="AP249" i="44"/>
  <c r="AP212" i="44"/>
  <c r="AP213" i="44"/>
  <c r="AP214" i="44"/>
  <c r="AP215" i="44"/>
  <c r="AP216" i="44"/>
  <c r="AP217" i="44"/>
  <c r="AP218" i="44"/>
  <c r="AP219" i="44"/>
  <c r="AP220" i="44"/>
  <c r="AP221" i="44"/>
  <c r="AP222" i="44"/>
  <c r="AP224" i="44"/>
  <c r="AP225" i="44"/>
  <c r="AP226" i="44"/>
  <c r="AP227" i="44"/>
  <c r="AP228" i="44"/>
  <c r="AP229" i="44"/>
  <c r="AP230" i="44"/>
  <c r="AP231" i="44"/>
  <c r="AP232" i="44"/>
  <c r="AP233" i="44"/>
  <c r="AP234" i="44"/>
  <c r="AP235" i="44"/>
  <c r="AP236" i="44"/>
  <c r="AP237" i="44"/>
  <c r="AP238" i="44"/>
  <c r="AP239" i="44"/>
  <c r="AP240" i="44"/>
  <c r="AP241" i="44"/>
  <c r="AP242" i="44"/>
  <c r="AP243" i="44"/>
  <c r="AP244" i="44"/>
  <c r="AP245" i="44"/>
  <c r="AP211" i="44"/>
  <c r="AP174" i="44"/>
  <c r="AP175" i="44"/>
  <c r="AP176" i="44"/>
  <c r="AP177" i="44"/>
  <c r="AP178" i="44"/>
  <c r="AP179" i="44"/>
  <c r="AP180" i="44"/>
  <c r="AP181" i="44"/>
  <c r="AP182" i="44"/>
  <c r="AP183" i="44"/>
  <c r="AP184" i="44"/>
  <c r="AP185" i="44"/>
  <c r="AP186" i="44"/>
  <c r="AP187" i="44"/>
  <c r="AP188" i="44"/>
  <c r="AP189" i="44"/>
  <c r="AP190" i="44"/>
  <c r="AP191" i="44"/>
  <c r="AP192" i="44"/>
  <c r="AP193" i="44"/>
  <c r="AP194" i="44"/>
  <c r="AP195" i="44"/>
  <c r="AP196" i="44"/>
  <c r="AP197" i="44"/>
  <c r="AP198" i="44"/>
  <c r="AP199" i="44"/>
  <c r="AP200" i="44"/>
  <c r="AP201" i="44"/>
  <c r="AP202" i="44"/>
  <c r="AP203" i="44"/>
  <c r="AP204" i="44"/>
  <c r="AP205" i="44"/>
  <c r="AP206" i="44"/>
  <c r="AP207" i="44"/>
  <c r="AP208" i="44"/>
  <c r="AP209" i="44"/>
  <c r="AP173" i="44"/>
  <c r="AP96" i="44"/>
  <c r="AP97" i="44"/>
  <c r="AP98" i="44"/>
  <c r="AP99" i="44"/>
  <c r="AP100" i="44"/>
  <c r="AP101" i="44"/>
  <c r="AP102" i="44"/>
  <c r="AP103" i="44"/>
  <c r="AP104" i="44"/>
  <c r="AP105" i="44"/>
  <c r="AP106" i="44"/>
  <c r="AP107" i="44"/>
  <c r="AP108" i="44"/>
  <c r="AP109" i="44"/>
  <c r="AP110" i="44"/>
  <c r="AP111" i="44"/>
  <c r="AP112" i="44"/>
  <c r="AP113" i="44"/>
  <c r="AP114" i="44"/>
  <c r="AP115" i="44"/>
  <c r="AP116" i="44"/>
  <c r="AP117" i="44"/>
  <c r="AP118" i="44"/>
  <c r="AP119" i="44"/>
  <c r="AP120" i="44"/>
  <c r="AP121" i="44"/>
  <c r="AP122" i="44"/>
  <c r="AP123" i="44"/>
  <c r="AP124" i="44"/>
  <c r="AP125" i="44"/>
  <c r="AP126" i="44"/>
  <c r="AP129" i="44"/>
  <c r="AP130" i="44"/>
  <c r="AP131" i="44"/>
  <c r="AP132" i="44"/>
  <c r="AP133" i="44"/>
  <c r="AP134" i="44"/>
  <c r="AP135" i="44"/>
  <c r="AP136" i="44"/>
  <c r="AP137" i="44"/>
  <c r="AP138" i="44"/>
  <c r="AP139" i="44"/>
  <c r="AP140" i="44"/>
  <c r="AP141" i="44"/>
  <c r="AP142" i="44"/>
  <c r="AP143" i="44"/>
  <c r="AP144" i="44"/>
  <c r="AP145" i="44"/>
  <c r="AP146" i="44"/>
  <c r="AP149" i="44"/>
  <c r="AP150" i="44"/>
  <c r="AP151" i="44"/>
  <c r="AP152" i="44"/>
  <c r="AP153" i="44"/>
  <c r="AP154" i="44"/>
  <c r="AP155" i="44"/>
  <c r="AP156" i="44"/>
  <c r="AP157" i="44"/>
  <c r="AP158" i="44"/>
  <c r="AP159" i="44"/>
  <c r="AP160" i="44"/>
  <c r="AP161" i="44"/>
  <c r="AP162" i="44"/>
  <c r="AP163" i="44"/>
  <c r="AP164" i="44"/>
  <c r="AP165" i="44"/>
  <c r="AP166" i="44"/>
  <c r="AP167" i="44"/>
  <c r="AP168" i="44"/>
  <c r="AP95" i="44"/>
  <c r="AP90" i="44"/>
  <c r="AP91" i="44"/>
  <c r="AP92" i="44"/>
  <c r="AP93" i="44"/>
  <c r="AP89" i="44"/>
  <c r="AP82" i="44"/>
  <c r="AP83" i="44"/>
  <c r="AP84" i="44"/>
  <c r="AP85" i="44"/>
  <c r="AP86" i="44"/>
  <c r="AP87" i="44"/>
  <c r="AP80" i="44"/>
  <c r="AP49" i="44"/>
  <c r="AP50" i="44"/>
  <c r="AP51" i="44"/>
  <c r="AP52" i="44"/>
  <c r="AP53" i="44"/>
  <c r="AP54" i="44"/>
  <c r="AP55" i="44"/>
  <c r="AP56" i="44"/>
  <c r="AP57" i="44"/>
  <c r="AP58" i="44"/>
  <c r="AP59" i="44"/>
  <c r="AP60" i="44"/>
  <c r="AP61" i="44"/>
  <c r="AP62" i="44"/>
  <c r="AP63" i="44"/>
  <c r="AP64" i="44"/>
  <c r="AP65" i="44"/>
  <c r="AP66" i="44"/>
  <c r="AP67" i="44"/>
  <c r="AP68" i="44"/>
  <c r="AP69" i="44"/>
  <c r="AP70" i="44"/>
  <c r="AP71" i="44"/>
  <c r="AP72" i="44"/>
  <c r="AP73" i="44"/>
  <c r="AP74" i="44"/>
  <c r="AP75" i="44"/>
  <c r="AP76" i="44"/>
  <c r="AP77" i="44"/>
  <c r="AP78" i="44"/>
  <c r="AP48" i="44"/>
  <c r="AP34" i="44"/>
  <c r="AP35" i="44"/>
  <c r="AP36" i="44"/>
  <c r="AP37" i="44"/>
  <c r="AP38" i="44"/>
  <c r="AP39" i="44"/>
  <c r="AP40" i="44"/>
  <c r="AP41" i="44"/>
  <c r="AP42" i="44"/>
  <c r="AP43" i="44"/>
  <c r="AP44" i="44"/>
  <c r="AP33" i="44"/>
  <c r="AP22" i="44"/>
  <c r="AP23" i="44"/>
  <c r="AP24" i="44"/>
  <c r="AP25" i="44"/>
  <c r="AP26" i="44"/>
  <c r="AP27" i="44"/>
  <c r="AP28" i="44"/>
  <c r="AP11" i="44"/>
  <c r="AP12" i="44"/>
  <c r="AP13" i="44"/>
  <c r="AP14" i="44"/>
  <c r="AP15" i="44"/>
  <c r="AP16" i="44"/>
  <c r="AP17" i="44"/>
  <c r="AP18" i="44"/>
  <c r="AP19" i="44"/>
  <c r="AP20" i="44"/>
  <c r="AP21" i="44"/>
  <c r="AP6" i="44"/>
  <c r="AP7" i="44"/>
  <c r="AP8" i="44"/>
  <c r="AP9" i="44"/>
  <c r="AP10" i="44"/>
  <c r="AP5" i="44"/>
  <c r="U11" i="44"/>
  <c r="AA80" i="44" l="1"/>
  <c r="AB80" i="44"/>
  <c r="AA411" i="44"/>
  <c r="AB411" i="44"/>
  <c r="I88" i="44"/>
  <c r="E88" i="44" s="1"/>
  <c r="I94" i="44"/>
  <c r="E94" i="44" s="1"/>
  <c r="E186" i="28"/>
  <c r="F88" i="44" l="1"/>
  <c r="G88" i="44" s="1"/>
  <c r="L88" i="44" s="1"/>
  <c r="F94" i="44"/>
  <c r="G94" i="44" s="1"/>
  <c r="L94" i="44" s="1"/>
  <c r="H88" i="44" l="1"/>
  <c r="M88" i="44" s="1"/>
  <c r="H94" i="44"/>
  <c r="M94" i="44" s="1"/>
  <c r="Q27" i="44"/>
  <c r="R27" i="44"/>
  <c r="S27" i="44"/>
  <c r="AE419" i="44"/>
  <c r="AF419" i="44"/>
  <c r="A34" i="47"/>
  <c r="A38" i="47"/>
  <c r="A40" i="47"/>
  <c r="A54" i="47"/>
  <c r="A55" i="47"/>
  <c r="A57" i="47"/>
  <c r="A93" i="47"/>
  <c r="A13" i="47"/>
  <c r="D10" i="46"/>
  <c r="A18" i="46"/>
  <c r="A35" i="47" s="1"/>
  <c r="A19" i="46"/>
  <c r="A36" i="47" s="1"/>
  <c r="A20" i="46"/>
  <c r="A22" i="46"/>
  <c r="A41" i="47" s="1"/>
  <c r="AC98" i="44" l="1"/>
  <c r="AC287" i="44"/>
  <c r="AC306" i="44"/>
  <c r="AD98" i="44"/>
  <c r="AD287" i="44"/>
  <c r="AD140" i="44"/>
  <c r="AD205" i="44"/>
  <c r="AC140" i="44"/>
  <c r="AC205" i="44"/>
  <c r="AC290" i="44"/>
  <c r="AD290" i="44"/>
  <c r="AB264" i="44"/>
  <c r="AA380" i="44"/>
  <c r="AB84" i="44"/>
  <c r="AB114" i="44"/>
  <c r="AB205" i="44"/>
  <c r="AB315" i="44"/>
  <c r="AB362" i="44"/>
  <c r="AB24" i="44"/>
  <c r="AB283" i="44"/>
  <c r="AB380" i="44"/>
  <c r="AA315" i="44"/>
  <c r="AA362" i="44"/>
  <c r="AA283" i="44"/>
  <c r="AB355" i="44"/>
  <c r="AB372" i="44"/>
  <c r="AA264" i="44"/>
  <c r="AA114" i="44"/>
  <c r="AA84" i="44"/>
  <c r="AA24" i="44"/>
  <c r="AA372" i="44"/>
  <c r="AA355" i="44"/>
  <c r="I210" i="44"/>
  <c r="E210" i="44" s="1"/>
  <c r="F210" i="44" l="1"/>
  <c r="Q414" i="44"/>
  <c r="R414" i="44"/>
  <c r="S414" i="44"/>
  <c r="T414" i="44"/>
  <c r="U414" i="44"/>
  <c r="V414" i="44"/>
  <c r="G210" i="44" l="1"/>
  <c r="L210" i="44" s="1"/>
  <c r="H210" i="44"/>
  <c r="M210" i="44" s="1"/>
  <c r="AB122" i="47" l="1"/>
  <c r="AA122" i="47"/>
  <c r="Z122" i="47"/>
  <c r="Y122" i="47"/>
  <c r="X122" i="47"/>
  <c r="W122" i="47"/>
  <c r="V122" i="47"/>
  <c r="U122" i="47"/>
  <c r="T122" i="47"/>
  <c r="S122" i="47"/>
  <c r="R122" i="47"/>
  <c r="Q122" i="47"/>
  <c r="P122" i="47"/>
  <c r="O122" i="47"/>
  <c r="N122" i="47"/>
  <c r="M122" i="47"/>
  <c r="L122" i="47"/>
  <c r="K122" i="47"/>
  <c r="J122" i="47"/>
  <c r="I122" i="47"/>
  <c r="H122" i="47"/>
  <c r="G122" i="47"/>
  <c r="F122" i="47"/>
  <c r="D8" i="47"/>
  <c r="D7" i="47" s="1"/>
  <c r="F124" i="47" l="1"/>
  <c r="Q79" i="44"/>
  <c r="R79" i="44"/>
  <c r="S79" i="44"/>
  <c r="T79" i="44"/>
  <c r="U79" i="44"/>
  <c r="V79" i="44"/>
  <c r="Q133" i="44" l="1"/>
  <c r="A25" i="46"/>
  <c r="A33" i="47" s="1"/>
  <c r="A40" i="46"/>
  <c r="A52" i="47" s="1"/>
  <c r="A42" i="46"/>
  <c r="A56" i="47" s="1"/>
  <c r="A43" i="46"/>
  <c r="A46" i="47" s="1"/>
  <c r="A46" i="46"/>
  <c r="A53" i="47" s="1"/>
  <c r="A49" i="46"/>
  <c r="A60" i="47" s="1"/>
  <c r="A50" i="46"/>
  <c r="A51" i="46"/>
  <c r="A45" i="47" s="1"/>
  <c r="A52" i="46"/>
  <c r="A59" i="47" s="1"/>
  <c r="A54" i="46"/>
  <c r="A61" i="47" s="1"/>
  <c r="A55" i="46"/>
  <c r="A62" i="47" s="1"/>
  <c r="A58" i="46"/>
  <c r="A69" i="46"/>
  <c r="A78" i="47" s="1"/>
  <c r="A70" i="46"/>
  <c r="A79" i="47" s="1"/>
  <c r="A71" i="46"/>
  <c r="A77" i="47" s="1"/>
  <c r="A72" i="46"/>
  <c r="A80" i="47" s="1"/>
  <c r="A73" i="46"/>
  <c r="A85" i="47" s="1"/>
  <c r="A74" i="46"/>
  <c r="A86" i="47" s="1"/>
  <c r="A75" i="46"/>
  <c r="A81" i="47" s="1"/>
  <c r="A76" i="46"/>
  <c r="A87" i="47" s="1"/>
  <c r="A77" i="46"/>
  <c r="A92" i="47" s="1"/>
  <c r="A78" i="46"/>
  <c r="A84" i="47" s="1"/>
  <c r="A79" i="46"/>
  <c r="A90" i="47" s="1"/>
  <c r="A80" i="46"/>
  <c r="A91" i="47" s="1"/>
  <c r="A84" i="46"/>
  <c r="A85" i="46"/>
  <c r="A58" i="47" s="1"/>
  <c r="A88" i="46"/>
  <c r="A95" i="47" s="1"/>
  <c r="A93" i="46"/>
  <c r="A98" i="47" s="1"/>
  <c r="A94" i="46"/>
  <c r="A100" i="47" s="1"/>
  <c r="A95" i="46"/>
  <c r="A96" i="46"/>
  <c r="A98" i="46"/>
  <c r="A107" i="47" s="1"/>
  <c r="A99" i="46"/>
  <c r="A114" i="47" s="1"/>
  <c r="A100" i="46"/>
  <c r="A113" i="47" s="1"/>
  <c r="A101" i="46"/>
  <c r="A115" i="47" s="1"/>
  <c r="A102" i="46"/>
  <c r="A108" i="47" s="1"/>
  <c r="A103" i="46"/>
  <c r="A109" i="47" s="1"/>
  <c r="A104" i="46"/>
  <c r="A116" i="47" s="1"/>
  <c r="A105" i="46"/>
  <c r="A117" i="47" s="1"/>
  <c r="A106" i="46"/>
  <c r="A110" i="47" s="1"/>
  <c r="A107" i="46"/>
  <c r="A111" i="47" s="1"/>
  <c r="A108" i="46"/>
  <c r="A112" i="47" s="1"/>
  <c r="A27" i="46"/>
  <c r="A39" i="47" s="1"/>
  <c r="A30" i="46"/>
  <c r="A42" i="47" s="1"/>
  <c r="A31" i="46"/>
  <c r="A43" i="47" s="1"/>
  <c r="A32" i="46"/>
  <c r="A44" i="47" s="1"/>
  <c r="A15" i="45"/>
  <c r="AB112" i="46"/>
  <c r="AA112" i="46"/>
  <c r="Z112" i="46"/>
  <c r="Y112" i="46"/>
  <c r="X112" i="46"/>
  <c r="W112" i="46"/>
  <c r="V112" i="46"/>
  <c r="U112" i="46"/>
  <c r="T112" i="46"/>
  <c r="S112" i="46"/>
  <c r="R112" i="46"/>
  <c r="Q112" i="46"/>
  <c r="P112" i="46"/>
  <c r="O112" i="46"/>
  <c r="N112" i="46"/>
  <c r="M112" i="46"/>
  <c r="L112" i="46"/>
  <c r="K112" i="46"/>
  <c r="J112" i="46"/>
  <c r="I112" i="46"/>
  <c r="H112" i="46"/>
  <c r="G112" i="46"/>
  <c r="F112" i="46"/>
  <c r="D9" i="46"/>
  <c r="AA410" i="44" l="1"/>
  <c r="AA159" i="44"/>
  <c r="AA111" i="44"/>
  <c r="AA59" i="44"/>
  <c r="AA347" i="44"/>
  <c r="AB382" i="44"/>
  <c r="AB15" i="44"/>
  <c r="AB36" i="44"/>
  <c r="AB54" i="44"/>
  <c r="AB70" i="44"/>
  <c r="AB89" i="44"/>
  <c r="AB106" i="44"/>
  <c r="AB122" i="44"/>
  <c r="AB140" i="44"/>
  <c r="AB158" i="44"/>
  <c r="AB177" i="44"/>
  <c r="AB193" i="44"/>
  <c r="AB209" i="44"/>
  <c r="AB226" i="44"/>
  <c r="AB242" i="44"/>
  <c r="AB262" i="44"/>
  <c r="AB278" i="44"/>
  <c r="AB297" i="44"/>
  <c r="AB331" i="44"/>
  <c r="AB349" i="44"/>
  <c r="AB366" i="44"/>
  <c r="AB16" i="44"/>
  <c r="AB37" i="44"/>
  <c r="AB55" i="44"/>
  <c r="AB71" i="44"/>
  <c r="AB90" i="44"/>
  <c r="AB107" i="44"/>
  <c r="AB123" i="44"/>
  <c r="AB141" i="44"/>
  <c r="AB159" i="44"/>
  <c r="AB178" i="44"/>
  <c r="AB170" i="44"/>
  <c r="AA198" i="44"/>
  <c r="AA145" i="44"/>
  <c r="AA95" i="44"/>
  <c r="AA41" i="44"/>
  <c r="AA295" i="44"/>
  <c r="AB124" i="44"/>
  <c r="AB19" i="44"/>
  <c r="AB40" i="44"/>
  <c r="AB58" i="44"/>
  <c r="AB74" i="44"/>
  <c r="AB93" i="44"/>
  <c r="AB110" i="44"/>
  <c r="AB126" i="44"/>
  <c r="AB144" i="44"/>
  <c r="AB162" i="44"/>
  <c r="AB181" i="44"/>
  <c r="AB197" i="44"/>
  <c r="AB213" i="44"/>
  <c r="AB230" i="44"/>
  <c r="AB249" i="44"/>
  <c r="AB410" i="44"/>
  <c r="AA186" i="44"/>
  <c r="AA79" i="44"/>
  <c r="AA260" i="44"/>
  <c r="AB23" i="44"/>
  <c r="AB62" i="44"/>
  <c r="AB98" i="44"/>
  <c r="AB132" i="44"/>
  <c r="AB166" i="44"/>
  <c r="AB201" i="44"/>
  <c r="AB234" i="44"/>
  <c r="AB266" i="44"/>
  <c r="AB289" i="44"/>
  <c r="AB309" i="44"/>
  <c r="AB327" i="44"/>
  <c r="AB353" i="44"/>
  <c r="AB8" i="44"/>
  <c r="AB33" i="44"/>
  <c r="AB59" i="44"/>
  <c r="AB79" i="44"/>
  <c r="AB103" i="44"/>
  <c r="AB129" i="44"/>
  <c r="AB151" i="44"/>
  <c r="AB174" i="44"/>
  <c r="AB194" i="44"/>
  <c r="AB210" i="44"/>
  <c r="AB227" i="44"/>
  <c r="AB243" i="44"/>
  <c r="AB263" i="44"/>
  <c r="AB279" i="44"/>
  <c r="AB298" i="44"/>
  <c r="AB316" i="44"/>
  <c r="AB332" i="44"/>
  <c r="AB350" i="44"/>
  <c r="AB367" i="44"/>
  <c r="AB14" i="44"/>
  <c r="AB35" i="44"/>
  <c r="AB53" i="44"/>
  <c r="AB69" i="44"/>
  <c r="AB87" i="44"/>
  <c r="AB105" i="44"/>
  <c r="AB121" i="44"/>
  <c r="AB139" i="44"/>
  <c r="AB157" i="44"/>
  <c r="AB176" i="44"/>
  <c r="AB192" i="44"/>
  <c r="AB208" i="44"/>
  <c r="AB225" i="44"/>
  <c r="AB241" i="44"/>
  <c r="AB261" i="44"/>
  <c r="AB277" i="44"/>
  <c r="AB296" i="44"/>
  <c r="AB312" i="44"/>
  <c r="AB330" i="44"/>
  <c r="AB348" i="44"/>
  <c r="AB365" i="44"/>
  <c r="AB9" i="44"/>
  <c r="AB82" i="44"/>
  <c r="AB152" i="44"/>
  <c r="AB219" i="44"/>
  <c r="AB291" i="44"/>
  <c r="AB359" i="44"/>
  <c r="AB388" i="44"/>
  <c r="AB404" i="44"/>
  <c r="AA213" i="44"/>
  <c r="AA230" i="44"/>
  <c r="AA249" i="44"/>
  <c r="AA266" i="44"/>
  <c r="AA282" i="44"/>
  <c r="AA301" i="44"/>
  <c r="AA319" i="44"/>
  <c r="AA335" i="44"/>
  <c r="AA353" i="44"/>
  <c r="AA370" i="44"/>
  <c r="AA386" i="44"/>
  <c r="AA402" i="44"/>
  <c r="AA12" i="44"/>
  <c r="AB52" i="44"/>
  <c r="AB120" i="44"/>
  <c r="AB191" i="44"/>
  <c r="AB260" i="44"/>
  <c r="AB329" i="44"/>
  <c r="AB381" i="44"/>
  <c r="AB397" i="44"/>
  <c r="AB417" i="44"/>
  <c r="AA222" i="44"/>
  <c r="AA239" i="44"/>
  <c r="AA259" i="44"/>
  <c r="AA275" i="44"/>
  <c r="AA294" i="44"/>
  <c r="AA310" i="44"/>
  <c r="AA328" i="44"/>
  <c r="AA344" i="44"/>
  <c r="AA363" i="44"/>
  <c r="AA379" i="44"/>
  <c r="AA395" i="44"/>
  <c r="AA415" i="44"/>
  <c r="AA17" i="44"/>
  <c r="AB21" i="44"/>
  <c r="AB96" i="44"/>
  <c r="AB164" i="44"/>
  <c r="AB232" i="44"/>
  <c r="AB303" i="44"/>
  <c r="AB391" i="44"/>
  <c r="AB407" i="44"/>
  <c r="AA220" i="44"/>
  <c r="AA237" i="44"/>
  <c r="AA257" i="44"/>
  <c r="AA273" i="44"/>
  <c r="AA292" i="44"/>
  <c r="AA308" i="44"/>
  <c r="AA326" i="44"/>
  <c r="AA342" i="44"/>
  <c r="AA360" i="44"/>
  <c r="AA377" i="44"/>
  <c r="AA393" i="44"/>
  <c r="AA409" i="44"/>
  <c r="AA15" i="44"/>
  <c r="AA203" i="44"/>
  <c r="AA187" i="44"/>
  <c r="AA168" i="44"/>
  <c r="AA152" i="44"/>
  <c r="AA134" i="44"/>
  <c r="AA116" i="44"/>
  <c r="AA100" i="44"/>
  <c r="AA82" i="44"/>
  <c r="AA64" i="44"/>
  <c r="AA48" i="44"/>
  <c r="AA20" i="44"/>
  <c r="AA368" i="44"/>
  <c r="AA299" i="44"/>
  <c r="AA228" i="44"/>
  <c r="AB351" i="44"/>
  <c r="AB72" i="44"/>
  <c r="AA163" i="44"/>
  <c r="AA107" i="44"/>
  <c r="AA55" i="44"/>
  <c r="AA329" i="44"/>
  <c r="AB333" i="44"/>
  <c r="AA201" i="44"/>
  <c r="AA185" i="44"/>
  <c r="AA166" i="44"/>
  <c r="AA28" i="44"/>
  <c r="AA174" i="44"/>
  <c r="AA71" i="44"/>
  <c r="AB6" i="44"/>
  <c r="AB27" i="44"/>
  <c r="AB66" i="44"/>
  <c r="AB102" i="44"/>
  <c r="AB136" i="44"/>
  <c r="AB173" i="44"/>
  <c r="AB238" i="44"/>
  <c r="AB270" i="44"/>
  <c r="AB293" i="44"/>
  <c r="AB335" i="44"/>
  <c r="AB357" i="44"/>
  <c r="AB12" i="44"/>
  <c r="AB41" i="44"/>
  <c r="AB63" i="44"/>
  <c r="AB85" i="44"/>
  <c r="AB111" i="44"/>
  <c r="AB133" i="44"/>
  <c r="AB155" i="44"/>
  <c r="AB182" i="44"/>
  <c r="AB198" i="44"/>
  <c r="AB214" i="44"/>
  <c r="AB231" i="44"/>
  <c r="AB250" i="44"/>
  <c r="AB267" i="44"/>
  <c r="AB302" i="44"/>
  <c r="AB320" i="44"/>
  <c r="AB336" i="44"/>
  <c r="AB354" i="44"/>
  <c r="AB371" i="44"/>
  <c r="AB18" i="44"/>
  <c r="AB39" i="44"/>
  <c r="AB57" i="44"/>
  <c r="AB73" i="44"/>
  <c r="AB92" i="44"/>
  <c r="AB109" i="44"/>
  <c r="AB125" i="44"/>
  <c r="AB143" i="44"/>
  <c r="AB161" i="44"/>
  <c r="AB180" i="44"/>
  <c r="AB196" i="44"/>
  <c r="AB212" i="44"/>
  <c r="AB229" i="44"/>
  <c r="AB245" i="44"/>
  <c r="AB265" i="44"/>
  <c r="AB281" i="44"/>
  <c r="AB300" i="44"/>
  <c r="AB318" i="44"/>
  <c r="AB334" i="44"/>
  <c r="AB352" i="44"/>
  <c r="AB369" i="44"/>
  <c r="AB25" i="44"/>
  <c r="AB100" i="44"/>
  <c r="AB168" i="44"/>
  <c r="AB236" i="44"/>
  <c r="AB307" i="44"/>
  <c r="AB374" i="44"/>
  <c r="AB392" i="44"/>
  <c r="AB408" i="44"/>
  <c r="AA217" i="44"/>
  <c r="AA234" i="44"/>
  <c r="AA253" i="44"/>
  <c r="AA270" i="44"/>
  <c r="AA289" i="44"/>
  <c r="AA305" i="44"/>
  <c r="AA323" i="44"/>
  <c r="AA339" i="44"/>
  <c r="AA357" i="44"/>
  <c r="AA374" i="44"/>
  <c r="AA390" i="44"/>
  <c r="AA406" i="44"/>
  <c r="AA16" i="44"/>
  <c r="AB68" i="44"/>
  <c r="AB138" i="44"/>
  <c r="AB207" i="44"/>
  <c r="AB276" i="44"/>
  <c r="AB347" i="44"/>
  <c r="AB385" i="44"/>
  <c r="AB401" i="44"/>
  <c r="AA210" i="44"/>
  <c r="AA227" i="44"/>
  <c r="AA243" i="44"/>
  <c r="AA263" i="44"/>
  <c r="AA279" i="44"/>
  <c r="AA298" i="44"/>
  <c r="AA316" i="44"/>
  <c r="AA332" i="44"/>
  <c r="AA350" i="44"/>
  <c r="AA367" i="44"/>
  <c r="AA383" i="44"/>
  <c r="AA399" i="44"/>
  <c r="AA207" i="44"/>
  <c r="AA21" i="44"/>
  <c r="AB42" i="44"/>
  <c r="AB112" i="44"/>
  <c r="AB183" i="44"/>
  <c r="AB251" i="44"/>
  <c r="AB321" i="44"/>
  <c r="AB379" i="44"/>
  <c r="AB395" i="44"/>
  <c r="AB415" i="44"/>
  <c r="AA225" i="44"/>
  <c r="AA241" i="44"/>
  <c r="AA261" i="44"/>
  <c r="AA277" i="44"/>
  <c r="AA296" i="44"/>
  <c r="AA312" i="44"/>
  <c r="AA330" i="44"/>
  <c r="AA348" i="44"/>
  <c r="AA365" i="44"/>
  <c r="AA381" i="44"/>
  <c r="AA397" i="44"/>
  <c r="AA417" i="44"/>
  <c r="AA19" i="44"/>
  <c r="AA199" i="44"/>
  <c r="AA183" i="44"/>
  <c r="AA164" i="44"/>
  <c r="AA146" i="44"/>
  <c r="AA130" i="44"/>
  <c r="AA112" i="44"/>
  <c r="AA96" i="44"/>
  <c r="AA76" i="44"/>
  <c r="AA60" i="44"/>
  <c r="AA42" i="44"/>
  <c r="AA208" i="44"/>
  <c r="AA351" i="44"/>
  <c r="AA280" i="44"/>
  <c r="AA211" i="44"/>
  <c r="AB280" i="44"/>
  <c r="AA202" i="44"/>
  <c r="AB28" i="44"/>
  <c r="AA133" i="44"/>
  <c r="AA18" i="44"/>
  <c r="AB7" i="44"/>
  <c r="AB44" i="44"/>
  <c r="AB78" i="44"/>
  <c r="AB150" i="44"/>
  <c r="AB185" i="44"/>
  <c r="AB217" i="44"/>
  <c r="AB253" i="44"/>
  <c r="AB274" i="44"/>
  <c r="AB301" i="44"/>
  <c r="AB319" i="44"/>
  <c r="AB339" i="44"/>
  <c r="AB20" i="44"/>
  <c r="AB45" i="44"/>
  <c r="AB67" i="44"/>
  <c r="AB95" i="44"/>
  <c r="AB115" i="44"/>
  <c r="AB137" i="44"/>
  <c r="AB163" i="44"/>
  <c r="AB186" i="44"/>
  <c r="AB202" i="44"/>
  <c r="AB218" i="44"/>
  <c r="AB235" i="44"/>
  <c r="AB255" i="44"/>
  <c r="AB271" i="44"/>
  <c r="AB290" i="44"/>
  <c r="AB306" i="44"/>
  <c r="AB324" i="44"/>
  <c r="AB340" i="44"/>
  <c r="AB358" i="44"/>
  <c r="AB375" i="44"/>
  <c r="AB22" i="44"/>
  <c r="AB43" i="44"/>
  <c r="AB61" i="44"/>
  <c r="AB77" i="44"/>
  <c r="AB97" i="44"/>
  <c r="AB113" i="44"/>
  <c r="AB131" i="44"/>
  <c r="AB149" i="44"/>
  <c r="AB165" i="44"/>
  <c r="AB184" i="44"/>
  <c r="AB200" i="44"/>
  <c r="AB216" i="44"/>
  <c r="AB233" i="44"/>
  <c r="AB252" i="44"/>
  <c r="AB269" i="44"/>
  <c r="AB288" i="44"/>
  <c r="AB304" i="44"/>
  <c r="AB322" i="44"/>
  <c r="AB338" i="44"/>
  <c r="AB356" i="44"/>
  <c r="AB373" i="44"/>
  <c r="AB48" i="44"/>
  <c r="AB116" i="44"/>
  <c r="AB187" i="44"/>
  <c r="AB256" i="44"/>
  <c r="AB325" i="44"/>
  <c r="AB396" i="44"/>
  <c r="AB416" i="44"/>
  <c r="AA221" i="44"/>
  <c r="AA238" i="44"/>
  <c r="AA258" i="44"/>
  <c r="AA274" i="44"/>
  <c r="AA293" i="44"/>
  <c r="AA309" i="44"/>
  <c r="AA327" i="44"/>
  <c r="AA343" i="44"/>
  <c r="AA378" i="44"/>
  <c r="AA394" i="44"/>
  <c r="AA414" i="44"/>
  <c r="AB13" i="44"/>
  <c r="AB86" i="44"/>
  <c r="AB156" i="44"/>
  <c r="AB224" i="44"/>
  <c r="AB295" i="44"/>
  <c r="AB364" i="44"/>
  <c r="AB389" i="44"/>
  <c r="AB405" i="44"/>
  <c r="AA214" i="44"/>
  <c r="AA231" i="44"/>
  <c r="AA250" i="44"/>
  <c r="AA267" i="44"/>
  <c r="AA302" i="44"/>
  <c r="AA320" i="44"/>
  <c r="AA336" i="44"/>
  <c r="AA354" i="44"/>
  <c r="AA371" i="44"/>
  <c r="AA387" i="44"/>
  <c r="AA403" i="44"/>
  <c r="AA9" i="44"/>
  <c r="AA25" i="44"/>
  <c r="AB60" i="44"/>
  <c r="AB130" i="44"/>
  <c r="AB199" i="44"/>
  <c r="AB268" i="44"/>
  <c r="AB337" i="44"/>
  <c r="AB383" i="44"/>
  <c r="AB399" i="44"/>
  <c r="AA212" i="44"/>
  <c r="AA229" i="44"/>
  <c r="AA245" i="44"/>
  <c r="AA265" i="44"/>
  <c r="AA281" i="44"/>
  <c r="AA300" i="44"/>
  <c r="AA318" i="44"/>
  <c r="AA334" i="44"/>
  <c r="AA352" i="44"/>
  <c r="AA369" i="44"/>
  <c r="AA385" i="44"/>
  <c r="AA401" i="44"/>
  <c r="AA7" i="44"/>
  <c r="AA23" i="44"/>
  <c r="AA195" i="44"/>
  <c r="AA179" i="44"/>
  <c r="AA160" i="44"/>
  <c r="AA142" i="44"/>
  <c r="AA124" i="44"/>
  <c r="AA108" i="44"/>
  <c r="AA91" i="44"/>
  <c r="AA72" i="44"/>
  <c r="AA56" i="44"/>
  <c r="AA38" i="44"/>
  <c r="AA400" i="44"/>
  <c r="AA333" i="44"/>
  <c r="AA170" i="44"/>
  <c r="AB11" i="44"/>
  <c r="AB118" i="44"/>
  <c r="AB221" i="44"/>
  <c r="AB370" i="44"/>
  <c r="AB99" i="44"/>
  <c r="AB190" i="44"/>
  <c r="AB259" i="44"/>
  <c r="AB310" i="44"/>
  <c r="AB10" i="44"/>
  <c r="AB83" i="44"/>
  <c r="AB153" i="44"/>
  <c r="AB220" i="44"/>
  <c r="AB292" i="44"/>
  <c r="AB360" i="44"/>
  <c r="AB203" i="44"/>
  <c r="AB384" i="44"/>
  <c r="AA242" i="44"/>
  <c r="AA366" i="44"/>
  <c r="AB34" i="44"/>
  <c r="AB311" i="44"/>
  <c r="AA218" i="44"/>
  <c r="AA340" i="44"/>
  <c r="AA407" i="44"/>
  <c r="AB146" i="44"/>
  <c r="AA233" i="44"/>
  <c r="AA304" i="44"/>
  <c r="AA373" i="44"/>
  <c r="AA27" i="44"/>
  <c r="AA138" i="44"/>
  <c r="AA68" i="44"/>
  <c r="AA317" i="44"/>
  <c r="AB386" i="44"/>
  <c r="AA178" i="44"/>
  <c r="AA99" i="44"/>
  <c r="AA26" i="44"/>
  <c r="AB398" i="44"/>
  <c r="AA197" i="44"/>
  <c r="AA177" i="44"/>
  <c r="AA154" i="44"/>
  <c r="AA136" i="44"/>
  <c r="AA118" i="44"/>
  <c r="AA102" i="44"/>
  <c r="AA66" i="44"/>
  <c r="AA50" i="44"/>
  <c r="AA376" i="44"/>
  <c r="AA307" i="44"/>
  <c r="AA236" i="44"/>
  <c r="AB378" i="44"/>
  <c r="AB108" i="44"/>
  <c r="AA167" i="44"/>
  <c r="AA115" i="44"/>
  <c r="AA63" i="44"/>
  <c r="AA364" i="44"/>
  <c r="AA200" i="44"/>
  <c r="AA184" i="44"/>
  <c r="AA165" i="44"/>
  <c r="AA149" i="44"/>
  <c r="AA131" i="44"/>
  <c r="AA113" i="44"/>
  <c r="AA97" i="44"/>
  <c r="AA77" i="44"/>
  <c r="AA61" i="44"/>
  <c r="AA43" i="44"/>
  <c r="AA10" i="44"/>
  <c r="AA287" i="44"/>
  <c r="AA215" i="44"/>
  <c r="AB299" i="44"/>
  <c r="AB17" i="44"/>
  <c r="AB228" i="44"/>
  <c r="AA232" i="44"/>
  <c r="AB50" i="44"/>
  <c r="AB154" i="44"/>
  <c r="AB258" i="44"/>
  <c r="AB323" i="44"/>
  <c r="AB119" i="44"/>
  <c r="AB206" i="44"/>
  <c r="AB275" i="44"/>
  <c r="AB328" i="44"/>
  <c r="AB26" i="44"/>
  <c r="AB101" i="44"/>
  <c r="AB169" i="44"/>
  <c r="AB237" i="44"/>
  <c r="AB308" i="44"/>
  <c r="AB377" i="44"/>
  <c r="AB272" i="44"/>
  <c r="AB400" i="44"/>
  <c r="AA262" i="44"/>
  <c r="AA331" i="44"/>
  <c r="AA382" i="44"/>
  <c r="AB104" i="44"/>
  <c r="AB376" i="44"/>
  <c r="AA235" i="44"/>
  <c r="AA290" i="44"/>
  <c r="AA358" i="44"/>
  <c r="AA13" i="44"/>
  <c r="AB215" i="44"/>
  <c r="AB387" i="44"/>
  <c r="AA252" i="44"/>
  <c r="AA322" i="44"/>
  <c r="AA389" i="44"/>
  <c r="AA191" i="44"/>
  <c r="AA120" i="44"/>
  <c r="AA52" i="44"/>
  <c r="AB211" i="44"/>
  <c r="AA151" i="44"/>
  <c r="AA85" i="44"/>
  <c r="AA396" i="44"/>
  <c r="AB195" i="44"/>
  <c r="AA193" i="44"/>
  <c r="AA173" i="44"/>
  <c r="AA150" i="44"/>
  <c r="AA132" i="44"/>
  <c r="AA98" i="44"/>
  <c r="AA78" i="44"/>
  <c r="AA62" i="44"/>
  <c r="AA44" i="44"/>
  <c r="AA14" i="44"/>
  <c r="AA359" i="44"/>
  <c r="AA291" i="44"/>
  <c r="AA219" i="44"/>
  <c r="AB317" i="44"/>
  <c r="AB38" i="44"/>
  <c r="AA155" i="44"/>
  <c r="AA103" i="44"/>
  <c r="AA51" i="44"/>
  <c r="AA311" i="44"/>
  <c r="AA196" i="44"/>
  <c r="AA180" i="44"/>
  <c r="AA161" i="44"/>
  <c r="AA143" i="44"/>
  <c r="AA125" i="44"/>
  <c r="AA109" i="44"/>
  <c r="AA92" i="44"/>
  <c r="AA73" i="44"/>
  <c r="AA57" i="44"/>
  <c r="AA39" i="44"/>
  <c r="AA404" i="44"/>
  <c r="AA337" i="44"/>
  <c r="AA268" i="44"/>
  <c r="AB406" i="44"/>
  <c r="AA303" i="44"/>
  <c r="AA119" i="44"/>
  <c r="AB189" i="44"/>
  <c r="AB282" i="44"/>
  <c r="AB343" i="44"/>
  <c r="AB51" i="44"/>
  <c r="AB145" i="44"/>
  <c r="AB222" i="44"/>
  <c r="AB344" i="44"/>
  <c r="AB49" i="44"/>
  <c r="AB117" i="44"/>
  <c r="AB188" i="44"/>
  <c r="AB257" i="44"/>
  <c r="AB326" i="44"/>
  <c r="AB64" i="44"/>
  <c r="AB341" i="44"/>
  <c r="AA209" i="44"/>
  <c r="AA278" i="44"/>
  <c r="AA349" i="44"/>
  <c r="AA398" i="44"/>
  <c r="AB175" i="44"/>
  <c r="AB393" i="44"/>
  <c r="AA255" i="44"/>
  <c r="AA306" i="44"/>
  <c r="AA375" i="44"/>
  <c r="AA34" i="44"/>
  <c r="AB287" i="44"/>
  <c r="AB403" i="44"/>
  <c r="AA269" i="44"/>
  <c r="AA338" i="44"/>
  <c r="AA405" i="44"/>
  <c r="AA175" i="44"/>
  <c r="AA104" i="44"/>
  <c r="AA33" i="44"/>
  <c r="AA244" i="44"/>
  <c r="AB142" i="44"/>
  <c r="AA137" i="44"/>
  <c r="AA67" i="44"/>
  <c r="AA276" i="44"/>
  <c r="AB56" i="44"/>
  <c r="AA189" i="44"/>
  <c r="AA162" i="44"/>
  <c r="AA144" i="44"/>
  <c r="AA126" i="44"/>
  <c r="AA110" i="44"/>
  <c r="AA93" i="44"/>
  <c r="AA74" i="44"/>
  <c r="AA58" i="44"/>
  <c r="AA40" i="44"/>
  <c r="AA408" i="44"/>
  <c r="AA341" i="44"/>
  <c r="AA272" i="44"/>
  <c r="AB414" i="44"/>
  <c r="AB244" i="44"/>
  <c r="AA194" i="44"/>
  <c r="AA141" i="44"/>
  <c r="AA90" i="44"/>
  <c r="AA37" i="44"/>
  <c r="AA240" i="44"/>
  <c r="AA192" i="44"/>
  <c r="AA176" i="44"/>
  <c r="AA157" i="44"/>
  <c r="AA139" i="44"/>
  <c r="AA121" i="44"/>
  <c r="AA105" i="44"/>
  <c r="AA87" i="44"/>
  <c r="AA69" i="44"/>
  <c r="AA53" i="44"/>
  <c r="AA35" i="44"/>
  <c r="AA388" i="44"/>
  <c r="AA321" i="44"/>
  <c r="AA251" i="44"/>
  <c r="AB390" i="44"/>
  <c r="AB160" i="44"/>
  <c r="AA22" i="44"/>
  <c r="AB368" i="44"/>
  <c r="AB305" i="44"/>
  <c r="AB75" i="44"/>
  <c r="AB167" i="44"/>
  <c r="AB239" i="44"/>
  <c r="AB294" i="44"/>
  <c r="AB363" i="44"/>
  <c r="AB65" i="44"/>
  <c r="AB135" i="44"/>
  <c r="AB204" i="44"/>
  <c r="AB273" i="44"/>
  <c r="AB342" i="44"/>
  <c r="AB134" i="44"/>
  <c r="AA226" i="44"/>
  <c r="AA297" i="44"/>
  <c r="AA206" i="44"/>
  <c r="AB240" i="44"/>
  <c r="AB409" i="44"/>
  <c r="AA271" i="44"/>
  <c r="AA324" i="44"/>
  <c r="AA391" i="44"/>
  <c r="AB76" i="44"/>
  <c r="AA216" i="44"/>
  <c r="AA288" i="44"/>
  <c r="AA356" i="44"/>
  <c r="AA11" i="44"/>
  <c r="AA156" i="44"/>
  <c r="AA86" i="44"/>
  <c r="AA384" i="44"/>
  <c r="AB402" i="44"/>
  <c r="AA190" i="44"/>
  <c r="AA123" i="44"/>
  <c r="AA45" i="44"/>
  <c r="AA224" i="44"/>
  <c r="AA6" i="44"/>
  <c r="AA181" i="44"/>
  <c r="AA158" i="44"/>
  <c r="AA140" i="44"/>
  <c r="AA122" i="44"/>
  <c r="AA106" i="44"/>
  <c r="AA89" i="44"/>
  <c r="AA70" i="44"/>
  <c r="AA54" i="44"/>
  <c r="AA36" i="44"/>
  <c r="AA392" i="44"/>
  <c r="AA325" i="44"/>
  <c r="AA256" i="44"/>
  <c r="AB394" i="44"/>
  <c r="AB179" i="44"/>
  <c r="AA182" i="44"/>
  <c r="AA129" i="44"/>
  <c r="AA75" i="44"/>
  <c r="AA416" i="44"/>
  <c r="AA204" i="44"/>
  <c r="AA188" i="44"/>
  <c r="AA169" i="44"/>
  <c r="AA153" i="44"/>
  <c r="AA135" i="44"/>
  <c r="AA117" i="44"/>
  <c r="AA101" i="44"/>
  <c r="AA83" i="44"/>
  <c r="AA65" i="44"/>
  <c r="AA49" i="44"/>
  <c r="AB91" i="44"/>
  <c r="Y408" i="44"/>
  <c r="Z409" i="44"/>
  <c r="Y409" i="44"/>
  <c r="Z408" i="44"/>
  <c r="Y209" i="44"/>
  <c r="Z414" i="44"/>
  <c r="Y414" i="44"/>
  <c r="Y344" i="44"/>
  <c r="Y168" i="44"/>
  <c r="Z344" i="44"/>
  <c r="Z168" i="44"/>
  <c r="Z79" i="44"/>
  <c r="Y79" i="44"/>
  <c r="Z209" i="44"/>
  <c r="F114" i="46"/>
  <c r="Y306" i="44"/>
  <c r="Z390" i="44"/>
  <c r="Z321" i="44"/>
  <c r="Y226" i="44"/>
  <c r="Z356" i="44"/>
  <c r="Y298" i="44"/>
  <c r="Z406" i="44"/>
  <c r="Z337" i="44"/>
  <c r="Y262" i="44"/>
  <c r="Z374" i="44"/>
  <c r="Y154" i="44"/>
  <c r="Y144" i="44"/>
  <c r="Z394" i="44"/>
  <c r="Y191" i="44"/>
  <c r="Z416" i="44"/>
  <c r="Z378" i="44"/>
  <c r="Z362" i="44"/>
  <c r="Z341" i="44"/>
  <c r="Z325" i="44"/>
  <c r="Y270" i="44"/>
  <c r="Y234" i="44"/>
  <c r="Y199" i="44"/>
  <c r="Y162" i="44"/>
  <c r="Y126" i="44"/>
  <c r="Z398" i="44"/>
  <c r="Z382" i="44"/>
  <c r="Z366" i="44"/>
  <c r="Z348" i="44"/>
  <c r="Z329" i="44"/>
  <c r="Z310" i="44"/>
  <c r="Y278" i="44"/>
  <c r="Y242" i="44"/>
  <c r="Y207" i="44"/>
  <c r="Y175" i="44"/>
  <c r="Y136" i="44"/>
  <c r="Z402" i="44"/>
  <c r="Z386" i="44"/>
  <c r="Z370" i="44"/>
  <c r="Z352" i="44"/>
  <c r="Z333" i="44"/>
  <c r="Z317" i="44"/>
  <c r="Y290" i="44"/>
  <c r="Y253" i="44"/>
  <c r="Y217" i="44"/>
  <c r="Y183" i="44"/>
  <c r="Y14" i="44"/>
  <c r="Y12" i="44"/>
  <c r="Y400" i="44"/>
  <c r="Y392" i="44"/>
  <c r="Y384" i="44"/>
  <c r="Y380" i="44"/>
  <c r="Y372" i="44"/>
  <c r="Y364" i="44"/>
  <c r="Y354" i="44"/>
  <c r="Y343" i="44"/>
  <c r="Y335" i="44"/>
  <c r="Y327" i="44"/>
  <c r="Y319" i="44"/>
  <c r="Y308" i="44"/>
  <c r="Y292" i="44"/>
  <c r="Y272" i="44"/>
  <c r="Y256" i="44"/>
  <c r="Y236" i="44"/>
  <c r="Y219" i="44"/>
  <c r="Y201" i="44"/>
  <c r="Y185" i="44"/>
  <c r="Y164" i="44"/>
  <c r="Y146" i="44"/>
  <c r="Y130" i="44"/>
  <c r="Y112" i="44"/>
  <c r="Y91" i="44"/>
  <c r="Y67" i="44"/>
  <c r="Y55" i="44"/>
  <c r="Y43" i="44"/>
  <c r="Y33" i="44"/>
  <c r="Y16" i="44"/>
  <c r="Y6" i="44"/>
  <c r="Z404" i="44"/>
  <c r="Z400" i="44"/>
  <c r="Z396" i="44"/>
  <c r="Z392" i="44"/>
  <c r="Z388" i="44"/>
  <c r="Z384" i="44"/>
  <c r="Z380" i="44"/>
  <c r="Z376" i="44"/>
  <c r="Z372" i="44"/>
  <c r="Z368" i="44"/>
  <c r="Z364" i="44"/>
  <c r="Z358" i="44"/>
  <c r="Z354" i="44"/>
  <c r="Z350" i="44"/>
  <c r="Z343" i="44"/>
  <c r="Z339" i="44"/>
  <c r="Z335" i="44"/>
  <c r="Z331" i="44"/>
  <c r="Z327" i="44"/>
  <c r="Z323" i="44"/>
  <c r="Z319" i="44"/>
  <c r="Z315" i="44"/>
  <c r="Z308" i="44"/>
  <c r="Y302" i="44"/>
  <c r="Y294" i="44"/>
  <c r="Y282" i="44"/>
  <c r="Y274" i="44"/>
  <c r="Y266" i="44"/>
  <c r="Y258" i="44"/>
  <c r="Y249" i="44"/>
  <c r="Y238" i="44"/>
  <c r="Y230" i="44"/>
  <c r="Y221" i="44"/>
  <c r="Y213" i="44"/>
  <c r="Y203" i="44"/>
  <c r="Y195" i="44"/>
  <c r="Y187" i="44"/>
  <c r="Y179" i="44"/>
  <c r="Y166" i="44"/>
  <c r="Y158" i="44"/>
  <c r="Y150" i="44"/>
  <c r="Y140" i="44"/>
  <c r="Y132" i="44"/>
  <c r="Y122" i="44"/>
  <c r="Y114" i="44"/>
  <c r="Y106" i="44"/>
  <c r="Y96" i="44"/>
  <c r="Y82" i="44"/>
  <c r="Y69" i="44"/>
  <c r="Y59" i="44"/>
  <c r="Y45" i="44"/>
  <c r="Y35" i="44"/>
  <c r="Y20" i="44"/>
  <c r="Y8" i="44"/>
  <c r="Y118" i="44"/>
  <c r="Y110" i="44"/>
  <c r="Y100" i="44"/>
  <c r="Y89" i="44"/>
  <c r="Y75" i="44"/>
  <c r="Y63" i="44"/>
  <c r="Y53" i="44"/>
  <c r="Y41" i="44"/>
  <c r="Y24" i="44"/>
  <c r="Y10" i="44"/>
  <c r="Z6" i="44"/>
  <c r="Y404" i="44"/>
  <c r="Y396" i="44"/>
  <c r="Y388" i="44"/>
  <c r="Y376" i="44"/>
  <c r="Y368" i="44"/>
  <c r="Y358" i="44"/>
  <c r="Y350" i="44"/>
  <c r="Y339" i="44"/>
  <c r="Y331" i="44"/>
  <c r="Y323" i="44"/>
  <c r="Y315" i="44"/>
  <c r="Y300" i="44"/>
  <c r="Y280" i="44"/>
  <c r="Y264" i="44"/>
  <c r="Y244" i="44"/>
  <c r="Y228" i="44"/>
  <c r="Y211" i="44"/>
  <c r="Y193" i="44"/>
  <c r="Y177" i="44"/>
  <c r="Y156" i="44"/>
  <c r="Y138" i="44"/>
  <c r="Y120" i="44"/>
  <c r="Y104" i="44"/>
  <c r="Y77" i="44"/>
  <c r="Y416" i="44"/>
  <c r="Y406" i="44"/>
  <c r="Y402" i="44"/>
  <c r="Y398" i="44"/>
  <c r="Y394" i="44"/>
  <c r="Y390" i="44"/>
  <c r="Y386" i="44"/>
  <c r="Y382" i="44"/>
  <c r="Y378" i="44"/>
  <c r="Y374" i="44"/>
  <c r="Y370" i="44"/>
  <c r="Y366" i="44"/>
  <c r="Y362" i="44"/>
  <c r="Y356" i="44"/>
  <c r="Y352" i="44"/>
  <c r="Y348" i="44"/>
  <c r="Y341" i="44"/>
  <c r="Y337" i="44"/>
  <c r="Y333" i="44"/>
  <c r="Y329" i="44"/>
  <c r="Y325" i="44"/>
  <c r="Y321" i="44"/>
  <c r="Y317" i="44"/>
  <c r="Y310" i="44"/>
  <c r="Y304" i="44"/>
  <c r="Y296" i="44"/>
  <c r="Y288" i="44"/>
  <c r="Y276" i="44"/>
  <c r="Y268" i="44"/>
  <c r="Y260" i="44"/>
  <c r="Y251" i="44"/>
  <c r="Y240" i="44"/>
  <c r="Y232" i="44"/>
  <c r="Y224" i="44"/>
  <c r="Y215" i="44"/>
  <c r="Y205" i="44"/>
  <c r="Y197" i="44"/>
  <c r="Y189" i="44"/>
  <c r="Y181" i="44"/>
  <c r="Y173" i="44"/>
  <c r="Y160" i="44"/>
  <c r="Y152" i="44"/>
  <c r="Y142" i="44"/>
  <c r="Y134" i="44"/>
  <c r="Y124" i="44"/>
  <c r="Y116" i="44"/>
  <c r="Y108" i="44"/>
  <c r="Y98" i="44"/>
  <c r="Y86" i="44"/>
  <c r="Y71" i="44"/>
  <c r="Y61" i="44"/>
  <c r="Y51" i="44"/>
  <c r="Y37" i="44"/>
  <c r="Y22" i="44"/>
  <c r="Y102" i="44"/>
  <c r="Y93" i="44"/>
  <c r="Y84" i="44"/>
  <c r="Y73" i="44"/>
  <c r="Y65" i="44"/>
  <c r="Y57" i="44"/>
  <c r="Y49" i="44"/>
  <c r="Y39" i="44"/>
  <c r="Y26" i="44"/>
  <c r="Y18" i="44"/>
  <c r="Z7" i="44"/>
  <c r="Z9" i="44"/>
  <c r="Z11" i="44"/>
  <c r="Z13" i="44"/>
  <c r="Z15" i="44"/>
  <c r="Z17" i="44"/>
  <c r="Z19" i="44"/>
  <c r="Z21" i="44"/>
  <c r="Z23" i="44"/>
  <c r="Z25" i="44"/>
  <c r="Z27" i="44"/>
  <c r="Z34" i="44"/>
  <c r="Z36" i="44"/>
  <c r="Z38" i="44"/>
  <c r="Z40" i="44"/>
  <c r="Z42" i="44"/>
  <c r="Z44" i="44"/>
  <c r="Z48" i="44"/>
  <c r="Z50" i="44"/>
  <c r="Z52" i="44"/>
  <c r="Z54" i="44"/>
  <c r="Z56" i="44"/>
  <c r="Z58" i="44"/>
  <c r="Z60" i="44"/>
  <c r="Z62" i="44"/>
  <c r="Z64" i="44"/>
  <c r="Z66" i="44"/>
  <c r="Z68" i="44"/>
  <c r="Z70" i="44"/>
  <c r="Z72" i="44"/>
  <c r="Z74" i="44"/>
  <c r="Z76" i="44"/>
  <c r="Z78" i="44"/>
  <c r="Z83" i="44"/>
  <c r="Z85" i="44"/>
  <c r="Z87" i="44"/>
  <c r="Z90" i="44"/>
  <c r="Z92" i="44"/>
  <c r="Z95" i="44"/>
  <c r="Z97" i="44"/>
  <c r="Z99" i="44"/>
  <c r="Z101" i="44"/>
  <c r="Z103" i="44"/>
  <c r="Z105" i="44"/>
  <c r="Z107" i="44"/>
  <c r="Z109" i="44"/>
  <c r="Z111" i="44"/>
  <c r="Z113" i="44"/>
  <c r="Z115" i="44"/>
  <c r="Z117" i="44"/>
  <c r="Z119" i="44"/>
  <c r="Z121" i="44"/>
  <c r="Z123" i="44"/>
  <c r="Z125" i="44"/>
  <c r="Z129" i="44"/>
  <c r="Z131" i="44"/>
  <c r="Z133" i="44"/>
  <c r="Z135" i="44"/>
  <c r="Z137" i="44"/>
  <c r="Z139" i="44"/>
  <c r="Z141" i="44"/>
  <c r="Z143" i="44"/>
  <c r="Z145" i="44"/>
  <c r="Z149" i="44"/>
  <c r="Z151" i="44"/>
  <c r="Z153" i="44"/>
  <c r="Z155" i="44"/>
  <c r="Z157" i="44"/>
  <c r="Z159" i="44"/>
  <c r="Z161" i="44"/>
  <c r="Z163" i="44"/>
  <c r="Z165" i="44"/>
  <c r="Z167" i="44"/>
  <c r="Z174" i="44"/>
  <c r="Z176" i="44"/>
  <c r="Z178" i="44"/>
  <c r="Z180" i="44"/>
  <c r="Z182" i="44"/>
  <c r="Z184" i="44"/>
  <c r="Z186" i="44"/>
  <c r="Z188" i="44"/>
  <c r="Z190" i="44"/>
  <c r="Z192" i="44"/>
  <c r="Z194" i="44"/>
  <c r="Z196" i="44"/>
  <c r="Z198" i="44"/>
  <c r="Z200" i="44"/>
  <c r="Z202" i="44"/>
  <c r="Z204" i="44"/>
  <c r="Z206" i="44"/>
  <c r="Z208" i="44"/>
  <c r="Z212" i="44"/>
  <c r="Z214" i="44"/>
  <c r="Z216" i="44"/>
  <c r="Z218" i="44"/>
  <c r="Z220" i="44"/>
  <c r="Z222" i="44"/>
  <c r="Z225" i="44"/>
  <c r="Z227" i="44"/>
  <c r="Z229" i="44"/>
  <c r="Z231" i="44"/>
  <c r="Z233" i="44"/>
  <c r="Z235" i="44"/>
  <c r="Z237" i="44"/>
  <c r="Z239" i="44"/>
  <c r="Z241" i="44"/>
  <c r="Z243" i="44"/>
  <c r="Z245" i="44"/>
  <c r="Z250" i="44"/>
  <c r="Z252" i="44"/>
  <c r="Z255" i="44"/>
  <c r="Z257" i="44"/>
  <c r="Z259" i="44"/>
  <c r="Z261" i="44"/>
  <c r="Z263" i="44"/>
  <c r="Z265" i="44"/>
  <c r="Z267" i="44"/>
  <c r="Z269" i="44"/>
  <c r="Z271" i="44"/>
  <c r="Z273" i="44"/>
  <c r="Z275" i="44"/>
  <c r="Z277" i="44"/>
  <c r="Z279" i="44"/>
  <c r="Z281" i="44"/>
  <c r="Z287" i="44"/>
  <c r="Z289" i="44"/>
  <c r="Z291" i="44"/>
  <c r="Z293" i="44"/>
  <c r="Z295" i="44"/>
  <c r="Z297" i="44"/>
  <c r="Z299" i="44"/>
  <c r="Z301" i="44"/>
  <c r="Z303" i="44"/>
  <c r="Z305" i="44"/>
  <c r="Z307" i="44"/>
  <c r="Z309" i="44"/>
  <c r="Z311" i="44"/>
  <c r="Z316" i="44"/>
  <c r="Z318" i="44"/>
  <c r="Z320" i="44"/>
  <c r="Z322" i="44"/>
  <c r="Z324" i="44"/>
  <c r="Z326" i="44"/>
  <c r="Z328" i="44"/>
  <c r="Z330" i="44"/>
  <c r="Z332" i="44"/>
  <c r="Z334" i="44"/>
  <c r="Z336" i="44"/>
  <c r="Z338" i="44"/>
  <c r="Z340" i="44"/>
  <c r="Z342" i="44"/>
  <c r="Z347" i="44"/>
  <c r="Z349" i="44"/>
  <c r="Z351" i="44"/>
  <c r="Z353" i="44"/>
  <c r="Z355" i="44"/>
  <c r="Z357" i="44"/>
  <c r="Z359" i="44"/>
  <c r="Z363" i="44"/>
  <c r="Z365" i="44"/>
  <c r="Z367" i="44"/>
  <c r="Z369" i="44"/>
  <c r="Z371" i="44"/>
  <c r="Z373" i="44"/>
  <c r="Z375" i="44"/>
  <c r="Z377" i="44"/>
  <c r="Z379" i="44"/>
  <c r="Z381" i="44"/>
  <c r="Z383" i="44"/>
  <c r="Z385" i="44"/>
  <c r="Z387" i="44"/>
  <c r="Z389" i="44"/>
  <c r="Z391" i="44"/>
  <c r="Z393" i="44"/>
  <c r="Z395" i="44"/>
  <c r="Z397" i="44"/>
  <c r="Z399" i="44"/>
  <c r="Z401" i="44"/>
  <c r="Z403" i="44"/>
  <c r="Z405" i="44"/>
  <c r="Z407" i="44"/>
  <c r="Z415" i="44"/>
  <c r="Z417" i="44"/>
  <c r="Z24" i="44"/>
  <c r="Z43" i="44"/>
  <c r="Z49" i="44"/>
  <c r="Z53" i="44"/>
  <c r="Z57" i="44"/>
  <c r="Z61" i="44"/>
  <c r="Z65" i="44"/>
  <c r="Z69" i="44"/>
  <c r="Z73" i="44"/>
  <c r="Z77" i="44"/>
  <c r="Z84" i="44"/>
  <c r="Z89" i="44"/>
  <c r="Z93" i="44"/>
  <c r="Z98" i="44"/>
  <c r="Z102" i="44"/>
  <c r="Z106" i="44"/>
  <c r="Z110" i="44"/>
  <c r="Z114" i="44"/>
  <c r="Z118" i="44"/>
  <c r="Z122" i="44"/>
  <c r="Z126" i="44"/>
  <c r="Z132" i="44"/>
  <c r="Z136" i="44"/>
  <c r="Z140" i="44"/>
  <c r="Z144" i="44"/>
  <c r="Z150" i="44"/>
  <c r="Z154" i="44"/>
  <c r="Z158" i="44"/>
  <c r="Z162" i="44"/>
  <c r="Z166" i="44"/>
  <c r="Z175" i="44"/>
  <c r="Z179" i="44"/>
  <c r="Z183" i="44"/>
  <c r="Z187" i="44"/>
  <c r="Z191" i="44"/>
  <c r="Z195" i="44"/>
  <c r="Z199" i="44"/>
  <c r="Z203" i="44"/>
  <c r="Z207" i="44"/>
  <c r="Z213" i="44"/>
  <c r="Z217" i="44"/>
  <c r="Z221" i="44"/>
  <c r="Z226" i="44"/>
  <c r="Z230" i="44"/>
  <c r="Z234" i="44"/>
  <c r="Z238" i="44"/>
  <c r="Z242" i="44"/>
  <c r="Z249" i="44"/>
  <c r="Z253" i="44"/>
  <c r="Z258" i="44"/>
  <c r="Z262" i="44"/>
  <c r="Z266" i="44"/>
  <c r="Z270" i="44"/>
  <c r="Z274" i="44"/>
  <c r="Z278" i="44"/>
  <c r="Z282" i="44"/>
  <c r="Z290" i="44"/>
  <c r="Z294" i="44"/>
  <c r="Z298" i="44"/>
  <c r="Z302" i="44"/>
  <c r="Z306" i="44"/>
  <c r="Y7" i="44"/>
  <c r="Y9" i="44"/>
  <c r="Y11" i="44"/>
  <c r="Y13" i="44"/>
  <c r="Y15" i="44"/>
  <c r="Y17" i="44"/>
  <c r="Y19" i="44"/>
  <c r="Y21" i="44"/>
  <c r="Y23" i="44"/>
  <c r="Y25" i="44"/>
  <c r="Y27" i="44"/>
  <c r="Y34" i="44"/>
  <c r="Y36" i="44"/>
  <c r="Y38" i="44"/>
  <c r="Y40" i="44"/>
  <c r="Y42" i="44"/>
  <c r="Y44" i="44"/>
  <c r="Y48" i="44"/>
  <c r="Y50" i="44"/>
  <c r="Y52" i="44"/>
  <c r="Y54" i="44"/>
  <c r="Y56" i="44"/>
  <c r="Y58" i="44"/>
  <c r="Y60" i="44"/>
  <c r="Y62" i="44"/>
  <c r="Y64" i="44"/>
  <c r="Y66" i="44"/>
  <c r="Y68" i="44"/>
  <c r="Y70" i="44"/>
  <c r="Y72" i="44"/>
  <c r="Y74" i="44"/>
  <c r="Y76" i="44"/>
  <c r="Y78" i="44"/>
  <c r="Y83" i="44"/>
  <c r="Y85" i="44"/>
  <c r="Y87" i="44"/>
  <c r="Y90" i="44"/>
  <c r="Y92" i="44"/>
  <c r="Y95" i="44"/>
  <c r="Y97" i="44"/>
  <c r="Y99" i="44"/>
  <c r="Y101" i="44"/>
  <c r="Y103" i="44"/>
  <c r="Y105" i="44"/>
  <c r="Y107" i="44"/>
  <c r="Y109" i="44"/>
  <c r="Y111" i="44"/>
  <c r="Y113" i="44"/>
  <c r="Y115" i="44"/>
  <c r="Y117" i="44"/>
  <c r="Y119" i="44"/>
  <c r="Y121" i="44"/>
  <c r="Y123" i="44"/>
  <c r="Y125" i="44"/>
  <c r="Y129" i="44"/>
  <c r="Y131" i="44"/>
  <c r="Y133" i="44"/>
  <c r="Y135" i="44"/>
  <c r="Y137" i="44"/>
  <c r="Y139" i="44"/>
  <c r="Y141" i="44"/>
  <c r="Y143" i="44"/>
  <c r="Y145" i="44"/>
  <c r="Y149" i="44"/>
  <c r="Y151" i="44"/>
  <c r="Y153" i="44"/>
  <c r="Y155" i="44"/>
  <c r="Y157" i="44"/>
  <c r="Y159" i="44"/>
  <c r="Y161" i="44"/>
  <c r="Y163" i="44"/>
  <c r="Y165" i="44"/>
  <c r="Y167" i="44"/>
  <c r="Y174" i="44"/>
  <c r="Y176" i="44"/>
  <c r="Y178" i="44"/>
  <c r="Y180" i="44"/>
  <c r="Y182" i="44"/>
  <c r="Y184" i="44"/>
  <c r="Y186" i="44"/>
  <c r="Y188" i="44"/>
  <c r="Y190" i="44"/>
  <c r="Y192" i="44"/>
  <c r="Y194" i="44"/>
  <c r="Y196" i="44"/>
  <c r="Y198" i="44"/>
  <c r="Y200" i="44"/>
  <c r="Y202" i="44"/>
  <c r="Y204" i="44"/>
  <c r="Y206" i="44"/>
  <c r="Y208" i="44"/>
  <c r="Y212" i="44"/>
  <c r="Y214" i="44"/>
  <c r="Y216" i="44"/>
  <c r="Y218" i="44"/>
  <c r="Y220" i="44"/>
  <c r="Y222" i="44"/>
  <c r="Y225" i="44"/>
  <c r="Y227" i="44"/>
  <c r="Y229" i="44"/>
  <c r="Y231" i="44"/>
  <c r="Y233" i="44"/>
  <c r="Y235" i="44"/>
  <c r="Y237" i="44"/>
  <c r="Y239" i="44"/>
  <c r="Y241" i="44"/>
  <c r="Y243" i="44"/>
  <c r="Y245" i="44"/>
  <c r="Y250" i="44"/>
  <c r="Y252" i="44"/>
  <c r="Y255" i="44"/>
  <c r="Y257" i="44"/>
  <c r="Y259" i="44"/>
  <c r="Y261" i="44"/>
  <c r="Y263" i="44"/>
  <c r="Y265" i="44"/>
  <c r="Y267" i="44"/>
  <c r="Y269" i="44"/>
  <c r="Y271" i="44"/>
  <c r="Y273" i="44"/>
  <c r="Y275" i="44"/>
  <c r="Y277" i="44"/>
  <c r="Y279" i="44"/>
  <c r="Y281" i="44"/>
  <c r="Y287" i="44"/>
  <c r="Y289" i="44"/>
  <c r="Y291" i="44"/>
  <c r="Y293" i="44"/>
  <c r="Y295" i="44"/>
  <c r="Y297" i="44"/>
  <c r="Y299" i="44"/>
  <c r="Y301" i="44"/>
  <c r="Y303" i="44"/>
  <c r="Y305" i="44"/>
  <c r="Y307" i="44"/>
  <c r="Y309" i="44"/>
  <c r="Y311" i="44"/>
  <c r="Y316" i="44"/>
  <c r="Y318" i="44"/>
  <c r="Y320" i="44"/>
  <c r="Y322" i="44"/>
  <c r="Y324" i="44"/>
  <c r="Y326" i="44"/>
  <c r="Y328" i="44"/>
  <c r="Y330" i="44"/>
  <c r="Y332" i="44"/>
  <c r="Y334" i="44"/>
  <c r="Y336" i="44"/>
  <c r="Y338" i="44"/>
  <c r="Y340" i="44"/>
  <c r="Y342" i="44"/>
  <c r="Y347" i="44"/>
  <c r="Y349" i="44"/>
  <c r="Y351" i="44"/>
  <c r="Y353" i="44"/>
  <c r="Y355" i="44"/>
  <c r="Y357" i="44"/>
  <c r="Y359" i="44"/>
  <c r="Y363" i="44"/>
  <c r="Y365" i="44"/>
  <c r="Y367" i="44"/>
  <c r="Y369" i="44"/>
  <c r="Y371" i="44"/>
  <c r="Y373" i="44"/>
  <c r="Y375" i="44"/>
  <c r="Y377" i="44"/>
  <c r="Y379" i="44"/>
  <c r="Y381" i="44"/>
  <c r="Y383" i="44"/>
  <c r="Y385" i="44"/>
  <c r="Y387" i="44"/>
  <c r="Y389" i="44"/>
  <c r="Y391" i="44"/>
  <c r="Y393" i="44"/>
  <c r="Y395" i="44"/>
  <c r="Y397" i="44"/>
  <c r="Y399" i="44"/>
  <c r="Y401" i="44"/>
  <c r="Y403" i="44"/>
  <c r="Y405" i="44"/>
  <c r="Y407" i="44"/>
  <c r="Y415" i="44"/>
  <c r="Y417" i="44"/>
  <c r="Z8" i="44"/>
  <c r="Z10" i="44"/>
  <c r="Z12" i="44"/>
  <c r="Z14" i="44"/>
  <c r="Z16" i="44"/>
  <c r="Z18" i="44"/>
  <c r="Z20" i="44"/>
  <c r="Z22" i="44"/>
  <c r="Z26" i="44"/>
  <c r="Z33" i="44"/>
  <c r="Z35" i="44"/>
  <c r="Z37" i="44"/>
  <c r="Z39" i="44"/>
  <c r="Z41" i="44"/>
  <c r="Z45" i="44"/>
  <c r="Z51" i="44"/>
  <c r="Z55" i="44"/>
  <c r="Z59" i="44"/>
  <c r="Z63" i="44"/>
  <c r="Z67" i="44"/>
  <c r="Z71" i="44"/>
  <c r="Z75" i="44"/>
  <c r="Z82" i="44"/>
  <c r="Z86" i="44"/>
  <c r="Z91" i="44"/>
  <c r="Z96" i="44"/>
  <c r="Z100" i="44"/>
  <c r="Z104" i="44"/>
  <c r="Z108" i="44"/>
  <c r="Z112" i="44"/>
  <c r="Z116" i="44"/>
  <c r="Z120" i="44"/>
  <c r="Z124" i="44"/>
  <c r="Z130" i="44"/>
  <c r="Z134" i="44"/>
  <c r="Z138" i="44"/>
  <c r="Z142" i="44"/>
  <c r="Z146" i="44"/>
  <c r="Z152" i="44"/>
  <c r="Z156" i="44"/>
  <c r="Z160" i="44"/>
  <c r="Z164" i="44"/>
  <c r="Z173" i="44"/>
  <c r="Z177" i="44"/>
  <c r="Z181" i="44"/>
  <c r="Z185" i="44"/>
  <c r="Z189" i="44"/>
  <c r="Z193" i="44"/>
  <c r="Z197" i="44"/>
  <c r="Z201" i="44"/>
  <c r="Z205" i="44"/>
  <c r="Z211" i="44"/>
  <c r="Z215" i="44"/>
  <c r="Z219" i="44"/>
  <c r="Z224" i="44"/>
  <c r="Z228" i="44"/>
  <c r="Z232" i="44"/>
  <c r="Z236" i="44"/>
  <c r="Z240" i="44"/>
  <c r="Z244" i="44"/>
  <c r="Z251" i="44"/>
  <c r="Z256" i="44"/>
  <c r="Z260" i="44"/>
  <c r="Z264" i="44"/>
  <c r="Z268" i="44"/>
  <c r="Z272" i="44"/>
  <c r="Z276" i="44"/>
  <c r="Z280" i="44"/>
  <c r="Z288" i="44"/>
  <c r="Z292" i="44"/>
  <c r="Z296" i="44"/>
  <c r="Z300" i="44"/>
  <c r="Z304" i="44"/>
  <c r="D10" i="45"/>
  <c r="R141" i="44"/>
  <c r="S141" i="44"/>
  <c r="T141" i="44"/>
  <c r="U141" i="44"/>
  <c r="V141" i="44"/>
  <c r="D10" i="42"/>
  <c r="A16" i="45"/>
  <c r="A18" i="45"/>
  <c r="A19" i="45"/>
  <c r="A21" i="45"/>
  <c r="A22" i="45"/>
  <c r="A23" i="45"/>
  <c r="A24" i="45"/>
  <c r="A25" i="45"/>
  <c r="A26" i="45"/>
  <c r="A27" i="45"/>
  <c r="A28" i="45"/>
  <c r="A29" i="45"/>
  <c r="A31" i="45"/>
  <c r="A32" i="45"/>
  <c r="A47" i="45"/>
  <c r="A48" i="45"/>
  <c r="A50" i="45"/>
  <c r="A51" i="45"/>
  <c r="A52" i="45"/>
  <c r="A53" i="45"/>
  <c r="A54" i="45"/>
  <c r="A55" i="45"/>
  <c r="A56" i="45"/>
  <c r="A57" i="45"/>
  <c r="A58" i="45"/>
  <c r="A61" i="45"/>
  <c r="A62" i="45"/>
  <c r="A63" i="45"/>
  <c r="A66" i="45"/>
  <c r="A69" i="45"/>
  <c r="A71" i="45"/>
  <c r="A72" i="45"/>
  <c r="A74" i="45"/>
  <c r="A75" i="45"/>
  <c r="A76" i="45"/>
  <c r="A79" i="45"/>
  <c r="A80" i="45"/>
  <c r="A81" i="45"/>
  <c r="A82" i="45"/>
  <c r="A83" i="45"/>
  <c r="A84" i="45"/>
  <c r="A85" i="45"/>
  <c r="A86" i="45"/>
  <c r="A87" i="45"/>
  <c r="A88" i="45"/>
  <c r="A89" i="45"/>
  <c r="AD31" i="44" l="1"/>
  <c r="AC31" i="44"/>
  <c r="AO31" i="44" s="1"/>
  <c r="I31" i="44" s="1"/>
  <c r="E31" i="44" s="1"/>
  <c r="AC223" i="44"/>
  <c r="AD223" i="44"/>
  <c r="AD303" i="44"/>
  <c r="AD309" i="44"/>
  <c r="AD307" i="44"/>
  <c r="AD310" i="44"/>
  <c r="AD308" i="44"/>
  <c r="AD46" i="44"/>
  <c r="AD311" i="44"/>
  <c r="AC46" i="44"/>
  <c r="AO46" i="44" s="1"/>
  <c r="I46" i="44" s="1"/>
  <c r="E46" i="44" s="1"/>
  <c r="AD305" i="44"/>
  <c r="AD304" i="44"/>
  <c r="W414" i="44"/>
  <c r="AO414" i="44" s="1"/>
  <c r="I414" i="44" s="1"/>
  <c r="E414" i="44" s="1"/>
  <c r="F414" i="44" s="1"/>
  <c r="G414" i="44" s="1"/>
  <c r="L414" i="44" s="1"/>
  <c r="AA419" i="44"/>
  <c r="AC29" i="44"/>
  <c r="AO29" i="44" s="1"/>
  <c r="I29" i="44" s="1"/>
  <c r="E29" i="44" s="1"/>
  <c r="AC171" i="44"/>
  <c r="AO171" i="44" s="1"/>
  <c r="I171" i="44" s="1"/>
  <c r="E171" i="44" s="1"/>
  <c r="AC209" i="44"/>
  <c r="AO209" i="44" s="1"/>
  <c r="I209" i="44" s="1"/>
  <c r="E209" i="44" s="1"/>
  <c r="F209" i="44" s="1"/>
  <c r="G209" i="44" s="1"/>
  <c r="L209" i="44" s="1"/>
  <c r="AC242" i="44"/>
  <c r="AC362" i="44"/>
  <c r="AD213" i="44"/>
  <c r="AD387" i="44"/>
  <c r="AD69" i="44"/>
  <c r="AD141" i="44"/>
  <c r="AD207" i="44"/>
  <c r="AD236" i="44"/>
  <c r="AD280" i="44"/>
  <c r="AD328" i="44"/>
  <c r="AD65" i="44"/>
  <c r="AD224" i="44"/>
  <c r="AC30" i="44"/>
  <c r="AO30" i="44" s="1"/>
  <c r="I30" i="44" s="1"/>
  <c r="E30" i="44" s="1"/>
  <c r="AC121" i="44"/>
  <c r="AC179" i="44"/>
  <c r="AC213" i="44"/>
  <c r="AC255" i="44"/>
  <c r="AC387" i="44"/>
  <c r="AD132" i="44"/>
  <c r="AD269" i="44"/>
  <c r="AC15" i="44"/>
  <c r="AC55" i="44"/>
  <c r="AC92" i="44"/>
  <c r="AC126" i="44"/>
  <c r="AC166" i="44"/>
  <c r="AD9" i="44"/>
  <c r="AD45" i="44"/>
  <c r="AD86" i="44"/>
  <c r="AD120" i="44"/>
  <c r="AD160" i="44"/>
  <c r="AD201" i="44"/>
  <c r="AC40" i="44"/>
  <c r="AC78" i="44"/>
  <c r="AC113" i="44"/>
  <c r="AC157" i="44"/>
  <c r="AC194" i="44"/>
  <c r="AD70" i="44"/>
  <c r="AD212" i="44"/>
  <c r="AD245" i="44"/>
  <c r="AD295" i="44"/>
  <c r="AC9" i="44"/>
  <c r="AC45" i="44"/>
  <c r="AC86" i="44"/>
  <c r="AC120" i="44"/>
  <c r="AC160" i="44"/>
  <c r="AC201" i="44"/>
  <c r="AD39" i="44"/>
  <c r="AD79" i="44"/>
  <c r="AD114" i="44"/>
  <c r="AD154" i="44"/>
  <c r="AD195" i="44"/>
  <c r="AC34" i="44"/>
  <c r="AC72" i="44"/>
  <c r="AC107" i="44"/>
  <c r="AC151" i="44"/>
  <c r="AC188" i="44"/>
  <c r="AD56" i="44"/>
  <c r="AD202" i="44"/>
  <c r="AD239" i="44"/>
  <c r="AD289" i="44"/>
  <c r="AD326" i="44"/>
  <c r="AD18" i="44"/>
  <c r="AC39" i="44"/>
  <c r="AC79" i="44"/>
  <c r="AC114" i="44"/>
  <c r="AC154" i="44"/>
  <c r="AC195" i="44"/>
  <c r="AD33" i="44"/>
  <c r="AD73" i="44"/>
  <c r="AD108" i="44"/>
  <c r="AD146" i="44"/>
  <c r="AD189" i="44"/>
  <c r="AC24" i="44"/>
  <c r="AC66" i="44"/>
  <c r="AC101" i="44"/>
  <c r="AC143" i="44"/>
  <c r="AC180" i="44"/>
  <c r="AD36" i="44"/>
  <c r="AD180" i="44"/>
  <c r="AD233" i="44"/>
  <c r="AD277" i="44"/>
  <c r="AD320" i="44"/>
  <c r="AC49" i="44"/>
  <c r="AC125" i="44"/>
  <c r="AC183" i="44"/>
  <c r="AC215" i="44"/>
  <c r="AC257" i="44"/>
  <c r="AC297" i="44"/>
  <c r="AC406" i="44"/>
  <c r="AD238" i="44"/>
  <c r="AD29" i="44"/>
  <c r="AD171" i="44"/>
  <c r="AD209" i="44"/>
  <c r="AD242" i="44"/>
  <c r="AD362" i="44"/>
  <c r="AD255" i="44"/>
  <c r="AC54" i="44"/>
  <c r="AC132" i="44"/>
  <c r="AC185" i="44"/>
  <c r="AC224" i="44"/>
  <c r="AC269" i="44"/>
  <c r="AC301" i="44"/>
  <c r="AD414" i="44"/>
  <c r="AD168" i="44"/>
  <c r="AC23" i="44"/>
  <c r="AC63" i="44"/>
  <c r="AC102" i="44"/>
  <c r="AC138" i="44"/>
  <c r="AC177" i="44"/>
  <c r="AD17" i="44"/>
  <c r="AD57" i="44"/>
  <c r="AD94" i="44"/>
  <c r="AD130" i="44"/>
  <c r="AD170" i="44"/>
  <c r="AC12" i="44"/>
  <c r="AC50" i="44"/>
  <c r="AC87" i="44"/>
  <c r="AC123" i="44"/>
  <c r="AC165" i="44"/>
  <c r="AC202" i="44"/>
  <c r="AD113" i="44"/>
  <c r="AD220" i="44"/>
  <c r="AD259" i="44"/>
  <c r="AC17" i="44"/>
  <c r="AC57" i="44"/>
  <c r="AC94" i="44"/>
  <c r="AC130" i="44"/>
  <c r="AC170" i="44"/>
  <c r="AO170" i="44" s="1"/>
  <c r="I170" i="44" s="1"/>
  <c r="E170" i="44" s="1"/>
  <c r="AD11" i="44"/>
  <c r="AD51" i="44"/>
  <c r="AD88" i="44"/>
  <c r="AD122" i="44"/>
  <c r="AD162" i="44"/>
  <c r="AD203" i="44"/>
  <c r="AC42" i="44"/>
  <c r="AC80" i="44"/>
  <c r="AO80" i="44" s="1"/>
  <c r="I80" i="44" s="1"/>
  <c r="E80" i="44" s="1"/>
  <c r="AC115" i="44"/>
  <c r="AC159" i="44"/>
  <c r="AC196" i="44"/>
  <c r="AD78" i="44"/>
  <c r="AD214" i="44"/>
  <c r="AD247" i="44"/>
  <c r="AD299" i="44"/>
  <c r="AD336" i="44"/>
  <c r="AC11" i="44"/>
  <c r="AC58" i="44"/>
  <c r="AC139" i="44"/>
  <c r="AC186" i="44"/>
  <c r="AC226" i="44"/>
  <c r="AC271" i="44"/>
  <c r="AD121" i="44"/>
  <c r="AD273" i="44"/>
  <c r="AD49" i="44"/>
  <c r="AD125" i="44"/>
  <c r="AD183" i="44"/>
  <c r="AD215" i="44"/>
  <c r="AD257" i="44"/>
  <c r="AD297" i="44"/>
  <c r="AD406" i="44"/>
  <c r="AD179" i="44"/>
  <c r="AD281" i="44"/>
  <c r="AC65" i="44"/>
  <c r="AC230" i="44"/>
  <c r="AC273" i="44"/>
  <c r="AC325" i="44"/>
  <c r="AD30" i="44"/>
  <c r="AD208" i="44"/>
  <c r="AD344" i="44"/>
  <c r="AC35" i="44"/>
  <c r="AC75" i="44"/>
  <c r="AC110" i="44"/>
  <c r="AC150" i="44"/>
  <c r="AC191" i="44"/>
  <c r="AD25" i="44"/>
  <c r="AD67" i="44"/>
  <c r="AD104" i="44"/>
  <c r="AD142" i="44"/>
  <c r="AD181" i="44"/>
  <c r="AC20" i="44"/>
  <c r="AC62" i="44"/>
  <c r="AC97" i="44"/>
  <c r="AC135" i="44"/>
  <c r="AC176" i="44"/>
  <c r="AD16" i="44"/>
  <c r="AD169" i="44"/>
  <c r="AD229" i="44"/>
  <c r="AD267" i="44"/>
  <c r="AD316" i="44"/>
  <c r="AC25" i="44"/>
  <c r="AC67" i="44"/>
  <c r="AC104" i="44"/>
  <c r="AC142" i="44"/>
  <c r="AC181" i="44"/>
  <c r="AD19" i="44"/>
  <c r="AD59" i="44"/>
  <c r="AD96" i="44"/>
  <c r="AD134" i="44"/>
  <c r="AD173" i="44"/>
  <c r="AC14" i="44"/>
  <c r="AC52" i="44"/>
  <c r="AC89" i="44"/>
  <c r="AC129" i="44"/>
  <c r="AC167" i="44"/>
  <c r="AC204" i="44"/>
  <c r="AD149" i="44"/>
  <c r="AD222" i="44"/>
  <c r="AD261" i="44"/>
  <c r="AD348" i="44"/>
  <c r="AC19" i="44"/>
  <c r="AC59" i="44"/>
  <c r="AC96" i="44"/>
  <c r="AC134" i="44"/>
  <c r="AC173" i="44"/>
  <c r="AD13" i="44"/>
  <c r="AD53" i="44"/>
  <c r="AD90" i="44"/>
  <c r="AD124" i="44"/>
  <c r="AD164" i="44"/>
  <c r="AC8" i="44"/>
  <c r="AC44" i="44"/>
  <c r="AC83" i="44"/>
  <c r="AC117" i="44"/>
  <c r="AC161" i="44"/>
  <c r="AC198" i="44"/>
  <c r="AD87" i="44"/>
  <c r="AD216" i="44"/>
  <c r="AD250" i="44"/>
  <c r="AD338" i="44"/>
  <c r="AC13" i="44"/>
  <c r="AC164" i="44"/>
  <c r="AC69" i="44"/>
  <c r="AC236" i="44"/>
  <c r="AC328" i="44"/>
  <c r="AD271" i="44"/>
  <c r="AC238" i="44"/>
  <c r="AD95" i="44"/>
  <c r="AC43" i="44"/>
  <c r="AC199" i="44"/>
  <c r="AD152" i="44"/>
  <c r="AC105" i="44"/>
  <c r="AD194" i="44"/>
  <c r="AC37" i="44"/>
  <c r="AC193" i="44"/>
  <c r="AD144" i="44"/>
  <c r="AC99" i="44"/>
  <c r="AD176" i="44"/>
  <c r="AD356" i="44"/>
  <c r="AC88" i="44"/>
  <c r="AC162" i="44"/>
  <c r="AD41" i="44"/>
  <c r="AD116" i="44"/>
  <c r="AD197" i="44"/>
  <c r="AC74" i="44"/>
  <c r="AC153" i="44"/>
  <c r="AD62" i="44"/>
  <c r="AD241" i="44"/>
  <c r="AD330" i="44"/>
  <c r="AC53" i="44"/>
  <c r="AD43" i="44"/>
  <c r="AD199" i="44"/>
  <c r="AC155" i="44"/>
  <c r="AD243" i="44"/>
  <c r="AD38" i="44"/>
  <c r="AD178" i="44"/>
  <c r="AC251" i="44"/>
  <c r="AC288" i="44"/>
  <c r="AC327" i="44"/>
  <c r="AD28" i="44"/>
  <c r="AD198" i="44"/>
  <c r="AD260" i="44"/>
  <c r="AD298" i="44"/>
  <c r="AD335" i="44"/>
  <c r="AD14" i="44"/>
  <c r="AD192" i="44"/>
  <c r="AC239" i="44"/>
  <c r="AC357" i="44"/>
  <c r="AC396" i="44"/>
  <c r="AC100" i="44"/>
  <c r="AD55" i="44"/>
  <c r="AC10" i="44"/>
  <c r="AC163" i="44"/>
  <c r="AD252" i="44"/>
  <c r="AD48" i="44"/>
  <c r="AD182" i="44"/>
  <c r="AC253" i="44"/>
  <c r="AC292" i="44"/>
  <c r="AC329" i="44"/>
  <c r="AD40" i="44"/>
  <c r="AD211" i="44"/>
  <c r="AD262" i="44"/>
  <c r="AD300" i="44"/>
  <c r="AD337" i="44"/>
  <c r="AD22" i="44"/>
  <c r="AD200" i="44"/>
  <c r="AC241" i="44"/>
  <c r="AC364" i="44"/>
  <c r="AC398" i="44"/>
  <c r="AC299" i="44"/>
  <c r="AC33" i="44"/>
  <c r="AC189" i="44"/>
  <c r="AD138" i="44"/>
  <c r="AC93" i="44"/>
  <c r="AD165" i="44"/>
  <c r="AD340" i="44"/>
  <c r="AD115" i="44"/>
  <c r="AC232" i="44"/>
  <c r="AC272" i="44"/>
  <c r="AC312" i="44"/>
  <c r="AO312" i="44" s="1"/>
  <c r="I312" i="44" s="1"/>
  <c r="E312" i="44" s="1"/>
  <c r="AC349" i="44"/>
  <c r="AD131" i="44"/>
  <c r="AD246" i="44"/>
  <c r="AD282" i="44"/>
  <c r="AD321" i="44"/>
  <c r="AD357" i="44"/>
  <c r="AD119" i="44"/>
  <c r="AC227" i="44"/>
  <c r="AC307" i="44"/>
  <c r="AC384" i="44"/>
  <c r="AD399" i="44"/>
  <c r="AC370" i="44"/>
  <c r="AC145" i="44"/>
  <c r="AC249" i="44"/>
  <c r="AD190" i="44"/>
  <c r="AD370" i="44"/>
  <c r="AC394" i="44"/>
  <c r="AD382" i="44"/>
  <c r="AD379" i="44"/>
  <c r="AC359" i="44"/>
  <c r="AC397" i="44"/>
  <c r="AD397" i="44"/>
  <c r="AC366" i="44"/>
  <c r="AD315" i="44"/>
  <c r="AC378" i="44"/>
  <c r="AD402" i="44"/>
  <c r="AC375" i="44"/>
  <c r="AC409" i="44"/>
  <c r="AO409" i="44" s="1"/>
  <c r="I409" i="44" s="1"/>
  <c r="E409" i="44" s="1"/>
  <c r="F409" i="44" s="1"/>
  <c r="G409" i="44" s="1"/>
  <c r="L409" i="44" s="1"/>
  <c r="AC275" i="44"/>
  <c r="AC41" i="44"/>
  <c r="AD184" i="44"/>
  <c r="AC274" i="44"/>
  <c r="AD249" i="44"/>
  <c r="AD137" i="44"/>
  <c r="AC6" i="44"/>
  <c r="AD388" i="44"/>
  <c r="AD395" i="44"/>
  <c r="AC368" i="44"/>
  <c r="AC403" i="44"/>
  <c r="AD6" i="44"/>
  <c r="AC116" i="44"/>
  <c r="AD279" i="44"/>
  <c r="AC296" i="44"/>
  <c r="AD266" i="44"/>
  <c r="AC212" i="44"/>
  <c r="AD411" i="44"/>
  <c r="AD392" i="44"/>
  <c r="AD407" i="44"/>
  <c r="AC373" i="44"/>
  <c r="AC407" i="44"/>
  <c r="AC265" i="44"/>
  <c r="AC156" i="44"/>
  <c r="AD322" i="44"/>
  <c r="AC341" i="44"/>
  <c r="AD378" i="44"/>
  <c r="AC338" i="44"/>
  <c r="AC280" i="44"/>
  <c r="AD185" i="44"/>
  <c r="AD139" i="44"/>
  <c r="AC168" i="44"/>
  <c r="AO168" i="44" s="1"/>
  <c r="I168" i="44" s="1"/>
  <c r="E168" i="44" s="1"/>
  <c r="F168" i="44" s="1"/>
  <c r="G168" i="44" s="1"/>
  <c r="L168" i="44" s="1"/>
  <c r="AC281" i="44"/>
  <c r="AD230" i="44"/>
  <c r="AC84" i="44"/>
  <c r="AD37" i="44"/>
  <c r="AD193" i="44"/>
  <c r="AC149" i="44"/>
  <c r="AD237" i="44"/>
  <c r="AC77" i="44"/>
  <c r="AD27" i="44"/>
  <c r="AD187" i="44"/>
  <c r="AC137" i="44"/>
  <c r="AD231" i="44"/>
  <c r="AC27" i="44"/>
  <c r="AC106" i="44"/>
  <c r="AC187" i="44"/>
  <c r="AD61" i="44"/>
  <c r="AD136" i="44"/>
  <c r="AC16" i="44"/>
  <c r="AC91" i="44"/>
  <c r="AC169" i="44"/>
  <c r="AO169" i="44" s="1"/>
  <c r="I169" i="44" s="1"/>
  <c r="E169" i="44" s="1"/>
  <c r="AD157" i="44"/>
  <c r="AD263" i="44"/>
  <c r="AD350" i="44"/>
  <c r="AC90" i="44"/>
  <c r="AD84" i="44"/>
  <c r="AC38" i="44"/>
  <c r="AC192" i="44"/>
  <c r="AD293" i="44"/>
  <c r="AD68" i="44"/>
  <c r="AD204" i="44"/>
  <c r="AC260" i="44"/>
  <c r="AC298" i="44"/>
  <c r="AC335" i="44"/>
  <c r="AD91" i="44"/>
  <c r="AD221" i="44"/>
  <c r="AD268" i="44"/>
  <c r="AD343" i="44"/>
  <c r="AD60" i="44"/>
  <c r="AC214" i="44"/>
  <c r="AC247" i="44"/>
  <c r="AO247" i="44" s="1"/>
  <c r="I247" i="44" s="1"/>
  <c r="E247" i="44" s="1"/>
  <c r="AC372" i="44"/>
  <c r="AC404" i="44"/>
  <c r="AC136" i="44"/>
  <c r="AD92" i="44"/>
  <c r="AC48" i="44"/>
  <c r="AC200" i="44"/>
  <c r="AD72" i="44"/>
  <c r="AC211" i="44"/>
  <c r="AC262" i="44"/>
  <c r="AC300" i="44"/>
  <c r="AC337" i="44"/>
  <c r="AD97" i="44"/>
  <c r="AD228" i="44"/>
  <c r="AD270" i="44"/>
  <c r="AD347" i="44"/>
  <c r="AD76" i="44"/>
  <c r="AC216" i="44"/>
  <c r="AC259" i="44"/>
  <c r="AC374" i="44"/>
  <c r="AC408" i="44"/>
  <c r="AO408" i="44" s="1"/>
  <c r="I408" i="44" s="1"/>
  <c r="E408" i="44" s="1"/>
  <c r="F408" i="44" s="1"/>
  <c r="G408" i="44" s="1"/>
  <c r="L408" i="44" s="1"/>
  <c r="AC336" i="44"/>
  <c r="AC73" i="44"/>
  <c r="AD23" i="44"/>
  <c r="AD177" i="44"/>
  <c r="AC133" i="44"/>
  <c r="AD227" i="44"/>
  <c r="AD360" i="44"/>
  <c r="AD159" i="44"/>
  <c r="AC246" i="44"/>
  <c r="AO246" i="44" s="1"/>
  <c r="I246" i="44" s="1"/>
  <c r="E246" i="44" s="1"/>
  <c r="AC282" i="44"/>
  <c r="AC321" i="44"/>
  <c r="AD12" i="44"/>
  <c r="AD161" i="44"/>
  <c r="AD256" i="44"/>
  <c r="AD294" i="44"/>
  <c r="AD331" i="44"/>
  <c r="AD368" i="44"/>
  <c r="AD163" i="44"/>
  <c r="AC235" i="44"/>
  <c r="AC342" i="44"/>
  <c r="AC392" i="44"/>
  <c r="AC279" i="44"/>
  <c r="AC82" i="44"/>
  <c r="AD235" i="44"/>
  <c r="AC284" i="44"/>
  <c r="AO284" i="44" s="1"/>
  <c r="I284" i="44" s="1"/>
  <c r="E284" i="44" s="1"/>
  <c r="AD258" i="44"/>
  <c r="AD174" i="44"/>
  <c r="AD405" i="44"/>
  <c r="AD390" i="44"/>
  <c r="AD401" i="44"/>
  <c r="AC371" i="44"/>
  <c r="AC405" i="44"/>
  <c r="AC252" i="44"/>
  <c r="AC266" i="44"/>
  <c r="AD351" i="44"/>
  <c r="AD416" i="44"/>
  <c r="AD389" i="44"/>
  <c r="AC383" i="44"/>
  <c r="AD373" i="44"/>
  <c r="AC332" i="44"/>
  <c r="AC197" i="44"/>
  <c r="AD342" i="44"/>
  <c r="AC315" i="44"/>
  <c r="AD284" i="44"/>
  <c r="AC229" i="44"/>
  <c r="AC293" i="44"/>
  <c r="AD396" i="44"/>
  <c r="AC250" i="44"/>
  <c r="AC377" i="44"/>
  <c r="AC411" i="44"/>
  <c r="AO411" i="44" s="1"/>
  <c r="I411" i="44" s="1"/>
  <c r="E411" i="44" s="1"/>
  <c r="AC313" i="44"/>
  <c r="AO313" i="44" s="1"/>
  <c r="I313" i="44" s="1"/>
  <c r="E313" i="44" s="1"/>
  <c r="AD75" i="44"/>
  <c r="AD64" i="44"/>
  <c r="AC333" i="44"/>
  <c r="AC245" i="44"/>
  <c r="AC318" i="44"/>
  <c r="AD400" i="44"/>
  <c r="AC283" i="44"/>
  <c r="AO283" i="44" s="1"/>
  <c r="I283" i="44" s="1"/>
  <c r="E283" i="44" s="1"/>
  <c r="AC381" i="44"/>
  <c r="AD417" i="44"/>
  <c r="AC326" i="44"/>
  <c r="AD110" i="44"/>
  <c r="AD89" i="44"/>
  <c r="AD109" i="44"/>
  <c r="AD394" i="44"/>
  <c r="AC141" i="44"/>
  <c r="AD301" i="44"/>
  <c r="AD186" i="44"/>
  <c r="AD325" i="44"/>
  <c r="AC118" i="44"/>
  <c r="AD77" i="44"/>
  <c r="AC28" i="44"/>
  <c r="AO28" i="44" s="1"/>
  <c r="I28" i="44" s="1"/>
  <c r="E28" i="44" s="1"/>
  <c r="AC184" i="44"/>
  <c r="AD283" i="44"/>
  <c r="AC112" i="44"/>
  <c r="AD71" i="44"/>
  <c r="AC22" i="44"/>
  <c r="AC178" i="44"/>
  <c r="AD275" i="44"/>
  <c r="AC51" i="44"/>
  <c r="AC122" i="44"/>
  <c r="AC203" i="44"/>
  <c r="AD82" i="44"/>
  <c r="AD156" i="44"/>
  <c r="AC36" i="44"/>
  <c r="AC109" i="44"/>
  <c r="AC190" i="44"/>
  <c r="AD206" i="44"/>
  <c r="AD291" i="44"/>
  <c r="AD358" i="44"/>
  <c r="AC124" i="44"/>
  <c r="AD118" i="44"/>
  <c r="AC76" i="44"/>
  <c r="AD66" i="44"/>
  <c r="AD332" i="44"/>
  <c r="AD99" i="44"/>
  <c r="AC221" i="44"/>
  <c r="AC308" i="44"/>
  <c r="AC343" i="44"/>
  <c r="AD117" i="44"/>
  <c r="AD240" i="44"/>
  <c r="AD276" i="44"/>
  <c r="AD317" i="44"/>
  <c r="AD353" i="44"/>
  <c r="AD103" i="44"/>
  <c r="AC222" i="44"/>
  <c r="AC291" i="44"/>
  <c r="AC380" i="44"/>
  <c r="AC21" i="44"/>
  <c r="AC175" i="44"/>
  <c r="AD126" i="44"/>
  <c r="AC85" i="44"/>
  <c r="AD105" i="44"/>
  <c r="AD334" i="44"/>
  <c r="AD107" i="44"/>
  <c r="AC228" i="44"/>
  <c r="AC270" i="44"/>
  <c r="AC310" i="44"/>
  <c r="AC347" i="44"/>
  <c r="AD123" i="44"/>
  <c r="AD244" i="44"/>
  <c r="AD278" i="44"/>
  <c r="AD319" i="44"/>
  <c r="AD355" i="44"/>
  <c r="AD111" i="44"/>
  <c r="AC225" i="44"/>
  <c r="AC303" i="44"/>
  <c r="AC382" i="44"/>
  <c r="AD393" i="44"/>
  <c r="AD367" i="44"/>
  <c r="AC108" i="44"/>
  <c r="AD63" i="44"/>
  <c r="AC18" i="44"/>
  <c r="AC174" i="44"/>
  <c r="AD265" i="44"/>
  <c r="AD52" i="44"/>
  <c r="AD188" i="44"/>
  <c r="AC256" i="44"/>
  <c r="AC294" i="44"/>
  <c r="AC331" i="44"/>
  <c r="AD74" i="44"/>
  <c r="AD217" i="44"/>
  <c r="AD264" i="44"/>
  <c r="AD302" i="44"/>
  <c r="AD339" i="44"/>
  <c r="AD34" i="44"/>
  <c r="AC210" i="44"/>
  <c r="AC243" i="44"/>
  <c r="AC367" i="44"/>
  <c r="AC400" i="44"/>
  <c r="AC305" i="44"/>
  <c r="AD35" i="44"/>
  <c r="AD10" i="44"/>
  <c r="AC323" i="44"/>
  <c r="AD296" i="44"/>
  <c r="AC237" i="44"/>
  <c r="AC309" i="44"/>
  <c r="AD398" i="44"/>
  <c r="AC263" i="44"/>
  <c r="AC379" i="44"/>
  <c r="AD415" i="44"/>
  <c r="AC322" i="44"/>
  <c r="AD234" i="44"/>
  <c r="AD93" i="44"/>
  <c r="AC358" i="44"/>
  <c r="AC295" i="44"/>
  <c r="AC393" i="44"/>
  <c r="AD385" i="44"/>
  <c r="AC360" i="44"/>
  <c r="AO360" i="44" s="1"/>
  <c r="I360" i="44" s="1"/>
  <c r="E360" i="44" s="1"/>
  <c r="AD150" i="44"/>
  <c r="AD129" i="44"/>
  <c r="AC351" i="44"/>
  <c r="AD323" i="44"/>
  <c r="AC316" i="44"/>
  <c r="AC365" i="44"/>
  <c r="AD404" i="44"/>
  <c r="AC311" i="44"/>
  <c r="AC385" i="44"/>
  <c r="AD375" i="44"/>
  <c r="AC340" i="44"/>
  <c r="AC26" i="44"/>
  <c r="AD196" i="44"/>
  <c r="AD83" i="44"/>
  <c r="AD58" i="44"/>
  <c r="AC95" i="44"/>
  <c r="AC158" i="44"/>
  <c r="AD324" i="44"/>
  <c r="AD24" i="44"/>
  <c r="AD21" i="44"/>
  <c r="AC131" i="44"/>
  <c r="AD26" i="44"/>
  <c r="AD210" i="44"/>
  <c r="AC276" i="44"/>
  <c r="AD251" i="44"/>
  <c r="AD145" i="44"/>
  <c r="AC61" i="44"/>
  <c r="AD218" i="44"/>
  <c r="AC278" i="44"/>
  <c r="AD253" i="44"/>
  <c r="AD155" i="44"/>
  <c r="AC261" i="44"/>
  <c r="AC60" i="44"/>
  <c r="AC217" i="44"/>
  <c r="AD101" i="44"/>
  <c r="AD349" i="44"/>
  <c r="AC376" i="44"/>
  <c r="AD167" i="44"/>
  <c r="AD372" i="44"/>
  <c r="AD377" i="44"/>
  <c r="AD386" i="44"/>
  <c r="AD371" i="44"/>
  <c r="AD359" i="44"/>
  <c r="AC354" i="44"/>
  <c r="AC182" i="44"/>
  <c r="AD42" i="44"/>
  <c r="AD384" i="44"/>
  <c r="AC363" i="44"/>
  <c r="AD403" i="44"/>
  <c r="AD44" i="44"/>
  <c r="AC289" i="44"/>
  <c r="AC207" i="44"/>
  <c r="AD54" i="44"/>
  <c r="AC344" i="44"/>
  <c r="AO344" i="44" s="1"/>
  <c r="I344" i="44" s="1"/>
  <c r="E344" i="44" s="1"/>
  <c r="F344" i="44" s="1"/>
  <c r="G344" i="44" s="1"/>
  <c r="L344" i="44" s="1"/>
  <c r="AD112" i="44"/>
  <c r="AC152" i="44"/>
  <c r="AD318" i="44"/>
  <c r="AD100" i="44"/>
  <c r="AC206" i="44"/>
  <c r="AD7" i="44"/>
  <c r="AD352" i="44"/>
  <c r="AC317" i="44"/>
  <c r="AD288" i="44"/>
  <c r="AC231" i="44"/>
  <c r="AD15" i="44"/>
  <c r="AD354" i="44"/>
  <c r="AC319" i="44"/>
  <c r="AD292" i="44"/>
  <c r="AC233" i="44"/>
  <c r="AD376" i="44"/>
  <c r="AD8" i="44"/>
  <c r="AC264" i="44"/>
  <c r="AD232" i="44"/>
  <c r="AD85" i="44"/>
  <c r="AC410" i="44"/>
  <c r="AO410" i="44" s="1"/>
  <c r="I410" i="44" s="1"/>
  <c r="E410" i="44" s="1"/>
  <c r="AD20" i="44"/>
  <c r="AD408" i="44"/>
  <c r="AC348" i="44"/>
  <c r="AD365" i="44"/>
  <c r="AC103" i="44"/>
  <c r="AC386" i="44"/>
  <c r="AC395" i="44"/>
  <c r="AC258" i="44"/>
  <c r="AD369" i="44"/>
  <c r="AD410" i="44"/>
  <c r="AC391" i="44"/>
  <c r="AC356" i="44"/>
  <c r="AC219" i="44"/>
  <c r="AC415" i="44"/>
  <c r="AD226" i="44"/>
  <c r="AC70" i="44"/>
  <c r="AD106" i="44"/>
  <c r="AC71" i="44"/>
  <c r="AD175" i="44"/>
  <c r="AD225" i="44"/>
  <c r="AD158" i="44"/>
  <c r="AD133" i="44"/>
  <c r="AC353" i="44"/>
  <c r="AD327" i="44"/>
  <c r="AC324" i="44"/>
  <c r="AD166" i="44"/>
  <c r="AD151" i="44"/>
  <c r="AC355" i="44"/>
  <c r="AD329" i="44"/>
  <c r="AC334" i="44"/>
  <c r="AC146" i="44"/>
  <c r="AD313" i="44"/>
  <c r="AC302" i="44"/>
  <c r="AD272" i="44"/>
  <c r="AC218" i="44"/>
  <c r="AC352" i="44"/>
  <c r="AD333" i="44"/>
  <c r="AC320" i="44"/>
  <c r="AD274" i="44"/>
  <c r="AC401" i="44"/>
  <c r="AD380" i="44"/>
  <c r="AD391" i="44"/>
  <c r="AD219" i="44"/>
  <c r="AC402" i="44"/>
  <c r="AD383" i="44"/>
  <c r="AC399" i="44"/>
  <c r="AC369" i="44"/>
  <c r="AC304" i="44"/>
  <c r="AC416" i="44"/>
  <c r="AC144" i="44"/>
  <c r="AC240" i="44"/>
  <c r="AC119" i="44"/>
  <c r="AC390" i="44"/>
  <c r="AD312" i="44"/>
  <c r="AC389" i="44"/>
  <c r="AC417" i="44"/>
  <c r="AC330" i="44"/>
  <c r="AC7" i="44"/>
  <c r="AC56" i="44"/>
  <c r="AD143" i="44"/>
  <c r="AC244" i="44"/>
  <c r="AD102" i="44"/>
  <c r="AC267" i="44"/>
  <c r="AC220" i="44"/>
  <c r="AD363" i="44"/>
  <c r="AD381" i="44"/>
  <c r="AC208" i="44"/>
  <c r="AD50" i="44"/>
  <c r="AD364" i="44"/>
  <c r="AD153" i="44"/>
  <c r="AD80" i="44"/>
  <c r="AD191" i="44"/>
  <c r="AD409" i="44"/>
  <c r="AD341" i="44"/>
  <c r="AC68" i="44"/>
  <c r="AC64" i="44"/>
  <c r="AC111" i="44"/>
  <c r="AC388" i="44"/>
  <c r="AD366" i="44"/>
  <c r="AC339" i="44"/>
  <c r="AC350" i="44"/>
  <c r="AD135" i="44"/>
  <c r="AD374" i="44"/>
  <c r="AC277" i="44"/>
  <c r="AB419" i="44"/>
  <c r="X414" i="44"/>
  <c r="W79" i="44"/>
  <c r="AO79" i="44" s="1"/>
  <c r="I79" i="44" s="1"/>
  <c r="E79" i="44" s="1"/>
  <c r="X79" i="44"/>
  <c r="Y419" i="44"/>
  <c r="Z419" i="44"/>
  <c r="X141" i="44"/>
  <c r="W141" i="44"/>
  <c r="W396" i="44"/>
  <c r="W354" i="44"/>
  <c r="W392" i="44"/>
  <c r="W350" i="44"/>
  <c r="X6" i="44"/>
  <c r="W404" i="44"/>
  <c r="W388" i="44"/>
  <c r="W364" i="44"/>
  <c r="W343" i="44"/>
  <c r="X7" i="44"/>
  <c r="W406" i="44"/>
  <c r="W398" i="44"/>
  <c r="W390" i="44"/>
  <c r="W382" i="44"/>
  <c r="W374" i="44"/>
  <c r="W366" i="44"/>
  <c r="W356" i="44"/>
  <c r="W348" i="44"/>
  <c r="W380" i="44"/>
  <c r="W372" i="44"/>
  <c r="W400" i="44"/>
  <c r="W384" i="44"/>
  <c r="W376" i="44"/>
  <c r="W368" i="44"/>
  <c r="W358" i="44"/>
  <c r="W9" i="44"/>
  <c r="W23" i="44"/>
  <c r="W34" i="44"/>
  <c r="W40" i="44"/>
  <c r="W48" i="44"/>
  <c r="W54" i="44"/>
  <c r="W62" i="44"/>
  <c r="W68" i="44"/>
  <c r="W76" i="44"/>
  <c r="W87" i="44"/>
  <c r="W95" i="44"/>
  <c r="W103" i="44"/>
  <c r="W111" i="44"/>
  <c r="W117" i="44"/>
  <c r="W125" i="44"/>
  <c r="W135" i="44"/>
  <c r="W142" i="44"/>
  <c r="W152" i="44"/>
  <c r="W160" i="44"/>
  <c r="W166" i="44"/>
  <c r="W179" i="44"/>
  <c r="X187" i="44"/>
  <c r="X193" i="44"/>
  <c r="X201" i="44"/>
  <c r="X211" i="44"/>
  <c r="X217" i="44"/>
  <c r="X224" i="44"/>
  <c r="X234" i="44"/>
  <c r="X240" i="44"/>
  <c r="X251" i="44"/>
  <c r="X260" i="44"/>
  <c r="X268" i="44"/>
  <c r="X276" i="44"/>
  <c r="X280" i="44"/>
  <c r="W293" i="44"/>
  <c r="W301" i="44"/>
  <c r="W307" i="44"/>
  <c r="W320" i="44"/>
  <c r="W326" i="44"/>
  <c r="W333" i="44"/>
  <c r="W339" i="44"/>
  <c r="W7" i="44"/>
  <c r="W11" i="44"/>
  <c r="W13" i="44"/>
  <c r="W15" i="44"/>
  <c r="W17" i="44"/>
  <c r="W19" i="44"/>
  <c r="W21" i="44"/>
  <c r="W25" i="44"/>
  <c r="W27" i="44"/>
  <c r="W38" i="44"/>
  <c r="W42" i="44"/>
  <c r="W44" i="44"/>
  <c r="W50" i="44"/>
  <c r="W52" i="44"/>
  <c r="W56" i="44"/>
  <c r="W60" i="44"/>
  <c r="W64" i="44"/>
  <c r="W70" i="44"/>
  <c r="W74" i="44"/>
  <c r="W78" i="44"/>
  <c r="W85" i="44"/>
  <c r="W90" i="44"/>
  <c r="W97" i="44"/>
  <c r="W99" i="44"/>
  <c r="W105" i="44"/>
  <c r="W109" i="44"/>
  <c r="W113" i="44"/>
  <c r="W119" i="44"/>
  <c r="W121" i="44"/>
  <c r="W129" i="44"/>
  <c r="W133" i="44"/>
  <c r="W137" i="44"/>
  <c r="W144" i="44"/>
  <c r="W146" i="44"/>
  <c r="W154" i="44"/>
  <c r="W158" i="44"/>
  <c r="W162" i="44"/>
  <c r="W173" i="44"/>
  <c r="W175" i="44"/>
  <c r="W181" i="44"/>
  <c r="X185" i="44"/>
  <c r="X189" i="44"/>
  <c r="X195" i="44"/>
  <c r="X197" i="44"/>
  <c r="X203" i="44"/>
  <c r="X205" i="44"/>
  <c r="X213" i="44"/>
  <c r="X219" i="44"/>
  <c r="X221" i="44"/>
  <c r="X228" i="44"/>
  <c r="X230" i="44"/>
  <c r="X236" i="44"/>
  <c r="X238" i="44"/>
  <c r="X244" i="44"/>
  <c r="X253" i="44"/>
  <c r="X256" i="44"/>
  <c r="X262" i="44"/>
  <c r="X264" i="44"/>
  <c r="X270" i="44"/>
  <c r="X272" i="44"/>
  <c r="X278" i="44"/>
  <c r="X288" i="44"/>
  <c r="W291" i="44"/>
  <c r="W297" i="44"/>
  <c r="W299" i="44"/>
  <c r="W305" i="44"/>
  <c r="W311" i="44"/>
  <c r="W316" i="44"/>
  <c r="W322" i="44"/>
  <c r="W324" i="44"/>
  <c r="W329" i="44"/>
  <c r="W331" i="44"/>
  <c r="W337" i="44"/>
  <c r="W36" i="44"/>
  <c r="W58" i="44"/>
  <c r="W66" i="44"/>
  <c r="W72" i="44"/>
  <c r="W83" i="44"/>
  <c r="W92" i="44"/>
  <c r="W101" i="44"/>
  <c r="W107" i="44"/>
  <c r="W115" i="44"/>
  <c r="W123" i="44"/>
  <c r="W131" i="44"/>
  <c r="W139" i="44"/>
  <c r="W150" i="44"/>
  <c r="W156" i="44"/>
  <c r="W164" i="44"/>
  <c r="W177" i="44"/>
  <c r="W183" i="44"/>
  <c r="X191" i="44"/>
  <c r="X199" i="44"/>
  <c r="X207" i="44"/>
  <c r="X215" i="44"/>
  <c r="X226" i="44"/>
  <c r="X232" i="44"/>
  <c r="X242" i="44"/>
  <c r="X249" i="44"/>
  <c r="X258" i="44"/>
  <c r="X266" i="44"/>
  <c r="X274" i="44"/>
  <c r="X282" i="44"/>
  <c r="W295" i="44"/>
  <c r="W303" i="44"/>
  <c r="W309" i="44"/>
  <c r="W318" i="44"/>
  <c r="W335" i="44"/>
  <c r="W341" i="44"/>
  <c r="W416" i="44"/>
  <c r="W402" i="44"/>
  <c r="W394" i="44"/>
  <c r="W386" i="44"/>
  <c r="W378" i="44"/>
  <c r="W370" i="44"/>
  <c r="W362" i="44"/>
  <c r="W352" i="44"/>
  <c r="W417" i="44"/>
  <c r="W415" i="44"/>
  <c r="W407" i="44"/>
  <c r="W405" i="44"/>
  <c r="W403" i="44"/>
  <c r="W401" i="44"/>
  <c r="W399" i="44"/>
  <c r="W397" i="44"/>
  <c r="W395" i="44"/>
  <c r="W393" i="44"/>
  <c r="W391" i="44"/>
  <c r="W389" i="44"/>
  <c r="W387" i="44"/>
  <c r="W385" i="44"/>
  <c r="W383" i="44"/>
  <c r="W381" i="44"/>
  <c r="W379" i="44"/>
  <c r="W377" i="44"/>
  <c r="W375" i="44"/>
  <c r="W373" i="44"/>
  <c r="W371" i="44"/>
  <c r="W369" i="44"/>
  <c r="W367" i="44"/>
  <c r="W365" i="44"/>
  <c r="W363" i="44"/>
  <c r="W359" i="44"/>
  <c r="W357" i="44"/>
  <c r="W355" i="44"/>
  <c r="W353" i="44"/>
  <c r="W351" i="44"/>
  <c r="W349" i="44"/>
  <c r="W347" i="44"/>
  <c r="W342" i="44"/>
  <c r="W340" i="44"/>
  <c r="W338" i="44"/>
  <c r="W336" i="44"/>
  <c r="W334" i="44"/>
  <c r="W332" i="44"/>
  <c r="W330" i="44"/>
  <c r="W328" i="44"/>
  <c r="W327" i="44"/>
  <c r="W325" i="44"/>
  <c r="W323" i="44"/>
  <c r="W321" i="44"/>
  <c r="W319" i="44"/>
  <c r="W317" i="44"/>
  <c r="W315" i="44"/>
  <c r="W310" i="44"/>
  <c r="W308" i="44"/>
  <c r="W306" i="44"/>
  <c r="W304" i="44"/>
  <c r="W302" i="44"/>
  <c r="W300" i="44"/>
  <c r="W298" i="44"/>
  <c r="W296" i="44"/>
  <c r="W294" i="44"/>
  <c r="W292" i="44"/>
  <c r="X289" i="44"/>
  <c r="X287" i="44"/>
  <c r="X281" i="44"/>
  <c r="X279" i="44"/>
  <c r="X277" i="44"/>
  <c r="X275" i="44"/>
  <c r="X273" i="44"/>
  <c r="X271" i="44"/>
  <c r="X269" i="44"/>
  <c r="X267" i="44"/>
  <c r="X265" i="44"/>
  <c r="X263" i="44"/>
  <c r="X261" i="44"/>
  <c r="X259" i="44"/>
  <c r="X257" i="44"/>
  <c r="X255" i="44"/>
  <c r="X252" i="44"/>
  <c r="X250" i="44"/>
  <c r="X245" i="44"/>
  <c r="X243" i="44"/>
  <c r="X241" i="44"/>
  <c r="X239" i="44"/>
  <c r="X237" i="44"/>
  <c r="X235" i="44"/>
  <c r="X233" i="44"/>
  <c r="X231" i="44"/>
  <c r="X229" i="44"/>
  <c r="X227" i="44"/>
  <c r="X225" i="44"/>
  <c r="X222" i="44"/>
  <c r="X220" i="44"/>
  <c r="X218" i="44"/>
  <c r="X216" i="44"/>
  <c r="X214" i="44"/>
  <c r="X212" i="44"/>
  <c r="X208" i="44"/>
  <c r="X206" i="44"/>
  <c r="X204" i="44"/>
  <c r="X202" i="44"/>
  <c r="X200" i="44"/>
  <c r="X198" i="44"/>
  <c r="X196" i="44"/>
  <c r="X194" i="44"/>
  <c r="X192" i="44"/>
  <c r="X190" i="44"/>
  <c r="X188" i="44"/>
  <c r="X186" i="44"/>
  <c r="X184" i="44"/>
  <c r="W182" i="44"/>
  <c r="W180" i="44"/>
  <c r="W178" i="44"/>
  <c r="W176" i="44"/>
  <c r="W174" i="44"/>
  <c r="W167" i="44"/>
  <c r="W165" i="44"/>
  <c r="W163" i="44"/>
  <c r="W161" i="44"/>
  <c r="W159" i="44"/>
  <c r="W157" i="44"/>
  <c r="W155" i="44"/>
  <c r="W153" i="44"/>
  <c r="W151" i="44"/>
  <c r="W149" i="44"/>
  <c r="W145" i="44"/>
  <c r="W143" i="44"/>
  <c r="W140" i="44"/>
  <c r="W138" i="44"/>
  <c r="W136" i="44"/>
  <c r="W134" i="44"/>
  <c r="W132" i="44"/>
  <c r="W130" i="44"/>
  <c r="W126" i="44"/>
  <c r="W124" i="44"/>
  <c r="W122" i="44"/>
  <c r="W120" i="44"/>
  <c r="W118" i="44"/>
  <c r="W116" i="44"/>
  <c r="W114" i="44"/>
  <c r="W112" i="44"/>
  <c r="W110" i="44"/>
  <c r="W108" i="44"/>
  <c r="W106" i="44"/>
  <c r="W104" i="44"/>
  <c r="W102" i="44"/>
  <c r="W100" i="44"/>
  <c r="W98" i="44"/>
  <c r="W96" i="44"/>
  <c r="W93" i="44"/>
  <c r="W91" i="44"/>
  <c r="W89" i="44"/>
  <c r="W86" i="44"/>
  <c r="W84" i="44"/>
  <c r="W82" i="44"/>
  <c r="W77" i="44"/>
  <c r="W75" i="44"/>
  <c r="W73" i="44"/>
  <c r="W71" i="44"/>
  <c r="W69" i="44"/>
  <c r="W67" i="44"/>
  <c r="W65" i="44"/>
  <c r="W63" i="44"/>
  <c r="W61" i="44"/>
  <c r="W59" i="44"/>
  <c r="W57" i="44"/>
  <c r="W55" i="44"/>
  <c r="W53" i="44"/>
  <c r="W51" i="44"/>
  <c r="W49" i="44"/>
  <c r="W45" i="44"/>
  <c r="W43" i="44"/>
  <c r="W41" i="44"/>
  <c r="W39" i="44"/>
  <c r="W37" i="44"/>
  <c r="W35" i="44"/>
  <c r="W33" i="44"/>
  <c r="W26" i="44"/>
  <c r="W24" i="44"/>
  <c r="W22" i="44"/>
  <c r="W20" i="44"/>
  <c r="W18" i="44"/>
  <c r="W16" i="44"/>
  <c r="W14" i="44"/>
  <c r="W12" i="44"/>
  <c r="W10" i="44"/>
  <c r="W8" i="44"/>
  <c r="X417" i="44"/>
  <c r="X415" i="44"/>
  <c r="X407" i="44"/>
  <c r="X405" i="44"/>
  <c r="X403" i="44"/>
  <c r="X401" i="44"/>
  <c r="X399" i="44"/>
  <c r="X397" i="44"/>
  <c r="X395" i="44"/>
  <c r="X393" i="44"/>
  <c r="X391" i="44"/>
  <c r="X389" i="44"/>
  <c r="X387" i="44"/>
  <c r="X385" i="44"/>
  <c r="X383" i="44"/>
  <c r="X381" i="44"/>
  <c r="X379" i="44"/>
  <c r="X377" i="44"/>
  <c r="X375" i="44"/>
  <c r="X373" i="44"/>
  <c r="X371" i="44"/>
  <c r="X369" i="44"/>
  <c r="X367" i="44"/>
  <c r="X365" i="44"/>
  <c r="X363" i="44"/>
  <c r="X359" i="44"/>
  <c r="X357" i="44"/>
  <c r="X355" i="44"/>
  <c r="X353" i="44"/>
  <c r="X351" i="44"/>
  <c r="X349" i="44"/>
  <c r="X347" i="44"/>
  <c r="X342" i="44"/>
  <c r="X340" i="44"/>
  <c r="X338" i="44"/>
  <c r="X336" i="44"/>
  <c r="X334" i="44"/>
  <c r="X332" i="44"/>
  <c r="X330" i="44"/>
  <c r="X328" i="44"/>
  <c r="X327" i="44"/>
  <c r="X325" i="44"/>
  <c r="X323" i="44"/>
  <c r="X321" i="44"/>
  <c r="X319" i="44"/>
  <c r="X317" i="44"/>
  <c r="X315" i="44"/>
  <c r="X310" i="44"/>
  <c r="X308" i="44"/>
  <c r="X306" i="44"/>
  <c r="X304" i="44"/>
  <c r="X302" i="44"/>
  <c r="X300" i="44"/>
  <c r="X298" i="44"/>
  <c r="X296" i="44"/>
  <c r="X294" i="44"/>
  <c r="X292" i="44"/>
  <c r="X290" i="44"/>
  <c r="W288" i="44"/>
  <c r="W282" i="44"/>
  <c r="W280" i="44"/>
  <c r="W278" i="44"/>
  <c r="W276" i="44"/>
  <c r="W274" i="44"/>
  <c r="W272" i="44"/>
  <c r="W270" i="44"/>
  <c r="W268" i="44"/>
  <c r="W266" i="44"/>
  <c r="W264" i="44"/>
  <c r="W262" i="44"/>
  <c r="W260" i="44"/>
  <c r="W258" i="44"/>
  <c r="W256" i="44"/>
  <c r="W253" i="44"/>
  <c r="W251" i="44"/>
  <c r="W249" i="44"/>
  <c r="W244" i="44"/>
  <c r="W242" i="44"/>
  <c r="W240" i="44"/>
  <c r="W238" i="44"/>
  <c r="W236" i="44"/>
  <c r="W234" i="44"/>
  <c r="W232" i="44"/>
  <c r="W230" i="44"/>
  <c r="W228" i="44"/>
  <c r="W226" i="44"/>
  <c r="W224" i="44"/>
  <c r="W221" i="44"/>
  <c r="W219" i="44"/>
  <c r="W217" i="44"/>
  <c r="W215" i="44"/>
  <c r="W213" i="44"/>
  <c r="W211" i="44"/>
  <c r="W207" i="44"/>
  <c r="W205" i="44"/>
  <c r="W203" i="44"/>
  <c r="W201" i="44"/>
  <c r="W199" i="44"/>
  <c r="W197" i="44"/>
  <c r="W195" i="44"/>
  <c r="W193" i="44"/>
  <c r="W191" i="44"/>
  <c r="W189" i="44"/>
  <c r="W187" i="44"/>
  <c r="W185" i="44"/>
  <c r="X182" i="44"/>
  <c r="X180" i="44"/>
  <c r="X178" i="44"/>
  <c r="X176" i="44"/>
  <c r="X174" i="44"/>
  <c r="X167" i="44"/>
  <c r="X165" i="44"/>
  <c r="X163" i="44"/>
  <c r="X161" i="44"/>
  <c r="X159" i="44"/>
  <c r="X157" i="44"/>
  <c r="X155" i="44"/>
  <c r="X153" i="44"/>
  <c r="X151" i="44"/>
  <c r="X149" i="44"/>
  <c r="X145" i="44"/>
  <c r="X143" i="44"/>
  <c r="X140" i="44"/>
  <c r="X138" i="44"/>
  <c r="X136" i="44"/>
  <c r="X134" i="44"/>
  <c r="X132" i="44"/>
  <c r="X130" i="44"/>
  <c r="X126" i="44"/>
  <c r="X124" i="44"/>
  <c r="X122" i="44"/>
  <c r="X120" i="44"/>
  <c r="X118" i="44"/>
  <c r="X116" i="44"/>
  <c r="X114" i="44"/>
  <c r="X112" i="44"/>
  <c r="X110" i="44"/>
  <c r="X108" i="44"/>
  <c r="X106" i="44"/>
  <c r="X104" i="44"/>
  <c r="X102" i="44"/>
  <c r="X100" i="44"/>
  <c r="X98" i="44"/>
  <c r="X96" i="44"/>
  <c r="X93" i="44"/>
  <c r="X91" i="44"/>
  <c r="X89" i="44"/>
  <c r="X86" i="44"/>
  <c r="X84" i="44"/>
  <c r="X82" i="44"/>
  <c r="X77" i="44"/>
  <c r="X75" i="44"/>
  <c r="X73" i="44"/>
  <c r="X71" i="44"/>
  <c r="X69" i="44"/>
  <c r="X67" i="44"/>
  <c r="X65" i="44"/>
  <c r="X63" i="44"/>
  <c r="X61" i="44"/>
  <c r="X59" i="44"/>
  <c r="X57" i="44"/>
  <c r="X55" i="44"/>
  <c r="X53" i="44"/>
  <c r="X51" i="44"/>
  <c r="X49" i="44"/>
  <c r="X45" i="44"/>
  <c r="X43" i="44"/>
  <c r="X41" i="44"/>
  <c r="X39" i="44"/>
  <c r="X37" i="44"/>
  <c r="X35" i="44"/>
  <c r="X33" i="44"/>
  <c r="X26" i="44"/>
  <c r="X24" i="44"/>
  <c r="X22" i="44"/>
  <c r="X20" i="44"/>
  <c r="X18" i="44"/>
  <c r="X16" i="44"/>
  <c r="X14" i="44"/>
  <c r="X12" i="44"/>
  <c r="X10" i="44"/>
  <c r="X8" i="44"/>
  <c r="W6" i="44"/>
  <c r="X416" i="44"/>
  <c r="X406" i="44"/>
  <c r="X404" i="44"/>
  <c r="X402" i="44"/>
  <c r="X400" i="44"/>
  <c r="X398" i="44"/>
  <c r="X396" i="44"/>
  <c r="X394" i="44"/>
  <c r="X392" i="44"/>
  <c r="X390" i="44"/>
  <c r="X388" i="44"/>
  <c r="X386" i="44"/>
  <c r="X384" i="44"/>
  <c r="X382" i="44"/>
  <c r="X380" i="44"/>
  <c r="X378" i="44"/>
  <c r="X376" i="44"/>
  <c r="X374" i="44"/>
  <c r="X372" i="44"/>
  <c r="X370" i="44"/>
  <c r="X368" i="44"/>
  <c r="X366" i="44"/>
  <c r="X364" i="44"/>
  <c r="X362" i="44"/>
  <c r="X358" i="44"/>
  <c r="X356" i="44"/>
  <c r="X354" i="44"/>
  <c r="X352" i="44"/>
  <c r="X350" i="44"/>
  <c r="X348" i="44"/>
  <c r="X343" i="44"/>
  <c r="X341" i="44"/>
  <c r="X339" i="44"/>
  <c r="X337" i="44"/>
  <c r="X335" i="44"/>
  <c r="X333" i="44"/>
  <c r="X331" i="44"/>
  <c r="X329" i="44"/>
  <c r="X326" i="44"/>
  <c r="X324" i="44"/>
  <c r="X322" i="44"/>
  <c r="X320" i="44"/>
  <c r="X318" i="44"/>
  <c r="X316" i="44"/>
  <c r="X311" i="44"/>
  <c r="X309" i="44"/>
  <c r="X307" i="44"/>
  <c r="X305" i="44"/>
  <c r="X303" i="44"/>
  <c r="X301" i="44"/>
  <c r="X299" i="44"/>
  <c r="X297" i="44"/>
  <c r="X295" i="44"/>
  <c r="X293" i="44"/>
  <c r="X291" i="44"/>
  <c r="W289" i="44"/>
  <c r="W287" i="44"/>
  <c r="W281" i="44"/>
  <c r="W279" i="44"/>
  <c r="W277" i="44"/>
  <c r="W275" i="44"/>
  <c r="W273" i="44"/>
  <c r="W271" i="44"/>
  <c r="W269" i="44"/>
  <c r="W267" i="44"/>
  <c r="W265" i="44"/>
  <c r="W263" i="44"/>
  <c r="W261" i="44"/>
  <c r="W259" i="44"/>
  <c r="W257" i="44"/>
  <c r="W255" i="44"/>
  <c r="W252" i="44"/>
  <c r="W250" i="44"/>
  <c r="W245" i="44"/>
  <c r="W243" i="44"/>
  <c r="W241" i="44"/>
  <c r="W239" i="44"/>
  <c r="W237" i="44"/>
  <c r="W235" i="44"/>
  <c r="W233" i="44"/>
  <c r="W231" i="44"/>
  <c r="W229" i="44"/>
  <c r="W227" i="44"/>
  <c r="W225" i="44"/>
  <c r="W222" i="44"/>
  <c r="W220" i="44"/>
  <c r="W218" i="44"/>
  <c r="W216" i="44"/>
  <c r="W214" i="44"/>
  <c r="W212" i="44"/>
  <c r="W208" i="44"/>
  <c r="W206" i="44"/>
  <c r="W204" i="44"/>
  <c r="W202" i="44"/>
  <c r="W200" i="44"/>
  <c r="W198" i="44"/>
  <c r="W196" i="44"/>
  <c r="W194" i="44"/>
  <c r="W192" i="44"/>
  <c r="W190" i="44"/>
  <c r="W188" i="44"/>
  <c r="W186" i="44"/>
  <c r="W184" i="44"/>
  <c r="X181" i="44"/>
  <c r="X179" i="44"/>
  <c r="X177" i="44"/>
  <c r="X175" i="44"/>
  <c r="X173" i="44"/>
  <c r="X166" i="44"/>
  <c r="X164" i="44"/>
  <c r="X162" i="44"/>
  <c r="X160" i="44"/>
  <c r="X158" i="44"/>
  <c r="X156" i="44"/>
  <c r="X154" i="44"/>
  <c r="X152" i="44"/>
  <c r="X150" i="44"/>
  <c r="X146" i="44"/>
  <c r="X144" i="44"/>
  <c r="X142" i="44"/>
  <c r="X139" i="44"/>
  <c r="X137" i="44"/>
  <c r="X135" i="44"/>
  <c r="X133" i="44"/>
  <c r="X131" i="44"/>
  <c r="X129" i="44"/>
  <c r="X125" i="44"/>
  <c r="X123" i="44"/>
  <c r="X121" i="44"/>
  <c r="X119" i="44"/>
  <c r="X117" i="44"/>
  <c r="X115" i="44"/>
  <c r="X113" i="44"/>
  <c r="X111" i="44"/>
  <c r="X109" i="44"/>
  <c r="X107" i="44"/>
  <c r="X105" i="44"/>
  <c r="X103" i="44"/>
  <c r="X101" i="44"/>
  <c r="X99" i="44"/>
  <c r="X97" i="44"/>
  <c r="X95" i="44"/>
  <c r="X92" i="44"/>
  <c r="X90" i="44"/>
  <c r="X87" i="44"/>
  <c r="X85" i="44"/>
  <c r="X83" i="44"/>
  <c r="X78" i="44"/>
  <c r="X76" i="44"/>
  <c r="X74" i="44"/>
  <c r="X72" i="44"/>
  <c r="X70" i="44"/>
  <c r="X68" i="44"/>
  <c r="X66" i="44"/>
  <c r="X64" i="44"/>
  <c r="X62" i="44"/>
  <c r="X60" i="44"/>
  <c r="X58" i="44"/>
  <c r="X56" i="44"/>
  <c r="X54" i="44"/>
  <c r="X52" i="44"/>
  <c r="X50" i="44"/>
  <c r="X48" i="44"/>
  <c r="X44" i="44"/>
  <c r="X42" i="44"/>
  <c r="X40" i="44"/>
  <c r="X38" i="44"/>
  <c r="X36" i="44"/>
  <c r="X34" i="44"/>
  <c r="X27" i="44"/>
  <c r="X25" i="44"/>
  <c r="X23" i="44"/>
  <c r="X21" i="44"/>
  <c r="X19" i="44"/>
  <c r="X17" i="44"/>
  <c r="X15" i="44"/>
  <c r="X13" i="44"/>
  <c r="X11" i="44"/>
  <c r="X9" i="44"/>
  <c r="AC93" i="45"/>
  <c r="AB93" i="45"/>
  <c r="AA93" i="45"/>
  <c r="Z93" i="45"/>
  <c r="Y93" i="45"/>
  <c r="X93" i="45"/>
  <c r="W93" i="45"/>
  <c r="V93" i="45"/>
  <c r="U93" i="45"/>
  <c r="T93" i="45"/>
  <c r="S93" i="45"/>
  <c r="R93" i="45"/>
  <c r="Q93" i="45"/>
  <c r="P93" i="45"/>
  <c r="O93" i="45"/>
  <c r="N93" i="45"/>
  <c r="M93" i="45"/>
  <c r="L93" i="45"/>
  <c r="K93" i="45"/>
  <c r="J93" i="45"/>
  <c r="I93" i="45"/>
  <c r="H93" i="45"/>
  <c r="G93" i="45"/>
  <c r="F93" i="45"/>
  <c r="D9" i="45"/>
  <c r="Q78" i="44"/>
  <c r="R78" i="44"/>
  <c r="S78" i="44"/>
  <c r="T78" i="44"/>
  <c r="U78" i="44"/>
  <c r="V78" i="44"/>
  <c r="Q245" i="44"/>
  <c r="R245" i="44"/>
  <c r="S245" i="44"/>
  <c r="T245" i="44"/>
  <c r="U245" i="44"/>
  <c r="V245" i="44"/>
  <c r="F46" i="44" l="1"/>
  <c r="G46" i="44" s="1"/>
  <c r="L46" i="44" s="1"/>
  <c r="F31" i="44"/>
  <c r="G31" i="44" s="1"/>
  <c r="L31" i="44" s="1"/>
  <c r="H31" i="44"/>
  <c r="M31" i="44" s="1"/>
  <c r="F170" i="44"/>
  <c r="G170" i="44" s="1"/>
  <c r="L170" i="44" s="1"/>
  <c r="F171" i="44"/>
  <c r="G171" i="44" s="1"/>
  <c r="L171" i="44" s="1"/>
  <c r="F312" i="44"/>
  <c r="G312" i="44" s="1"/>
  <c r="L312" i="44" s="1"/>
  <c r="F313" i="44"/>
  <c r="G313" i="44" s="1"/>
  <c r="L313" i="44" s="1"/>
  <c r="AD5" i="44"/>
  <c r="AC5" i="44"/>
  <c r="AO141" i="44"/>
  <c r="I141" i="44" s="1"/>
  <c r="E141" i="44" s="1"/>
  <c r="F141" i="44" s="1"/>
  <c r="H209" i="44"/>
  <c r="M209" i="44" s="1"/>
  <c r="F28" i="44"/>
  <c r="G28" i="44" s="1"/>
  <c r="L28" i="44" s="1"/>
  <c r="F169" i="44"/>
  <c r="G169" i="44" s="1"/>
  <c r="L169" i="44" s="1"/>
  <c r="F410" i="44"/>
  <c r="G410" i="44" s="1"/>
  <c r="L410" i="44" s="1"/>
  <c r="AC419" i="44"/>
  <c r="F29" i="44"/>
  <c r="G29" i="44" s="1"/>
  <c r="L29" i="44" s="1"/>
  <c r="F283" i="44"/>
  <c r="G283" i="44" s="1"/>
  <c r="L283" i="44" s="1"/>
  <c r="F80" i="44"/>
  <c r="G80" i="44" s="1"/>
  <c r="L80" i="44" s="1"/>
  <c r="F30" i="44"/>
  <c r="G30" i="44" s="1"/>
  <c r="L30" i="44" s="1"/>
  <c r="F360" i="44"/>
  <c r="G360" i="44" s="1"/>
  <c r="L360" i="44" s="1"/>
  <c r="F411" i="44"/>
  <c r="G411" i="44" s="1"/>
  <c r="L411" i="44" s="1"/>
  <c r="F247" i="44"/>
  <c r="G247" i="44" s="1"/>
  <c r="L247" i="44" s="1"/>
  <c r="F284" i="44"/>
  <c r="G284" i="44" s="1"/>
  <c r="L284" i="44" s="1"/>
  <c r="F246" i="44"/>
  <c r="G246" i="44" s="1"/>
  <c r="L246" i="44" s="1"/>
  <c r="AD419" i="44"/>
  <c r="F79" i="44"/>
  <c r="G79" i="44" s="1"/>
  <c r="L79" i="44" s="1"/>
  <c r="AO78" i="44"/>
  <c r="I78" i="44" s="1"/>
  <c r="E78" i="44" s="1"/>
  <c r="H344" i="44"/>
  <c r="M344" i="44" s="1"/>
  <c r="H408" i="44"/>
  <c r="M408" i="44" s="1"/>
  <c r="H409" i="44"/>
  <c r="M409" i="44" s="1"/>
  <c r="H168" i="44"/>
  <c r="M168" i="44" s="1"/>
  <c r="H414" i="44"/>
  <c r="M414" i="44" s="1"/>
  <c r="F95" i="45"/>
  <c r="AO245" i="44"/>
  <c r="I245" i="44" s="1"/>
  <c r="E245" i="44" s="1"/>
  <c r="X419" i="44"/>
  <c r="W419" i="44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82" i="44"/>
  <c r="V83" i="44"/>
  <c r="V84" i="44"/>
  <c r="V85" i="44"/>
  <c r="V86" i="44"/>
  <c r="V87" i="44"/>
  <c r="V89" i="44"/>
  <c r="V90" i="44"/>
  <c r="V91" i="44"/>
  <c r="V92" i="44"/>
  <c r="V93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2" i="44"/>
  <c r="V143" i="44"/>
  <c r="V144" i="44"/>
  <c r="V145" i="44"/>
  <c r="V146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9" i="44"/>
  <c r="V250" i="44"/>
  <c r="V251" i="44"/>
  <c r="V252" i="44"/>
  <c r="V253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15" i="44"/>
  <c r="V416" i="44"/>
  <c r="V417" i="44"/>
  <c r="V6" i="44"/>
  <c r="H46" i="44" l="1"/>
  <c r="M46" i="44" s="1"/>
  <c r="H171" i="44"/>
  <c r="M171" i="44" s="1"/>
  <c r="H170" i="44"/>
  <c r="M170" i="44" s="1"/>
  <c r="H313" i="44"/>
  <c r="M313" i="44" s="1"/>
  <c r="H312" i="44"/>
  <c r="M312" i="44" s="1"/>
  <c r="H284" i="44"/>
  <c r="M284" i="44" s="1"/>
  <c r="H30" i="44"/>
  <c r="M30" i="44" s="1"/>
  <c r="H283" i="44"/>
  <c r="M283" i="44" s="1"/>
  <c r="H410" i="44"/>
  <c r="M410" i="44" s="1"/>
  <c r="H28" i="44"/>
  <c r="M28" i="44" s="1"/>
  <c r="H411" i="44"/>
  <c r="M411" i="44" s="1"/>
  <c r="H169" i="44"/>
  <c r="M169" i="44" s="1"/>
  <c r="H246" i="44"/>
  <c r="M246" i="44" s="1"/>
  <c r="H247" i="44"/>
  <c r="M247" i="44" s="1"/>
  <c r="H360" i="44"/>
  <c r="M360" i="44" s="1"/>
  <c r="H80" i="44"/>
  <c r="M80" i="44" s="1"/>
  <c r="H29" i="44"/>
  <c r="M29" i="44" s="1"/>
  <c r="H79" i="44"/>
  <c r="M79" i="44" s="1"/>
  <c r="H141" i="44"/>
  <c r="M141" i="44" s="1"/>
  <c r="G141" i="44"/>
  <c r="L141" i="44" s="1"/>
  <c r="F245" i="44"/>
  <c r="V419" i="44"/>
  <c r="F78" i="44" l="1"/>
  <c r="G78" i="44" s="1"/>
  <c r="L78" i="44" s="1"/>
  <c r="H245" i="44"/>
  <c r="M245" i="44" s="1"/>
  <c r="G245" i="44"/>
  <c r="L245" i="44" s="1"/>
  <c r="Q208" i="44"/>
  <c r="R208" i="44"/>
  <c r="S208" i="44"/>
  <c r="T208" i="44"/>
  <c r="H78" i="44" l="1"/>
  <c r="M78" i="44" s="1"/>
  <c r="AO208" i="44"/>
  <c r="I208" i="44" s="1"/>
  <c r="E208" i="44" s="1"/>
  <c r="Q244" i="44"/>
  <c r="R244" i="44"/>
  <c r="S244" i="44"/>
  <c r="T244" i="44"/>
  <c r="U244" i="44"/>
  <c r="Q249" i="44"/>
  <c r="R249" i="44"/>
  <c r="S249" i="44"/>
  <c r="T249" i="44"/>
  <c r="U249" i="44"/>
  <c r="U35" i="44"/>
  <c r="U36" i="44"/>
  <c r="U37" i="44"/>
  <c r="U38" i="44"/>
  <c r="U39" i="44"/>
  <c r="U40" i="44"/>
  <c r="U41" i="44"/>
  <c r="U43" i="44"/>
  <c r="U44" i="44"/>
  <c r="U45" i="44"/>
  <c r="U48" i="44"/>
  <c r="U49" i="44"/>
  <c r="U50" i="44"/>
  <c r="U51" i="44"/>
  <c r="U52" i="44"/>
  <c r="U53" i="44"/>
  <c r="U54" i="44"/>
  <c r="U55" i="44"/>
  <c r="U56" i="44"/>
  <c r="U57" i="44"/>
  <c r="U58" i="44"/>
  <c r="U59" i="44"/>
  <c r="U60" i="44"/>
  <c r="U61" i="44"/>
  <c r="U62" i="44"/>
  <c r="U63" i="44"/>
  <c r="U64" i="44"/>
  <c r="U65" i="44"/>
  <c r="U66" i="44"/>
  <c r="U67" i="44"/>
  <c r="U68" i="44"/>
  <c r="U69" i="44"/>
  <c r="U70" i="44"/>
  <c r="U71" i="44"/>
  <c r="U72" i="44"/>
  <c r="U73" i="44"/>
  <c r="U74" i="44"/>
  <c r="U75" i="44"/>
  <c r="U76" i="44"/>
  <c r="U77" i="44"/>
  <c r="U82" i="44"/>
  <c r="U83" i="44"/>
  <c r="U84" i="44"/>
  <c r="U85" i="44"/>
  <c r="U86" i="44"/>
  <c r="U87" i="44"/>
  <c r="U89" i="44"/>
  <c r="U90" i="44"/>
  <c r="U91" i="44"/>
  <c r="U92" i="44"/>
  <c r="U93" i="44"/>
  <c r="U95" i="44"/>
  <c r="U96" i="44"/>
  <c r="U97" i="44"/>
  <c r="U98" i="44"/>
  <c r="U99" i="44"/>
  <c r="U100" i="44"/>
  <c r="U101" i="44"/>
  <c r="U102" i="44"/>
  <c r="U103" i="44"/>
  <c r="U104" i="44"/>
  <c r="U105" i="44"/>
  <c r="U106" i="44"/>
  <c r="U107" i="44"/>
  <c r="U108" i="44"/>
  <c r="U109" i="44"/>
  <c r="U110" i="44"/>
  <c r="U111" i="44"/>
  <c r="U112" i="44"/>
  <c r="U113" i="44"/>
  <c r="U114" i="44"/>
  <c r="U115" i="44"/>
  <c r="U116" i="44"/>
  <c r="U117" i="44"/>
  <c r="U118" i="44"/>
  <c r="U119" i="44"/>
  <c r="U120" i="44"/>
  <c r="U121" i="44"/>
  <c r="U122" i="44"/>
  <c r="U123" i="44"/>
  <c r="U124" i="44"/>
  <c r="U125" i="44"/>
  <c r="U126" i="44"/>
  <c r="U129" i="44"/>
  <c r="U130" i="44"/>
  <c r="U131" i="44"/>
  <c r="U132" i="44"/>
  <c r="U133" i="44"/>
  <c r="U134" i="44"/>
  <c r="U135" i="44"/>
  <c r="U136" i="44"/>
  <c r="U137" i="44"/>
  <c r="U138" i="44"/>
  <c r="U139" i="44"/>
  <c r="U140" i="44"/>
  <c r="U142" i="44"/>
  <c r="U143" i="44"/>
  <c r="U144" i="44"/>
  <c r="U145" i="44"/>
  <c r="U146" i="44"/>
  <c r="U149" i="44"/>
  <c r="U150" i="44"/>
  <c r="U151" i="44"/>
  <c r="U152" i="44"/>
  <c r="U153" i="44"/>
  <c r="U154" i="44"/>
  <c r="U155" i="44"/>
  <c r="U156" i="44"/>
  <c r="U157" i="44"/>
  <c r="U158" i="44"/>
  <c r="U159" i="44"/>
  <c r="U160" i="44"/>
  <c r="U161" i="44"/>
  <c r="U162" i="44"/>
  <c r="U163" i="44"/>
  <c r="U164" i="44"/>
  <c r="U165" i="44"/>
  <c r="U166" i="44"/>
  <c r="U167" i="44"/>
  <c r="U173" i="44"/>
  <c r="U174" i="44"/>
  <c r="U175" i="44"/>
  <c r="U176" i="44"/>
  <c r="U177" i="44"/>
  <c r="U178" i="44"/>
  <c r="U179" i="44"/>
  <c r="U180" i="44"/>
  <c r="U181" i="44"/>
  <c r="U182" i="44"/>
  <c r="U183" i="44"/>
  <c r="U184" i="44"/>
  <c r="U185" i="44"/>
  <c r="U186" i="44"/>
  <c r="U187" i="44"/>
  <c r="U188" i="44"/>
  <c r="U189" i="44"/>
  <c r="U190" i="44"/>
  <c r="U191" i="44"/>
  <c r="U192" i="44"/>
  <c r="U193" i="44"/>
  <c r="U194" i="44"/>
  <c r="U195" i="44"/>
  <c r="U196" i="44"/>
  <c r="U197" i="44"/>
  <c r="U198" i="44"/>
  <c r="U199" i="44"/>
  <c r="U200" i="44"/>
  <c r="U201" i="44"/>
  <c r="U202" i="44"/>
  <c r="U203" i="44"/>
  <c r="U204" i="44"/>
  <c r="U205" i="44"/>
  <c r="U206" i="44"/>
  <c r="U207" i="44"/>
  <c r="U211" i="44"/>
  <c r="U212" i="44"/>
  <c r="U213" i="44"/>
  <c r="U214" i="44"/>
  <c r="U215" i="44"/>
  <c r="U216" i="44"/>
  <c r="U217" i="44"/>
  <c r="U218" i="44"/>
  <c r="U219" i="44"/>
  <c r="U220" i="44"/>
  <c r="U221" i="44"/>
  <c r="U222" i="44"/>
  <c r="U224" i="44"/>
  <c r="U225" i="44"/>
  <c r="U226" i="44"/>
  <c r="U227" i="44"/>
  <c r="U228" i="44"/>
  <c r="U229" i="44"/>
  <c r="U230" i="44"/>
  <c r="U231" i="44"/>
  <c r="U232" i="44"/>
  <c r="U233" i="44"/>
  <c r="U234" i="44"/>
  <c r="U235" i="44"/>
  <c r="U236" i="44"/>
  <c r="U237" i="44"/>
  <c r="U238" i="44"/>
  <c r="U239" i="44"/>
  <c r="U240" i="44"/>
  <c r="U241" i="44"/>
  <c r="U242" i="44"/>
  <c r="U243" i="44"/>
  <c r="U250" i="44"/>
  <c r="U251" i="44"/>
  <c r="U252" i="44"/>
  <c r="U253" i="44"/>
  <c r="U255" i="44"/>
  <c r="U256" i="44"/>
  <c r="U257" i="44"/>
  <c r="U258" i="44"/>
  <c r="U259" i="44"/>
  <c r="U260" i="44"/>
  <c r="U261" i="44"/>
  <c r="U262" i="44"/>
  <c r="U263" i="44"/>
  <c r="U264" i="44"/>
  <c r="U265" i="44"/>
  <c r="U266" i="44"/>
  <c r="U267" i="44"/>
  <c r="U268" i="44"/>
  <c r="U269" i="44"/>
  <c r="U270" i="44"/>
  <c r="U271" i="44"/>
  <c r="U272" i="44"/>
  <c r="U273" i="44"/>
  <c r="U274" i="44"/>
  <c r="U275" i="44"/>
  <c r="U276" i="44"/>
  <c r="U277" i="44"/>
  <c r="U278" i="44"/>
  <c r="U279" i="44"/>
  <c r="U280" i="44"/>
  <c r="U281" i="44"/>
  <c r="U282" i="44"/>
  <c r="U287" i="44"/>
  <c r="U288" i="44"/>
  <c r="U289" i="44"/>
  <c r="U290" i="44"/>
  <c r="U291" i="44"/>
  <c r="U292" i="44"/>
  <c r="U293" i="44"/>
  <c r="U294" i="44"/>
  <c r="U295" i="44"/>
  <c r="U296" i="44"/>
  <c r="U297" i="44"/>
  <c r="U298" i="44"/>
  <c r="U299" i="44"/>
  <c r="U300" i="44"/>
  <c r="U301" i="44"/>
  <c r="U302" i="44"/>
  <c r="U303" i="44"/>
  <c r="U304" i="44"/>
  <c r="U305" i="44"/>
  <c r="U306" i="44"/>
  <c r="U307" i="44"/>
  <c r="U308" i="44"/>
  <c r="U309" i="44"/>
  <c r="U310" i="44"/>
  <c r="U311" i="44"/>
  <c r="U315" i="44"/>
  <c r="U316" i="44"/>
  <c r="U317" i="44"/>
  <c r="U318" i="44"/>
  <c r="U319" i="44"/>
  <c r="U320" i="44"/>
  <c r="U321" i="44"/>
  <c r="U322" i="44"/>
  <c r="U323" i="44"/>
  <c r="U324" i="44"/>
  <c r="U325" i="44"/>
  <c r="U326" i="44"/>
  <c r="U327" i="44"/>
  <c r="U328" i="44"/>
  <c r="U329" i="44"/>
  <c r="U330" i="44"/>
  <c r="U331" i="44"/>
  <c r="U332" i="44"/>
  <c r="U333" i="44"/>
  <c r="U334" i="44"/>
  <c r="U335" i="44"/>
  <c r="U336" i="44"/>
  <c r="U337" i="44"/>
  <c r="U338" i="44"/>
  <c r="U339" i="44"/>
  <c r="U340" i="44"/>
  <c r="U341" i="44"/>
  <c r="U342" i="44"/>
  <c r="U343" i="44"/>
  <c r="U347" i="44"/>
  <c r="U348" i="44"/>
  <c r="U349" i="44"/>
  <c r="U350" i="44"/>
  <c r="U351" i="44"/>
  <c r="U352" i="44"/>
  <c r="U353" i="44"/>
  <c r="U354" i="44"/>
  <c r="U355" i="44"/>
  <c r="U356" i="44"/>
  <c r="U357" i="44"/>
  <c r="U358" i="44"/>
  <c r="U359" i="44"/>
  <c r="U362" i="44"/>
  <c r="U363" i="44"/>
  <c r="U364" i="44"/>
  <c r="U365" i="44"/>
  <c r="U366" i="44"/>
  <c r="U367" i="44"/>
  <c r="U368" i="44"/>
  <c r="U369" i="44"/>
  <c r="U370" i="44"/>
  <c r="U371" i="44"/>
  <c r="U372" i="44"/>
  <c r="U373" i="44"/>
  <c r="U374" i="44"/>
  <c r="U375" i="44"/>
  <c r="U376" i="44"/>
  <c r="U377" i="44"/>
  <c r="U378" i="44"/>
  <c r="U379" i="44"/>
  <c r="U380" i="44"/>
  <c r="U381" i="44"/>
  <c r="U382" i="44"/>
  <c r="U383" i="44"/>
  <c r="U384" i="44"/>
  <c r="U385" i="44"/>
  <c r="U386" i="44"/>
  <c r="U387" i="44"/>
  <c r="U388" i="44"/>
  <c r="U389" i="44"/>
  <c r="U390" i="44"/>
  <c r="U391" i="44"/>
  <c r="U392" i="44"/>
  <c r="U393" i="44"/>
  <c r="U394" i="44"/>
  <c r="U395" i="44"/>
  <c r="U396" i="44"/>
  <c r="U397" i="44"/>
  <c r="U398" i="44"/>
  <c r="U399" i="44"/>
  <c r="U400" i="44"/>
  <c r="U401" i="44"/>
  <c r="U402" i="44"/>
  <c r="U403" i="44"/>
  <c r="U404" i="44"/>
  <c r="U405" i="44"/>
  <c r="U406" i="44"/>
  <c r="U407" i="44"/>
  <c r="U415" i="44"/>
  <c r="U416" i="44"/>
  <c r="U417" i="44"/>
  <c r="U7" i="44"/>
  <c r="U8" i="44"/>
  <c r="U9" i="44"/>
  <c r="U10" i="44"/>
  <c r="U12" i="44"/>
  <c r="U13" i="44"/>
  <c r="U14" i="44"/>
  <c r="U15" i="44"/>
  <c r="U16" i="44"/>
  <c r="U17" i="44"/>
  <c r="U18" i="44"/>
  <c r="U19" i="44"/>
  <c r="U20" i="44"/>
  <c r="U21" i="44"/>
  <c r="U22" i="44"/>
  <c r="U23" i="44"/>
  <c r="U24" i="44"/>
  <c r="U25" i="44"/>
  <c r="U26" i="44"/>
  <c r="U27" i="44"/>
  <c r="U33" i="44"/>
  <c r="U34" i="44"/>
  <c r="U6" i="44"/>
  <c r="AO244" i="44" l="1"/>
  <c r="I244" i="44" s="1"/>
  <c r="E244" i="44" s="1"/>
  <c r="AO249" i="44"/>
  <c r="I249" i="44" s="1"/>
  <c r="E249" i="44" s="1"/>
  <c r="U419" i="44"/>
  <c r="T27" i="44"/>
  <c r="T146" i="44"/>
  <c r="T149" i="44"/>
  <c r="S146" i="44"/>
  <c r="S149" i="44"/>
  <c r="R146" i="44"/>
  <c r="R149" i="44"/>
  <c r="Q146" i="44"/>
  <c r="Q149" i="44"/>
  <c r="S142" i="44"/>
  <c r="R142" i="44"/>
  <c r="S305" i="44"/>
  <c r="R305" i="44"/>
  <c r="Q305" i="44"/>
  <c r="F208" i="44" l="1"/>
  <c r="G208" i="44" s="1"/>
  <c r="L208" i="44" s="1"/>
  <c r="F244" i="44"/>
  <c r="G244" i="44" s="1"/>
  <c r="L244" i="44" s="1"/>
  <c r="AO146" i="44"/>
  <c r="I146" i="44" s="1"/>
  <c r="E146" i="44" s="1"/>
  <c r="AO149" i="44"/>
  <c r="I149" i="44" s="1"/>
  <c r="E149" i="44" s="1"/>
  <c r="AO305" i="44"/>
  <c r="I305" i="44" s="1"/>
  <c r="E305" i="44" s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33" i="44"/>
  <c r="T34" i="44"/>
  <c r="T35" i="44"/>
  <c r="T36" i="44"/>
  <c r="T37" i="44"/>
  <c r="T38" i="44"/>
  <c r="T39" i="44"/>
  <c r="T40" i="44"/>
  <c r="T41" i="44"/>
  <c r="T42" i="44"/>
  <c r="T43" i="44"/>
  <c r="T44" i="44"/>
  <c r="T45" i="44"/>
  <c r="T48" i="44"/>
  <c r="T49" i="44"/>
  <c r="T50" i="44"/>
  <c r="T51" i="44"/>
  <c r="T52" i="44"/>
  <c r="T53" i="44"/>
  <c r="T54" i="44"/>
  <c r="T55" i="44"/>
  <c r="T56" i="44"/>
  <c r="T57" i="44"/>
  <c r="T58" i="44"/>
  <c r="T59" i="44"/>
  <c r="T60" i="44"/>
  <c r="T61" i="44"/>
  <c r="T62" i="44"/>
  <c r="T63" i="44"/>
  <c r="T64" i="44"/>
  <c r="T65" i="44"/>
  <c r="T66" i="44"/>
  <c r="T67" i="44"/>
  <c r="T68" i="44"/>
  <c r="T69" i="44"/>
  <c r="T70" i="44"/>
  <c r="T71" i="44"/>
  <c r="T72" i="44"/>
  <c r="T73" i="44"/>
  <c r="T74" i="44"/>
  <c r="T75" i="44"/>
  <c r="T76" i="44"/>
  <c r="T77" i="44"/>
  <c r="T82" i="44"/>
  <c r="T83" i="44"/>
  <c r="T84" i="44"/>
  <c r="T85" i="44"/>
  <c r="T86" i="44"/>
  <c r="T87" i="44"/>
  <c r="T89" i="44"/>
  <c r="T90" i="44"/>
  <c r="T91" i="44"/>
  <c r="T92" i="44"/>
  <c r="T93" i="44"/>
  <c r="T95" i="44"/>
  <c r="T96" i="44"/>
  <c r="T97" i="44"/>
  <c r="T98" i="44"/>
  <c r="T99" i="44"/>
  <c r="T100" i="44"/>
  <c r="T101" i="44"/>
  <c r="T102" i="44"/>
  <c r="T103" i="44"/>
  <c r="T104" i="44"/>
  <c r="T105" i="44"/>
  <c r="T106" i="44"/>
  <c r="T107" i="44"/>
  <c r="T108" i="44"/>
  <c r="T109" i="44"/>
  <c r="T110" i="44"/>
  <c r="T111" i="44"/>
  <c r="T112" i="44"/>
  <c r="T113" i="44"/>
  <c r="T114" i="44"/>
  <c r="T115" i="44"/>
  <c r="T116" i="44"/>
  <c r="T117" i="44"/>
  <c r="T118" i="44"/>
  <c r="T119" i="44"/>
  <c r="T120" i="44"/>
  <c r="T121" i="44"/>
  <c r="T122" i="44"/>
  <c r="T123" i="44"/>
  <c r="T124" i="44"/>
  <c r="T125" i="44"/>
  <c r="T126" i="44"/>
  <c r="T129" i="44"/>
  <c r="T130" i="44"/>
  <c r="T131" i="44"/>
  <c r="T132" i="44"/>
  <c r="T133" i="44"/>
  <c r="T134" i="44"/>
  <c r="T135" i="44"/>
  <c r="T136" i="44"/>
  <c r="T137" i="44"/>
  <c r="T138" i="44"/>
  <c r="T139" i="44"/>
  <c r="T140" i="44"/>
  <c r="T142" i="44"/>
  <c r="T143" i="44"/>
  <c r="T144" i="44"/>
  <c r="T145" i="44"/>
  <c r="T150" i="44"/>
  <c r="T151" i="44"/>
  <c r="T152" i="44"/>
  <c r="T153" i="44"/>
  <c r="T154" i="44"/>
  <c r="T155" i="44"/>
  <c r="T156" i="44"/>
  <c r="T157" i="44"/>
  <c r="T158" i="44"/>
  <c r="T159" i="44"/>
  <c r="T160" i="44"/>
  <c r="T161" i="44"/>
  <c r="T162" i="44"/>
  <c r="T163" i="44"/>
  <c r="T164" i="44"/>
  <c r="T165" i="44"/>
  <c r="T166" i="44"/>
  <c r="T167" i="44"/>
  <c r="T173" i="44"/>
  <c r="T174" i="44"/>
  <c r="T175" i="44"/>
  <c r="T176" i="44"/>
  <c r="T177" i="44"/>
  <c r="T178" i="44"/>
  <c r="T179" i="44"/>
  <c r="T180" i="44"/>
  <c r="T181" i="44"/>
  <c r="T182" i="44"/>
  <c r="T183" i="44"/>
  <c r="T184" i="44"/>
  <c r="T185" i="44"/>
  <c r="T186" i="44"/>
  <c r="T187" i="44"/>
  <c r="T188" i="44"/>
  <c r="T189" i="44"/>
  <c r="T190" i="44"/>
  <c r="T191" i="44"/>
  <c r="T192" i="44"/>
  <c r="T193" i="44"/>
  <c r="T194" i="44"/>
  <c r="T195" i="44"/>
  <c r="T196" i="44"/>
  <c r="T197" i="44"/>
  <c r="T198" i="44"/>
  <c r="T199" i="44"/>
  <c r="T200" i="44"/>
  <c r="T201" i="44"/>
  <c r="T202" i="44"/>
  <c r="T203" i="44"/>
  <c r="T204" i="44"/>
  <c r="T205" i="44"/>
  <c r="T206" i="44"/>
  <c r="T207" i="44"/>
  <c r="T211" i="44"/>
  <c r="T212" i="44"/>
  <c r="T213" i="44"/>
  <c r="T214" i="44"/>
  <c r="T215" i="44"/>
  <c r="T216" i="44"/>
  <c r="T217" i="44"/>
  <c r="T218" i="44"/>
  <c r="T219" i="44"/>
  <c r="T220" i="44"/>
  <c r="T221" i="44"/>
  <c r="T222" i="44"/>
  <c r="T224" i="44"/>
  <c r="T225" i="44"/>
  <c r="T226" i="44"/>
  <c r="T227" i="44"/>
  <c r="T228" i="44"/>
  <c r="T229" i="44"/>
  <c r="T230" i="44"/>
  <c r="T231" i="44"/>
  <c r="T232" i="44"/>
  <c r="T233" i="44"/>
  <c r="T234" i="44"/>
  <c r="T235" i="44"/>
  <c r="T236" i="44"/>
  <c r="T237" i="44"/>
  <c r="T238" i="44"/>
  <c r="T239" i="44"/>
  <c r="T240" i="44"/>
  <c r="T241" i="44"/>
  <c r="T242" i="44"/>
  <c r="T243" i="44"/>
  <c r="T250" i="44"/>
  <c r="T251" i="44"/>
  <c r="T252" i="44"/>
  <c r="T253" i="44"/>
  <c r="T255" i="44"/>
  <c r="T256" i="44"/>
  <c r="T257" i="44"/>
  <c r="T258" i="44"/>
  <c r="T259" i="44"/>
  <c r="T260" i="44"/>
  <c r="T261" i="44"/>
  <c r="T262" i="44"/>
  <c r="T263" i="44"/>
  <c r="T264" i="44"/>
  <c r="T265" i="44"/>
  <c r="T266" i="44"/>
  <c r="T267" i="44"/>
  <c r="T268" i="44"/>
  <c r="T269" i="44"/>
  <c r="T270" i="44"/>
  <c r="T271" i="44"/>
  <c r="T272" i="44"/>
  <c r="T273" i="44"/>
  <c r="T274" i="44"/>
  <c r="T275" i="44"/>
  <c r="T276" i="44"/>
  <c r="T277" i="44"/>
  <c r="T278" i="44"/>
  <c r="T279" i="44"/>
  <c r="T280" i="44"/>
  <c r="T281" i="44"/>
  <c r="T282" i="44"/>
  <c r="T287" i="44"/>
  <c r="T288" i="44"/>
  <c r="T289" i="44"/>
  <c r="T290" i="44"/>
  <c r="T291" i="44"/>
  <c r="T292" i="44"/>
  <c r="T293" i="44"/>
  <c r="T294" i="44"/>
  <c r="T295" i="44"/>
  <c r="T296" i="44"/>
  <c r="T297" i="44"/>
  <c r="T298" i="44"/>
  <c r="T299" i="44"/>
  <c r="T300" i="44"/>
  <c r="T301" i="44"/>
  <c r="T302" i="44"/>
  <c r="T303" i="44"/>
  <c r="T304" i="44"/>
  <c r="T305" i="44"/>
  <c r="T306" i="44"/>
  <c r="T307" i="44"/>
  <c r="T308" i="44"/>
  <c r="T309" i="44"/>
  <c r="T310" i="44"/>
  <c r="T311" i="44"/>
  <c r="T315" i="44"/>
  <c r="T316" i="44"/>
  <c r="T317" i="44"/>
  <c r="T318" i="44"/>
  <c r="T319" i="44"/>
  <c r="T320" i="44"/>
  <c r="T321" i="44"/>
  <c r="T322" i="44"/>
  <c r="T323" i="44"/>
  <c r="T324" i="44"/>
  <c r="T325" i="44"/>
  <c r="T326" i="44"/>
  <c r="T327" i="44"/>
  <c r="T328" i="44"/>
  <c r="T329" i="44"/>
  <c r="T330" i="44"/>
  <c r="T331" i="44"/>
  <c r="T332" i="44"/>
  <c r="T333" i="44"/>
  <c r="T334" i="44"/>
  <c r="T335" i="44"/>
  <c r="T336" i="44"/>
  <c r="T337" i="44"/>
  <c r="T338" i="44"/>
  <c r="T339" i="44"/>
  <c r="T340" i="44"/>
  <c r="T341" i="44"/>
  <c r="T342" i="44"/>
  <c r="T343" i="44"/>
  <c r="T347" i="44"/>
  <c r="T348" i="44"/>
  <c r="T349" i="44"/>
  <c r="T350" i="44"/>
  <c r="T351" i="44"/>
  <c r="T352" i="44"/>
  <c r="T353" i="44"/>
  <c r="T354" i="44"/>
  <c r="T355" i="44"/>
  <c r="T356" i="44"/>
  <c r="T357" i="44"/>
  <c r="T358" i="44"/>
  <c r="T359" i="44"/>
  <c r="T362" i="44"/>
  <c r="T363" i="44"/>
  <c r="T364" i="44"/>
  <c r="T365" i="44"/>
  <c r="T366" i="44"/>
  <c r="T367" i="44"/>
  <c r="T368" i="44"/>
  <c r="T369" i="44"/>
  <c r="T370" i="44"/>
  <c r="T371" i="44"/>
  <c r="T372" i="44"/>
  <c r="T373" i="44"/>
  <c r="T374" i="44"/>
  <c r="T375" i="44"/>
  <c r="T376" i="44"/>
  <c r="T377" i="44"/>
  <c r="T378" i="44"/>
  <c r="T379" i="44"/>
  <c r="T380" i="44"/>
  <c r="T381" i="44"/>
  <c r="T382" i="44"/>
  <c r="T383" i="44"/>
  <c r="T384" i="44"/>
  <c r="T385" i="44"/>
  <c r="T386" i="44"/>
  <c r="T387" i="44"/>
  <c r="T388" i="44"/>
  <c r="T389" i="44"/>
  <c r="T390" i="44"/>
  <c r="T391" i="44"/>
  <c r="T392" i="44"/>
  <c r="T393" i="44"/>
  <c r="T394" i="44"/>
  <c r="T395" i="44"/>
  <c r="T396" i="44"/>
  <c r="T397" i="44"/>
  <c r="T398" i="44"/>
  <c r="T399" i="44"/>
  <c r="T400" i="44"/>
  <c r="T401" i="44"/>
  <c r="T402" i="44"/>
  <c r="T403" i="44"/>
  <c r="T404" i="44"/>
  <c r="T405" i="44"/>
  <c r="T406" i="44"/>
  <c r="T407" i="44"/>
  <c r="T415" i="44"/>
  <c r="T416" i="44"/>
  <c r="T417" i="44"/>
  <c r="T6" i="44"/>
  <c r="S64" i="44"/>
  <c r="S65" i="44"/>
  <c r="S66" i="44"/>
  <c r="S67" i="44"/>
  <c r="S68" i="44"/>
  <c r="S69" i="44"/>
  <c r="S70" i="44"/>
  <c r="S71" i="44"/>
  <c r="S72" i="44"/>
  <c r="S73" i="44"/>
  <c r="S74" i="44"/>
  <c r="S75" i="44"/>
  <c r="S76" i="44"/>
  <c r="S77" i="44"/>
  <c r="S82" i="44"/>
  <c r="S83" i="44"/>
  <c r="S84" i="44"/>
  <c r="S85" i="44"/>
  <c r="S86" i="44"/>
  <c r="S87" i="44"/>
  <c r="S89" i="44"/>
  <c r="S90" i="44"/>
  <c r="S91" i="44"/>
  <c r="S92" i="44"/>
  <c r="S93" i="44"/>
  <c r="S95" i="44"/>
  <c r="S96" i="44"/>
  <c r="S97" i="44"/>
  <c r="S98" i="44"/>
  <c r="S99" i="44"/>
  <c r="S100" i="44"/>
  <c r="S101" i="44"/>
  <c r="S102" i="44"/>
  <c r="S103" i="44"/>
  <c r="S104" i="44"/>
  <c r="S105" i="44"/>
  <c r="S106" i="44"/>
  <c r="S107" i="44"/>
  <c r="S108" i="44"/>
  <c r="S109" i="44"/>
  <c r="S110" i="44"/>
  <c r="S111" i="44"/>
  <c r="S112" i="44"/>
  <c r="S113" i="44"/>
  <c r="S114" i="44"/>
  <c r="S115" i="44"/>
  <c r="S116" i="44"/>
  <c r="S117" i="44"/>
  <c r="S118" i="44"/>
  <c r="S119" i="44"/>
  <c r="S120" i="44"/>
  <c r="S121" i="44"/>
  <c r="S122" i="44"/>
  <c r="S123" i="44"/>
  <c r="S124" i="44"/>
  <c r="S125" i="44"/>
  <c r="S126" i="44"/>
  <c r="S129" i="44"/>
  <c r="S130" i="44"/>
  <c r="S131" i="44"/>
  <c r="S132" i="44"/>
  <c r="S133" i="44"/>
  <c r="AO133" i="44" s="1"/>
  <c r="I133" i="44" s="1"/>
  <c r="E133" i="44" s="1"/>
  <c r="S134" i="44"/>
  <c r="S135" i="44"/>
  <c r="S136" i="44"/>
  <c r="S137" i="44"/>
  <c r="S138" i="44"/>
  <c r="S139" i="44"/>
  <c r="S140" i="44"/>
  <c r="S143" i="44"/>
  <c r="S144" i="44"/>
  <c r="S145" i="44"/>
  <c r="S150" i="44"/>
  <c r="S151" i="44"/>
  <c r="S152" i="44"/>
  <c r="S153" i="44"/>
  <c r="S154" i="44"/>
  <c r="S155" i="44"/>
  <c r="S156" i="44"/>
  <c r="S157" i="44"/>
  <c r="S158" i="44"/>
  <c r="S159" i="44"/>
  <c r="S160" i="44"/>
  <c r="S161" i="44"/>
  <c r="S162" i="44"/>
  <c r="S163" i="44"/>
  <c r="S164" i="44"/>
  <c r="S165" i="44"/>
  <c r="S166" i="44"/>
  <c r="S167" i="44"/>
  <c r="S173" i="44"/>
  <c r="S174" i="44"/>
  <c r="S175" i="44"/>
  <c r="S176" i="44"/>
  <c r="S177" i="44"/>
  <c r="S178" i="44"/>
  <c r="S179" i="44"/>
  <c r="S180" i="44"/>
  <c r="S181" i="44"/>
  <c r="S182" i="44"/>
  <c r="S183" i="44"/>
  <c r="S184" i="44"/>
  <c r="S185" i="44"/>
  <c r="S186" i="44"/>
  <c r="S187" i="44"/>
  <c r="S188" i="44"/>
  <c r="S189" i="44"/>
  <c r="S190" i="44"/>
  <c r="S191" i="44"/>
  <c r="S192" i="44"/>
  <c r="S193" i="44"/>
  <c r="S195" i="44"/>
  <c r="S196" i="44"/>
  <c r="S197" i="44"/>
  <c r="S198" i="44"/>
  <c r="S199" i="44"/>
  <c r="S200" i="44"/>
  <c r="S201" i="44"/>
  <c r="S202" i="44"/>
  <c r="S203" i="44"/>
  <c r="S204" i="44"/>
  <c r="S205" i="44"/>
  <c r="S206" i="44"/>
  <c r="S207" i="44"/>
  <c r="S211" i="44"/>
  <c r="S212" i="44"/>
  <c r="S213" i="44"/>
  <c r="S214" i="44"/>
  <c r="S215" i="44"/>
  <c r="S216" i="44"/>
  <c r="S217" i="44"/>
  <c r="S218" i="44"/>
  <c r="S219" i="44"/>
  <c r="S220" i="44"/>
  <c r="S221" i="44"/>
  <c r="S222" i="44"/>
  <c r="S224" i="44"/>
  <c r="S225" i="44"/>
  <c r="S226" i="44"/>
  <c r="S227" i="44"/>
  <c r="S228" i="44"/>
  <c r="S229" i="44"/>
  <c r="S230" i="44"/>
  <c r="S231" i="44"/>
  <c r="S232" i="44"/>
  <c r="S233" i="44"/>
  <c r="S234" i="44"/>
  <c r="S235" i="44"/>
  <c r="S236" i="44"/>
  <c r="S237" i="44"/>
  <c r="S238" i="44"/>
  <c r="S239" i="44"/>
  <c r="S240" i="44"/>
  <c r="S241" i="44"/>
  <c r="S242" i="44"/>
  <c r="S243" i="44"/>
  <c r="S250" i="44"/>
  <c r="S251" i="44"/>
  <c r="S252" i="44"/>
  <c r="S253" i="44"/>
  <c r="S255" i="44"/>
  <c r="S256" i="44"/>
  <c r="S257" i="44"/>
  <c r="S258" i="44"/>
  <c r="S259" i="44"/>
  <c r="S260" i="44"/>
  <c r="S261" i="44"/>
  <c r="S262" i="44"/>
  <c r="S263" i="44"/>
  <c r="S264" i="44"/>
  <c r="S265" i="44"/>
  <c r="S266" i="44"/>
  <c r="S269" i="44"/>
  <c r="S270" i="44"/>
  <c r="S271" i="44"/>
  <c r="S272" i="44"/>
  <c r="S273" i="44"/>
  <c r="S274" i="44"/>
  <c r="S275" i="44"/>
  <c r="S276" i="44"/>
  <c r="S277" i="44"/>
  <c r="S278" i="44"/>
  <c r="S279" i="44"/>
  <c r="S280" i="44"/>
  <c r="S281" i="44"/>
  <c r="S282" i="44"/>
  <c r="S287" i="44"/>
  <c r="S288" i="44"/>
  <c r="S289" i="44"/>
  <c r="S290" i="44"/>
  <c r="S291" i="44"/>
  <c r="S292" i="44"/>
  <c r="S293" i="44"/>
  <c r="S294" i="44"/>
  <c r="S295" i="44"/>
  <c r="S296" i="44"/>
  <c r="S297" i="44"/>
  <c r="S298" i="44"/>
  <c r="S299" i="44"/>
  <c r="S300" i="44"/>
  <c r="S301" i="44"/>
  <c r="S302" i="44"/>
  <c r="S303" i="44"/>
  <c r="S304" i="44"/>
  <c r="S306" i="44"/>
  <c r="AO306" i="44" s="1"/>
  <c r="I306" i="44" s="1"/>
  <c r="E306" i="44" s="1"/>
  <c r="S307" i="44"/>
  <c r="S308" i="44"/>
  <c r="S309" i="44"/>
  <c r="S310" i="44"/>
  <c r="S311" i="44"/>
  <c r="S315" i="44"/>
  <c r="S316" i="44"/>
  <c r="S317" i="44"/>
  <c r="S318" i="44"/>
  <c r="S320" i="44"/>
  <c r="S322" i="44"/>
  <c r="S324" i="44"/>
  <c r="S325" i="44"/>
  <c r="S326" i="44"/>
  <c r="S327" i="44"/>
  <c r="S328" i="44"/>
  <c r="S329" i="44"/>
  <c r="S330" i="44"/>
  <c r="S331" i="44"/>
  <c r="S332" i="44"/>
  <c r="S333" i="44"/>
  <c r="S334" i="44"/>
  <c r="S335" i="44"/>
  <c r="S336" i="44"/>
  <c r="S337" i="44"/>
  <c r="S338" i="44"/>
  <c r="S339" i="44"/>
  <c r="S340" i="44"/>
  <c r="S341" i="44"/>
  <c r="S342" i="44"/>
  <c r="S343" i="44"/>
  <c r="S347" i="44"/>
  <c r="S348" i="44"/>
  <c r="S349" i="44"/>
  <c r="S350" i="44"/>
  <c r="S351" i="44"/>
  <c r="S352" i="44"/>
  <c r="S354" i="44"/>
  <c r="S355" i="44"/>
  <c r="S356" i="44"/>
  <c r="S357" i="44"/>
  <c r="S358" i="44"/>
  <c r="S359" i="44"/>
  <c r="S362" i="44"/>
  <c r="S363" i="44"/>
  <c r="S365" i="44"/>
  <c r="S366" i="44"/>
  <c r="S367" i="44"/>
  <c r="S368" i="44"/>
  <c r="S369" i="44"/>
  <c r="S370" i="44"/>
  <c r="S371" i="44"/>
  <c r="S372" i="44"/>
  <c r="S373" i="44"/>
  <c r="S374" i="44"/>
  <c r="S375" i="44"/>
  <c r="S376" i="44"/>
  <c r="S377" i="44"/>
  <c r="S378" i="44"/>
  <c r="S379" i="44"/>
  <c r="S380" i="44"/>
  <c r="S381" i="44"/>
  <c r="S382" i="44"/>
  <c r="S383" i="44"/>
  <c r="S384" i="44"/>
  <c r="S385" i="44"/>
  <c r="S386" i="44"/>
  <c r="S387" i="44"/>
  <c r="S388" i="44"/>
  <c r="S389" i="44"/>
  <c r="S390" i="44"/>
  <c r="S391" i="44"/>
  <c r="S392" i="44"/>
  <c r="S394" i="44"/>
  <c r="S395" i="44"/>
  <c r="S396" i="44"/>
  <c r="S397" i="44"/>
  <c r="S398" i="44"/>
  <c r="S399" i="44"/>
  <c r="S400" i="44"/>
  <c r="S401" i="44"/>
  <c r="S402" i="44"/>
  <c r="S404" i="44"/>
  <c r="S405" i="44"/>
  <c r="S406" i="44"/>
  <c r="S407" i="44"/>
  <c r="S415" i="44"/>
  <c r="S416" i="44"/>
  <c r="S417" i="44"/>
  <c r="S12" i="44"/>
  <c r="S13" i="44"/>
  <c r="S14" i="44"/>
  <c r="S15" i="44"/>
  <c r="S16" i="44"/>
  <c r="S17" i="44"/>
  <c r="S18" i="44"/>
  <c r="S19" i="44"/>
  <c r="S21" i="44"/>
  <c r="S22" i="44"/>
  <c r="S23" i="44"/>
  <c r="S24" i="44"/>
  <c r="S25" i="44"/>
  <c r="S26" i="44"/>
  <c r="S33" i="44"/>
  <c r="S34" i="44"/>
  <c r="S35" i="44"/>
  <c r="S36" i="44"/>
  <c r="S37" i="44"/>
  <c r="S38" i="44"/>
  <c r="S39" i="44"/>
  <c r="S40" i="44"/>
  <c r="S41" i="44"/>
  <c r="S42" i="44"/>
  <c r="S43" i="44"/>
  <c r="S44" i="44"/>
  <c r="S45" i="44"/>
  <c r="S48" i="44"/>
  <c r="S49" i="44"/>
  <c r="S50" i="44"/>
  <c r="S51" i="44"/>
  <c r="S52" i="44"/>
  <c r="S53" i="44"/>
  <c r="S54" i="44"/>
  <c r="S55" i="44"/>
  <c r="S56" i="44"/>
  <c r="S57" i="44"/>
  <c r="S58" i="44"/>
  <c r="S59" i="44"/>
  <c r="S60" i="44"/>
  <c r="S61" i="44"/>
  <c r="S63" i="44"/>
  <c r="S7" i="44"/>
  <c r="S8" i="44"/>
  <c r="S9" i="44"/>
  <c r="S10" i="44"/>
  <c r="S11" i="44"/>
  <c r="S6" i="44"/>
  <c r="R6" i="44"/>
  <c r="R7" i="44"/>
  <c r="R8" i="44"/>
  <c r="R9" i="44"/>
  <c r="R10" i="44"/>
  <c r="R11" i="44"/>
  <c r="R12" i="44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82" i="44"/>
  <c r="R83" i="44"/>
  <c r="R84" i="44"/>
  <c r="R85" i="44"/>
  <c r="R86" i="44"/>
  <c r="R87" i="44"/>
  <c r="R89" i="44"/>
  <c r="R90" i="44"/>
  <c r="R91" i="44"/>
  <c r="R92" i="44"/>
  <c r="R93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3" i="44"/>
  <c r="R144" i="44"/>
  <c r="R145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73" i="44"/>
  <c r="R174" i="44"/>
  <c r="R175" i="44"/>
  <c r="R176" i="44"/>
  <c r="R177" i="44"/>
  <c r="R178" i="44"/>
  <c r="R179" i="44"/>
  <c r="R180" i="44"/>
  <c r="R181" i="44"/>
  <c r="R182" i="44"/>
  <c r="R183" i="44"/>
  <c r="R184" i="44"/>
  <c r="R185" i="44"/>
  <c r="R186" i="44"/>
  <c r="R187" i="44"/>
  <c r="R188" i="44"/>
  <c r="R189" i="44"/>
  <c r="R190" i="44"/>
  <c r="R191" i="44"/>
  <c r="R192" i="44"/>
  <c r="R193" i="44"/>
  <c r="R194" i="44"/>
  <c r="R195" i="44"/>
  <c r="R196" i="44"/>
  <c r="R197" i="44"/>
  <c r="R198" i="44"/>
  <c r="R199" i="44"/>
  <c r="R200" i="44"/>
  <c r="R201" i="44"/>
  <c r="R202" i="44"/>
  <c r="R203" i="44"/>
  <c r="R204" i="44"/>
  <c r="R205" i="44"/>
  <c r="R206" i="44"/>
  <c r="R207" i="44"/>
  <c r="R211" i="44"/>
  <c r="R212" i="44"/>
  <c r="R213" i="44"/>
  <c r="R214" i="44"/>
  <c r="R215" i="44"/>
  <c r="R216" i="44"/>
  <c r="R217" i="44"/>
  <c r="R218" i="44"/>
  <c r="R219" i="44"/>
  <c r="R220" i="44"/>
  <c r="R221" i="44"/>
  <c r="R222" i="44"/>
  <c r="R224" i="44"/>
  <c r="R225" i="44"/>
  <c r="R226" i="44"/>
  <c r="R227" i="44"/>
  <c r="R228" i="44"/>
  <c r="R229" i="44"/>
  <c r="R230" i="44"/>
  <c r="R231" i="44"/>
  <c r="R232" i="44"/>
  <c r="R233" i="44"/>
  <c r="R234" i="44"/>
  <c r="R235" i="44"/>
  <c r="R236" i="44"/>
  <c r="R237" i="44"/>
  <c r="R238" i="44"/>
  <c r="R239" i="44"/>
  <c r="R240" i="44"/>
  <c r="R241" i="44"/>
  <c r="R242" i="44"/>
  <c r="R243" i="44"/>
  <c r="R250" i="44"/>
  <c r="R251" i="44"/>
  <c r="R252" i="44"/>
  <c r="R253" i="44"/>
  <c r="R255" i="44"/>
  <c r="R256" i="44"/>
  <c r="R257" i="44"/>
  <c r="R258" i="44"/>
  <c r="R259" i="44"/>
  <c r="R260" i="44"/>
  <c r="R261" i="44"/>
  <c r="R262" i="44"/>
  <c r="R263" i="44"/>
  <c r="R264" i="44"/>
  <c r="R265" i="44"/>
  <c r="R266" i="44"/>
  <c r="R267" i="44"/>
  <c r="R268" i="44"/>
  <c r="R269" i="44"/>
  <c r="R270" i="44"/>
  <c r="R271" i="44"/>
  <c r="R272" i="44"/>
  <c r="R273" i="44"/>
  <c r="R274" i="44"/>
  <c r="R275" i="44"/>
  <c r="R276" i="44"/>
  <c r="R277" i="44"/>
  <c r="R278" i="44"/>
  <c r="R279" i="44"/>
  <c r="R280" i="44"/>
  <c r="R281" i="44"/>
  <c r="R282" i="44"/>
  <c r="R287" i="44"/>
  <c r="R288" i="44"/>
  <c r="R289" i="44"/>
  <c r="R290" i="44"/>
  <c r="R291" i="44"/>
  <c r="R292" i="44"/>
  <c r="R293" i="44"/>
  <c r="R294" i="44"/>
  <c r="R295" i="44"/>
  <c r="R296" i="44"/>
  <c r="R297" i="44"/>
  <c r="R298" i="44"/>
  <c r="R299" i="44"/>
  <c r="R300" i="44"/>
  <c r="R301" i="44"/>
  <c r="R302" i="44"/>
  <c r="R303" i="44"/>
  <c r="R304" i="44"/>
  <c r="R306" i="44"/>
  <c r="R307" i="44"/>
  <c r="R308" i="44"/>
  <c r="R309" i="44"/>
  <c r="R310" i="44"/>
  <c r="R311" i="44"/>
  <c r="R315" i="44"/>
  <c r="R316" i="44"/>
  <c r="R317" i="44"/>
  <c r="R318" i="44"/>
  <c r="R319" i="44"/>
  <c r="R320" i="44"/>
  <c r="R321" i="44"/>
  <c r="R322" i="44"/>
  <c r="R323" i="44"/>
  <c r="R324" i="44"/>
  <c r="R325" i="44"/>
  <c r="R326" i="44"/>
  <c r="R327" i="44"/>
  <c r="R328" i="44"/>
  <c r="R329" i="44"/>
  <c r="R330" i="44"/>
  <c r="R331" i="44"/>
  <c r="R332" i="44"/>
  <c r="R333" i="44"/>
  <c r="R334" i="44"/>
  <c r="R335" i="44"/>
  <c r="R336" i="44"/>
  <c r="R337" i="44"/>
  <c r="R338" i="44"/>
  <c r="R339" i="44"/>
  <c r="R340" i="44"/>
  <c r="R341" i="44"/>
  <c r="R342" i="44"/>
  <c r="R343" i="44"/>
  <c r="R347" i="44"/>
  <c r="R348" i="44"/>
  <c r="R349" i="44"/>
  <c r="R350" i="44"/>
  <c r="R351" i="44"/>
  <c r="R352" i="44"/>
  <c r="R353" i="44"/>
  <c r="R354" i="44"/>
  <c r="R355" i="44"/>
  <c r="R356" i="44"/>
  <c r="R357" i="44"/>
  <c r="R358" i="44"/>
  <c r="R359" i="44"/>
  <c r="R362" i="44"/>
  <c r="R363" i="44"/>
  <c r="R364" i="44"/>
  <c r="R365" i="44"/>
  <c r="R366" i="44"/>
  <c r="R367" i="44"/>
  <c r="R368" i="44"/>
  <c r="R369" i="44"/>
  <c r="R370" i="44"/>
  <c r="R371" i="44"/>
  <c r="R372" i="44"/>
  <c r="R373" i="44"/>
  <c r="R374" i="44"/>
  <c r="R375" i="44"/>
  <c r="R376" i="44"/>
  <c r="R377" i="44"/>
  <c r="R378" i="44"/>
  <c r="R379" i="44"/>
  <c r="R380" i="44"/>
  <c r="R381" i="44"/>
  <c r="R382" i="44"/>
  <c r="R383" i="44"/>
  <c r="R384" i="44"/>
  <c r="R385" i="44"/>
  <c r="R386" i="44"/>
  <c r="R387" i="44"/>
  <c r="R388" i="44"/>
  <c r="R389" i="44"/>
  <c r="R390" i="44"/>
  <c r="R391" i="44"/>
  <c r="R392" i="44"/>
  <c r="R393" i="44"/>
  <c r="R394" i="44"/>
  <c r="R395" i="44"/>
  <c r="R396" i="44"/>
  <c r="R397" i="44"/>
  <c r="R398" i="44"/>
  <c r="R399" i="44"/>
  <c r="R400" i="44"/>
  <c r="R401" i="44"/>
  <c r="R402" i="44"/>
  <c r="R403" i="44"/>
  <c r="R404" i="44"/>
  <c r="R405" i="44"/>
  <c r="R406" i="44"/>
  <c r="R407" i="44"/>
  <c r="R415" i="44"/>
  <c r="R416" i="44"/>
  <c r="R417" i="44"/>
  <c r="Q22" i="44"/>
  <c r="Q23" i="44"/>
  <c r="Q24" i="44"/>
  <c r="Q25" i="44"/>
  <c r="Q26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3" i="44"/>
  <c r="Q64" i="44"/>
  <c r="Q66" i="44"/>
  <c r="Q67" i="44"/>
  <c r="Q68" i="44"/>
  <c r="Q70" i="44"/>
  <c r="Q71" i="44"/>
  <c r="Q72" i="44"/>
  <c r="Q73" i="44"/>
  <c r="Q76" i="44"/>
  <c r="Q77" i="44"/>
  <c r="Q82" i="44"/>
  <c r="Q83" i="44"/>
  <c r="Q84" i="44"/>
  <c r="Q85" i="44"/>
  <c r="Q86" i="44"/>
  <c r="Q87" i="44"/>
  <c r="Q89" i="44"/>
  <c r="Q90" i="44"/>
  <c r="Q91" i="44"/>
  <c r="Q92" i="44"/>
  <c r="Q93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2" i="44"/>
  <c r="Q123" i="44"/>
  <c r="Q124" i="44"/>
  <c r="Q126" i="44"/>
  <c r="Q129" i="44"/>
  <c r="Q130" i="44"/>
  <c r="Q131" i="44"/>
  <c r="Q134" i="44"/>
  <c r="Q135" i="44"/>
  <c r="Q136" i="44"/>
  <c r="Q137" i="44"/>
  <c r="Q138" i="44"/>
  <c r="Q139" i="44"/>
  <c r="Q140" i="44"/>
  <c r="Q142" i="44"/>
  <c r="AO142" i="44" s="1"/>
  <c r="I142" i="44" s="1"/>
  <c r="E142" i="44" s="1"/>
  <c r="Q143" i="44"/>
  <c r="Q144" i="44"/>
  <c r="Q145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3" i="44"/>
  <c r="Q164" i="44"/>
  <c r="Q165" i="44"/>
  <c r="Q166" i="44"/>
  <c r="Q167" i="44"/>
  <c r="Q173" i="44"/>
  <c r="AO173" i="44" s="1"/>
  <c r="Q175" i="44"/>
  <c r="Q176" i="44"/>
  <c r="Q177" i="44"/>
  <c r="Q178" i="44"/>
  <c r="Q180" i="44"/>
  <c r="Q181" i="44"/>
  <c r="Q182" i="44"/>
  <c r="Q183" i="44"/>
  <c r="Q184" i="44"/>
  <c r="Q186" i="44"/>
  <c r="Q187" i="44"/>
  <c r="Q189" i="44"/>
  <c r="Q190" i="44"/>
  <c r="Q191" i="44"/>
  <c r="Q192" i="44"/>
  <c r="Q193" i="44"/>
  <c r="Q195" i="44"/>
  <c r="Q196" i="44"/>
  <c r="Q197" i="44"/>
  <c r="Q198" i="44"/>
  <c r="Q199" i="44"/>
  <c r="Q200" i="44"/>
  <c r="Q201" i="44"/>
  <c r="Q202" i="44"/>
  <c r="Q203" i="44"/>
  <c r="Q204" i="44"/>
  <c r="Q205" i="44"/>
  <c r="Q206" i="44"/>
  <c r="Q211" i="44"/>
  <c r="Q212" i="44"/>
  <c r="Q214" i="44"/>
  <c r="Q216" i="44"/>
  <c r="Q217" i="44"/>
  <c r="Q218" i="44"/>
  <c r="Q219" i="44"/>
  <c r="Q220" i="44"/>
  <c r="Q221" i="44"/>
  <c r="Q222" i="44"/>
  <c r="Q225" i="44"/>
  <c r="Q226" i="44"/>
  <c r="Q227" i="44"/>
  <c r="Q228" i="44"/>
  <c r="Q229" i="44"/>
  <c r="Q230" i="44"/>
  <c r="Q231" i="44"/>
  <c r="Q232" i="44"/>
  <c r="Q233" i="44"/>
  <c r="Q234" i="44"/>
  <c r="Q235" i="44"/>
  <c r="Q236" i="44"/>
  <c r="Q237" i="44"/>
  <c r="Q239" i="44"/>
  <c r="Q240" i="44"/>
  <c r="Q241" i="44"/>
  <c r="Q243" i="44"/>
  <c r="Q250" i="44"/>
  <c r="Q251" i="44"/>
  <c r="Q252" i="44"/>
  <c r="Q256" i="44"/>
  <c r="Q258" i="44"/>
  <c r="Q259" i="44"/>
  <c r="Q260" i="44"/>
  <c r="Q261" i="44"/>
  <c r="Q262" i="44"/>
  <c r="Q263" i="44"/>
  <c r="Q264" i="44"/>
  <c r="Q265" i="44"/>
  <c r="Q266" i="44"/>
  <c r="Q269" i="44"/>
  <c r="Q270" i="44"/>
  <c r="Q272" i="44"/>
  <c r="Q274" i="44"/>
  <c r="Q275" i="44"/>
  <c r="Q276" i="44"/>
  <c r="Q277" i="44"/>
  <c r="Q278" i="44"/>
  <c r="Q279" i="44"/>
  <c r="Q282" i="44"/>
  <c r="Q287" i="44"/>
  <c r="Q288" i="44"/>
  <c r="Q289" i="44"/>
  <c r="Q290" i="44"/>
  <c r="Q291" i="44"/>
  <c r="Q292" i="44"/>
  <c r="Q293" i="44"/>
  <c r="Q294" i="44"/>
  <c r="Q295" i="44"/>
  <c r="Q296" i="44"/>
  <c r="Q297" i="44"/>
  <c r="Q298" i="44"/>
  <c r="Q299" i="44"/>
  <c r="Q300" i="44"/>
  <c r="Q302" i="44"/>
  <c r="Q303" i="44"/>
  <c r="Q304" i="44"/>
  <c r="Q307" i="44"/>
  <c r="Q308" i="44"/>
  <c r="Q310" i="44"/>
  <c r="Q315" i="44"/>
  <c r="Q317" i="44"/>
  <c r="Q318" i="44"/>
  <c r="Q320" i="44"/>
  <c r="Q322" i="44"/>
  <c r="Q324" i="44"/>
  <c r="Q325" i="44"/>
  <c r="Q326" i="44"/>
  <c r="Q327" i="44"/>
  <c r="Q329" i="44"/>
  <c r="Q330" i="44"/>
  <c r="Q331" i="44"/>
  <c r="Q332" i="44"/>
  <c r="Q333" i="44"/>
  <c r="Q334" i="44"/>
  <c r="Q335" i="44"/>
  <c r="Q336" i="44"/>
  <c r="Q337" i="44"/>
  <c r="Q338" i="44"/>
  <c r="Q339" i="44"/>
  <c r="Q340" i="44"/>
  <c r="Q341" i="44"/>
  <c r="Q342" i="44"/>
  <c r="Q343" i="44"/>
  <c r="Q347" i="44"/>
  <c r="Q348" i="44"/>
  <c r="Q349" i="44"/>
  <c r="Q350" i="44"/>
  <c r="Q352" i="44"/>
  <c r="Q354" i="44"/>
  <c r="Q355" i="44"/>
  <c r="Q356" i="44"/>
  <c r="Q357" i="44"/>
  <c r="Q358" i="44"/>
  <c r="Q359" i="44"/>
  <c r="Q362" i="44"/>
  <c r="Q363" i="44"/>
  <c r="Q365" i="44"/>
  <c r="Q366" i="44"/>
  <c r="Q367" i="44"/>
  <c r="Q368" i="44"/>
  <c r="Q369" i="44"/>
  <c r="Q371" i="44"/>
  <c r="Q372" i="44"/>
  <c r="Q373" i="44"/>
  <c r="Q374" i="44"/>
  <c r="Q375" i="44"/>
  <c r="Q376" i="44"/>
  <c r="Q377" i="44"/>
  <c r="Q378" i="44"/>
  <c r="Q379" i="44"/>
  <c r="Q380" i="44"/>
  <c r="Q381" i="44"/>
  <c r="Q382" i="44"/>
  <c r="Q383" i="44"/>
  <c r="Q384" i="44"/>
  <c r="Q385" i="44"/>
  <c r="Q386" i="44"/>
  <c r="Q388" i="44"/>
  <c r="Q389" i="44"/>
  <c r="Q390" i="44"/>
  <c r="Q391" i="44"/>
  <c r="Q392" i="44"/>
  <c r="Q394" i="44"/>
  <c r="Q395" i="44"/>
  <c r="Q396" i="44"/>
  <c r="Q397" i="44"/>
  <c r="Q398" i="44"/>
  <c r="Q399" i="44"/>
  <c r="Q400" i="44"/>
  <c r="Q401" i="44"/>
  <c r="Q402" i="44"/>
  <c r="Q403" i="44"/>
  <c r="Q404" i="44"/>
  <c r="Q405" i="44"/>
  <c r="Q406" i="44"/>
  <c r="Q407" i="44"/>
  <c r="Q415" i="44"/>
  <c r="Q416" i="44"/>
  <c r="Q417" i="44"/>
  <c r="Q7" i="44"/>
  <c r="Q8" i="44"/>
  <c r="Q9" i="44"/>
  <c r="Q10" i="44"/>
  <c r="Q11" i="44"/>
  <c r="Q12" i="44"/>
  <c r="Q13" i="44"/>
  <c r="Q15" i="44"/>
  <c r="Q16" i="44"/>
  <c r="Q17" i="44"/>
  <c r="Q18" i="44"/>
  <c r="Q19" i="44"/>
  <c r="Q21" i="44"/>
  <c r="Q6" i="44"/>
  <c r="AO347" i="44" l="1"/>
  <c r="AO76" i="44"/>
  <c r="AO77" i="44"/>
  <c r="I77" i="44" s="1"/>
  <c r="E77" i="44" s="1"/>
  <c r="AO82" i="44"/>
  <c r="I82" i="44" s="1"/>
  <c r="E82" i="44" s="1"/>
  <c r="AO131" i="44"/>
  <c r="I131" i="44" s="1"/>
  <c r="E131" i="44" s="1"/>
  <c r="F249" i="44"/>
  <c r="G249" i="44" s="1"/>
  <c r="L249" i="44" s="1"/>
  <c r="F149" i="44"/>
  <c r="G149" i="44" s="1"/>
  <c r="L149" i="44" s="1"/>
  <c r="H244" i="44"/>
  <c r="M244" i="44" s="1"/>
  <c r="F142" i="44"/>
  <c r="G142" i="44" s="1"/>
  <c r="L142" i="44" s="1"/>
  <c r="F133" i="44"/>
  <c r="G133" i="44" s="1"/>
  <c r="L133" i="44" s="1"/>
  <c r="H208" i="44"/>
  <c r="M208" i="44" s="1"/>
  <c r="F305" i="44"/>
  <c r="G305" i="44" s="1"/>
  <c r="L305" i="44" s="1"/>
  <c r="AO126" i="44"/>
  <c r="I126" i="44" s="1"/>
  <c r="E126" i="44" s="1"/>
  <c r="AO130" i="44"/>
  <c r="I130" i="44" s="1"/>
  <c r="E130" i="44" s="1"/>
  <c r="AO369" i="44"/>
  <c r="I369" i="44" s="1"/>
  <c r="E369" i="44" s="1"/>
  <c r="AO365" i="44"/>
  <c r="I365" i="44" s="1"/>
  <c r="E365" i="44" s="1"/>
  <c r="AO358" i="44"/>
  <c r="I358" i="44" s="1"/>
  <c r="E358" i="44" s="1"/>
  <c r="AO354" i="44"/>
  <c r="I354" i="44" s="1"/>
  <c r="E354" i="44" s="1"/>
  <c r="AO221" i="44"/>
  <c r="I221" i="44" s="1"/>
  <c r="E221" i="44" s="1"/>
  <c r="AO217" i="44"/>
  <c r="I217" i="44" s="1"/>
  <c r="E217" i="44" s="1"/>
  <c r="AO160" i="44"/>
  <c r="I160" i="44" s="1"/>
  <c r="E160" i="44" s="1"/>
  <c r="AO156" i="44"/>
  <c r="I156" i="44" s="1"/>
  <c r="E156" i="44" s="1"/>
  <c r="AO152" i="44"/>
  <c r="I152" i="44" s="1"/>
  <c r="E152" i="44" s="1"/>
  <c r="AO144" i="44"/>
  <c r="I144" i="44" s="1"/>
  <c r="E144" i="44" s="1"/>
  <c r="AO91" i="44"/>
  <c r="I91" i="44" s="1"/>
  <c r="E91" i="44" s="1"/>
  <c r="AO86" i="44"/>
  <c r="I86" i="44" s="1"/>
  <c r="E86" i="44" s="1"/>
  <c r="AO129" i="44"/>
  <c r="I129" i="44" s="1"/>
  <c r="E129" i="44" s="1"/>
  <c r="AO12" i="44"/>
  <c r="I12" i="44" s="1"/>
  <c r="E12" i="44" s="1"/>
  <c r="AO366" i="44"/>
  <c r="I366" i="44" s="1"/>
  <c r="E366" i="44" s="1"/>
  <c r="AO359" i="44"/>
  <c r="I359" i="44" s="1"/>
  <c r="E359" i="44" s="1"/>
  <c r="AO355" i="44"/>
  <c r="I355" i="44" s="1"/>
  <c r="E355" i="44" s="1"/>
  <c r="AO222" i="44"/>
  <c r="I222" i="44" s="1"/>
  <c r="E222" i="44" s="1"/>
  <c r="AO218" i="44"/>
  <c r="I218" i="44" s="1"/>
  <c r="E218" i="44" s="1"/>
  <c r="AO186" i="44"/>
  <c r="I186" i="44" s="1"/>
  <c r="E186" i="44" s="1"/>
  <c r="AO161" i="44"/>
  <c r="I161" i="44" s="1"/>
  <c r="E161" i="44" s="1"/>
  <c r="AO157" i="44"/>
  <c r="I157" i="44" s="1"/>
  <c r="E157" i="44" s="1"/>
  <c r="AO153" i="44"/>
  <c r="I153" i="44" s="1"/>
  <c r="E153" i="44" s="1"/>
  <c r="AO145" i="44"/>
  <c r="I145" i="44" s="1"/>
  <c r="E145" i="44" s="1"/>
  <c r="AO13" i="44"/>
  <c r="I13" i="44" s="1"/>
  <c r="E13" i="44" s="1"/>
  <c r="AO367" i="44"/>
  <c r="I367" i="44" s="1"/>
  <c r="E367" i="44" s="1"/>
  <c r="AO362" i="44"/>
  <c r="I362" i="44" s="1"/>
  <c r="E362" i="44" s="1"/>
  <c r="AO356" i="44"/>
  <c r="I356" i="44" s="1"/>
  <c r="E356" i="44" s="1"/>
  <c r="AO310" i="44"/>
  <c r="I310" i="44" s="1"/>
  <c r="E310" i="44" s="1"/>
  <c r="AO219" i="44"/>
  <c r="I219" i="44" s="1"/>
  <c r="E219" i="44" s="1"/>
  <c r="AO187" i="44"/>
  <c r="I187" i="44" s="1"/>
  <c r="E187" i="44" s="1"/>
  <c r="AO158" i="44"/>
  <c r="I158" i="44" s="1"/>
  <c r="E158" i="44" s="1"/>
  <c r="AO154" i="44"/>
  <c r="I154" i="44" s="1"/>
  <c r="E154" i="44" s="1"/>
  <c r="AO150" i="44"/>
  <c r="I150" i="44" s="1"/>
  <c r="E150" i="44" s="1"/>
  <c r="AO368" i="44"/>
  <c r="I368" i="44" s="1"/>
  <c r="E368" i="44" s="1"/>
  <c r="AO363" i="44"/>
  <c r="I363" i="44" s="1"/>
  <c r="E363" i="44" s="1"/>
  <c r="AO357" i="44"/>
  <c r="I357" i="44" s="1"/>
  <c r="E357" i="44" s="1"/>
  <c r="AO352" i="44"/>
  <c r="I352" i="44" s="1"/>
  <c r="E352" i="44" s="1"/>
  <c r="AO315" i="44"/>
  <c r="I315" i="44" s="1"/>
  <c r="E315" i="44" s="1"/>
  <c r="AO299" i="44"/>
  <c r="I299" i="44" s="1"/>
  <c r="E299" i="44" s="1"/>
  <c r="AO295" i="44"/>
  <c r="I295" i="44" s="1"/>
  <c r="E295" i="44" s="1"/>
  <c r="AO291" i="44"/>
  <c r="I291" i="44" s="1"/>
  <c r="E291" i="44" s="1"/>
  <c r="AO287" i="44"/>
  <c r="I287" i="44" s="1"/>
  <c r="E287" i="44" s="1"/>
  <c r="AO265" i="44"/>
  <c r="I265" i="44" s="1"/>
  <c r="E265" i="44" s="1"/>
  <c r="AO261" i="44"/>
  <c r="I261" i="44" s="1"/>
  <c r="E261" i="44" s="1"/>
  <c r="AO256" i="44"/>
  <c r="I256" i="44" s="1"/>
  <c r="E256" i="44" s="1"/>
  <c r="AO234" i="44"/>
  <c r="I234" i="44" s="1"/>
  <c r="E234" i="44" s="1"/>
  <c r="AO230" i="44"/>
  <c r="I230" i="44" s="1"/>
  <c r="E230" i="44" s="1"/>
  <c r="AO226" i="44"/>
  <c r="I226" i="44" s="1"/>
  <c r="E226" i="44" s="1"/>
  <c r="AO220" i="44"/>
  <c r="I220" i="44" s="1"/>
  <c r="E220" i="44" s="1"/>
  <c r="AO216" i="44"/>
  <c r="I216" i="44" s="1"/>
  <c r="E216" i="44" s="1"/>
  <c r="AO206" i="44"/>
  <c r="I206" i="44" s="1"/>
  <c r="E206" i="44" s="1"/>
  <c r="AO202" i="44"/>
  <c r="I202" i="44" s="1"/>
  <c r="E202" i="44" s="1"/>
  <c r="AO198" i="44"/>
  <c r="I198" i="44" s="1"/>
  <c r="E198" i="44" s="1"/>
  <c r="AO193" i="44"/>
  <c r="I193" i="44" s="1"/>
  <c r="E193" i="44" s="1"/>
  <c r="AO189" i="44"/>
  <c r="I189" i="44" s="1"/>
  <c r="E189" i="44" s="1"/>
  <c r="I173" i="44"/>
  <c r="E173" i="44" s="1"/>
  <c r="AO164" i="44"/>
  <c r="I164" i="44" s="1"/>
  <c r="E164" i="44" s="1"/>
  <c r="AO159" i="44"/>
  <c r="I159" i="44" s="1"/>
  <c r="E159" i="44" s="1"/>
  <c r="AO155" i="44"/>
  <c r="I155" i="44" s="1"/>
  <c r="E155" i="44" s="1"/>
  <c r="AO151" i="44"/>
  <c r="I151" i="44" s="1"/>
  <c r="E151" i="44" s="1"/>
  <c r="AO143" i="44"/>
  <c r="I143" i="44" s="1"/>
  <c r="E143" i="44" s="1"/>
  <c r="AO138" i="44"/>
  <c r="I138" i="44" s="1"/>
  <c r="E138" i="44" s="1"/>
  <c r="AO134" i="44"/>
  <c r="I134" i="44" s="1"/>
  <c r="E134" i="44" s="1"/>
  <c r="AO7" i="44"/>
  <c r="I7" i="44" s="1"/>
  <c r="E7" i="44" s="1"/>
  <c r="AO348" i="44"/>
  <c r="I348" i="44" s="1"/>
  <c r="E348" i="44" s="1"/>
  <c r="AO337" i="44"/>
  <c r="I337" i="44" s="1"/>
  <c r="E337" i="44" s="1"/>
  <c r="AO329" i="44"/>
  <c r="I329" i="44" s="1"/>
  <c r="E329" i="44" s="1"/>
  <c r="AO307" i="44"/>
  <c r="I307" i="44" s="1"/>
  <c r="E307" i="44" s="1"/>
  <c r="AO278" i="44"/>
  <c r="I278" i="44" s="1"/>
  <c r="E278" i="44" s="1"/>
  <c r="AO274" i="44"/>
  <c r="I274" i="44" s="1"/>
  <c r="E274" i="44" s="1"/>
  <c r="AO251" i="44"/>
  <c r="I251" i="44" s="1"/>
  <c r="E251" i="44" s="1"/>
  <c r="AO184" i="44"/>
  <c r="I184" i="44" s="1"/>
  <c r="E184" i="44" s="1"/>
  <c r="AO180" i="44"/>
  <c r="I180" i="44" s="1"/>
  <c r="E180" i="44" s="1"/>
  <c r="AO73" i="44"/>
  <c r="I73" i="44" s="1"/>
  <c r="E73" i="44" s="1"/>
  <c r="AO6" i="44"/>
  <c r="AO8" i="44"/>
  <c r="I8" i="44" s="1"/>
  <c r="E8" i="44" s="1"/>
  <c r="AO401" i="44"/>
  <c r="I401" i="44" s="1"/>
  <c r="E401" i="44" s="1"/>
  <c r="AO397" i="44"/>
  <c r="I397" i="44" s="1"/>
  <c r="E397" i="44" s="1"/>
  <c r="AO392" i="44"/>
  <c r="I392" i="44" s="1"/>
  <c r="E392" i="44" s="1"/>
  <c r="AO388" i="44"/>
  <c r="I388" i="44" s="1"/>
  <c r="E388" i="44" s="1"/>
  <c r="AO342" i="44"/>
  <c r="I342" i="44" s="1"/>
  <c r="E342" i="44" s="1"/>
  <c r="AO330" i="44"/>
  <c r="I330" i="44" s="1"/>
  <c r="E330" i="44" s="1"/>
  <c r="AO308" i="44"/>
  <c r="I308" i="44" s="1"/>
  <c r="E308" i="44" s="1"/>
  <c r="AO181" i="44"/>
  <c r="I181" i="44" s="1"/>
  <c r="E181" i="44" s="1"/>
  <c r="AO176" i="44"/>
  <c r="I176" i="44" s="1"/>
  <c r="E176" i="44" s="1"/>
  <c r="AO124" i="44"/>
  <c r="I124" i="44" s="1"/>
  <c r="E124" i="44" s="1"/>
  <c r="AO119" i="44"/>
  <c r="I119" i="44" s="1"/>
  <c r="E119" i="44" s="1"/>
  <c r="AO115" i="44"/>
  <c r="I115" i="44" s="1"/>
  <c r="E115" i="44" s="1"/>
  <c r="AO111" i="44"/>
  <c r="I111" i="44" s="1"/>
  <c r="E111" i="44" s="1"/>
  <c r="AO107" i="44"/>
  <c r="I107" i="44" s="1"/>
  <c r="E107" i="44" s="1"/>
  <c r="AO103" i="44"/>
  <c r="I103" i="44" s="1"/>
  <c r="E103" i="44" s="1"/>
  <c r="AO99" i="44"/>
  <c r="I99" i="44" s="1"/>
  <c r="E99" i="44" s="1"/>
  <c r="AO70" i="44"/>
  <c r="I70" i="44" s="1"/>
  <c r="E70" i="44" s="1"/>
  <c r="AO11" i="44"/>
  <c r="I11" i="44" s="1"/>
  <c r="E11" i="44" s="1"/>
  <c r="AO341" i="44"/>
  <c r="I341" i="44" s="1"/>
  <c r="E341" i="44" s="1"/>
  <c r="AO333" i="44"/>
  <c r="I333" i="44" s="1"/>
  <c r="E333" i="44" s="1"/>
  <c r="AO123" i="44"/>
  <c r="I123" i="44" s="1"/>
  <c r="E123" i="44" s="1"/>
  <c r="AO349" i="44"/>
  <c r="I349" i="44" s="1"/>
  <c r="E349" i="44" s="1"/>
  <c r="AO338" i="44"/>
  <c r="I338" i="44" s="1"/>
  <c r="E338" i="44" s="1"/>
  <c r="AO334" i="44"/>
  <c r="I334" i="44" s="1"/>
  <c r="E334" i="44" s="1"/>
  <c r="AO325" i="44"/>
  <c r="I325" i="44" s="1"/>
  <c r="E325" i="44" s="1"/>
  <c r="AO318" i="44"/>
  <c r="I318" i="44" s="1"/>
  <c r="E318" i="44" s="1"/>
  <c r="AO302" i="44"/>
  <c r="I302" i="44" s="1"/>
  <c r="E302" i="44" s="1"/>
  <c r="AO279" i="44"/>
  <c r="I279" i="44" s="1"/>
  <c r="E279" i="44" s="1"/>
  <c r="AO275" i="44"/>
  <c r="I275" i="44" s="1"/>
  <c r="E275" i="44" s="1"/>
  <c r="AO252" i="44"/>
  <c r="I252" i="44" s="1"/>
  <c r="E252" i="44" s="1"/>
  <c r="AO241" i="44"/>
  <c r="I241" i="44" s="1"/>
  <c r="E241" i="44" s="1"/>
  <c r="AO212" i="44"/>
  <c r="I212" i="44" s="1"/>
  <c r="E212" i="44" s="1"/>
  <c r="AO18" i="44"/>
  <c r="I18" i="44" s="1"/>
  <c r="E18" i="44" s="1"/>
  <c r="AO416" i="44"/>
  <c r="I416" i="44" s="1"/>
  <c r="E416" i="44" s="1"/>
  <c r="AO406" i="44"/>
  <c r="I406" i="44" s="1"/>
  <c r="E406" i="44" s="1"/>
  <c r="AO402" i="44"/>
  <c r="I402" i="44" s="1"/>
  <c r="E402" i="44" s="1"/>
  <c r="AO398" i="44"/>
  <c r="I398" i="44" s="1"/>
  <c r="E398" i="44" s="1"/>
  <c r="AO394" i="44"/>
  <c r="I394" i="44" s="1"/>
  <c r="E394" i="44" s="1"/>
  <c r="AO389" i="44"/>
  <c r="I389" i="44" s="1"/>
  <c r="E389" i="44" s="1"/>
  <c r="AO384" i="44"/>
  <c r="I384" i="44" s="1"/>
  <c r="E384" i="44" s="1"/>
  <c r="AO380" i="44"/>
  <c r="I380" i="44" s="1"/>
  <c r="E380" i="44" s="1"/>
  <c r="AO376" i="44"/>
  <c r="I376" i="44" s="1"/>
  <c r="E376" i="44" s="1"/>
  <c r="AO372" i="44"/>
  <c r="I372" i="44" s="1"/>
  <c r="E372" i="44" s="1"/>
  <c r="AO326" i="44"/>
  <c r="I326" i="44" s="1"/>
  <c r="E326" i="44" s="1"/>
  <c r="AO320" i="44"/>
  <c r="I320" i="44" s="1"/>
  <c r="E320" i="44" s="1"/>
  <c r="AO303" i="44"/>
  <c r="I303" i="44" s="1"/>
  <c r="E303" i="44" s="1"/>
  <c r="AO298" i="44"/>
  <c r="I298" i="44" s="1"/>
  <c r="E298" i="44" s="1"/>
  <c r="AO294" i="44"/>
  <c r="I294" i="44" s="1"/>
  <c r="E294" i="44" s="1"/>
  <c r="AO290" i="44"/>
  <c r="I290" i="44" s="1"/>
  <c r="E290" i="44" s="1"/>
  <c r="AO282" i="44"/>
  <c r="I282" i="44" s="1"/>
  <c r="E282" i="44" s="1"/>
  <c r="AO270" i="44"/>
  <c r="I270" i="44" s="1"/>
  <c r="E270" i="44" s="1"/>
  <c r="AO264" i="44"/>
  <c r="I264" i="44" s="1"/>
  <c r="E264" i="44" s="1"/>
  <c r="AO260" i="44"/>
  <c r="I260" i="44" s="1"/>
  <c r="E260" i="44" s="1"/>
  <c r="AO237" i="44"/>
  <c r="I237" i="44" s="1"/>
  <c r="E237" i="44" s="1"/>
  <c r="AO233" i="44"/>
  <c r="I233" i="44" s="1"/>
  <c r="E233" i="44" s="1"/>
  <c r="AO229" i="44"/>
  <c r="I229" i="44" s="1"/>
  <c r="E229" i="44" s="1"/>
  <c r="AO225" i="44"/>
  <c r="I225" i="44" s="1"/>
  <c r="E225" i="44" s="1"/>
  <c r="AO205" i="44"/>
  <c r="I205" i="44" s="1"/>
  <c r="E205" i="44" s="1"/>
  <c r="AO201" i="44"/>
  <c r="I201" i="44" s="1"/>
  <c r="E201" i="44" s="1"/>
  <c r="AO197" i="44"/>
  <c r="I197" i="44" s="1"/>
  <c r="E197" i="44" s="1"/>
  <c r="AO192" i="44"/>
  <c r="I192" i="44" s="1"/>
  <c r="E192" i="44" s="1"/>
  <c r="AO177" i="44"/>
  <c r="I177" i="44" s="1"/>
  <c r="E177" i="44" s="1"/>
  <c r="AO167" i="44"/>
  <c r="I167" i="44" s="1"/>
  <c r="E167" i="44" s="1"/>
  <c r="AO163" i="44"/>
  <c r="I163" i="44" s="1"/>
  <c r="E163" i="44" s="1"/>
  <c r="AO137" i="44"/>
  <c r="I137" i="44" s="1"/>
  <c r="E137" i="44" s="1"/>
  <c r="AO120" i="44"/>
  <c r="I120" i="44" s="1"/>
  <c r="E120" i="44" s="1"/>
  <c r="AO116" i="44"/>
  <c r="I116" i="44" s="1"/>
  <c r="E116" i="44" s="1"/>
  <c r="AO112" i="44"/>
  <c r="I112" i="44" s="1"/>
  <c r="E112" i="44" s="1"/>
  <c r="AO108" i="44"/>
  <c r="I108" i="44" s="1"/>
  <c r="E108" i="44" s="1"/>
  <c r="AO104" i="44"/>
  <c r="I104" i="44" s="1"/>
  <c r="E104" i="44" s="1"/>
  <c r="AO100" i="44"/>
  <c r="I100" i="44" s="1"/>
  <c r="E100" i="44" s="1"/>
  <c r="AO96" i="44"/>
  <c r="I96" i="44" s="1"/>
  <c r="E96" i="44" s="1"/>
  <c r="AO90" i="44"/>
  <c r="I90" i="44" s="1"/>
  <c r="E90" i="44" s="1"/>
  <c r="AO85" i="44"/>
  <c r="I85" i="44" s="1"/>
  <c r="E85" i="44" s="1"/>
  <c r="AO66" i="44"/>
  <c r="I66" i="44" s="1"/>
  <c r="E66" i="44" s="1"/>
  <c r="AO60" i="44"/>
  <c r="I60" i="44" s="1"/>
  <c r="E60" i="44" s="1"/>
  <c r="AO56" i="44"/>
  <c r="I56" i="44" s="1"/>
  <c r="E56" i="44" s="1"/>
  <c r="AO52" i="44"/>
  <c r="I52" i="44" s="1"/>
  <c r="E52" i="44" s="1"/>
  <c r="AO48" i="44"/>
  <c r="I48" i="44" s="1"/>
  <c r="E48" i="44" s="1"/>
  <c r="AO42" i="44"/>
  <c r="I42" i="44" s="1"/>
  <c r="E42" i="44" s="1"/>
  <c r="AO38" i="44"/>
  <c r="I38" i="44" s="1"/>
  <c r="E38" i="44" s="1"/>
  <c r="AO34" i="44"/>
  <c r="I34" i="44" s="1"/>
  <c r="E34" i="44" s="1"/>
  <c r="AO24" i="44"/>
  <c r="I24" i="44" s="1"/>
  <c r="E24" i="44" s="1"/>
  <c r="AO19" i="44"/>
  <c r="I19" i="44" s="1"/>
  <c r="E19" i="44" s="1"/>
  <c r="AO15" i="44"/>
  <c r="I15" i="44" s="1"/>
  <c r="E15" i="44" s="1"/>
  <c r="AO417" i="44"/>
  <c r="I417" i="44" s="1"/>
  <c r="E417" i="44" s="1"/>
  <c r="AO407" i="44"/>
  <c r="I407" i="44" s="1"/>
  <c r="E407" i="44" s="1"/>
  <c r="AO385" i="44"/>
  <c r="I385" i="44" s="1"/>
  <c r="E385" i="44" s="1"/>
  <c r="AO381" i="44"/>
  <c r="I381" i="44" s="1"/>
  <c r="E381" i="44" s="1"/>
  <c r="AO377" i="44"/>
  <c r="I377" i="44" s="1"/>
  <c r="E377" i="44" s="1"/>
  <c r="AO373" i="44"/>
  <c r="I373" i="44" s="1"/>
  <c r="E373" i="44" s="1"/>
  <c r="AO17" i="44"/>
  <c r="I17" i="44" s="1"/>
  <c r="E17" i="44" s="1"/>
  <c r="AO415" i="44"/>
  <c r="I415" i="44" s="1"/>
  <c r="E415" i="44" s="1"/>
  <c r="AO405" i="44"/>
  <c r="I405" i="44" s="1"/>
  <c r="E405" i="44" s="1"/>
  <c r="AO383" i="44"/>
  <c r="I383" i="44" s="1"/>
  <c r="E383" i="44" s="1"/>
  <c r="AO379" i="44"/>
  <c r="I379" i="44" s="1"/>
  <c r="E379" i="44" s="1"/>
  <c r="AO375" i="44"/>
  <c r="I375" i="44" s="1"/>
  <c r="E375" i="44" s="1"/>
  <c r="AO371" i="44"/>
  <c r="I371" i="44" s="1"/>
  <c r="E371" i="44" s="1"/>
  <c r="AO297" i="44"/>
  <c r="I297" i="44" s="1"/>
  <c r="E297" i="44" s="1"/>
  <c r="AO293" i="44"/>
  <c r="I293" i="44" s="1"/>
  <c r="E293" i="44" s="1"/>
  <c r="AO289" i="44"/>
  <c r="I289" i="44" s="1"/>
  <c r="E289" i="44" s="1"/>
  <c r="AO269" i="44"/>
  <c r="I269" i="44" s="1"/>
  <c r="E269" i="44" s="1"/>
  <c r="AO263" i="44"/>
  <c r="I263" i="44" s="1"/>
  <c r="E263" i="44" s="1"/>
  <c r="AO259" i="44"/>
  <c r="I259" i="44" s="1"/>
  <c r="E259" i="44" s="1"/>
  <c r="AO236" i="44"/>
  <c r="I236" i="44" s="1"/>
  <c r="E236" i="44" s="1"/>
  <c r="AO232" i="44"/>
  <c r="I232" i="44" s="1"/>
  <c r="E232" i="44" s="1"/>
  <c r="AO228" i="44"/>
  <c r="I228" i="44" s="1"/>
  <c r="E228" i="44" s="1"/>
  <c r="AO204" i="44"/>
  <c r="I204" i="44" s="1"/>
  <c r="E204" i="44" s="1"/>
  <c r="AO200" i="44"/>
  <c r="I200" i="44" s="1"/>
  <c r="E200" i="44" s="1"/>
  <c r="AO196" i="44"/>
  <c r="I196" i="44" s="1"/>
  <c r="E196" i="44" s="1"/>
  <c r="AO191" i="44"/>
  <c r="I191" i="44" s="1"/>
  <c r="E191" i="44" s="1"/>
  <c r="AO166" i="44"/>
  <c r="I166" i="44" s="1"/>
  <c r="E166" i="44" s="1"/>
  <c r="AO140" i="44"/>
  <c r="I140" i="44" s="1"/>
  <c r="E140" i="44" s="1"/>
  <c r="AO136" i="44"/>
  <c r="I136" i="44" s="1"/>
  <c r="E136" i="44" s="1"/>
  <c r="AO93" i="44"/>
  <c r="I93" i="44" s="1"/>
  <c r="E93" i="44" s="1"/>
  <c r="AO89" i="44"/>
  <c r="I89" i="44" s="1"/>
  <c r="E89" i="44" s="1"/>
  <c r="AO84" i="44"/>
  <c r="I84" i="44" s="1"/>
  <c r="E84" i="44" s="1"/>
  <c r="I76" i="44"/>
  <c r="E76" i="44" s="1"/>
  <c r="AO64" i="44"/>
  <c r="I64" i="44" s="1"/>
  <c r="E64" i="44" s="1"/>
  <c r="AO59" i="44"/>
  <c r="I59" i="44" s="1"/>
  <c r="E59" i="44" s="1"/>
  <c r="AO55" i="44"/>
  <c r="I55" i="44" s="1"/>
  <c r="E55" i="44" s="1"/>
  <c r="AO51" i="44"/>
  <c r="I51" i="44" s="1"/>
  <c r="E51" i="44" s="1"/>
  <c r="AO45" i="44"/>
  <c r="I45" i="44" s="1"/>
  <c r="E45" i="44" s="1"/>
  <c r="AO41" i="44"/>
  <c r="I41" i="44" s="1"/>
  <c r="E41" i="44" s="1"/>
  <c r="AO37" i="44"/>
  <c r="I37" i="44" s="1"/>
  <c r="E37" i="44" s="1"/>
  <c r="AO33" i="44"/>
  <c r="I33" i="44" s="1"/>
  <c r="E33" i="44" s="1"/>
  <c r="AO23" i="44"/>
  <c r="I23" i="44" s="1"/>
  <c r="E23" i="44" s="1"/>
  <c r="AO350" i="44"/>
  <c r="I350" i="44" s="1"/>
  <c r="E350" i="44" s="1"/>
  <c r="AO339" i="44"/>
  <c r="I339" i="44" s="1"/>
  <c r="E339" i="44" s="1"/>
  <c r="AO331" i="44"/>
  <c r="I331" i="44" s="1"/>
  <c r="E331" i="44" s="1"/>
  <c r="AO276" i="44"/>
  <c r="I276" i="44" s="1"/>
  <c r="E276" i="44" s="1"/>
  <c r="AO253" i="44"/>
  <c r="I253" i="44" s="1"/>
  <c r="E253" i="44" s="1"/>
  <c r="AO243" i="44"/>
  <c r="I243" i="44" s="1"/>
  <c r="E243" i="44" s="1"/>
  <c r="AO182" i="44"/>
  <c r="I182" i="44" s="1"/>
  <c r="E182" i="44" s="1"/>
  <c r="AO10" i="44"/>
  <c r="I10" i="44" s="1"/>
  <c r="E10" i="44" s="1"/>
  <c r="AO399" i="44"/>
  <c r="I399" i="44" s="1"/>
  <c r="E399" i="44" s="1"/>
  <c r="AO395" i="44"/>
  <c r="I395" i="44" s="1"/>
  <c r="E395" i="44" s="1"/>
  <c r="AO390" i="44"/>
  <c r="I390" i="44" s="1"/>
  <c r="E390" i="44" s="1"/>
  <c r="I347" i="44"/>
  <c r="E347" i="44" s="1"/>
  <c r="AO340" i="44"/>
  <c r="I340" i="44" s="1"/>
  <c r="E340" i="44" s="1"/>
  <c r="AO336" i="44"/>
  <c r="I336" i="44" s="1"/>
  <c r="E336" i="44" s="1"/>
  <c r="AO332" i="44"/>
  <c r="I332" i="44" s="1"/>
  <c r="E332" i="44" s="1"/>
  <c r="AO327" i="44"/>
  <c r="I327" i="44" s="1"/>
  <c r="E327" i="44" s="1"/>
  <c r="AO322" i="44"/>
  <c r="I322" i="44" s="1"/>
  <c r="E322" i="44" s="1"/>
  <c r="AO304" i="44"/>
  <c r="I304" i="44" s="1"/>
  <c r="E304" i="44" s="1"/>
  <c r="AO277" i="44"/>
  <c r="I277" i="44" s="1"/>
  <c r="E277" i="44" s="1"/>
  <c r="AO272" i="44"/>
  <c r="I272" i="44" s="1"/>
  <c r="E272" i="44" s="1"/>
  <c r="AO250" i="44"/>
  <c r="I250" i="44" s="1"/>
  <c r="E250" i="44" s="1"/>
  <c r="AO239" i="44"/>
  <c r="I239" i="44" s="1"/>
  <c r="E239" i="44" s="1"/>
  <c r="AO183" i="44"/>
  <c r="I183" i="44" s="1"/>
  <c r="E183" i="44" s="1"/>
  <c r="AO178" i="44"/>
  <c r="I178" i="44" s="1"/>
  <c r="E178" i="44" s="1"/>
  <c r="AO122" i="44"/>
  <c r="I122" i="44" s="1"/>
  <c r="E122" i="44" s="1"/>
  <c r="AO117" i="44"/>
  <c r="I117" i="44" s="1"/>
  <c r="E117" i="44" s="1"/>
  <c r="AO113" i="44"/>
  <c r="I113" i="44" s="1"/>
  <c r="E113" i="44" s="1"/>
  <c r="AO109" i="44"/>
  <c r="I109" i="44" s="1"/>
  <c r="E109" i="44" s="1"/>
  <c r="AO105" i="44"/>
  <c r="I105" i="44" s="1"/>
  <c r="E105" i="44" s="1"/>
  <c r="AO101" i="44"/>
  <c r="I101" i="44" s="1"/>
  <c r="E101" i="44" s="1"/>
  <c r="AO97" i="44"/>
  <c r="I97" i="44" s="1"/>
  <c r="E97" i="44" s="1"/>
  <c r="AO72" i="44"/>
  <c r="I72" i="44" s="1"/>
  <c r="E72" i="44" s="1"/>
  <c r="AO67" i="44"/>
  <c r="I67" i="44" s="1"/>
  <c r="E67" i="44" s="1"/>
  <c r="AO61" i="44"/>
  <c r="I61" i="44" s="1"/>
  <c r="E61" i="44" s="1"/>
  <c r="AO57" i="44"/>
  <c r="I57" i="44" s="1"/>
  <c r="E57" i="44" s="1"/>
  <c r="AO53" i="44"/>
  <c r="I53" i="44" s="1"/>
  <c r="E53" i="44" s="1"/>
  <c r="AO49" i="44"/>
  <c r="I49" i="44" s="1"/>
  <c r="E49" i="44" s="1"/>
  <c r="AO43" i="44"/>
  <c r="I43" i="44" s="1"/>
  <c r="E43" i="44" s="1"/>
  <c r="AO39" i="44"/>
  <c r="I39" i="44" s="1"/>
  <c r="E39" i="44" s="1"/>
  <c r="AO35" i="44"/>
  <c r="I35" i="44" s="1"/>
  <c r="E35" i="44" s="1"/>
  <c r="AO25" i="44"/>
  <c r="I25" i="44" s="1"/>
  <c r="E25" i="44" s="1"/>
  <c r="AO9" i="44"/>
  <c r="I9" i="44" s="1"/>
  <c r="E9" i="44" s="1"/>
  <c r="AO343" i="44"/>
  <c r="I343" i="44" s="1"/>
  <c r="E343" i="44" s="1"/>
  <c r="AO335" i="44"/>
  <c r="I335" i="44" s="1"/>
  <c r="E335" i="44" s="1"/>
  <c r="AO214" i="44"/>
  <c r="I214" i="44" s="1"/>
  <c r="E214" i="44" s="1"/>
  <c r="AO71" i="44"/>
  <c r="I71" i="44" s="1"/>
  <c r="E71" i="44" s="1"/>
  <c r="H133" i="44"/>
  <c r="M133" i="44" s="1"/>
  <c r="AO21" i="44"/>
  <c r="I21" i="44" s="1"/>
  <c r="E21" i="44" s="1"/>
  <c r="AO16" i="44"/>
  <c r="I16" i="44" s="1"/>
  <c r="E16" i="44" s="1"/>
  <c r="AO404" i="44"/>
  <c r="I404" i="44" s="1"/>
  <c r="E404" i="44" s="1"/>
  <c r="AO400" i="44"/>
  <c r="I400" i="44" s="1"/>
  <c r="E400" i="44" s="1"/>
  <c r="AO396" i="44"/>
  <c r="I396" i="44" s="1"/>
  <c r="E396" i="44" s="1"/>
  <c r="AO391" i="44"/>
  <c r="I391" i="44" s="1"/>
  <c r="E391" i="44" s="1"/>
  <c r="AO386" i="44"/>
  <c r="I386" i="44" s="1"/>
  <c r="E386" i="44" s="1"/>
  <c r="AO382" i="44"/>
  <c r="I382" i="44" s="1"/>
  <c r="E382" i="44" s="1"/>
  <c r="AO378" i="44"/>
  <c r="I378" i="44" s="1"/>
  <c r="E378" i="44" s="1"/>
  <c r="AO374" i="44"/>
  <c r="I374" i="44" s="1"/>
  <c r="E374" i="44" s="1"/>
  <c r="AO324" i="44"/>
  <c r="AO317" i="44"/>
  <c r="I317" i="44" s="1"/>
  <c r="E317" i="44" s="1"/>
  <c r="AO300" i="44"/>
  <c r="I300" i="44" s="1"/>
  <c r="E300" i="44" s="1"/>
  <c r="AO296" i="44"/>
  <c r="I296" i="44" s="1"/>
  <c r="E296" i="44" s="1"/>
  <c r="AO292" i="44"/>
  <c r="I292" i="44" s="1"/>
  <c r="E292" i="44" s="1"/>
  <c r="AO288" i="44"/>
  <c r="I288" i="44" s="1"/>
  <c r="E288" i="44" s="1"/>
  <c r="AO266" i="44"/>
  <c r="I266" i="44" s="1"/>
  <c r="E266" i="44" s="1"/>
  <c r="AO262" i="44"/>
  <c r="I262" i="44" s="1"/>
  <c r="E262" i="44" s="1"/>
  <c r="AO258" i="44"/>
  <c r="I258" i="44" s="1"/>
  <c r="E258" i="44" s="1"/>
  <c r="AO240" i="44"/>
  <c r="I240" i="44" s="1"/>
  <c r="E240" i="44" s="1"/>
  <c r="AO235" i="44"/>
  <c r="I235" i="44" s="1"/>
  <c r="E235" i="44" s="1"/>
  <c r="AO231" i="44"/>
  <c r="I231" i="44" s="1"/>
  <c r="E231" i="44" s="1"/>
  <c r="AO227" i="44"/>
  <c r="I227" i="44" s="1"/>
  <c r="E227" i="44" s="1"/>
  <c r="AO211" i="44"/>
  <c r="I211" i="44" s="1"/>
  <c r="E211" i="44" s="1"/>
  <c r="AO203" i="44"/>
  <c r="I203" i="44" s="1"/>
  <c r="E203" i="44" s="1"/>
  <c r="AO199" i="44"/>
  <c r="I199" i="44" s="1"/>
  <c r="E199" i="44" s="1"/>
  <c r="AO195" i="44"/>
  <c r="I195" i="44" s="1"/>
  <c r="E195" i="44" s="1"/>
  <c r="AO190" i="44"/>
  <c r="I190" i="44" s="1"/>
  <c r="E190" i="44" s="1"/>
  <c r="AO175" i="44"/>
  <c r="I175" i="44" s="1"/>
  <c r="E175" i="44" s="1"/>
  <c r="AO165" i="44"/>
  <c r="I165" i="44" s="1"/>
  <c r="E165" i="44" s="1"/>
  <c r="AO139" i="44"/>
  <c r="I139" i="44" s="1"/>
  <c r="E139" i="44" s="1"/>
  <c r="AO135" i="44"/>
  <c r="I135" i="44" s="1"/>
  <c r="E135" i="44" s="1"/>
  <c r="AO118" i="44"/>
  <c r="I118" i="44" s="1"/>
  <c r="E118" i="44" s="1"/>
  <c r="AO114" i="44"/>
  <c r="I114" i="44" s="1"/>
  <c r="E114" i="44" s="1"/>
  <c r="AO110" i="44"/>
  <c r="I110" i="44" s="1"/>
  <c r="E110" i="44" s="1"/>
  <c r="AO106" i="44"/>
  <c r="I106" i="44" s="1"/>
  <c r="E106" i="44" s="1"/>
  <c r="AO102" i="44"/>
  <c r="I102" i="44" s="1"/>
  <c r="E102" i="44" s="1"/>
  <c r="AO98" i="44"/>
  <c r="I98" i="44" s="1"/>
  <c r="E98" i="44" s="1"/>
  <c r="AO92" i="44"/>
  <c r="I92" i="44" s="1"/>
  <c r="E92" i="44" s="1"/>
  <c r="AO87" i="44"/>
  <c r="I87" i="44" s="1"/>
  <c r="E87" i="44" s="1"/>
  <c r="AO83" i="44"/>
  <c r="I83" i="44" s="1"/>
  <c r="E83" i="44" s="1"/>
  <c r="AO68" i="44"/>
  <c r="I68" i="44" s="1"/>
  <c r="E68" i="44" s="1"/>
  <c r="AO63" i="44"/>
  <c r="I63" i="44" s="1"/>
  <c r="E63" i="44" s="1"/>
  <c r="AO58" i="44"/>
  <c r="I58" i="44" s="1"/>
  <c r="E58" i="44" s="1"/>
  <c r="AO54" i="44"/>
  <c r="I54" i="44" s="1"/>
  <c r="E54" i="44" s="1"/>
  <c r="AO50" i="44"/>
  <c r="I50" i="44" s="1"/>
  <c r="E50" i="44" s="1"/>
  <c r="AO44" i="44"/>
  <c r="I44" i="44" s="1"/>
  <c r="E44" i="44" s="1"/>
  <c r="AO40" i="44"/>
  <c r="I40" i="44" s="1"/>
  <c r="E40" i="44" s="1"/>
  <c r="AO36" i="44"/>
  <c r="I36" i="44" s="1"/>
  <c r="E36" i="44" s="1"/>
  <c r="AO26" i="44"/>
  <c r="I26" i="44" s="1"/>
  <c r="E26" i="44" s="1"/>
  <c r="AO22" i="44"/>
  <c r="I22" i="44" s="1"/>
  <c r="E22" i="44" s="1"/>
  <c r="T419" i="44"/>
  <c r="AF112" i="42"/>
  <c r="AE112" i="42"/>
  <c r="AD112" i="42"/>
  <c r="AC112" i="42"/>
  <c r="AB112" i="42"/>
  <c r="AA112" i="42"/>
  <c r="Z112" i="42"/>
  <c r="Y112" i="42"/>
  <c r="X112" i="42"/>
  <c r="W112" i="42"/>
  <c r="V112" i="42"/>
  <c r="U112" i="42"/>
  <c r="T112" i="42"/>
  <c r="S112" i="42"/>
  <c r="R112" i="42"/>
  <c r="Q112" i="42"/>
  <c r="P112" i="42"/>
  <c r="O112" i="42"/>
  <c r="M112" i="42"/>
  <c r="K112" i="42"/>
  <c r="J112" i="42"/>
  <c r="I112" i="42"/>
  <c r="H112" i="42"/>
  <c r="G112" i="42"/>
  <c r="F112" i="42"/>
  <c r="L112" i="42"/>
  <c r="N112" i="42"/>
  <c r="F52" i="44" l="1"/>
  <c r="G52" i="44" s="1"/>
  <c r="L52" i="44" s="1"/>
  <c r="I324" i="44"/>
  <c r="E324" i="44" s="1"/>
  <c r="F324" i="44" s="1"/>
  <c r="G324" i="44" s="1"/>
  <c r="L324" i="44" s="1"/>
  <c r="H149" i="44"/>
  <c r="M149" i="44" s="1"/>
  <c r="H305" i="44"/>
  <c r="M305" i="44" s="1"/>
  <c r="H142" i="44"/>
  <c r="M142" i="44" s="1"/>
  <c r="I6" i="44"/>
  <c r="E6" i="44" s="1"/>
  <c r="F6" i="44" s="1"/>
  <c r="F146" i="44"/>
  <c r="G146" i="44" s="1"/>
  <c r="L146" i="44" s="1"/>
  <c r="F306" i="44"/>
  <c r="G306" i="44" s="1"/>
  <c r="L306" i="44" s="1"/>
  <c r="F131" i="44"/>
  <c r="G131" i="44" s="1"/>
  <c r="L131" i="44" s="1"/>
  <c r="F37" i="44"/>
  <c r="G37" i="44" s="1"/>
  <c r="L37" i="44" s="1"/>
  <c r="F55" i="44"/>
  <c r="G55" i="44" s="1"/>
  <c r="L55" i="44" s="1"/>
  <c r="F84" i="44"/>
  <c r="G84" i="44" s="1"/>
  <c r="L84" i="44" s="1"/>
  <c r="F140" i="44"/>
  <c r="G140" i="44" s="1"/>
  <c r="L140" i="44" s="1"/>
  <c r="F200" i="44"/>
  <c r="G200" i="44" s="1"/>
  <c r="L200" i="44" s="1"/>
  <c r="F236" i="44"/>
  <c r="G236" i="44" s="1"/>
  <c r="L236" i="44" s="1"/>
  <c r="F289" i="44"/>
  <c r="G289" i="44" s="1"/>
  <c r="L289" i="44" s="1"/>
  <c r="F375" i="44"/>
  <c r="G375" i="44" s="1"/>
  <c r="L375" i="44" s="1"/>
  <c r="F415" i="44"/>
  <c r="G415" i="44" s="1"/>
  <c r="L415" i="44" s="1"/>
  <c r="F373" i="44"/>
  <c r="G373" i="44" s="1"/>
  <c r="L373" i="44" s="1"/>
  <c r="F407" i="44"/>
  <c r="G407" i="44" s="1"/>
  <c r="L407" i="44" s="1"/>
  <c r="F24" i="44"/>
  <c r="G24" i="44" s="1"/>
  <c r="L24" i="44" s="1"/>
  <c r="F48" i="44"/>
  <c r="G48" i="44" s="1"/>
  <c r="L48" i="44" s="1"/>
  <c r="F66" i="44"/>
  <c r="G66" i="44" s="1"/>
  <c r="L66" i="44" s="1"/>
  <c r="F96" i="44"/>
  <c r="G96" i="44" s="1"/>
  <c r="L96" i="44" s="1"/>
  <c r="F112" i="44"/>
  <c r="G112" i="44" s="1"/>
  <c r="L112" i="44" s="1"/>
  <c r="F163" i="44"/>
  <c r="G163" i="44" s="1"/>
  <c r="L163" i="44" s="1"/>
  <c r="F197" i="44"/>
  <c r="G197" i="44" s="1"/>
  <c r="L197" i="44" s="1"/>
  <c r="F229" i="44"/>
  <c r="G229" i="44" s="1"/>
  <c r="L229" i="44" s="1"/>
  <c r="F264" i="44"/>
  <c r="G264" i="44" s="1"/>
  <c r="L264" i="44" s="1"/>
  <c r="F294" i="44"/>
  <c r="G294" i="44" s="1"/>
  <c r="L294" i="44" s="1"/>
  <c r="F326" i="44"/>
  <c r="G326" i="44" s="1"/>
  <c r="L326" i="44" s="1"/>
  <c r="F384" i="44"/>
  <c r="G384" i="44" s="1"/>
  <c r="L384" i="44" s="1"/>
  <c r="F402" i="44"/>
  <c r="G402" i="44" s="1"/>
  <c r="L402" i="44" s="1"/>
  <c r="F212" i="44"/>
  <c r="G212" i="44" s="1"/>
  <c r="L212" i="44" s="1"/>
  <c r="F279" i="44"/>
  <c r="G279" i="44" s="1"/>
  <c r="L279" i="44" s="1"/>
  <c r="F334" i="44"/>
  <c r="G334" i="44" s="1"/>
  <c r="L334" i="44" s="1"/>
  <c r="F333" i="44"/>
  <c r="G333" i="44" s="1"/>
  <c r="L333" i="44" s="1"/>
  <c r="F99" i="44"/>
  <c r="G99" i="44" s="1"/>
  <c r="L99" i="44" s="1"/>
  <c r="F115" i="44"/>
  <c r="G115" i="44" s="1"/>
  <c r="L115" i="44" s="1"/>
  <c r="F181" i="44"/>
  <c r="G181" i="44" s="1"/>
  <c r="L181" i="44" s="1"/>
  <c r="F388" i="44"/>
  <c r="G388" i="44" s="1"/>
  <c r="L388" i="44" s="1"/>
  <c r="F8" i="44"/>
  <c r="G8" i="44" s="1"/>
  <c r="L8" i="44" s="1"/>
  <c r="F184" i="44"/>
  <c r="G184" i="44" s="1"/>
  <c r="L184" i="44" s="1"/>
  <c r="F307" i="44"/>
  <c r="G307" i="44" s="1"/>
  <c r="L307" i="44" s="1"/>
  <c r="F7" i="44"/>
  <c r="G7" i="44" s="1"/>
  <c r="L7" i="44" s="1"/>
  <c r="F151" i="44"/>
  <c r="G151" i="44" s="1"/>
  <c r="L151" i="44" s="1"/>
  <c r="F173" i="44"/>
  <c r="G173" i="44" s="1"/>
  <c r="L173" i="44" s="1"/>
  <c r="F202" i="44"/>
  <c r="G202" i="44" s="1"/>
  <c r="L202" i="44" s="1"/>
  <c r="F226" i="44"/>
  <c r="G226" i="44" s="1"/>
  <c r="L226" i="44" s="1"/>
  <c r="F261" i="44"/>
  <c r="G261" i="44" s="1"/>
  <c r="L261" i="44" s="1"/>
  <c r="F295" i="44"/>
  <c r="G295" i="44" s="1"/>
  <c r="L295" i="44" s="1"/>
  <c r="F357" i="44"/>
  <c r="G357" i="44" s="1"/>
  <c r="L357" i="44" s="1"/>
  <c r="F154" i="44"/>
  <c r="G154" i="44" s="1"/>
  <c r="L154" i="44" s="1"/>
  <c r="F310" i="44"/>
  <c r="G310" i="44" s="1"/>
  <c r="L310" i="44" s="1"/>
  <c r="F13" i="44"/>
  <c r="G13" i="44" s="1"/>
  <c r="L13" i="44" s="1"/>
  <c r="F161" i="44"/>
  <c r="G161" i="44" s="1"/>
  <c r="L161" i="44" s="1"/>
  <c r="F355" i="44"/>
  <c r="G355" i="44" s="1"/>
  <c r="L355" i="44" s="1"/>
  <c r="F129" i="44"/>
  <c r="G129" i="44" s="1"/>
  <c r="L129" i="44" s="1"/>
  <c r="F217" i="44"/>
  <c r="G217" i="44" s="1"/>
  <c r="L217" i="44" s="1"/>
  <c r="F365" i="44"/>
  <c r="G365" i="44" s="1"/>
  <c r="L365" i="44" s="1"/>
  <c r="F23" i="44"/>
  <c r="G23" i="44" s="1"/>
  <c r="L23" i="44" s="1"/>
  <c r="F41" i="44"/>
  <c r="G41" i="44" s="1"/>
  <c r="L41" i="44" s="1"/>
  <c r="F59" i="44"/>
  <c r="G59" i="44" s="1"/>
  <c r="L59" i="44" s="1"/>
  <c r="F89" i="44"/>
  <c r="G89" i="44" s="1"/>
  <c r="L89" i="44" s="1"/>
  <c r="F166" i="44"/>
  <c r="G166" i="44" s="1"/>
  <c r="L166" i="44" s="1"/>
  <c r="F204" i="44"/>
  <c r="G204" i="44" s="1"/>
  <c r="L204" i="44" s="1"/>
  <c r="F259" i="44"/>
  <c r="G259" i="44" s="1"/>
  <c r="L259" i="44" s="1"/>
  <c r="F293" i="44"/>
  <c r="G293" i="44" s="1"/>
  <c r="L293" i="44" s="1"/>
  <c r="F379" i="44"/>
  <c r="G379" i="44" s="1"/>
  <c r="L379" i="44" s="1"/>
  <c r="F17" i="44"/>
  <c r="G17" i="44" s="1"/>
  <c r="L17" i="44" s="1"/>
  <c r="F377" i="44"/>
  <c r="G377" i="44" s="1"/>
  <c r="L377" i="44" s="1"/>
  <c r="F417" i="44"/>
  <c r="G417" i="44" s="1"/>
  <c r="L417" i="44" s="1"/>
  <c r="F34" i="44"/>
  <c r="G34" i="44" s="1"/>
  <c r="L34" i="44" s="1"/>
  <c r="F77" i="44"/>
  <c r="G77" i="44" s="1"/>
  <c r="L77" i="44" s="1"/>
  <c r="F100" i="44"/>
  <c r="G100" i="44" s="1"/>
  <c r="L100" i="44" s="1"/>
  <c r="F116" i="44"/>
  <c r="G116" i="44" s="1"/>
  <c r="L116" i="44" s="1"/>
  <c r="F167" i="44"/>
  <c r="G167" i="44" s="1"/>
  <c r="L167" i="44" s="1"/>
  <c r="F201" i="44"/>
  <c r="G201" i="44" s="1"/>
  <c r="L201" i="44" s="1"/>
  <c r="F233" i="44"/>
  <c r="G233" i="44" s="1"/>
  <c r="L233" i="44" s="1"/>
  <c r="F270" i="44"/>
  <c r="G270" i="44" s="1"/>
  <c r="L270" i="44" s="1"/>
  <c r="F298" i="44"/>
  <c r="G298" i="44" s="1"/>
  <c r="L298" i="44" s="1"/>
  <c r="F372" i="44"/>
  <c r="G372" i="44" s="1"/>
  <c r="L372" i="44" s="1"/>
  <c r="F389" i="44"/>
  <c r="G389" i="44" s="1"/>
  <c r="L389" i="44" s="1"/>
  <c r="F406" i="44"/>
  <c r="G406" i="44" s="1"/>
  <c r="L406" i="44" s="1"/>
  <c r="F241" i="44"/>
  <c r="G241" i="44" s="1"/>
  <c r="L241" i="44" s="1"/>
  <c r="F302" i="44"/>
  <c r="G302" i="44" s="1"/>
  <c r="L302" i="44" s="1"/>
  <c r="F338" i="44"/>
  <c r="G338" i="44" s="1"/>
  <c r="L338" i="44" s="1"/>
  <c r="F341" i="44"/>
  <c r="G341" i="44" s="1"/>
  <c r="L341" i="44" s="1"/>
  <c r="F103" i="44"/>
  <c r="G103" i="44" s="1"/>
  <c r="L103" i="44" s="1"/>
  <c r="F119" i="44"/>
  <c r="G119" i="44" s="1"/>
  <c r="L119" i="44" s="1"/>
  <c r="F308" i="44"/>
  <c r="G308" i="44" s="1"/>
  <c r="L308" i="44" s="1"/>
  <c r="F392" i="44"/>
  <c r="G392" i="44" s="1"/>
  <c r="L392" i="44" s="1"/>
  <c r="F251" i="44"/>
  <c r="G251" i="44" s="1"/>
  <c r="L251" i="44" s="1"/>
  <c r="F329" i="44"/>
  <c r="G329" i="44" s="1"/>
  <c r="L329" i="44" s="1"/>
  <c r="F134" i="44"/>
  <c r="G134" i="44" s="1"/>
  <c r="L134" i="44" s="1"/>
  <c r="F155" i="44"/>
  <c r="G155" i="44" s="1"/>
  <c r="L155" i="44" s="1"/>
  <c r="F189" i="44"/>
  <c r="G189" i="44" s="1"/>
  <c r="L189" i="44" s="1"/>
  <c r="F206" i="44"/>
  <c r="G206" i="44" s="1"/>
  <c r="L206" i="44" s="1"/>
  <c r="F230" i="44"/>
  <c r="G230" i="44" s="1"/>
  <c r="L230" i="44" s="1"/>
  <c r="F265" i="44"/>
  <c r="G265" i="44" s="1"/>
  <c r="L265" i="44" s="1"/>
  <c r="F299" i="44"/>
  <c r="G299" i="44" s="1"/>
  <c r="L299" i="44" s="1"/>
  <c r="F363" i="44"/>
  <c r="G363" i="44" s="1"/>
  <c r="L363" i="44" s="1"/>
  <c r="F158" i="44"/>
  <c r="G158" i="44" s="1"/>
  <c r="L158" i="44" s="1"/>
  <c r="F356" i="44"/>
  <c r="G356" i="44" s="1"/>
  <c r="L356" i="44" s="1"/>
  <c r="F145" i="44"/>
  <c r="G145" i="44" s="1"/>
  <c r="L145" i="44" s="1"/>
  <c r="F186" i="44"/>
  <c r="G186" i="44" s="1"/>
  <c r="L186" i="44" s="1"/>
  <c r="F359" i="44"/>
  <c r="G359" i="44" s="1"/>
  <c r="L359" i="44" s="1"/>
  <c r="F82" i="44"/>
  <c r="G82" i="44" s="1"/>
  <c r="L82" i="44" s="1"/>
  <c r="F152" i="44"/>
  <c r="G152" i="44" s="1"/>
  <c r="L152" i="44" s="1"/>
  <c r="F45" i="44"/>
  <c r="G45" i="44" s="1"/>
  <c r="L45" i="44" s="1"/>
  <c r="F93" i="44"/>
  <c r="G93" i="44" s="1"/>
  <c r="L93" i="44" s="1"/>
  <c r="F228" i="44"/>
  <c r="G228" i="44" s="1"/>
  <c r="L228" i="44" s="1"/>
  <c r="F297" i="44"/>
  <c r="G297" i="44" s="1"/>
  <c r="L297" i="44" s="1"/>
  <c r="F381" i="44"/>
  <c r="G381" i="44" s="1"/>
  <c r="L381" i="44" s="1"/>
  <c r="F38" i="44"/>
  <c r="G38" i="44" s="1"/>
  <c r="L38" i="44" s="1"/>
  <c r="F85" i="44"/>
  <c r="G85" i="44" s="1"/>
  <c r="L85" i="44" s="1"/>
  <c r="F120" i="44"/>
  <c r="G120" i="44" s="1"/>
  <c r="L120" i="44" s="1"/>
  <c r="F205" i="44"/>
  <c r="G205" i="44" s="1"/>
  <c r="L205" i="44" s="1"/>
  <c r="F282" i="44"/>
  <c r="G282" i="44" s="1"/>
  <c r="L282" i="44" s="1"/>
  <c r="F376" i="44"/>
  <c r="G376" i="44" s="1"/>
  <c r="L376" i="44" s="1"/>
  <c r="F416" i="44"/>
  <c r="G416" i="44" s="1"/>
  <c r="L416" i="44" s="1"/>
  <c r="F318" i="44"/>
  <c r="G318" i="44" s="1"/>
  <c r="L318" i="44" s="1"/>
  <c r="F11" i="44"/>
  <c r="G11" i="44" s="1"/>
  <c r="L11" i="44" s="1"/>
  <c r="F124" i="44"/>
  <c r="G124" i="44" s="1"/>
  <c r="L124" i="44" s="1"/>
  <c r="F397" i="44"/>
  <c r="G397" i="44" s="1"/>
  <c r="L397" i="44" s="1"/>
  <c r="F274" i="44"/>
  <c r="G274" i="44" s="1"/>
  <c r="L274" i="44" s="1"/>
  <c r="F138" i="44"/>
  <c r="G138" i="44" s="1"/>
  <c r="L138" i="44" s="1"/>
  <c r="F193" i="44"/>
  <c r="G193" i="44" s="1"/>
  <c r="L193" i="44" s="1"/>
  <c r="F234" i="44"/>
  <c r="G234" i="44" s="1"/>
  <c r="L234" i="44" s="1"/>
  <c r="F315" i="44"/>
  <c r="G315" i="44" s="1"/>
  <c r="L315" i="44" s="1"/>
  <c r="F187" i="44"/>
  <c r="G187" i="44" s="1"/>
  <c r="L187" i="44" s="1"/>
  <c r="F153" i="44"/>
  <c r="G153" i="44" s="1"/>
  <c r="L153" i="44" s="1"/>
  <c r="H249" i="44"/>
  <c r="M249" i="44" s="1"/>
  <c r="F44" i="44"/>
  <c r="G44" i="44" s="1"/>
  <c r="L44" i="44" s="1"/>
  <c r="F110" i="44"/>
  <c r="G110" i="44" s="1"/>
  <c r="L110" i="44" s="1"/>
  <c r="F227" i="44"/>
  <c r="G227" i="44" s="1"/>
  <c r="L227" i="44" s="1"/>
  <c r="F292" i="44"/>
  <c r="G292" i="44" s="1"/>
  <c r="L292" i="44" s="1"/>
  <c r="F404" i="44"/>
  <c r="G404" i="44" s="1"/>
  <c r="L404" i="44" s="1"/>
  <c r="F43" i="44"/>
  <c r="G43" i="44" s="1"/>
  <c r="L43" i="44" s="1"/>
  <c r="F117" i="44"/>
  <c r="G117" i="44" s="1"/>
  <c r="L117" i="44" s="1"/>
  <c r="F336" i="44"/>
  <c r="G336" i="44" s="1"/>
  <c r="L336" i="44" s="1"/>
  <c r="F331" i="44"/>
  <c r="G331" i="44" s="1"/>
  <c r="L331" i="44" s="1"/>
  <c r="F50" i="44"/>
  <c r="G50" i="44" s="1"/>
  <c r="L50" i="44" s="1"/>
  <c r="F98" i="44"/>
  <c r="G98" i="44" s="1"/>
  <c r="L98" i="44" s="1"/>
  <c r="F165" i="44"/>
  <c r="G165" i="44" s="1"/>
  <c r="L165" i="44" s="1"/>
  <c r="F231" i="44"/>
  <c r="G231" i="44" s="1"/>
  <c r="L231" i="44" s="1"/>
  <c r="F296" i="44"/>
  <c r="G296" i="44" s="1"/>
  <c r="L296" i="44" s="1"/>
  <c r="F374" i="44"/>
  <c r="G374" i="44" s="1"/>
  <c r="L374" i="44" s="1"/>
  <c r="F391" i="44"/>
  <c r="G391" i="44" s="1"/>
  <c r="L391" i="44" s="1"/>
  <c r="F16" i="44"/>
  <c r="G16" i="44" s="1"/>
  <c r="L16" i="44" s="1"/>
  <c r="F71" i="44"/>
  <c r="G71" i="44" s="1"/>
  <c r="L71" i="44" s="1"/>
  <c r="F9" i="44"/>
  <c r="G9" i="44" s="1"/>
  <c r="L9" i="44" s="1"/>
  <c r="F25" i="44"/>
  <c r="G25" i="44" s="1"/>
  <c r="L25" i="44" s="1"/>
  <c r="F49" i="44"/>
  <c r="G49" i="44" s="1"/>
  <c r="L49" i="44" s="1"/>
  <c r="F67" i="44"/>
  <c r="G67" i="44" s="1"/>
  <c r="L67" i="44" s="1"/>
  <c r="F105" i="44"/>
  <c r="G105" i="44" s="1"/>
  <c r="L105" i="44" s="1"/>
  <c r="F122" i="44"/>
  <c r="G122" i="44" s="1"/>
  <c r="L122" i="44" s="1"/>
  <c r="F250" i="44"/>
  <c r="G250" i="44" s="1"/>
  <c r="L250" i="44" s="1"/>
  <c r="F322" i="44"/>
  <c r="G322" i="44" s="1"/>
  <c r="L322" i="44" s="1"/>
  <c r="F340" i="44"/>
  <c r="G340" i="44" s="1"/>
  <c r="L340" i="44" s="1"/>
  <c r="F399" i="44"/>
  <c r="G399" i="44" s="1"/>
  <c r="L399" i="44" s="1"/>
  <c r="F243" i="44"/>
  <c r="G243" i="44" s="1"/>
  <c r="L243" i="44" s="1"/>
  <c r="F339" i="44"/>
  <c r="G339" i="44" s="1"/>
  <c r="L339" i="44" s="1"/>
  <c r="F114" i="42"/>
  <c r="F36" i="44"/>
  <c r="G36" i="44" s="1"/>
  <c r="L36" i="44" s="1"/>
  <c r="F83" i="44"/>
  <c r="G83" i="44" s="1"/>
  <c r="L83" i="44" s="1"/>
  <c r="F118" i="44"/>
  <c r="G118" i="44" s="1"/>
  <c r="L118" i="44" s="1"/>
  <c r="F203" i="44"/>
  <c r="G203" i="44" s="1"/>
  <c r="L203" i="44" s="1"/>
  <c r="F266" i="44"/>
  <c r="G266" i="44" s="1"/>
  <c r="L266" i="44" s="1"/>
  <c r="F378" i="44"/>
  <c r="G378" i="44" s="1"/>
  <c r="L378" i="44" s="1"/>
  <c r="F35" i="44"/>
  <c r="G35" i="44" s="1"/>
  <c r="L35" i="44" s="1"/>
  <c r="F72" i="44"/>
  <c r="G72" i="44" s="1"/>
  <c r="L72" i="44" s="1"/>
  <c r="F178" i="44"/>
  <c r="G178" i="44" s="1"/>
  <c r="L178" i="44" s="1"/>
  <c r="F327" i="44"/>
  <c r="G327" i="44" s="1"/>
  <c r="L327" i="44" s="1"/>
  <c r="F253" i="44"/>
  <c r="G253" i="44" s="1"/>
  <c r="L253" i="44" s="1"/>
  <c r="F26" i="44"/>
  <c r="G26" i="44" s="1"/>
  <c r="L26" i="44" s="1"/>
  <c r="F68" i="44"/>
  <c r="G68" i="44" s="1"/>
  <c r="L68" i="44" s="1"/>
  <c r="F114" i="44"/>
  <c r="G114" i="44" s="1"/>
  <c r="L114" i="44" s="1"/>
  <c r="F199" i="44"/>
  <c r="G199" i="44" s="1"/>
  <c r="L199" i="44" s="1"/>
  <c r="F214" i="44"/>
  <c r="G214" i="44" s="1"/>
  <c r="L214" i="44" s="1"/>
  <c r="F22" i="44"/>
  <c r="G22" i="44" s="1"/>
  <c r="L22" i="44" s="1"/>
  <c r="F63" i="44"/>
  <c r="G63" i="44" s="1"/>
  <c r="L63" i="44" s="1"/>
  <c r="F92" i="44"/>
  <c r="G92" i="44" s="1"/>
  <c r="L92" i="44" s="1"/>
  <c r="F139" i="44"/>
  <c r="G139" i="44" s="1"/>
  <c r="L139" i="44" s="1"/>
  <c r="F195" i="44"/>
  <c r="G195" i="44" s="1"/>
  <c r="L195" i="44" s="1"/>
  <c r="F258" i="44"/>
  <c r="G258" i="44" s="1"/>
  <c r="L258" i="44" s="1"/>
  <c r="F386" i="44"/>
  <c r="G386" i="44" s="1"/>
  <c r="L386" i="44" s="1"/>
  <c r="F61" i="44"/>
  <c r="G61" i="44" s="1"/>
  <c r="L61" i="44" s="1"/>
  <c r="F101" i="44"/>
  <c r="G101" i="44" s="1"/>
  <c r="L101" i="44" s="1"/>
  <c r="F239" i="44"/>
  <c r="G239" i="44" s="1"/>
  <c r="L239" i="44" s="1"/>
  <c r="F304" i="44"/>
  <c r="G304" i="44" s="1"/>
  <c r="L304" i="44" s="1"/>
  <c r="F395" i="44"/>
  <c r="G395" i="44" s="1"/>
  <c r="L395" i="44" s="1"/>
  <c r="F182" i="44"/>
  <c r="G182" i="44" s="1"/>
  <c r="L182" i="44" s="1"/>
  <c r="F54" i="44"/>
  <c r="G54" i="44" s="1"/>
  <c r="L54" i="44" s="1"/>
  <c r="F102" i="44"/>
  <c r="G102" i="44" s="1"/>
  <c r="L102" i="44" s="1"/>
  <c r="F175" i="44"/>
  <c r="G175" i="44" s="1"/>
  <c r="L175" i="44" s="1"/>
  <c r="F235" i="44"/>
  <c r="G235" i="44" s="1"/>
  <c r="L235" i="44" s="1"/>
  <c r="F300" i="44"/>
  <c r="G300" i="44" s="1"/>
  <c r="L300" i="44" s="1"/>
  <c r="F396" i="44"/>
  <c r="G396" i="44" s="1"/>
  <c r="L396" i="44" s="1"/>
  <c r="F335" i="44"/>
  <c r="G335" i="44" s="1"/>
  <c r="L335" i="44" s="1"/>
  <c r="F53" i="44"/>
  <c r="G53" i="44" s="1"/>
  <c r="L53" i="44" s="1"/>
  <c r="F109" i="44"/>
  <c r="G109" i="44" s="1"/>
  <c r="L109" i="44" s="1"/>
  <c r="F272" i="44"/>
  <c r="G272" i="44" s="1"/>
  <c r="L272" i="44" s="1"/>
  <c r="F347" i="44"/>
  <c r="G347" i="44" s="1"/>
  <c r="L347" i="44" s="1"/>
  <c r="F350" i="44"/>
  <c r="G350" i="44" s="1"/>
  <c r="L350" i="44" s="1"/>
  <c r="F262" i="44"/>
  <c r="G262" i="44" s="1"/>
  <c r="L262" i="44" s="1"/>
  <c r="F40" i="44"/>
  <c r="G40" i="44" s="1"/>
  <c r="L40" i="44" s="1"/>
  <c r="F58" i="44"/>
  <c r="G58" i="44" s="1"/>
  <c r="L58" i="44" s="1"/>
  <c r="F87" i="44"/>
  <c r="G87" i="44" s="1"/>
  <c r="L87" i="44" s="1"/>
  <c r="F106" i="44"/>
  <c r="G106" i="44" s="1"/>
  <c r="L106" i="44" s="1"/>
  <c r="F135" i="44"/>
  <c r="G135" i="44" s="1"/>
  <c r="L135" i="44" s="1"/>
  <c r="F190" i="44"/>
  <c r="G190" i="44" s="1"/>
  <c r="L190" i="44" s="1"/>
  <c r="F211" i="44"/>
  <c r="G211" i="44" s="1"/>
  <c r="L211" i="44" s="1"/>
  <c r="F240" i="44"/>
  <c r="G240" i="44" s="1"/>
  <c r="L240" i="44" s="1"/>
  <c r="F288" i="44"/>
  <c r="G288" i="44" s="1"/>
  <c r="L288" i="44" s="1"/>
  <c r="F317" i="44"/>
  <c r="G317" i="44" s="1"/>
  <c r="L317" i="44" s="1"/>
  <c r="F382" i="44"/>
  <c r="G382" i="44" s="1"/>
  <c r="L382" i="44" s="1"/>
  <c r="F400" i="44"/>
  <c r="G400" i="44" s="1"/>
  <c r="L400" i="44" s="1"/>
  <c r="F21" i="44"/>
  <c r="G21" i="44" s="1"/>
  <c r="L21" i="44" s="1"/>
  <c r="F343" i="44"/>
  <c r="G343" i="44" s="1"/>
  <c r="L343" i="44" s="1"/>
  <c r="F39" i="44"/>
  <c r="G39" i="44" s="1"/>
  <c r="L39" i="44" s="1"/>
  <c r="F57" i="44"/>
  <c r="G57" i="44" s="1"/>
  <c r="L57" i="44" s="1"/>
  <c r="F97" i="44"/>
  <c r="G97" i="44" s="1"/>
  <c r="L97" i="44" s="1"/>
  <c r="F113" i="44"/>
  <c r="G113" i="44" s="1"/>
  <c r="L113" i="44" s="1"/>
  <c r="F183" i="44"/>
  <c r="G183" i="44" s="1"/>
  <c r="L183" i="44" s="1"/>
  <c r="F277" i="44"/>
  <c r="G277" i="44" s="1"/>
  <c r="L277" i="44" s="1"/>
  <c r="F332" i="44"/>
  <c r="G332" i="44" s="1"/>
  <c r="L332" i="44" s="1"/>
  <c r="F390" i="44"/>
  <c r="G390" i="44" s="1"/>
  <c r="L390" i="44" s="1"/>
  <c r="F10" i="44"/>
  <c r="G10" i="44" s="1"/>
  <c r="L10" i="44" s="1"/>
  <c r="F276" i="44"/>
  <c r="G276" i="44" s="1"/>
  <c r="L276" i="44" s="1"/>
  <c r="D9" i="42"/>
  <c r="H52" i="44" l="1"/>
  <c r="H417" i="44"/>
  <c r="M417" i="44" s="1"/>
  <c r="H407" i="44"/>
  <c r="M407" i="44" s="1"/>
  <c r="H112" i="44"/>
  <c r="M112" i="44" s="1"/>
  <c r="H85" i="44"/>
  <c r="M85" i="44" s="1"/>
  <c r="H89" i="44"/>
  <c r="M89" i="44" s="1"/>
  <c r="H138" i="44"/>
  <c r="M138" i="44" s="1"/>
  <c r="H202" i="44"/>
  <c r="M202" i="44" s="1"/>
  <c r="H359" i="44"/>
  <c r="M359" i="44" s="1"/>
  <c r="H308" i="44"/>
  <c r="M308" i="44" s="1"/>
  <c r="H376" i="44"/>
  <c r="M376" i="44" s="1"/>
  <c r="H228" i="44"/>
  <c r="M228" i="44" s="1"/>
  <c r="H124" i="44"/>
  <c r="M124" i="44" s="1"/>
  <c r="H23" i="44"/>
  <c r="M23" i="44" s="1"/>
  <c r="H38" i="44"/>
  <c r="M38" i="44" s="1"/>
  <c r="H392" i="44"/>
  <c r="M392" i="44" s="1"/>
  <c r="H241" i="44"/>
  <c r="M241" i="44" s="1"/>
  <c r="H129" i="44"/>
  <c r="M129" i="44" s="1"/>
  <c r="H415" i="44"/>
  <c r="M415" i="44" s="1"/>
  <c r="H373" i="44"/>
  <c r="M373" i="44" s="1"/>
  <c r="H416" i="44"/>
  <c r="M416" i="44" s="1"/>
  <c r="H259" i="44"/>
  <c r="M259" i="44" s="1"/>
  <c r="H59" i="44"/>
  <c r="M59" i="44" s="1"/>
  <c r="H119" i="44"/>
  <c r="M119" i="44" s="1"/>
  <c r="H329" i="44"/>
  <c r="M329" i="44" s="1"/>
  <c r="H236" i="44"/>
  <c r="M236" i="44" s="1"/>
  <c r="H279" i="44"/>
  <c r="M279" i="44" s="1"/>
  <c r="H302" i="44"/>
  <c r="M302" i="44" s="1"/>
  <c r="H13" i="44"/>
  <c r="M13" i="44" s="1"/>
  <c r="H55" i="44"/>
  <c r="M55" i="44" s="1"/>
  <c r="H115" i="44"/>
  <c r="M115" i="44" s="1"/>
  <c r="H66" i="44"/>
  <c r="M66" i="44" s="1"/>
  <c r="H197" i="44"/>
  <c r="M197" i="44" s="1"/>
  <c r="H363" i="44"/>
  <c r="M363" i="44" s="1"/>
  <c r="H372" i="44"/>
  <c r="M372" i="44" s="1"/>
  <c r="H201" i="44"/>
  <c r="M201" i="44" s="1"/>
  <c r="H377" i="44"/>
  <c r="M377" i="44" s="1"/>
  <c r="H173" i="44"/>
  <c r="M173" i="44" s="1"/>
  <c r="H217" i="44"/>
  <c r="M217" i="44" s="1"/>
  <c r="H295" i="44"/>
  <c r="M295" i="44" s="1"/>
  <c r="H45" i="44"/>
  <c r="M45" i="44" s="1"/>
  <c r="H326" i="44"/>
  <c r="M326" i="44" s="1"/>
  <c r="H184" i="44"/>
  <c r="M184" i="44" s="1"/>
  <c r="H77" i="44"/>
  <c r="M77" i="44" s="1"/>
  <c r="H206" i="44"/>
  <c r="M206" i="44" s="1"/>
  <c r="H193" i="44"/>
  <c r="M193" i="44" s="1"/>
  <c r="H186" i="44"/>
  <c r="M186" i="44" s="1"/>
  <c r="H200" i="44"/>
  <c r="M200" i="44" s="1"/>
  <c r="H212" i="44"/>
  <c r="M212" i="44" s="1"/>
  <c r="H163" i="44"/>
  <c r="M163" i="44" s="1"/>
  <c r="H99" i="44"/>
  <c r="M99" i="44" s="1"/>
  <c r="H251" i="44"/>
  <c r="M251" i="44" s="1"/>
  <c r="H294" i="44"/>
  <c r="M294" i="44" s="1"/>
  <c r="H306" i="44"/>
  <c r="M306" i="44" s="1"/>
  <c r="H37" i="44"/>
  <c r="M37" i="44" s="1"/>
  <c r="H48" i="44"/>
  <c r="M48" i="44" s="1"/>
  <c r="H189" i="44"/>
  <c r="M189" i="44" s="1"/>
  <c r="H234" i="44"/>
  <c r="M234" i="44" s="1"/>
  <c r="H103" i="44"/>
  <c r="M103" i="44" s="1"/>
  <c r="H293" i="44"/>
  <c r="M293" i="44" s="1"/>
  <c r="H93" i="44"/>
  <c r="M93" i="44" s="1"/>
  <c r="H84" i="44"/>
  <c r="M84" i="44" s="1"/>
  <c r="H96" i="44"/>
  <c r="M96" i="44" s="1"/>
  <c r="H307" i="44"/>
  <c r="M307" i="44" s="1"/>
  <c r="H334" i="44"/>
  <c r="M334" i="44" s="1"/>
  <c r="H134" i="44"/>
  <c r="M134" i="44" s="1"/>
  <c r="H100" i="44"/>
  <c r="M100" i="44" s="1"/>
  <c r="H338" i="44"/>
  <c r="M338" i="44" s="1"/>
  <c r="H158" i="44"/>
  <c r="M158" i="44" s="1"/>
  <c r="H365" i="44"/>
  <c r="M365" i="44" s="1"/>
  <c r="H229" i="44"/>
  <c r="M229" i="44" s="1"/>
  <c r="H181" i="44"/>
  <c r="M181" i="44" s="1"/>
  <c r="H384" i="44"/>
  <c r="M384" i="44" s="1"/>
  <c r="H233" i="44"/>
  <c r="M233" i="44" s="1"/>
  <c r="H389" i="44"/>
  <c r="M389" i="44" s="1"/>
  <c r="H161" i="44"/>
  <c r="M161" i="44" s="1"/>
  <c r="H289" i="44"/>
  <c r="M289" i="44" s="1"/>
  <c r="H11" i="44"/>
  <c r="M11" i="44" s="1"/>
  <c r="H282" i="44"/>
  <c r="M282" i="44" s="1"/>
  <c r="H357" i="44"/>
  <c r="M357" i="44" s="1"/>
  <c r="H230" i="44"/>
  <c r="M230" i="44" s="1"/>
  <c r="H131" i="44"/>
  <c r="M131" i="44" s="1"/>
  <c r="H146" i="44"/>
  <c r="M146" i="44" s="1"/>
  <c r="G6" i="44"/>
  <c r="L6" i="44" s="1"/>
  <c r="H6" i="44"/>
  <c r="M6" i="44" s="1"/>
  <c r="H8" i="44"/>
  <c r="M8" i="44" s="1"/>
  <c r="H41" i="44"/>
  <c r="M41" i="44" s="1"/>
  <c r="H297" i="44"/>
  <c r="M297" i="44" s="1"/>
  <c r="M52" i="44"/>
  <c r="H120" i="44"/>
  <c r="M120" i="44" s="1"/>
  <c r="H261" i="44"/>
  <c r="M261" i="44" s="1"/>
  <c r="H152" i="44"/>
  <c r="M152" i="44" s="1"/>
  <c r="H17" i="44"/>
  <c r="M17" i="44" s="1"/>
  <c r="H204" i="44"/>
  <c r="M204" i="44" s="1"/>
  <c r="H397" i="44"/>
  <c r="M397" i="44" s="1"/>
  <c r="H299" i="44"/>
  <c r="M299" i="44" s="1"/>
  <c r="H167" i="44"/>
  <c r="M167" i="44" s="1"/>
  <c r="H298" i="44"/>
  <c r="M298" i="44" s="1"/>
  <c r="H310" i="44"/>
  <c r="M310" i="44" s="1"/>
  <c r="H145" i="44"/>
  <c r="M145" i="44" s="1"/>
  <c r="H151" i="44"/>
  <c r="M151" i="44" s="1"/>
  <c r="H166" i="44"/>
  <c r="M166" i="44" s="1"/>
  <c r="H381" i="44"/>
  <c r="M381" i="44" s="1"/>
  <c r="H318" i="44"/>
  <c r="M318" i="44" s="1"/>
  <c r="H155" i="44"/>
  <c r="M155" i="44" s="1"/>
  <c r="H34" i="44"/>
  <c r="M34" i="44" s="1"/>
  <c r="H406" i="44"/>
  <c r="M406" i="44" s="1"/>
  <c r="H154" i="44"/>
  <c r="M154" i="44" s="1"/>
  <c r="H379" i="44"/>
  <c r="M379" i="44" s="1"/>
  <c r="H375" i="44"/>
  <c r="M375" i="44" s="1"/>
  <c r="H402" i="44"/>
  <c r="M402" i="44" s="1"/>
  <c r="H264" i="44"/>
  <c r="M264" i="44" s="1"/>
  <c r="H388" i="44"/>
  <c r="M388" i="44" s="1"/>
  <c r="H205" i="44"/>
  <c r="M205" i="44" s="1"/>
  <c r="H265" i="44"/>
  <c r="M265" i="44" s="1"/>
  <c r="H116" i="44"/>
  <c r="M116" i="44" s="1"/>
  <c r="H341" i="44"/>
  <c r="M341" i="44" s="1"/>
  <c r="H226" i="44"/>
  <c r="M226" i="44" s="1"/>
  <c r="H140" i="44"/>
  <c r="M140" i="44" s="1"/>
  <c r="H24" i="44"/>
  <c r="M24" i="44" s="1"/>
  <c r="H333" i="44"/>
  <c r="M333" i="44" s="1"/>
  <c r="H270" i="44"/>
  <c r="M270" i="44" s="1"/>
  <c r="H315" i="44"/>
  <c r="M315" i="44" s="1"/>
  <c r="H274" i="44"/>
  <c r="M274" i="44" s="1"/>
  <c r="H356" i="44"/>
  <c r="M356" i="44" s="1"/>
  <c r="H355" i="44"/>
  <c r="M355" i="44" s="1"/>
  <c r="H7" i="44"/>
  <c r="M7" i="44" s="1"/>
  <c r="F91" i="44"/>
  <c r="G91" i="44" s="1"/>
  <c r="L91" i="44" s="1"/>
  <c r="F164" i="44"/>
  <c r="G164" i="44" s="1"/>
  <c r="L164" i="44" s="1"/>
  <c r="F275" i="44"/>
  <c r="G275" i="44" s="1"/>
  <c r="L275" i="44" s="1"/>
  <c r="F192" i="44"/>
  <c r="G192" i="44" s="1"/>
  <c r="L192" i="44" s="1"/>
  <c r="F405" i="44"/>
  <c r="G405" i="44" s="1"/>
  <c r="L405" i="44" s="1"/>
  <c r="F196" i="44"/>
  <c r="G196" i="44" s="1"/>
  <c r="L196" i="44" s="1"/>
  <c r="F218" i="44"/>
  <c r="G218" i="44" s="1"/>
  <c r="L218" i="44" s="1"/>
  <c r="F216" i="44"/>
  <c r="G216" i="44" s="1"/>
  <c r="L216" i="44" s="1"/>
  <c r="F330" i="44"/>
  <c r="G330" i="44" s="1"/>
  <c r="L330" i="44" s="1"/>
  <c r="F394" i="44"/>
  <c r="G394" i="44" s="1"/>
  <c r="L394" i="44" s="1"/>
  <c r="F104" i="44"/>
  <c r="G104" i="44" s="1"/>
  <c r="L104" i="44" s="1"/>
  <c r="F263" i="44"/>
  <c r="G263" i="44" s="1"/>
  <c r="L263" i="44" s="1"/>
  <c r="F126" i="44"/>
  <c r="G126" i="44" s="1"/>
  <c r="L126" i="44" s="1"/>
  <c r="F12" i="44"/>
  <c r="G12" i="44" s="1"/>
  <c r="L12" i="44" s="1"/>
  <c r="F219" i="44"/>
  <c r="G219" i="44" s="1"/>
  <c r="L219" i="44" s="1"/>
  <c r="F256" i="44"/>
  <c r="G256" i="44" s="1"/>
  <c r="L256" i="44" s="1"/>
  <c r="F143" i="44"/>
  <c r="G143" i="44" s="1"/>
  <c r="L143" i="44" s="1"/>
  <c r="F401" i="44"/>
  <c r="G401" i="44" s="1"/>
  <c r="L401" i="44" s="1"/>
  <c r="F70" i="44"/>
  <c r="G70" i="44" s="1"/>
  <c r="L70" i="44" s="1"/>
  <c r="F18" i="44"/>
  <c r="G18" i="44" s="1"/>
  <c r="L18" i="44" s="1"/>
  <c r="F290" i="44"/>
  <c r="G290" i="44" s="1"/>
  <c r="L290" i="44" s="1"/>
  <c r="F137" i="44"/>
  <c r="G137" i="44" s="1"/>
  <c r="L137" i="44" s="1"/>
  <c r="F42" i="44"/>
  <c r="G42" i="44" s="1"/>
  <c r="L42" i="44" s="1"/>
  <c r="F371" i="44"/>
  <c r="G371" i="44" s="1"/>
  <c r="L371" i="44" s="1"/>
  <c r="F136" i="44"/>
  <c r="G136" i="44" s="1"/>
  <c r="L136" i="44" s="1"/>
  <c r="F86" i="44"/>
  <c r="G86" i="44" s="1"/>
  <c r="L86" i="44" s="1"/>
  <c r="F287" i="44"/>
  <c r="G287" i="44" s="1"/>
  <c r="L287" i="44" s="1"/>
  <c r="F73" i="44"/>
  <c r="G73" i="44" s="1"/>
  <c r="L73" i="44" s="1"/>
  <c r="F252" i="44"/>
  <c r="G252" i="44" s="1"/>
  <c r="L252" i="44" s="1"/>
  <c r="F177" i="44"/>
  <c r="G177" i="44" s="1"/>
  <c r="L177" i="44" s="1"/>
  <c r="F383" i="44"/>
  <c r="G383" i="44" s="1"/>
  <c r="L383" i="44" s="1"/>
  <c r="F369" i="44"/>
  <c r="G369" i="44" s="1"/>
  <c r="L369" i="44" s="1"/>
  <c r="F291" i="44"/>
  <c r="G291" i="44" s="1"/>
  <c r="L291" i="44" s="1"/>
  <c r="F111" i="44"/>
  <c r="G111" i="44" s="1"/>
  <c r="L111" i="44" s="1"/>
  <c r="F320" i="44"/>
  <c r="G320" i="44" s="1"/>
  <c r="L320" i="44" s="1"/>
  <c r="F60" i="44"/>
  <c r="G60" i="44" s="1"/>
  <c r="L60" i="44" s="1"/>
  <c r="F33" i="44"/>
  <c r="G33" i="44" s="1"/>
  <c r="L33" i="44" s="1"/>
  <c r="F222" i="44"/>
  <c r="G222" i="44" s="1"/>
  <c r="L222" i="44" s="1"/>
  <c r="F348" i="44"/>
  <c r="G348" i="44" s="1"/>
  <c r="L348" i="44" s="1"/>
  <c r="F398" i="44"/>
  <c r="G398" i="44" s="1"/>
  <c r="L398" i="44" s="1"/>
  <c r="F108" i="44"/>
  <c r="G108" i="44" s="1"/>
  <c r="L108" i="44" s="1"/>
  <c r="F19" i="44"/>
  <c r="G19" i="44" s="1"/>
  <c r="L19" i="44" s="1"/>
  <c r="F269" i="44"/>
  <c r="G269" i="44" s="1"/>
  <c r="L269" i="44" s="1"/>
  <c r="F76" i="44"/>
  <c r="G76" i="44" s="1"/>
  <c r="L76" i="44" s="1"/>
  <c r="F354" i="44"/>
  <c r="G354" i="44" s="1"/>
  <c r="L354" i="44" s="1"/>
  <c r="F368" i="44"/>
  <c r="G368" i="44" s="1"/>
  <c r="L368" i="44" s="1"/>
  <c r="F337" i="44"/>
  <c r="G337" i="44" s="1"/>
  <c r="L337" i="44" s="1"/>
  <c r="F349" i="44"/>
  <c r="G349" i="44" s="1"/>
  <c r="L349" i="44" s="1"/>
  <c r="F237" i="44"/>
  <c r="G237" i="44" s="1"/>
  <c r="L237" i="44" s="1"/>
  <c r="F15" i="44"/>
  <c r="G15" i="44" s="1"/>
  <c r="L15" i="44" s="1"/>
  <c r="F64" i="44"/>
  <c r="G64" i="44" s="1"/>
  <c r="L64" i="44" s="1"/>
  <c r="F367" i="44"/>
  <c r="G367" i="44" s="1"/>
  <c r="L367" i="44" s="1"/>
  <c r="F180" i="44"/>
  <c r="G180" i="44" s="1"/>
  <c r="L180" i="44" s="1"/>
  <c r="F358" i="44"/>
  <c r="G358" i="44" s="1"/>
  <c r="L358" i="44" s="1"/>
  <c r="F150" i="44"/>
  <c r="G150" i="44" s="1"/>
  <c r="L150" i="44" s="1"/>
  <c r="F220" i="44"/>
  <c r="G220" i="44" s="1"/>
  <c r="L220" i="44" s="1"/>
  <c r="F342" i="44"/>
  <c r="G342" i="44" s="1"/>
  <c r="L342" i="44" s="1"/>
  <c r="F123" i="44"/>
  <c r="G123" i="44" s="1"/>
  <c r="L123" i="44" s="1"/>
  <c r="F260" i="44"/>
  <c r="G260" i="44" s="1"/>
  <c r="L260" i="44" s="1"/>
  <c r="F160" i="44"/>
  <c r="G160" i="44" s="1"/>
  <c r="L160" i="44" s="1"/>
  <c r="F157" i="44"/>
  <c r="G157" i="44" s="1"/>
  <c r="L157" i="44" s="1"/>
  <c r="F352" i="44"/>
  <c r="G352" i="44" s="1"/>
  <c r="L352" i="44" s="1"/>
  <c r="F198" i="44"/>
  <c r="G198" i="44" s="1"/>
  <c r="L198" i="44" s="1"/>
  <c r="F278" i="44"/>
  <c r="G278" i="44" s="1"/>
  <c r="L278" i="44" s="1"/>
  <c r="F176" i="44"/>
  <c r="G176" i="44" s="1"/>
  <c r="L176" i="44" s="1"/>
  <c r="F325" i="44"/>
  <c r="G325" i="44" s="1"/>
  <c r="L325" i="44" s="1"/>
  <c r="F380" i="44"/>
  <c r="G380" i="44" s="1"/>
  <c r="L380" i="44" s="1"/>
  <c r="F225" i="44"/>
  <c r="G225" i="44" s="1"/>
  <c r="L225" i="44" s="1"/>
  <c r="F90" i="44"/>
  <c r="G90" i="44" s="1"/>
  <c r="L90" i="44" s="1"/>
  <c r="F385" i="44"/>
  <c r="G385" i="44" s="1"/>
  <c r="L385" i="44" s="1"/>
  <c r="F232" i="44"/>
  <c r="G232" i="44" s="1"/>
  <c r="L232" i="44" s="1"/>
  <c r="F51" i="44"/>
  <c r="G51" i="44" s="1"/>
  <c r="L51" i="44" s="1"/>
  <c r="F362" i="44"/>
  <c r="G362" i="44" s="1"/>
  <c r="L362" i="44" s="1"/>
  <c r="F159" i="44"/>
  <c r="G159" i="44" s="1"/>
  <c r="L159" i="44" s="1"/>
  <c r="F107" i="44"/>
  <c r="G107" i="44" s="1"/>
  <c r="L107" i="44" s="1"/>
  <c r="F303" i="44"/>
  <c r="G303" i="44" s="1"/>
  <c r="L303" i="44" s="1"/>
  <c r="F56" i="44"/>
  <c r="G56" i="44" s="1"/>
  <c r="L56" i="44" s="1"/>
  <c r="F191" i="44"/>
  <c r="G191" i="44" s="1"/>
  <c r="L191" i="44" s="1"/>
  <c r="H153" i="44"/>
  <c r="M153" i="44" s="1"/>
  <c r="H187" i="44"/>
  <c r="M187" i="44" s="1"/>
  <c r="H82" i="44"/>
  <c r="M82" i="44" s="1"/>
  <c r="F221" i="44"/>
  <c r="G221" i="44" s="1"/>
  <c r="L221" i="44" s="1"/>
  <c r="F144" i="44"/>
  <c r="G144" i="44" s="1"/>
  <c r="L144" i="44" s="1"/>
  <c r="F130" i="44"/>
  <c r="G130" i="44" s="1"/>
  <c r="L130" i="44" s="1"/>
  <c r="F156" i="44"/>
  <c r="G156" i="44" s="1"/>
  <c r="L156" i="44" s="1"/>
  <c r="F366" i="44"/>
  <c r="G366" i="44" s="1"/>
  <c r="L366" i="44" s="1"/>
  <c r="H43" i="44"/>
  <c r="M43" i="44" s="1"/>
  <c r="H68" i="44"/>
  <c r="M68" i="44" s="1"/>
  <c r="H339" i="44"/>
  <c r="M339" i="44" s="1"/>
  <c r="H101" i="44"/>
  <c r="M101" i="44" s="1"/>
  <c r="H199" i="44"/>
  <c r="M199" i="44" s="1"/>
  <c r="H44" i="44"/>
  <c r="M44" i="44" s="1"/>
  <c r="H292" i="44"/>
  <c r="M292" i="44" s="1"/>
  <c r="H122" i="44"/>
  <c r="M122" i="44" s="1"/>
  <c r="H182" i="44"/>
  <c r="M182" i="44" s="1"/>
  <c r="H227" i="44"/>
  <c r="M227" i="44" s="1"/>
  <c r="H67" i="44"/>
  <c r="M67" i="44" s="1"/>
  <c r="H378" i="44"/>
  <c r="M378" i="44" s="1"/>
  <c r="H35" i="44"/>
  <c r="M35" i="44" s="1"/>
  <c r="H139" i="44"/>
  <c r="M139" i="44" s="1"/>
  <c r="H214" i="44"/>
  <c r="M214" i="44" s="1"/>
  <c r="H253" i="44"/>
  <c r="M253" i="44" s="1"/>
  <c r="H203" i="44"/>
  <c r="M203" i="44" s="1"/>
  <c r="H239" i="44"/>
  <c r="M239" i="44" s="1"/>
  <c r="H386" i="44"/>
  <c r="M386" i="44" s="1"/>
  <c r="H92" i="44"/>
  <c r="M92" i="44" s="1"/>
  <c r="H322" i="44"/>
  <c r="M322" i="44" s="1"/>
  <c r="H296" i="44"/>
  <c r="M296" i="44" s="1"/>
  <c r="H178" i="44"/>
  <c r="M178" i="44" s="1"/>
  <c r="H83" i="44"/>
  <c r="M83" i="44" s="1"/>
  <c r="H336" i="44"/>
  <c r="M336" i="44" s="1"/>
  <c r="H71" i="44"/>
  <c r="M71" i="44" s="1"/>
  <c r="H399" i="44"/>
  <c r="M399" i="44" s="1"/>
  <c r="H10" i="44"/>
  <c r="M10" i="44" s="1"/>
  <c r="H183" i="44"/>
  <c r="M183" i="44" s="1"/>
  <c r="H97" i="44"/>
  <c r="M97" i="44" s="1"/>
  <c r="H21" i="44"/>
  <c r="M21" i="44" s="1"/>
  <c r="H288" i="44"/>
  <c r="M288" i="44" s="1"/>
  <c r="H135" i="44"/>
  <c r="M135" i="44" s="1"/>
  <c r="H40" i="44"/>
  <c r="M40" i="44" s="1"/>
  <c r="H262" i="44"/>
  <c r="M262" i="44" s="1"/>
  <c r="H350" i="44"/>
  <c r="M350" i="44" s="1"/>
  <c r="H53" i="44"/>
  <c r="M53" i="44" s="1"/>
  <c r="H235" i="44"/>
  <c r="M235" i="44" s="1"/>
  <c r="H331" i="44"/>
  <c r="M331" i="44" s="1"/>
  <c r="H304" i="44"/>
  <c r="M304" i="44" s="1"/>
  <c r="H61" i="44"/>
  <c r="M61" i="44" s="1"/>
  <c r="H404" i="44"/>
  <c r="M404" i="44" s="1"/>
  <c r="H258" i="44"/>
  <c r="M258" i="44" s="1"/>
  <c r="H110" i="44"/>
  <c r="M110" i="44" s="1"/>
  <c r="H22" i="44"/>
  <c r="M22" i="44" s="1"/>
  <c r="H340" i="44"/>
  <c r="M340" i="44" s="1"/>
  <c r="H105" i="44"/>
  <c r="M105" i="44" s="1"/>
  <c r="H391" i="44"/>
  <c r="M391" i="44" s="1"/>
  <c r="H114" i="44"/>
  <c r="M114" i="44" s="1"/>
  <c r="H327" i="44"/>
  <c r="M327" i="44" s="1"/>
  <c r="H16" i="44"/>
  <c r="M16" i="44" s="1"/>
  <c r="H266" i="44"/>
  <c r="M266" i="44" s="1"/>
  <c r="H36" i="44"/>
  <c r="M36" i="44" s="1"/>
  <c r="H332" i="44"/>
  <c r="M332" i="44" s="1"/>
  <c r="H39" i="44"/>
  <c r="M39" i="44" s="1"/>
  <c r="H382" i="44"/>
  <c r="M382" i="44" s="1"/>
  <c r="H211" i="44"/>
  <c r="M211" i="44" s="1"/>
  <c r="H87" i="44"/>
  <c r="M87" i="44" s="1"/>
  <c r="H98" i="44"/>
  <c r="M98" i="44" s="1"/>
  <c r="H272" i="44"/>
  <c r="M272" i="44" s="1"/>
  <c r="H396" i="44"/>
  <c r="M396" i="44" s="1"/>
  <c r="H102" i="44"/>
  <c r="M102" i="44" s="1"/>
  <c r="H395" i="44"/>
  <c r="M395" i="44" s="1"/>
  <c r="H117" i="44"/>
  <c r="M117" i="44" s="1"/>
  <c r="H9" i="44"/>
  <c r="M9" i="44" s="1"/>
  <c r="H324" i="44"/>
  <c r="M324" i="44" s="1"/>
  <c r="H195" i="44"/>
  <c r="M195" i="44" s="1"/>
  <c r="H63" i="44"/>
  <c r="M63" i="44" s="1"/>
  <c r="H243" i="44"/>
  <c r="M243" i="44" s="1"/>
  <c r="H250" i="44"/>
  <c r="M250" i="44" s="1"/>
  <c r="H49" i="44"/>
  <c r="M49" i="44" s="1"/>
  <c r="H231" i="44"/>
  <c r="M231" i="44" s="1"/>
  <c r="H26" i="44"/>
  <c r="M26" i="44" s="1"/>
  <c r="H72" i="44"/>
  <c r="M72" i="44" s="1"/>
  <c r="H118" i="44"/>
  <c r="M118" i="44" s="1"/>
  <c r="H276" i="44"/>
  <c r="M276" i="44" s="1"/>
  <c r="H390" i="44"/>
  <c r="M390" i="44" s="1"/>
  <c r="H277" i="44"/>
  <c r="M277" i="44" s="1"/>
  <c r="H113" i="44"/>
  <c r="M113" i="44" s="1"/>
  <c r="H57" i="44"/>
  <c r="M57" i="44" s="1"/>
  <c r="H343" i="44"/>
  <c r="M343" i="44" s="1"/>
  <c r="H400" i="44"/>
  <c r="M400" i="44" s="1"/>
  <c r="H317" i="44"/>
  <c r="M317" i="44" s="1"/>
  <c r="H240" i="44"/>
  <c r="M240" i="44" s="1"/>
  <c r="H190" i="44"/>
  <c r="M190" i="44" s="1"/>
  <c r="H106" i="44"/>
  <c r="M106" i="44" s="1"/>
  <c r="H58" i="44"/>
  <c r="M58" i="44" s="1"/>
  <c r="H25" i="44"/>
  <c r="M25" i="44" s="1"/>
  <c r="H374" i="44"/>
  <c r="M374" i="44" s="1"/>
  <c r="H165" i="44"/>
  <c r="M165" i="44" s="1"/>
  <c r="H50" i="44"/>
  <c r="M50" i="44" s="1"/>
  <c r="H347" i="44"/>
  <c r="M347" i="44" s="1"/>
  <c r="H109" i="44"/>
  <c r="M109" i="44" s="1"/>
  <c r="H335" i="44"/>
  <c r="M335" i="44" s="1"/>
  <c r="H300" i="44"/>
  <c r="M300" i="44" s="1"/>
  <c r="H175" i="44"/>
  <c r="M175" i="44" s="1"/>
  <c r="H54" i="44"/>
  <c r="M54" i="44" s="1"/>
  <c r="G122" i="35"/>
  <c r="H122" i="35"/>
  <c r="I122" i="35"/>
  <c r="J122" i="35"/>
  <c r="K122" i="35"/>
  <c r="M122" i="35"/>
  <c r="O122" i="35"/>
  <c r="P122" i="35"/>
  <c r="Q122" i="35"/>
  <c r="R122" i="35"/>
  <c r="S122" i="35"/>
  <c r="U122" i="35"/>
  <c r="V122" i="35"/>
  <c r="W122" i="35"/>
  <c r="X122" i="35"/>
  <c r="Y122" i="35"/>
  <c r="D10" i="35"/>
  <c r="G100" i="33"/>
  <c r="I100" i="33"/>
  <c r="J100" i="33"/>
  <c r="K100" i="33"/>
  <c r="L100" i="33"/>
  <c r="M100" i="33"/>
  <c r="N100" i="33"/>
  <c r="O100" i="33"/>
  <c r="P100" i="33"/>
  <c r="Q100" i="33"/>
  <c r="R100" i="33"/>
  <c r="S100" i="33"/>
  <c r="T100" i="33"/>
  <c r="U100" i="33"/>
  <c r="V100" i="33"/>
  <c r="W100" i="33"/>
  <c r="X100" i="33"/>
  <c r="Y100" i="33"/>
  <c r="D10" i="33"/>
  <c r="D9" i="33" s="1"/>
  <c r="D120" i="35" s="1"/>
  <c r="AF122" i="35"/>
  <c r="AE122" i="35"/>
  <c r="AD122" i="35"/>
  <c r="AC122" i="35"/>
  <c r="AB122" i="35"/>
  <c r="AA122" i="35"/>
  <c r="Z122" i="35"/>
  <c r="F118" i="35"/>
  <c r="F117" i="35"/>
  <c r="F116" i="35"/>
  <c r="F115" i="35"/>
  <c r="F114" i="35"/>
  <c r="F113" i="35"/>
  <c r="F112" i="35"/>
  <c r="F111" i="35"/>
  <c r="F110" i="35"/>
  <c r="F109" i="35"/>
  <c r="F108" i="35"/>
  <c r="T96" i="35"/>
  <c r="T122" i="35" s="1"/>
  <c r="L95" i="35"/>
  <c r="L122" i="35" s="1"/>
  <c r="N94" i="35"/>
  <c r="N122" i="35" s="1"/>
  <c r="F93" i="35"/>
  <c r="F12" i="33"/>
  <c r="F13" i="33"/>
  <c r="H401" i="44" l="1"/>
  <c r="M401" i="44" s="1"/>
  <c r="H15" i="44"/>
  <c r="M15" i="44" s="1"/>
  <c r="H325" i="44"/>
  <c r="M325" i="44" s="1"/>
  <c r="H196" i="44"/>
  <c r="M196" i="44" s="1"/>
  <c r="H111" i="44"/>
  <c r="M111" i="44" s="1"/>
  <c r="H352" i="44"/>
  <c r="M352" i="44" s="1"/>
  <c r="H177" i="44"/>
  <c r="M177" i="44" s="1"/>
  <c r="H164" i="44"/>
  <c r="M164" i="44" s="1"/>
  <c r="H191" i="44"/>
  <c r="M191" i="44" s="1"/>
  <c r="H368" i="44"/>
  <c r="M368" i="44" s="1"/>
  <c r="H12" i="44"/>
  <c r="M12" i="44" s="1"/>
  <c r="H159" i="44"/>
  <c r="M159" i="44" s="1"/>
  <c r="H123" i="44"/>
  <c r="M123" i="44" s="1"/>
  <c r="H19" i="44"/>
  <c r="M19" i="44" s="1"/>
  <c r="H86" i="44"/>
  <c r="M86" i="44" s="1"/>
  <c r="H394" i="44"/>
  <c r="M394" i="44" s="1"/>
  <c r="H91" i="44"/>
  <c r="M91" i="44" s="1"/>
  <c r="H144" i="44"/>
  <c r="M144" i="44" s="1"/>
  <c r="H385" i="44"/>
  <c r="M385" i="44" s="1"/>
  <c r="H358" i="44"/>
  <c r="M358" i="44" s="1"/>
  <c r="H222" i="44"/>
  <c r="M222" i="44" s="1"/>
  <c r="H137" i="44"/>
  <c r="M137" i="44" s="1"/>
  <c r="H51" i="44"/>
  <c r="M51" i="44" s="1"/>
  <c r="H278" i="44"/>
  <c r="M278" i="44" s="1"/>
  <c r="H220" i="44"/>
  <c r="M220" i="44" s="1"/>
  <c r="H349" i="44"/>
  <c r="M349" i="44" s="1"/>
  <c r="H398" i="44"/>
  <c r="M398" i="44" s="1"/>
  <c r="H369" i="44"/>
  <c r="M369" i="44" s="1"/>
  <c r="H371" i="44"/>
  <c r="M371" i="44" s="1"/>
  <c r="H256" i="44"/>
  <c r="M256" i="44" s="1"/>
  <c r="H216" i="44"/>
  <c r="M216" i="44" s="1"/>
  <c r="H156" i="44"/>
  <c r="M156" i="44" s="1"/>
  <c r="H303" i="44"/>
  <c r="M303" i="44" s="1"/>
  <c r="H225" i="44"/>
  <c r="M225" i="44" s="1"/>
  <c r="H160" i="44"/>
  <c r="M160" i="44" s="1"/>
  <c r="H367" i="44"/>
  <c r="M367" i="44" s="1"/>
  <c r="H76" i="44"/>
  <c r="M76" i="44" s="1"/>
  <c r="H60" i="44"/>
  <c r="M60" i="44" s="1"/>
  <c r="H73" i="44"/>
  <c r="M73" i="44" s="1"/>
  <c r="H18" i="44"/>
  <c r="M18" i="44" s="1"/>
  <c r="H263" i="44"/>
  <c r="M263" i="44" s="1"/>
  <c r="H192" i="44"/>
  <c r="M192" i="44" s="1"/>
  <c r="H56" i="44"/>
  <c r="M56" i="44" s="1"/>
  <c r="H107" i="44"/>
  <c r="M107" i="44" s="1"/>
  <c r="H362" i="44"/>
  <c r="M362" i="44" s="1"/>
  <c r="H232" i="44"/>
  <c r="M232" i="44" s="1"/>
  <c r="H90" i="44"/>
  <c r="M90" i="44" s="1"/>
  <c r="H380" i="44"/>
  <c r="M380" i="44" s="1"/>
  <c r="H176" i="44"/>
  <c r="M176" i="44" s="1"/>
  <c r="H198" i="44"/>
  <c r="M198" i="44" s="1"/>
  <c r="H157" i="44"/>
  <c r="M157" i="44" s="1"/>
  <c r="H260" i="44"/>
  <c r="M260" i="44" s="1"/>
  <c r="H342" i="44"/>
  <c r="M342" i="44" s="1"/>
  <c r="H150" i="44"/>
  <c r="M150" i="44" s="1"/>
  <c r="H180" i="44"/>
  <c r="M180" i="44" s="1"/>
  <c r="H64" i="44"/>
  <c r="M64" i="44" s="1"/>
  <c r="H237" i="44"/>
  <c r="M237" i="44" s="1"/>
  <c r="H337" i="44"/>
  <c r="M337" i="44" s="1"/>
  <c r="H354" i="44"/>
  <c r="M354" i="44" s="1"/>
  <c r="H269" i="44"/>
  <c r="M269" i="44" s="1"/>
  <c r="H108" i="44"/>
  <c r="M108" i="44" s="1"/>
  <c r="H348" i="44"/>
  <c r="M348" i="44" s="1"/>
  <c r="H33" i="44"/>
  <c r="M33" i="44" s="1"/>
  <c r="H320" i="44"/>
  <c r="M320" i="44" s="1"/>
  <c r="H291" i="44"/>
  <c r="M291" i="44" s="1"/>
  <c r="H383" i="44"/>
  <c r="M383" i="44" s="1"/>
  <c r="H252" i="44"/>
  <c r="M252" i="44" s="1"/>
  <c r="H287" i="44"/>
  <c r="M287" i="44" s="1"/>
  <c r="H136" i="44"/>
  <c r="M136" i="44" s="1"/>
  <c r="H42" i="44"/>
  <c r="M42" i="44" s="1"/>
  <c r="H290" i="44"/>
  <c r="M290" i="44" s="1"/>
  <c r="H70" i="44"/>
  <c r="M70" i="44" s="1"/>
  <c r="H143" i="44"/>
  <c r="M143" i="44" s="1"/>
  <c r="H219" i="44"/>
  <c r="M219" i="44" s="1"/>
  <c r="H126" i="44"/>
  <c r="M126" i="44" s="1"/>
  <c r="H104" i="44"/>
  <c r="M104" i="44" s="1"/>
  <c r="H330" i="44"/>
  <c r="M330" i="44" s="1"/>
  <c r="H218" i="44"/>
  <c r="M218" i="44" s="1"/>
  <c r="H405" i="44"/>
  <c r="M405" i="44" s="1"/>
  <c r="H275" i="44"/>
  <c r="M275" i="44" s="1"/>
  <c r="H366" i="44"/>
  <c r="M366" i="44" s="1"/>
  <c r="H130" i="44"/>
  <c r="M130" i="44" s="1"/>
  <c r="H221" i="44"/>
  <c r="M221" i="44" s="1"/>
  <c r="S393" i="44"/>
  <c r="S194" i="44"/>
  <c r="S321" i="44"/>
  <c r="S268" i="44"/>
  <c r="S353" i="44"/>
  <c r="S403" i="44"/>
  <c r="AO403" i="44" s="1"/>
  <c r="I403" i="44" s="1"/>
  <c r="E403" i="44" s="1"/>
  <c r="S319" i="44"/>
  <c r="S267" i="44"/>
  <c r="S62" i="44"/>
  <c r="S323" i="44"/>
  <c r="S20" i="44"/>
  <c r="S364" i="44"/>
  <c r="Q311" i="44"/>
  <c r="AO311" i="44" s="1"/>
  <c r="I311" i="44" s="1"/>
  <c r="E311" i="44" s="1"/>
  <c r="F122" i="35"/>
  <c r="F124" i="35" s="1"/>
  <c r="D9" i="35"/>
  <c r="F403" i="44" l="1"/>
  <c r="G403" i="44" s="1"/>
  <c r="L403" i="44" s="1"/>
  <c r="F311" i="44"/>
  <c r="G311" i="44" s="1"/>
  <c r="L311" i="44" s="1"/>
  <c r="S419" i="44"/>
  <c r="F88" i="33"/>
  <c r="F89" i="33"/>
  <c r="F90" i="33"/>
  <c r="F91" i="33"/>
  <c r="F92" i="33"/>
  <c r="F93" i="33"/>
  <c r="F94" i="33"/>
  <c r="F95" i="33"/>
  <c r="F96" i="33"/>
  <c r="F87" i="33"/>
  <c r="F84" i="33"/>
  <c r="F83" i="33"/>
  <c r="F82" i="33"/>
  <c r="F79" i="33"/>
  <c r="F71" i="33"/>
  <c r="F72" i="33"/>
  <c r="F73" i="33"/>
  <c r="F74" i="33"/>
  <c r="F75" i="33"/>
  <c r="F76" i="33"/>
  <c r="F77" i="33"/>
  <c r="F70" i="33"/>
  <c r="F62" i="33"/>
  <c r="F63" i="33"/>
  <c r="F64" i="33"/>
  <c r="F65" i="33"/>
  <c r="F66" i="33"/>
  <c r="F67" i="33"/>
  <c r="F61" i="33"/>
  <c r="H100" i="33"/>
  <c r="F58" i="33"/>
  <c r="F59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44" i="33"/>
  <c r="F42" i="33"/>
  <c r="H311" i="44" l="1"/>
  <c r="M311" i="44" s="1"/>
  <c r="H403" i="44"/>
  <c r="M403" i="44" s="1"/>
  <c r="Q351" i="44"/>
  <c r="AO351" i="44" s="1"/>
  <c r="I351" i="44" s="1"/>
  <c r="E351" i="44" s="1"/>
  <c r="Q316" i="44"/>
  <c r="AO316" i="44" s="1"/>
  <c r="I316" i="44" s="1"/>
  <c r="E316" i="44" s="1"/>
  <c r="Q319" i="44"/>
  <c r="AO319" i="44" s="1"/>
  <c r="I319" i="44" s="1"/>
  <c r="E319" i="44" s="1"/>
  <c r="Q323" i="44"/>
  <c r="AO323" i="44" s="1"/>
  <c r="I323" i="44" s="1"/>
  <c r="E323" i="44" s="1"/>
  <c r="Q267" i="44"/>
  <c r="AO267" i="44" s="1"/>
  <c r="I267" i="44" s="1"/>
  <c r="E267" i="44" s="1"/>
  <c r="Q255" i="44"/>
  <c r="AO255" i="44" s="1"/>
  <c r="I255" i="44" s="1"/>
  <c r="E255" i="44" s="1"/>
  <c r="Q273" i="44"/>
  <c r="AO273" i="44" s="1"/>
  <c r="I273" i="44" s="1"/>
  <c r="E273" i="44" s="1"/>
  <c r="Q215" i="44"/>
  <c r="AO215" i="44" s="1"/>
  <c r="I215" i="44" s="1"/>
  <c r="E215" i="44" s="1"/>
  <c r="Q271" i="44"/>
  <c r="AO271" i="44" s="1"/>
  <c r="I271" i="44" s="1"/>
  <c r="E271" i="44" s="1"/>
  <c r="Q174" i="44"/>
  <c r="AO174" i="44" s="1"/>
  <c r="I174" i="44" s="1"/>
  <c r="E174" i="44" s="1"/>
  <c r="Q281" i="44"/>
  <c r="AO281" i="44" s="1"/>
  <c r="I281" i="44" s="1"/>
  <c r="E281" i="44" s="1"/>
  <c r="Q370" i="44"/>
  <c r="AO370" i="44" s="1"/>
  <c r="I370" i="44" s="1"/>
  <c r="E370" i="44" s="1"/>
  <c r="Q213" i="44"/>
  <c r="AO213" i="44" s="1"/>
  <c r="I213" i="44" s="1"/>
  <c r="E213" i="44" s="1"/>
  <c r="Q301" i="44"/>
  <c r="AO301" i="44" s="1"/>
  <c r="Q179" i="44"/>
  <c r="AO179" i="44" s="1"/>
  <c r="I179" i="44" s="1"/>
  <c r="E179" i="44" s="1"/>
  <c r="Q125" i="44"/>
  <c r="AO125" i="44" s="1"/>
  <c r="I125" i="44" s="1"/>
  <c r="E125" i="44" s="1"/>
  <c r="Q242" i="44"/>
  <c r="AO242" i="44" s="1"/>
  <c r="I242" i="44" s="1"/>
  <c r="E242" i="44" s="1"/>
  <c r="Q353" i="44"/>
  <c r="AO353" i="44" s="1"/>
  <c r="I353" i="44" s="1"/>
  <c r="E353" i="44" s="1"/>
  <c r="Q74" i="44"/>
  <c r="Q194" i="44"/>
  <c r="AO194" i="44" s="1"/>
  <c r="I194" i="44" s="1"/>
  <c r="E194" i="44" s="1"/>
  <c r="Q393" i="44"/>
  <c r="AO393" i="44" s="1"/>
  <c r="I393" i="44" s="1"/>
  <c r="E393" i="44" s="1"/>
  <c r="Q207" i="44"/>
  <c r="AO207" i="44" s="1"/>
  <c r="I207" i="44" s="1"/>
  <c r="E207" i="44" s="1"/>
  <c r="Q14" i="44"/>
  <c r="AO14" i="44" s="1"/>
  <c r="I14" i="44" s="1"/>
  <c r="E14" i="44" s="1"/>
  <c r="Q238" i="44"/>
  <c r="AO238" i="44" s="1"/>
  <c r="I238" i="44" s="1"/>
  <c r="E238" i="44" s="1"/>
  <c r="Q69" i="44"/>
  <c r="AO69" i="44" s="1"/>
  <c r="I69" i="44" s="1"/>
  <c r="E69" i="44" s="1"/>
  <c r="Q75" i="44"/>
  <c r="Q321" i="44"/>
  <c r="AO321" i="44" s="1"/>
  <c r="I321" i="44" s="1"/>
  <c r="E321" i="44" s="1"/>
  <c r="Q62" i="44"/>
  <c r="AO62" i="44" s="1"/>
  <c r="I62" i="44" s="1"/>
  <c r="E62" i="44" s="1"/>
  <c r="Q95" i="44"/>
  <c r="AO95" i="44" s="1"/>
  <c r="I95" i="44" s="1"/>
  <c r="E95" i="44" s="1"/>
  <c r="Q121" i="44"/>
  <c r="AO121" i="44" s="1"/>
  <c r="I121" i="44" s="1"/>
  <c r="E121" i="44" s="1"/>
  <c r="Q162" i="44"/>
  <c r="AO162" i="44" s="1"/>
  <c r="I162" i="44" s="1"/>
  <c r="E162" i="44" s="1"/>
  <c r="Q224" i="44"/>
  <c r="AO224" i="44" s="1"/>
  <c r="I224" i="44" s="1"/>
  <c r="E224" i="44" s="1"/>
  <c r="Q132" i="44"/>
  <c r="AO132" i="44" s="1"/>
  <c r="I132" i="44" s="1"/>
  <c r="E132" i="44" s="1"/>
  <c r="Q280" i="44"/>
  <c r="AO280" i="44" s="1"/>
  <c r="I280" i="44" s="1"/>
  <c r="E280" i="44" s="1"/>
  <c r="Q328" i="44"/>
  <c r="AO328" i="44" s="1"/>
  <c r="I328" i="44" s="1"/>
  <c r="E328" i="44" s="1"/>
  <c r="Q309" i="44"/>
  <c r="AO309" i="44" s="1"/>
  <c r="I309" i="44" s="1"/>
  <c r="E309" i="44" s="1"/>
  <c r="Q65" i="44"/>
  <c r="AO65" i="44" s="1"/>
  <c r="I65" i="44" s="1"/>
  <c r="E65" i="44" s="1"/>
  <c r="Q185" i="44"/>
  <c r="AO185" i="44" s="1"/>
  <c r="I185" i="44" s="1"/>
  <c r="E185" i="44" s="1"/>
  <c r="Q188" i="44"/>
  <c r="AO188" i="44" s="1"/>
  <c r="I188" i="44" s="1"/>
  <c r="E188" i="44" s="1"/>
  <c r="Q257" i="44"/>
  <c r="AO257" i="44" s="1"/>
  <c r="I257" i="44" s="1"/>
  <c r="E257" i="44" s="1"/>
  <c r="Q387" i="44"/>
  <c r="AO387" i="44" s="1"/>
  <c r="I387" i="44" s="1"/>
  <c r="E387" i="44" s="1"/>
  <c r="Q268" i="44"/>
  <c r="AO268" i="44" s="1"/>
  <c r="I268" i="44" s="1"/>
  <c r="E268" i="44" s="1"/>
  <c r="Q20" i="44"/>
  <c r="AO20" i="44" s="1"/>
  <c r="I20" i="44" s="1"/>
  <c r="E20" i="44" s="1"/>
  <c r="Q364" i="44"/>
  <c r="AO364" i="44" s="1"/>
  <c r="I364" i="44" s="1"/>
  <c r="E364" i="44" s="1"/>
  <c r="F100" i="33"/>
  <c r="F102" i="33" s="1"/>
  <c r="H365" i="28"/>
  <c r="E92" i="23"/>
  <c r="I301" i="44" l="1"/>
  <c r="E301" i="44" s="1"/>
  <c r="F301" i="44" s="1"/>
  <c r="G301" i="44" s="1"/>
  <c r="L301" i="44" s="1"/>
  <c r="AO75" i="44"/>
  <c r="I75" i="44" s="1"/>
  <c r="E75" i="44" s="1"/>
  <c r="F75" i="44" s="1"/>
  <c r="G75" i="44" s="1"/>
  <c r="L75" i="44" s="1"/>
  <c r="AO74" i="44"/>
  <c r="I74" i="44" s="1"/>
  <c r="E74" i="44" s="1"/>
  <c r="F74" i="44" s="1"/>
  <c r="G74" i="44" s="1"/>
  <c r="L74" i="44" s="1"/>
  <c r="F387" i="44"/>
  <c r="G387" i="44" s="1"/>
  <c r="L387" i="44" s="1"/>
  <c r="F65" i="44"/>
  <c r="G65" i="44" s="1"/>
  <c r="L65" i="44" s="1"/>
  <c r="F132" i="44"/>
  <c r="G132" i="44" s="1"/>
  <c r="L132" i="44" s="1"/>
  <c r="F95" i="44"/>
  <c r="G95" i="44" s="1"/>
  <c r="L95" i="44" s="1"/>
  <c r="F69" i="44"/>
  <c r="G69" i="44" s="1"/>
  <c r="L69" i="44" s="1"/>
  <c r="F393" i="44"/>
  <c r="G393" i="44" s="1"/>
  <c r="L393" i="44" s="1"/>
  <c r="F242" i="44"/>
  <c r="G242" i="44" s="1"/>
  <c r="L242" i="44" s="1"/>
  <c r="F213" i="44"/>
  <c r="G213" i="44" s="1"/>
  <c r="L213" i="44" s="1"/>
  <c r="F271" i="44"/>
  <c r="G271" i="44" s="1"/>
  <c r="L271" i="44" s="1"/>
  <c r="F267" i="44"/>
  <c r="G267" i="44" s="1"/>
  <c r="L267" i="44" s="1"/>
  <c r="F351" i="44"/>
  <c r="G351" i="44" s="1"/>
  <c r="L351" i="44" s="1"/>
  <c r="F268" i="44"/>
  <c r="G268" i="44" s="1"/>
  <c r="L268" i="44" s="1"/>
  <c r="F280" i="44"/>
  <c r="G280" i="44" s="1"/>
  <c r="L280" i="44" s="1"/>
  <c r="F353" i="44"/>
  <c r="G353" i="44" s="1"/>
  <c r="L353" i="44" s="1"/>
  <c r="F255" i="44"/>
  <c r="G255" i="44" s="1"/>
  <c r="L255" i="44" s="1"/>
  <c r="F364" i="44"/>
  <c r="G364" i="44" s="1"/>
  <c r="L364" i="44" s="1"/>
  <c r="F257" i="44"/>
  <c r="G257" i="44" s="1"/>
  <c r="L257" i="44" s="1"/>
  <c r="F309" i="44"/>
  <c r="G309" i="44" s="1"/>
  <c r="L309" i="44" s="1"/>
  <c r="F224" i="44"/>
  <c r="G224" i="44" s="1"/>
  <c r="L224" i="44" s="1"/>
  <c r="F62" i="44"/>
  <c r="G62" i="44" s="1"/>
  <c r="L62" i="44" s="1"/>
  <c r="F238" i="44"/>
  <c r="G238" i="44" s="1"/>
  <c r="L238" i="44" s="1"/>
  <c r="F194" i="44"/>
  <c r="G194" i="44" s="1"/>
  <c r="L194" i="44" s="1"/>
  <c r="F125" i="44"/>
  <c r="G125" i="44" s="1"/>
  <c r="L125" i="44" s="1"/>
  <c r="F370" i="44"/>
  <c r="G370" i="44" s="1"/>
  <c r="L370" i="44" s="1"/>
  <c r="F215" i="44"/>
  <c r="G215" i="44" s="1"/>
  <c r="L215" i="44" s="1"/>
  <c r="F323" i="44"/>
  <c r="G323" i="44" s="1"/>
  <c r="L323" i="44" s="1"/>
  <c r="F185" i="44"/>
  <c r="G185" i="44" s="1"/>
  <c r="L185" i="44" s="1"/>
  <c r="F207" i="44"/>
  <c r="G207" i="44" s="1"/>
  <c r="L207" i="44" s="1"/>
  <c r="F174" i="44"/>
  <c r="G174" i="44" s="1"/>
  <c r="L174" i="44" s="1"/>
  <c r="F20" i="44"/>
  <c r="G20" i="44" s="1"/>
  <c r="L20" i="44" s="1"/>
  <c r="F328" i="44"/>
  <c r="G328" i="44" s="1"/>
  <c r="L328" i="44" s="1"/>
  <c r="F321" i="44"/>
  <c r="G321" i="44" s="1"/>
  <c r="L321" i="44" s="1"/>
  <c r="F281" i="44"/>
  <c r="G281" i="44" s="1"/>
  <c r="L281" i="44" s="1"/>
  <c r="F319" i="44"/>
  <c r="G319" i="44" s="1"/>
  <c r="L319" i="44" s="1"/>
  <c r="F121" i="44"/>
  <c r="G121" i="44" s="1"/>
  <c r="L121" i="44" s="1"/>
  <c r="F316" i="44"/>
  <c r="G316" i="44" s="1"/>
  <c r="L316" i="44" s="1"/>
  <c r="F188" i="44"/>
  <c r="G188" i="44" s="1"/>
  <c r="L188" i="44" s="1"/>
  <c r="F162" i="44"/>
  <c r="G162" i="44" s="1"/>
  <c r="L162" i="44" s="1"/>
  <c r="F14" i="44"/>
  <c r="G14" i="44" s="1"/>
  <c r="L14" i="44" s="1"/>
  <c r="F179" i="44"/>
  <c r="G179" i="44" s="1"/>
  <c r="L179" i="44" s="1"/>
  <c r="F273" i="44"/>
  <c r="G273" i="44" s="1"/>
  <c r="L273" i="44" s="1"/>
  <c r="AF100" i="33"/>
  <c r="AE100" i="33"/>
  <c r="AD100" i="33"/>
  <c r="AC100" i="33"/>
  <c r="AB100" i="33"/>
  <c r="AA100" i="33"/>
  <c r="Z100" i="33"/>
  <c r="H69" i="44" l="1"/>
  <c r="M69" i="44" s="1"/>
  <c r="H309" i="44"/>
  <c r="M309" i="44" s="1"/>
  <c r="H74" i="44"/>
  <c r="M74" i="44" s="1"/>
  <c r="H387" i="44"/>
  <c r="M387" i="44" s="1"/>
  <c r="H95" i="44"/>
  <c r="M95" i="44" s="1"/>
  <c r="H280" i="44"/>
  <c r="M280" i="44" s="1"/>
  <c r="H321" i="44"/>
  <c r="M321" i="44" s="1"/>
  <c r="H316" i="44"/>
  <c r="M316" i="44" s="1"/>
  <c r="H213" i="44"/>
  <c r="M213" i="44" s="1"/>
  <c r="H75" i="44"/>
  <c r="M75" i="44" s="1"/>
  <c r="H319" i="44"/>
  <c r="M319" i="44" s="1"/>
  <c r="H328" i="44"/>
  <c r="M328" i="44" s="1"/>
  <c r="H323" i="44"/>
  <c r="M323" i="44" s="1"/>
  <c r="H174" i="44"/>
  <c r="M174" i="44" s="1"/>
  <c r="H268" i="44"/>
  <c r="M268" i="44" s="1"/>
  <c r="H370" i="44"/>
  <c r="M370" i="44" s="1"/>
  <c r="H281" i="44"/>
  <c r="M281" i="44" s="1"/>
  <c r="H20" i="44"/>
  <c r="M20" i="44" s="1"/>
  <c r="H238" i="44"/>
  <c r="M238" i="44" s="1"/>
  <c r="H353" i="44"/>
  <c r="M353" i="44" s="1"/>
  <c r="H267" i="44"/>
  <c r="M267" i="44" s="1"/>
  <c r="H62" i="44"/>
  <c r="M62" i="44" s="1"/>
  <c r="H273" i="44"/>
  <c r="M273" i="44" s="1"/>
  <c r="H179" i="44"/>
  <c r="M179" i="44" s="1"/>
  <c r="H14" i="44"/>
  <c r="M14" i="44" s="1"/>
  <c r="H162" i="44"/>
  <c r="M162" i="44" s="1"/>
  <c r="H188" i="44"/>
  <c r="M188" i="44" s="1"/>
  <c r="H271" i="44"/>
  <c r="M271" i="44" s="1"/>
  <c r="H393" i="44"/>
  <c r="M393" i="44" s="1"/>
  <c r="H65" i="44"/>
  <c r="M65" i="44" s="1"/>
  <c r="H125" i="44"/>
  <c r="M125" i="44" s="1"/>
  <c r="H224" i="44"/>
  <c r="M224" i="44" s="1"/>
  <c r="H364" i="44"/>
  <c r="M364" i="44" s="1"/>
  <c r="H255" i="44"/>
  <c r="M255" i="44" s="1"/>
  <c r="H301" i="44"/>
  <c r="M301" i="44" s="1"/>
  <c r="H207" i="44"/>
  <c r="M207" i="44" s="1"/>
  <c r="H121" i="44"/>
  <c r="M121" i="44" s="1"/>
  <c r="H185" i="44"/>
  <c r="M185" i="44" s="1"/>
  <c r="H351" i="44"/>
  <c r="M351" i="44" s="1"/>
  <c r="H242" i="44"/>
  <c r="M242" i="44" s="1"/>
  <c r="H132" i="44"/>
  <c r="M132" i="44" s="1"/>
  <c r="H215" i="44"/>
  <c r="M215" i="44" s="1"/>
  <c r="H194" i="44"/>
  <c r="M194" i="44" s="1"/>
  <c r="H257" i="44"/>
  <c r="M257" i="44" s="1"/>
  <c r="I26" i="23"/>
  <c r="D92" i="23"/>
  <c r="Q419" i="44" l="1"/>
  <c r="AO27" i="44"/>
  <c r="I27" i="44" s="1"/>
  <c r="E27" i="44" s="1"/>
  <c r="F27" i="44" s="1"/>
  <c r="G27" i="44" s="1"/>
  <c r="L27" i="44" s="1"/>
  <c r="H27" i="44" l="1"/>
  <c r="M27" i="44" s="1"/>
</calcChain>
</file>

<file path=xl/comments1.xml><?xml version="1.0" encoding="utf-8"?>
<comments xmlns="http://schemas.openxmlformats.org/spreadsheetml/2006/main">
  <authors>
    <author>Udaya</author>
  </authors>
  <commentList>
    <comment ref="G327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Cheque no 000236</t>
        </r>
      </text>
    </comment>
    <comment ref="A334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Member No</t>
        </r>
      </text>
    </comment>
  </commentList>
</comments>
</file>

<file path=xl/comments2.xml><?xml version="1.0" encoding="utf-8"?>
<comments xmlns="http://schemas.openxmlformats.org/spreadsheetml/2006/main">
  <authors>
    <author>Kithsiri  Jayanath</author>
  </authors>
  <commentList>
    <comment ref="J49" authorId="0" shapeId="0">
      <text>
        <r>
          <rPr>
            <sz val="9"/>
            <color indexed="81"/>
            <rFont val="Tahoma"/>
            <family val="2"/>
          </rPr>
          <t xml:space="preserve">$30 monthly
</t>
        </r>
      </text>
    </comment>
    <comment ref="J102" authorId="0" shapeId="0">
      <text>
        <r>
          <rPr>
            <sz val="9"/>
            <color indexed="81"/>
            <rFont val="Tahoma"/>
            <family val="2"/>
          </rPr>
          <t>A seniour paying $10 monthly</t>
        </r>
      </text>
    </comment>
    <comment ref="J141" authorId="0" shapeId="0">
      <text>
        <r>
          <rPr>
            <b/>
            <sz val="9"/>
            <color indexed="81"/>
            <rFont val="Tahoma"/>
            <family val="2"/>
          </rPr>
          <t>Duplicate membership no: H018 under Hakmana Dayananda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4" authorId="0" shapeId="0">
      <text>
        <r>
          <rPr>
            <sz val="9"/>
            <color indexed="81"/>
            <rFont val="Tahoma"/>
            <family val="2"/>
          </rPr>
          <t>K D C Semindee</t>
        </r>
      </text>
    </comment>
    <comment ref="J220" authorId="0" shapeId="0">
      <text>
        <r>
          <rPr>
            <b/>
            <sz val="9"/>
            <color indexed="81"/>
            <rFont val="Tahoma"/>
            <family val="2"/>
          </rPr>
          <t>Retiree and pays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01" authorId="0" shapeId="0">
      <text>
        <r>
          <rPr>
            <b/>
            <sz val="9"/>
            <color indexed="81"/>
            <rFont val="Tahoma"/>
            <family val="2"/>
          </rPr>
          <t>pays $50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1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J324" authorId="0" shapeId="0">
      <text>
        <r>
          <rPr>
            <b/>
            <sz val="9"/>
            <color indexed="81"/>
            <rFont val="Tahoma"/>
            <family val="2"/>
          </rPr>
          <t>Paying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Udaya</author>
  </authors>
  <commentList>
    <comment ref="E80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New Memeber</t>
        </r>
      </text>
    </comment>
  </commentList>
</comments>
</file>

<file path=xl/comments4.xml><?xml version="1.0" encoding="utf-8"?>
<comments xmlns="http://schemas.openxmlformats.org/spreadsheetml/2006/main">
  <authors>
    <author>Udaya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Cheque no 000236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Member No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Information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Memebr Number found, No contact details</t>
        </r>
      </text>
    </comment>
  </commentList>
</comments>
</file>

<file path=xl/comments5.xml><?xml version="1.0" encoding="utf-8"?>
<comments xmlns="http://schemas.openxmlformats.org/spreadsheetml/2006/main">
  <authors>
    <author>Kithsiri  Jayanath</author>
  </authors>
  <commentList>
    <comment ref="A39" authorId="0" shapeId="0">
      <text>
        <r>
          <rPr>
            <sz val="9"/>
            <color indexed="81"/>
            <rFont val="Tahoma"/>
            <family val="2"/>
          </rPr>
          <t xml:space="preserve">$30 monthly
</t>
        </r>
      </text>
    </comment>
    <comment ref="Z59" authorId="0" shapeId="0">
      <text>
        <r>
          <rPr>
            <b/>
            <sz val="9"/>
            <color indexed="81"/>
            <rFont val="Tahoma"/>
            <family val="2"/>
          </rPr>
          <t>new Mmbr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>
      <text>
        <r>
          <rPr>
            <sz val="9"/>
            <color indexed="81"/>
            <rFont val="Tahoma"/>
            <family val="2"/>
          </rPr>
          <t>A seniour paying $10 monthly</t>
        </r>
      </text>
    </comment>
    <comment ref="Z131" authorId="0" shapeId="0">
      <text>
        <r>
          <rPr>
            <b/>
            <sz val="9"/>
            <color indexed="81"/>
            <rFont val="Tahoma"/>
            <family val="2"/>
          </rPr>
          <t>Paid on Mar'15 &amp; Requested to update from Jan'15 as per Sunil 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8" authorId="0" shapeId="0">
      <text>
        <r>
          <rPr>
            <sz val="9"/>
            <color indexed="81"/>
            <rFont val="Tahoma"/>
            <family val="2"/>
          </rPr>
          <t xml:space="preserve"> membership re-instated
</t>
        </r>
      </text>
    </comment>
    <comment ref="Y162" authorId="0" shapeId="0">
      <text>
        <r>
          <rPr>
            <b/>
            <sz val="9"/>
            <color indexed="81"/>
            <rFont val="Tahoma"/>
            <family val="2"/>
          </rPr>
          <t>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9" authorId="0" shapeId="0">
      <text>
        <r>
          <rPr>
            <sz val="9"/>
            <color indexed="81"/>
            <rFont val="Tahoma"/>
            <family val="2"/>
          </rPr>
          <t>K D C Semindee</t>
        </r>
      </text>
    </comment>
    <comment ref="A193" authorId="0" shapeId="0">
      <text>
        <r>
          <rPr>
            <b/>
            <sz val="9"/>
            <color indexed="81"/>
            <rFont val="Tahoma"/>
            <family val="2"/>
          </rPr>
          <t>Retiree and pays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pays $50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4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paid from jan to 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Paying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84" authorId="0" shapeId="0">
      <text>
        <r>
          <rPr>
            <b/>
            <sz val="9"/>
            <color indexed="81"/>
            <rFont val="Tahoma"/>
            <family val="2"/>
          </rPr>
          <t>Paying $ 10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Duplicate membership no: H018 under Hakmana Dayananda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44" authorId="0" shapeId="0">
      <text>
        <r>
          <rPr>
            <b/>
            <sz val="9"/>
            <color indexed="81"/>
            <rFont val="Tahoma"/>
            <family val="2"/>
          </rPr>
          <t>requested to update from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<sst xmlns="http://schemas.openxmlformats.org/spreadsheetml/2006/main" count="15672" uniqueCount="5927">
  <si>
    <t>DEPOSIT</t>
  </si>
  <si>
    <t>TRANSFER FROM THEWARATHANTHRI  NIRMAL THEWARATHAN</t>
  </si>
  <si>
    <t>ANZ INTERNET BANKING FUNDS TFER KUSALA LIYANAGE     KUSALALIYANAGE</t>
  </si>
  <si>
    <t>PAYMENT TO SRI LANKAN SINHALESE BUDD</t>
  </si>
  <si>
    <t>ANZ INTERNET BANKING FUNDS TFER SENARATNE VARUNA</t>
  </si>
  <si>
    <t>TRANSFER FROM SANATH ANDARAWEW SANATH ANDARAWEWA</t>
  </si>
  <si>
    <t>ANZ INTERNET BANKING FUNDS TFER ANUJI WITHANARACHC  PIYAMAL WITHANAR</t>
  </si>
  <si>
    <t>ANZ INTERNET BANKING FUNDS TFER MONTHLY MEMBERSHIP  O S PERERA</t>
  </si>
  <si>
    <t>TRANSFER FROM MR CHAMINDA KUDA K D C SEMINDEE</t>
  </si>
  <si>
    <t>TRANSFER FROM MUTHUHARA SARANG SARANGA D DONATION</t>
  </si>
  <si>
    <t>TRANSFER FROM UDAYA AMARATUNGE UDAYA AMARATUNGE</t>
  </si>
  <si>
    <t>TRANSFER FROM RANAMUKA KANKANA PALITHA RANAMUKA</t>
  </si>
  <si>
    <t>ANZ INTERNET BANKING FUNDS TFER ASOKA HERATH        ASOKA HERATH</t>
  </si>
  <si>
    <t>TRANSFER FROM MR NIMAL DODAMPE NIMAL P.D GAMAGE</t>
  </si>
  <si>
    <t>TRANSFER FROM SUMEDHA RAJAKARU SUMEDHA RAJAKARUNA</t>
  </si>
  <si>
    <t>TRANSFER FROM HIKKADUWA DE SIL SANJAYA DE SILVA</t>
  </si>
  <si>
    <t>CREDIT INTEREST PAID</t>
  </si>
  <si>
    <t>ANZ INTERNET BANKING FUNDS TFER CHANDANA WEERASEKE  CHANDANA WEERASE</t>
  </si>
  <si>
    <t>TRANSFER FROM HATHGAMPOLA WELI SENAKA WELIDENIYA</t>
  </si>
  <si>
    <t>ANZ INTERNET BANKING FUNDS TFER TO DAHAM PASALA     LALITH P</t>
  </si>
  <si>
    <t>TRANSFER FROM KASUP RANASINGHE KASUP RANASINGHE</t>
  </si>
  <si>
    <t>TRANSFER FROM PIYUMAL GUNAWARD PIYUMAL GUNAWARDAN</t>
  </si>
  <si>
    <t>ANZ INTERNET BANKING FUNDS TFER MEMBER NO S017      CHUMITH SITHARA</t>
  </si>
  <si>
    <t>TRANSFER FROM PATHIRA KANKANAN AJITH KANKANANGE</t>
  </si>
  <si>
    <t>TRANSFER FROM HEWAGE NILUKSHI  CHAMARA HEWA</t>
  </si>
  <si>
    <t>TRANSFER FROM GALAPPATHTHI YAS LAKMAL GALAPPATHTH</t>
  </si>
  <si>
    <t>TRANSFER FROM NISHANTHA MADURA N MADURAPPERU M001</t>
  </si>
  <si>
    <t>TRANSFER FROM TATIYAJITH KARUN TKARUNARATNE</t>
  </si>
  <si>
    <t>13 EXCESS INTERNET/ONLINE TRANSACTIONS - FEE</t>
  </si>
  <si>
    <t>INCOME</t>
  </si>
  <si>
    <t>Membership</t>
  </si>
  <si>
    <t>Donations</t>
  </si>
  <si>
    <t>Other</t>
  </si>
  <si>
    <t>EXPENSES</t>
  </si>
  <si>
    <t>Date</t>
  </si>
  <si>
    <t>Receipt No</t>
  </si>
  <si>
    <t>Amount</t>
  </si>
  <si>
    <t>Description</t>
  </si>
  <si>
    <t>Mem. No.</t>
  </si>
  <si>
    <t>A021</t>
  </si>
  <si>
    <t>K023</t>
  </si>
  <si>
    <t>P013</t>
  </si>
  <si>
    <t>W039</t>
  </si>
  <si>
    <t>S008</t>
  </si>
  <si>
    <t>L005</t>
  </si>
  <si>
    <t>P002</t>
  </si>
  <si>
    <t>T007</t>
  </si>
  <si>
    <t>G001</t>
  </si>
  <si>
    <t>H008</t>
  </si>
  <si>
    <t>S010</t>
  </si>
  <si>
    <t>S017</t>
  </si>
  <si>
    <t>G029</t>
  </si>
  <si>
    <t>K002</t>
  </si>
  <si>
    <t>R018</t>
  </si>
  <si>
    <t>W012</t>
  </si>
  <si>
    <t>P017</t>
  </si>
  <si>
    <t>R001</t>
  </si>
  <si>
    <t>G004</t>
  </si>
  <si>
    <t>H017</t>
  </si>
  <si>
    <t>D002</t>
  </si>
  <si>
    <t>P014</t>
  </si>
  <si>
    <t>R024</t>
  </si>
  <si>
    <t>K013</t>
  </si>
  <si>
    <t>M001</t>
  </si>
  <si>
    <t>W041</t>
  </si>
  <si>
    <t>A012</t>
  </si>
  <si>
    <t>W049</t>
  </si>
  <si>
    <t>R022</t>
  </si>
  <si>
    <t>TRANSFER FROM PARANAVITHANA CH TEMPLE MEMBERSHIP</t>
  </si>
  <si>
    <t>S018</t>
  </si>
  <si>
    <t>Contributions</t>
  </si>
  <si>
    <t>Member</t>
  </si>
  <si>
    <t>Bo Maluwa</t>
  </si>
  <si>
    <t>Expenses</t>
  </si>
  <si>
    <t>Council</t>
  </si>
  <si>
    <t>Rates</t>
  </si>
  <si>
    <t>Insurance</t>
  </si>
  <si>
    <t>Miscellanious</t>
  </si>
  <si>
    <t>SRILANKAN SINHALESE BUDDHIST SOCIETY</t>
  </si>
  <si>
    <t>ANZ A/C 4988 31089</t>
  </si>
  <si>
    <t>Travel &amp;</t>
  </si>
  <si>
    <t>Visa</t>
  </si>
  <si>
    <t>ceremony</t>
  </si>
  <si>
    <t>expenses</t>
  </si>
  <si>
    <t>NET SURPLUS/ DEFICIT FOR THE PERIOD</t>
  </si>
  <si>
    <t>Income</t>
  </si>
  <si>
    <t>Synergy</t>
  </si>
  <si>
    <t>Issued Date</t>
  </si>
  <si>
    <t>OPTUS</t>
  </si>
  <si>
    <t>TRANSFER FROM SUNIL SAMARAWEER SAMARAWEERA MEMBER</t>
  </si>
  <si>
    <t>S003</t>
  </si>
  <si>
    <t>S002</t>
  </si>
  <si>
    <t>TRANSFER FROM DIMUTH MADURAWAL DIMUTH- MEMBER PAY</t>
  </si>
  <si>
    <t>R015</t>
  </si>
  <si>
    <t>W024</t>
  </si>
  <si>
    <t>H013</t>
  </si>
  <si>
    <t>M021</t>
  </si>
  <si>
    <t>L003</t>
  </si>
  <si>
    <t>ANZ INTERNET BANKING FUNDS TFER MEMBERSHIP - L0003  RANJITH LIYANAGE</t>
  </si>
  <si>
    <t>TRANSFER FROM KAMAL KARIYAWASA KAMAL KARIYAWASAM</t>
  </si>
  <si>
    <t>TRANSFER FROM PORAGE GUNADASA  GUNADASA/RAJIKA P.</t>
  </si>
  <si>
    <t>H016</t>
  </si>
  <si>
    <t>W050</t>
  </si>
  <si>
    <t>W032</t>
  </si>
  <si>
    <t>K016</t>
  </si>
  <si>
    <t>Lalantha Seneviratne</t>
  </si>
  <si>
    <t>K007</t>
  </si>
  <si>
    <t>ANZ INTERNET BANKING FUNDS TFER D HATHURUSINGHE     D HATHURUSINGHE</t>
  </si>
  <si>
    <t>5 EXCESS CHEQUE TRANSACTION FEE</t>
  </si>
  <si>
    <t>TRANSFER FROM A DISSANAYAKE    MONTHLY SUBS SLSBS</t>
  </si>
  <si>
    <t>ANZ INTERNET BANKING FUNDS TFER HARSHIANDTHUSHARA   TSDAHANAYAKE</t>
  </si>
  <si>
    <t>ANZ 001489</t>
  </si>
  <si>
    <t>Fuzzy Fencing</t>
  </si>
  <si>
    <t>Colourbond fence @ Temple</t>
  </si>
  <si>
    <t>CHQ No</t>
  </si>
  <si>
    <t>Payee</t>
  </si>
  <si>
    <t>ANZ 001490</t>
  </si>
  <si>
    <t>ANZ 001488</t>
  </si>
  <si>
    <t>Phone bill</t>
  </si>
  <si>
    <t>ANZ 001486</t>
  </si>
  <si>
    <t>ANZ 001487</t>
  </si>
  <si>
    <t>Kapila/Dhamma School</t>
  </si>
  <si>
    <t>Wesak Bakthi Gee/Dansala</t>
  </si>
  <si>
    <t>Central Insurance Brokers</t>
  </si>
  <si>
    <t>Renewal of Property Insurance</t>
  </si>
  <si>
    <t>ANZ 001491</t>
  </si>
  <si>
    <t>ANZ 001492</t>
  </si>
  <si>
    <t>ANZ 001493</t>
  </si>
  <si>
    <t>Cancelled</t>
  </si>
  <si>
    <t>ANZ 001494</t>
  </si>
  <si>
    <t>ANZ 001495</t>
  </si>
  <si>
    <t>ANZ 001496</t>
  </si>
  <si>
    <t>ANZ 001497</t>
  </si>
  <si>
    <t>ANZ 001498</t>
  </si>
  <si>
    <t>ANZ 001499</t>
  </si>
  <si>
    <t>ANZ 001500</t>
  </si>
  <si>
    <t>Electricity / 78, Kenwick Ave</t>
  </si>
  <si>
    <t>Electricity / 76, Kenwick Ave</t>
  </si>
  <si>
    <t>Printing Movie Tickets</t>
  </si>
  <si>
    <t xml:space="preserve">Anura Wijewardana </t>
  </si>
  <si>
    <t>Pirith Mandapaya</t>
  </si>
  <si>
    <t>Phone &amp; Gas bills</t>
  </si>
  <si>
    <t>ANZ 001501</t>
  </si>
  <si>
    <t>ANZ 001502</t>
  </si>
  <si>
    <t>ANZ 001503</t>
  </si>
  <si>
    <t>ANZ 001504</t>
  </si>
  <si>
    <t>ANZ 001505</t>
  </si>
  <si>
    <t>Shoba Senasinghe</t>
  </si>
  <si>
    <t>Landscaping Project</t>
  </si>
  <si>
    <t>ANZ 001506</t>
  </si>
  <si>
    <t>ANZ 001507</t>
  </si>
  <si>
    <t>ANZ 001508</t>
  </si>
  <si>
    <t>ANZ 001509</t>
  </si>
  <si>
    <t>ANZ 001510</t>
  </si>
  <si>
    <t>ANZ 001511</t>
  </si>
  <si>
    <t>ANZ 001512</t>
  </si>
  <si>
    <t>ANZ 001513</t>
  </si>
  <si>
    <t>ANZ 001514</t>
  </si>
  <si>
    <t>ANZ 001515</t>
  </si>
  <si>
    <t>Australia Post</t>
  </si>
  <si>
    <t>Phone &amp; Water</t>
  </si>
  <si>
    <t>Movie hall- deposit/ DS</t>
  </si>
  <si>
    <t>Grand Cinema Cygnet/DS</t>
  </si>
  <si>
    <t>City of Canning/DS</t>
  </si>
  <si>
    <t>SLSBS</t>
  </si>
  <si>
    <t>Dhamma School</t>
  </si>
  <si>
    <t>Jayanthi Gamage</t>
  </si>
  <si>
    <t>Food fair expenses</t>
  </si>
  <si>
    <t>Optus &amp; Synergy Bills</t>
  </si>
  <si>
    <t>Upali Gunasekara</t>
  </si>
  <si>
    <t>Senaka de Silva</t>
  </si>
  <si>
    <t>Rajika Perera</t>
  </si>
  <si>
    <t>Flowers - Dhamma School</t>
  </si>
  <si>
    <t>3 Monkeys Audiovisual P/L</t>
  </si>
  <si>
    <t>Projector/ Dhamma School</t>
  </si>
  <si>
    <t>Clive's water svs &amp; Gas</t>
  </si>
  <si>
    <t>Ven Sobhitha Thero</t>
  </si>
  <si>
    <t>Air Ticket &amp; Allowance</t>
  </si>
  <si>
    <t>Maupiya Upahara Expenses</t>
  </si>
  <si>
    <t>Refund / City of Canning</t>
  </si>
  <si>
    <t>Balance Returned</t>
  </si>
  <si>
    <t>SLSBS - CHEQUE PAYMENTS : 2014/2015</t>
  </si>
  <si>
    <t>ANZ 001516</t>
  </si>
  <si>
    <t>ANZ 001517</t>
  </si>
  <si>
    <t>ANZ 001518</t>
  </si>
  <si>
    <t>ANZ 001519</t>
  </si>
  <si>
    <t>ANZ 001520</t>
  </si>
  <si>
    <t>ANZ 001521</t>
  </si>
  <si>
    <t>ANZ 001522</t>
  </si>
  <si>
    <t>ANZ 001523</t>
  </si>
  <si>
    <t>ANZ 001524</t>
  </si>
  <si>
    <t>ANZ 001525</t>
  </si>
  <si>
    <t>Cancelled/ Shoba</t>
  </si>
  <si>
    <t>Ranga Silva</t>
  </si>
  <si>
    <t>ANZ 001526</t>
  </si>
  <si>
    <t>ANZ 001527</t>
  </si>
  <si>
    <t>ANZ 001528</t>
  </si>
  <si>
    <t>Optus Bill/ Dec'14</t>
  </si>
  <si>
    <t>Gration Jayaweera</t>
  </si>
  <si>
    <t>DS - Mavpiya Upahara Expenses</t>
  </si>
  <si>
    <t>TRANSFER FROM KATHRIARACHCHI   LAKSHIKAK/DUNITHAW</t>
  </si>
  <si>
    <t>ANZ INTERNET BANKING FUNDS TFER TEMPLE MEMBER FEE   AJIT WANNINAYAKE</t>
  </si>
  <si>
    <t>TRANSFER FROM SHANTHA AMBAGAHA RASIKA PERERA</t>
  </si>
  <si>
    <t>ANZ 001529</t>
  </si>
  <si>
    <t>ANZ 001530</t>
  </si>
  <si>
    <t>ANZ 001531</t>
  </si>
  <si>
    <t>ANZ 001532</t>
  </si>
  <si>
    <t>ANZ 001533</t>
  </si>
  <si>
    <t>ANZ 001534</t>
  </si>
  <si>
    <t>ANZ 001535</t>
  </si>
  <si>
    <t>ANZ 001536</t>
  </si>
  <si>
    <t>ANZ 001537</t>
  </si>
  <si>
    <t>ANZ 001538</t>
  </si>
  <si>
    <t>ANZ 001539</t>
  </si>
  <si>
    <t>Kanthi &amp; Harshana Rupasinghe</t>
  </si>
  <si>
    <t>Optus Bill/ Feb'15</t>
  </si>
  <si>
    <t>PR Appln/ Ven Vishuddavansa</t>
  </si>
  <si>
    <t>Sanokil</t>
  </si>
  <si>
    <t>sanitary waste disposal</t>
  </si>
  <si>
    <t>Mahinda Kuruppu</t>
  </si>
  <si>
    <t>Synergy Bills</t>
  </si>
  <si>
    <t>thorana + Sanga allowance</t>
  </si>
  <si>
    <t>Lalantha senevirathna</t>
  </si>
  <si>
    <t>utility bills</t>
  </si>
  <si>
    <t>akin Eriksson</t>
  </si>
  <si>
    <t>Bo Maluwa shelter</t>
  </si>
  <si>
    <t>Water Bills</t>
  </si>
  <si>
    <t>Optus Bill</t>
  </si>
  <si>
    <t>ANZ 001540</t>
  </si>
  <si>
    <t>Ozone Electric</t>
  </si>
  <si>
    <t>Bo Maluwa - Electric works</t>
  </si>
  <si>
    <t>ANZ 001541</t>
  </si>
  <si>
    <t>ANZ 001542</t>
  </si>
  <si>
    <t>ANZ 001543</t>
  </si>
  <si>
    <t>ANZ 001544</t>
  </si>
  <si>
    <t>ANZ 001545</t>
  </si>
  <si>
    <t>ANZ 001546</t>
  </si>
  <si>
    <t>ANZ 001547</t>
  </si>
  <si>
    <t>ANZ 001548</t>
  </si>
  <si>
    <t>ANZ 001549</t>
  </si>
  <si>
    <t>ANZ 001550</t>
  </si>
  <si>
    <t>Total</t>
  </si>
  <si>
    <t>Sub Total</t>
  </si>
  <si>
    <t>ANZ INTERNET BANKING FUNDS TFER TILAK PADMINI       TILAK MARAKKALAG</t>
  </si>
  <si>
    <t>Food Fair</t>
  </si>
  <si>
    <t xml:space="preserve"> income</t>
  </si>
  <si>
    <t>Deposit</t>
  </si>
  <si>
    <t>TRANSFER FROM PANAGODA ARACHCH OMA PANAGODA</t>
  </si>
  <si>
    <t>TRANSFER FROM OBEYSEKERA MOHAN MOHAN OBEYSEKERA</t>
  </si>
  <si>
    <t>Rajeev gunawardana</t>
  </si>
  <si>
    <t>Michrophone</t>
  </si>
  <si>
    <t>Ranweta - Custom Clearance</t>
  </si>
  <si>
    <t>Tzu Chi Foundation</t>
  </si>
  <si>
    <t>Nepal Quake - Donation</t>
  </si>
  <si>
    <t>Electricity Bills</t>
  </si>
  <si>
    <t>Food Fair Expenses</t>
  </si>
  <si>
    <t>ANZ 001551</t>
  </si>
  <si>
    <t>ANZ 001552</t>
  </si>
  <si>
    <t>ANZ 001553</t>
  </si>
  <si>
    <t>ANZ 001554</t>
  </si>
  <si>
    <t>ANZ 001555</t>
  </si>
  <si>
    <t>Steve Brown Roofing Services</t>
  </si>
  <si>
    <t xml:space="preserve">Cancelled </t>
  </si>
  <si>
    <t>Glen DEVIS</t>
  </si>
  <si>
    <t>TRANSFER FROM HAKMANA DAYANAND S015</t>
  </si>
  <si>
    <t>Bo Maluwa paving</t>
  </si>
  <si>
    <t>Senaka Welideniya</t>
  </si>
  <si>
    <t>Anura Wijewardana- $3000</t>
  </si>
  <si>
    <t>Thorana Advance Payment</t>
  </si>
  <si>
    <t>Chq returned and reissued to Shoba ( Chq No : 001534)</t>
  </si>
  <si>
    <t>TRANSFER FROM PRIYANTHA SARUKK RANJAN SARUKKALIGE</t>
  </si>
  <si>
    <t>DS/wesak Expenses</t>
  </si>
  <si>
    <t>Food fair</t>
  </si>
  <si>
    <t>BF2682</t>
  </si>
  <si>
    <t>Sanjaya &amp; Vanisha Lekamge</t>
  </si>
  <si>
    <t>M5201</t>
  </si>
  <si>
    <t>Nuvan &amp; Vindya Rathnayaka</t>
  </si>
  <si>
    <t>ANZ 001556</t>
  </si>
  <si>
    <t>ANZ 001557</t>
  </si>
  <si>
    <t>ANZ 001558</t>
  </si>
  <si>
    <t>ANZ 001559</t>
  </si>
  <si>
    <t xml:space="preserve"> Ven Sobhitha Thero</t>
  </si>
  <si>
    <t>Sangha Allowance</t>
  </si>
  <si>
    <t>Shoba S</t>
  </si>
  <si>
    <t>Bo Maluwa/ Mal asanaya</t>
  </si>
  <si>
    <t>Optus /Alinta Bills</t>
  </si>
  <si>
    <t>TRANSFER FROM N P KELLAPATHA   MEMBERSHIP</t>
  </si>
  <si>
    <t>TRANSFER FROM MAHEEPALA WICKRA JUNE-OCT SUBSCR</t>
  </si>
  <si>
    <t>TRANSFER FROM UPUL DODANGODA A UPUL DODANGODA A</t>
  </si>
  <si>
    <t>TRANSFER FROM SENASINGHE UYAN  SHOBA S</t>
  </si>
  <si>
    <t>TRANSFER FROM GUNASEKARA AMILA AMILA</t>
  </si>
  <si>
    <t>TRANSFER FROM BIMBA SAMARASING S002 BANDULA SAMAR</t>
  </si>
  <si>
    <t>TRANSFER FROM DODAMPE GAMAGEDE 0451066776 SUJEEWE</t>
  </si>
  <si>
    <t>ANZ INTERNET BANKING FUNDS TFER MEMBER2015-16 T005  ANANDA SHAMALEE</t>
  </si>
  <si>
    <t>M5203</t>
  </si>
  <si>
    <t>M5204</t>
  </si>
  <si>
    <t>M5212</t>
  </si>
  <si>
    <t>M5211</t>
  </si>
  <si>
    <t>M5210</t>
  </si>
  <si>
    <t>M5209</t>
  </si>
  <si>
    <t>M5208</t>
  </si>
  <si>
    <t>M5207</t>
  </si>
  <si>
    <t>M5206</t>
  </si>
  <si>
    <t>M5205</t>
  </si>
  <si>
    <t>M5213</t>
  </si>
  <si>
    <t>M5214</t>
  </si>
  <si>
    <t>M5215</t>
  </si>
  <si>
    <t>M5216</t>
  </si>
  <si>
    <t>M5217</t>
  </si>
  <si>
    <t>M5218</t>
  </si>
  <si>
    <t>M5220</t>
  </si>
  <si>
    <t>M5219</t>
  </si>
  <si>
    <t>M5224</t>
  </si>
  <si>
    <t>M5223</t>
  </si>
  <si>
    <t>M5222</t>
  </si>
  <si>
    <t>M5221</t>
  </si>
  <si>
    <t>BF2701</t>
  </si>
  <si>
    <t>BF2702</t>
  </si>
  <si>
    <t>BF2703</t>
  </si>
  <si>
    <t>BF2704</t>
  </si>
  <si>
    <t>J &amp; N Hewavitharana</t>
  </si>
  <si>
    <t>Buddhika Ranasinghe</t>
  </si>
  <si>
    <t>M5401</t>
  </si>
  <si>
    <t>Darshana Gunasekara</t>
  </si>
  <si>
    <t>M5402</t>
  </si>
  <si>
    <t>M5403</t>
  </si>
  <si>
    <t>Lal &amp; Karuna Gunathilake</t>
  </si>
  <si>
    <t>Shamin Elpitiya</t>
  </si>
  <si>
    <t>Perth Sinhala School - Rental( CHQ)</t>
  </si>
  <si>
    <t>M5404</t>
  </si>
  <si>
    <t>Check Hamuduruwo's book for the name</t>
  </si>
  <si>
    <t>43 EXCESS EFTPOS  PHONE BANKING  AUTOMATIC TRANSACTIONS - FEE</t>
  </si>
  <si>
    <t>2 EXCESS STAFF ASSISTED TRANSACTIONS - FEE</t>
  </si>
  <si>
    <t>TRANSFER FROM ABEYSINGHE NILAK MEMB NILAKSHI ABEY</t>
  </si>
  <si>
    <t>TRANSFER FROM AMILA KANKANAM P AMILA PATHIRANAGE</t>
  </si>
  <si>
    <t>TRANSFER FROM MIP COMMS        JUN 15 COMMISSIONS</t>
  </si>
  <si>
    <t>TRANSFER FROM DON JAGODAGE     MEM#J017-JAGODAGE</t>
  </si>
  <si>
    <t>TRANSFER FROM GALAPPATHTHY C   MEMBERSHIP - C GAL</t>
  </si>
  <si>
    <t>TRANSFER FROM LIONEL MARTIN    MSHIP 6M LMARTIN</t>
  </si>
  <si>
    <t>TRANSFER FROM SRIYANI SENANAYA W024</t>
  </si>
  <si>
    <t>TRANSFER FROM ANURA WIJEWARDAN ANURA W-MEMBERSHIP</t>
  </si>
  <si>
    <t>TRANSFER FROM WIJERATNE MAHILA JULY/DEC 2015 MEMB</t>
  </si>
  <si>
    <t>BF2705</t>
  </si>
  <si>
    <t>Gemunu Vidanagamage</t>
  </si>
  <si>
    <t>Mem No</t>
  </si>
  <si>
    <t>BF2706</t>
  </si>
  <si>
    <t>BF2707</t>
  </si>
  <si>
    <t>BF2708</t>
  </si>
  <si>
    <t>NM</t>
  </si>
  <si>
    <t>Anjali Wickramarathna</t>
  </si>
  <si>
    <t>Arosha Senanayake</t>
  </si>
  <si>
    <t>M5406</t>
  </si>
  <si>
    <t>M5407</t>
  </si>
  <si>
    <t>M5408</t>
  </si>
  <si>
    <t>M5409</t>
  </si>
  <si>
    <t>M5410</t>
  </si>
  <si>
    <t>K003</t>
  </si>
  <si>
    <t>Dushantha Rohan &amp; ishani Asanka</t>
  </si>
  <si>
    <t>Punsisi Wellappili</t>
  </si>
  <si>
    <t>Vinietha Siriwardana</t>
  </si>
  <si>
    <t>W053</t>
  </si>
  <si>
    <t>Kanthi &amp; Harsha Rupasinghe</t>
  </si>
  <si>
    <t>Sarath &amp; Maya Ganhewa ( CHQ)</t>
  </si>
  <si>
    <t>G006</t>
  </si>
  <si>
    <t>M5411</t>
  </si>
  <si>
    <t>Nilantha &amp; Ganga Senevirathna</t>
  </si>
  <si>
    <t>S032</t>
  </si>
  <si>
    <t>b/f balance as at 01/07/2015</t>
  </si>
  <si>
    <t>Balance C/F as at 31/07/2015</t>
  </si>
  <si>
    <t>?</t>
  </si>
  <si>
    <t>G034</t>
  </si>
  <si>
    <t>G018</t>
  </si>
  <si>
    <t>E008</t>
  </si>
  <si>
    <t>R028</t>
  </si>
  <si>
    <t>Membership Contributions</t>
  </si>
  <si>
    <t>Other Income</t>
  </si>
  <si>
    <t>Bank fees &amp; Gov. chgs</t>
  </si>
  <si>
    <t>Alinta Gas</t>
  </si>
  <si>
    <t xml:space="preserve"> Synergy  Electricity</t>
  </si>
  <si>
    <t>Optus Tele/Internet</t>
  </si>
  <si>
    <t>BANK STATEMENT FOR THE MONTH OF July 2015</t>
  </si>
  <si>
    <t>Mortgage Expenses</t>
  </si>
  <si>
    <t>Water Corp. Water  Bill</t>
  </si>
  <si>
    <t>CHQ 1562 - Insurance Premium</t>
  </si>
  <si>
    <t>CHQ 1561- Synergy bill</t>
  </si>
  <si>
    <t>CHQ 1556- Nepal quake donations</t>
  </si>
  <si>
    <t>CHQ 1558-Bo Maluwa</t>
  </si>
  <si>
    <t>CHQ 1559- Optus Bill</t>
  </si>
  <si>
    <t>TRANSFER FROM PERERA WEHERAGOD W050 DHAMMIKA/NELU</t>
  </si>
  <si>
    <t>ANZ INTERNET BANKING FUNDS TFER MEMBERSHIP FEE      JAYANTHI GAMAGE</t>
  </si>
  <si>
    <t>D018</t>
  </si>
  <si>
    <t>W004</t>
  </si>
  <si>
    <t>D030</t>
  </si>
  <si>
    <t>S005</t>
  </si>
  <si>
    <t>L001</t>
  </si>
  <si>
    <t>T005</t>
  </si>
  <si>
    <t>D031</t>
  </si>
  <si>
    <t>G033</t>
  </si>
  <si>
    <t>M017</t>
  </si>
  <si>
    <t>J017</t>
  </si>
  <si>
    <t>D025</t>
  </si>
  <si>
    <t>M5225</t>
  </si>
  <si>
    <t>M5226</t>
  </si>
  <si>
    <t>M5227</t>
  </si>
  <si>
    <t>M5228</t>
  </si>
  <si>
    <t>M5229</t>
  </si>
  <si>
    <t>S015</t>
  </si>
  <si>
    <t>M5230</t>
  </si>
  <si>
    <t>D021</t>
  </si>
  <si>
    <t>M5231</t>
  </si>
  <si>
    <t>P019</t>
  </si>
  <si>
    <t>M5233</t>
  </si>
  <si>
    <t>P030</t>
  </si>
  <si>
    <t>M5234</t>
  </si>
  <si>
    <t>M5235</t>
  </si>
  <si>
    <t>K038</t>
  </si>
  <si>
    <t>M5236</t>
  </si>
  <si>
    <t>M5237</t>
  </si>
  <si>
    <t>M5232</t>
  </si>
  <si>
    <t>P029</t>
  </si>
  <si>
    <t>O001</t>
  </si>
  <si>
    <t>M5239</t>
  </si>
  <si>
    <t>M5240</t>
  </si>
  <si>
    <t>M5241</t>
  </si>
  <si>
    <t>M5242</t>
  </si>
  <si>
    <t>M5243</t>
  </si>
  <si>
    <t>M5244</t>
  </si>
  <si>
    <t>M5245</t>
  </si>
  <si>
    <t>R027</t>
  </si>
  <si>
    <t>M5246</t>
  </si>
  <si>
    <t>M5248</t>
  </si>
  <si>
    <t>M5247</t>
  </si>
  <si>
    <t>M5249</t>
  </si>
  <si>
    <t>M5250</t>
  </si>
  <si>
    <t>M5251</t>
  </si>
  <si>
    <t>W016</t>
  </si>
  <si>
    <t>M5252</t>
  </si>
  <si>
    <t>M5253</t>
  </si>
  <si>
    <t>M5254</t>
  </si>
  <si>
    <t>M5255</t>
  </si>
  <si>
    <t>M5256</t>
  </si>
  <si>
    <t>W025</t>
  </si>
  <si>
    <t>M5257</t>
  </si>
  <si>
    <t>M5258</t>
  </si>
  <si>
    <t>M005</t>
  </si>
  <si>
    <t>M5259</t>
  </si>
  <si>
    <t>G002</t>
  </si>
  <si>
    <t>M5260</t>
  </si>
  <si>
    <t>M5262</t>
  </si>
  <si>
    <t>R029</t>
  </si>
  <si>
    <t>M5261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</si>
  <si>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</si>
  <si>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</si>
  <si>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</si>
  <si>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</si>
  <si>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</si>
  <si>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</si>
  <si>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</si>
  <si>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</si>
  <si>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</si>
  <si>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</si>
  <si>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</si>
  <si>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CHQ 1563 - Optus Bill</t>
  </si>
  <si>
    <t>CHQ 1565- Postage expenses/Tax Receipts</t>
  </si>
  <si>
    <t>b/f balance as at 01/08/2015</t>
  </si>
  <si>
    <t>Balance C/F as at 31/08/2015</t>
  </si>
  <si>
    <t>M5238</t>
  </si>
  <si>
    <t>BANK STATEMENT FOR THE MONTH OF Aug 2015</t>
  </si>
  <si>
    <t>SLSBS - CHEQUE PAYMENTS : 2015/16</t>
  </si>
  <si>
    <t>ANZ 001560</t>
  </si>
  <si>
    <t>Hall Booking - Movie</t>
  </si>
  <si>
    <t>Cygnet Cinema</t>
  </si>
  <si>
    <t>ANZ 001561</t>
  </si>
  <si>
    <t>Synergy Bill</t>
  </si>
  <si>
    <t>ANZ 001562</t>
  </si>
  <si>
    <t>ANZ 001563</t>
  </si>
  <si>
    <t>ANZ 001564</t>
  </si>
  <si>
    <t>ANZ 001565</t>
  </si>
  <si>
    <t>attwest Finance</t>
  </si>
  <si>
    <t>Insurance Premium</t>
  </si>
  <si>
    <t xml:space="preserve">Rubish removal - Bin </t>
  </si>
  <si>
    <t>Postage expenses - Tax receipts</t>
  </si>
  <si>
    <t>ANZ 001566</t>
  </si>
  <si>
    <t>M5405</t>
  </si>
  <si>
    <t>M5275</t>
  </si>
  <si>
    <t>D022</t>
  </si>
  <si>
    <t>Dilhani &amp; Senaka De Silva</t>
  </si>
  <si>
    <t>Y001</t>
  </si>
  <si>
    <t>M5276</t>
  </si>
  <si>
    <t>Percy &amp; Inoka Yasarathna</t>
  </si>
  <si>
    <t>G013</t>
  </si>
  <si>
    <t>M5277</t>
  </si>
  <si>
    <t>TRANSFER FROM CHAMPA KULASEKER CHAMPA KULASEKERA</t>
  </si>
  <si>
    <t>ANZ INTERNET BANKING FUNDS TFER FEES FOR 2015 2016  MEMBER NO P003</t>
  </si>
  <si>
    <t>AGENT DEPOSIT 409510537</t>
  </si>
  <si>
    <t>TRANSFER FROM SHAMILA RATNAYAK SHAMILA RATNAYAKE</t>
  </si>
  <si>
    <t>TRANSFER FROM KOSALA ATTYGALLE MEMBERSHIP FEE</t>
  </si>
  <si>
    <t>TRANSFER FROM CHAMILA WARNAPAL MEMFEE W033</t>
  </si>
  <si>
    <t>TRANSFER FROM ATO              ATO44900214156R219</t>
  </si>
  <si>
    <t>K025</t>
  </si>
  <si>
    <t>P003</t>
  </si>
  <si>
    <t>R012</t>
  </si>
  <si>
    <t>W033</t>
  </si>
  <si>
    <t>NA</t>
  </si>
  <si>
    <t>AGENT DEPOSIT 409510537 -Mahinda Kuruppu</t>
  </si>
  <si>
    <t>K031</t>
  </si>
  <si>
    <t>CHQ 1564 - Rubbish Bin - Soba</t>
  </si>
  <si>
    <t>CHQ 1566 - WATER BILL</t>
  </si>
  <si>
    <t>CHQ 1560 - Cygnet Cinema - 50% advance</t>
  </si>
  <si>
    <t>ANZ INTERNET BANKING FUNDS TFER FEES FOR 2015 2016  MEMBER NO P003 - Pathirana Kanishka</t>
  </si>
  <si>
    <r>
      <t xml:space="preserve">TRANSFER FROM HAKMANA DAYANAND </t>
    </r>
    <r>
      <rPr>
        <sz val="11"/>
        <color rgb="FFFF0000"/>
        <rFont val="Calibri"/>
        <family val="2"/>
        <scheme val="minor"/>
      </rPr>
      <t xml:space="preserve">S015 </t>
    </r>
    <r>
      <rPr>
        <sz val="11"/>
        <rFont val="Calibri"/>
        <family val="2"/>
        <scheme val="minor"/>
      </rPr>
      <t>(H018)</t>
    </r>
  </si>
  <si>
    <t>Name</t>
  </si>
  <si>
    <t>Member No</t>
  </si>
  <si>
    <t>DS parent</t>
  </si>
  <si>
    <t>2014/2015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</si>
  <si>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</si>
  <si>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</si>
  <si>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</si>
  <si>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</si>
  <si>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</si>
  <si>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</si>
  <si>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</si>
  <si>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</si>
  <si>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</si>
  <si>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</si>
  <si>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</si>
  <si>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</si>
  <si>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Comments</t>
  </si>
  <si>
    <t>Abeynayake Janaka &amp; Inosha</t>
  </si>
  <si>
    <t>A002</t>
  </si>
  <si>
    <t>M3998</t>
  </si>
  <si>
    <t>Abeyratne Saddamangala</t>
  </si>
  <si>
    <t>A003</t>
  </si>
  <si>
    <t>M3764</t>
  </si>
  <si>
    <t>M4258</t>
  </si>
  <si>
    <t>Abeysekara Lal &amp; Kalyani</t>
  </si>
  <si>
    <t>A004</t>
  </si>
  <si>
    <t>M4107</t>
  </si>
  <si>
    <t>M4281</t>
  </si>
  <si>
    <t>Abeysinghe Buddhika &amp; Manori</t>
  </si>
  <si>
    <t>A005</t>
  </si>
  <si>
    <t>YES</t>
  </si>
  <si>
    <t>M5309</t>
  </si>
  <si>
    <t>Abeysiriwardana Chandra</t>
  </si>
  <si>
    <t>A006</t>
  </si>
  <si>
    <t>M4180</t>
  </si>
  <si>
    <t>Paid Dec 14</t>
  </si>
  <si>
    <t>Abeysuriya(WDC) Chandrasoma &amp; Indrani</t>
  </si>
  <si>
    <t>A007</t>
  </si>
  <si>
    <t>M3766</t>
  </si>
  <si>
    <t>M4102</t>
  </si>
  <si>
    <t>M4182</t>
  </si>
  <si>
    <t>M4292</t>
  </si>
  <si>
    <t>M4857</t>
  </si>
  <si>
    <t>Abeywardhena Sripal &amp; Chintani Pavithra Poddiwala</t>
  </si>
  <si>
    <t>A008</t>
  </si>
  <si>
    <t>M4484</t>
  </si>
  <si>
    <t>M5359</t>
  </si>
  <si>
    <t>Amarasinghe Mahinda &amp; Muditha</t>
  </si>
  <si>
    <t>A011</t>
  </si>
  <si>
    <t>M4104</t>
  </si>
  <si>
    <t>Andarawewa Sanath &amp; Chamila</t>
  </si>
  <si>
    <t>M3854</t>
  </si>
  <si>
    <t>M3924</t>
  </si>
  <si>
    <t>M4686</t>
  </si>
  <si>
    <t>M5340</t>
  </si>
  <si>
    <t>Abeywardana Prashan &amp; Gawri</t>
  </si>
  <si>
    <t>A016</t>
  </si>
  <si>
    <t>M3596</t>
  </si>
  <si>
    <t>M3930</t>
  </si>
  <si>
    <t>Paid Dec14</t>
  </si>
  <si>
    <t>M5353</t>
  </si>
  <si>
    <t>Alles Sanjeeva</t>
  </si>
  <si>
    <t>A017</t>
  </si>
  <si>
    <t>M3679</t>
  </si>
  <si>
    <t>Abeywickrema Rewaka</t>
  </si>
  <si>
    <t>A018</t>
  </si>
  <si>
    <t>M4021</t>
  </si>
  <si>
    <t>M4164</t>
  </si>
  <si>
    <t>A019</t>
  </si>
  <si>
    <t>M4210</t>
  </si>
  <si>
    <t>Abeywardana Heshan</t>
  </si>
  <si>
    <t>A020</t>
  </si>
  <si>
    <t>M4467</t>
  </si>
  <si>
    <t>Paid March 15</t>
  </si>
  <si>
    <t>Amarathunga Udaya</t>
  </si>
  <si>
    <t>M4471</t>
  </si>
  <si>
    <t>M4508</t>
  </si>
  <si>
    <t>M4552</t>
  </si>
  <si>
    <t>M4606</t>
  </si>
  <si>
    <t>M4640</t>
  </si>
  <si>
    <t>M4682</t>
  </si>
  <si>
    <t>M4418</t>
  </si>
  <si>
    <t>M4710</t>
  </si>
  <si>
    <t>M4750</t>
  </si>
  <si>
    <t>M4793</t>
  </si>
  <si>
    <t>M4845</t>
  </si>
  <si>
    <t>M4344</t>
  </si>
  <si>
    <t>M4950</t>
  </si>
  <si>
    <t>M5052</t>
  </si>
  <si>
    <t>M5311</t>
  </si>
  <si>
    <t>Abeysinghe P.B Prema</t>
  </si>
  <si>
    <t>A022</t>
  </si>
  <si>
    <t>M4176</t>
  </si>
  <si>
    <t>Andrews Kamalika</t>
  </si>
  <si>
    <t>A023</t>
  </si>
  <si>
    <t>M4498</t>
  </si>
  <si>
    <t>Amunugama Jeevantha</t>
  </si>
  <si>
    <t>A026</t>
  </si>
  <si>
    <t>M4225</t>
  </si>
  <si>
    <t>M4403</t>
  </si>
  <si>
    <t xml:space="preserve">Athukorala Indika </t>
  </si>
  <si>
    <t>A027</t>
  </si>
  <si>
    <t>M4612</t>
  </si>
  <si>
    <t>M5028</t>
  </si>
  <si>
    <t>M5086</t>
  </si>
  <si>
    <t>M5336</t>
  </si>
  <si>
    <t>Bandara Anura &amp; Indira</t>
  </si>
  <si>
    <t>B002</t>
  </si>
  <si>
    <t>M4646</t>
  </si>
  <si>
    <t>Bandarage Rohan &amp; Aruni</t>
  </si>
  <si>
    <t>B003</t>
  </si>
  <si>
    <t>M4565</t>
  </si>
  <si>
    <t>M5337</t>
  </si>
  <si>
    <t>Barnes Priya &amp; Graham</t>
  </si>
  <si>
    <t>B004</t>
  </si>
  <si>
    <t>M3219</t>
  </si>
  <si>
    <t>M3757</t>
  </si>
  <si>
    <t>Baddeliyanage Mohan &amp; Gayani</t>
  </si>
  <si>
    <t>B005</t>
  </si>
  <si>
    <t>Balasooriya Kalinga &amp; Disna</t>
  </si>
  <si>
    <t>B006</t>
  </si>
  <si>
    <t>M4240</t>
  </si>
  <si>
    <t>M4379</t>
  </si>
  <si>
    <t>Chandraratna Donald &amp; Janaki</t>
  </si>
  <si>
    <t>C001</t>
  </si>
  <si>
    <t>M3804</t>
  </si>
  <si>
    <t>M4459</t>
  </si>
  <si>
    <t>Paid Nov 14</t>
  </si>
  <si>
    <t>M5358</t>
  </si>
  <si>
    <t>Chandrasekara Daya</t>
  </si>
  <si>
    <t>C002</t>
  </si>
  <si>
    <t>Chandrasekera Janath &amp; Damayanthi</t>
  </si>
  <si>
    <t>C003</t>
  </si>
  <si>
    <t>Chandrasekera Lalith &amp; Ruwana</t>
  </si>
  <si>
    <t>C004</t>
  </si>
  <si>
    <t>M4125</t>
  </si>
  <si>
    <t>M4135</t>
  </si>
  <si>
    <t>M4144</t>
  </si>
  <si>
    <t>M4160</t>
  </si>
  <si>
    <t>M 4177</t>
  </si>
  <si>
    <t>M4194</t>
  </si>
  <si>
    <t>M4254</t>
  </si>
  <si>
    <t>M4284</t>
  </si>
  <si>
    <t>M4290</t>
  </si>
  <si>
    <t>M4295</t>
  </si>
  <si>
    <t>M4855</t>
  </si>
  <si>
    <t>M4867</t>
  </si>
  <si>
    <t>M4883</t>
  </si>
  <si>
    <t>M4956</t>
  </si>
  <si>
    <t>Chandratillaka Thilak &amp; Anoja</t>
  </si>
  <si>
    <t>C005</t>
  </si>
  <si>
    <t>M3811</t>
  </si>
  <si>
    <t>M4570</t>
  </si>
  <si>
    <t>M5010</t>
  </si>
  <si>
    <t>Chandraweera Upali &amp; Sarojini</t>
  </si>
  <si>
    <t>C006</t>
  </si>
  <si>
    <t>M3502</t>
  </si>
  <si>
    <t>M4103</t>
  </si>
  <si>
    <t>M4849</t>
  </si>
  <si>
    <t>Coorey Dilshan &amp; Sanjana</t>
  </si>
  <si>
    <t>C007</t>
  </si>
  <si>
    <t>M3293</t>
  </si>
  <si>
    <t>De Silva Dinesh</t>
  </si>
  <si>
    <t>D001</t>
  </si>
  <si>
    <t>M4030</t>
  </si>
  <si>
    <t>M4230</t>
  </si>
  <si>
    <t>M4880</t>
  </si>
  <si>
    <t>De Silva Sanjaya &amp; Suranga(Hikkaduwa)</t>
  </si>
  <si>
    <t>M4067</t>
  </si>
  <si>
    <t>M4085</t>
  </si>
  <si>
    <t>M3885</t>
  </si>
  <si>
    <t>M3843</t>
  </si>
  <si>
    <t>M3907</t>
  </si>
  <si>
    <t>M3949</t>
  </si>
  <si>
    <t>M3973</t>
  </si>
  <si>
    <t>M4463</t>
  </si>
  <si>
    <t>M4505</t>
  </si>
  <si>
    <t>M4519</t>
  </si>
  <si>
    <t>M4546</t>
  </si>
  <si>
    <t>M4595</t>
  </si>
  <si>
    <t>M4635</t>
  </si>
  <si>
    <t>M4672</t>
  </si>
  <si>
    <t>M4415</t>
  </si>
  <si>
    <t>M4448</t>
  </si>
  <si>
    <t>M4743</t>
  </si>
  <si>
    <t>M4785</t>
  </si>
  <si>
    <t>M4829</t>
  </si>
  <si>
    <t>M4336</t>
  </si>
  <si>
    <t>M4935</t>
  </si>
  <si>
    <t>M5047</t>
  </si>
  <si>
    <t>M5305</t>
  </si>
  <si>
    <t>M5365</t>
  </si>
  <si>
    <t>De Silva P.A.</t>
  </si>
  <si>
    <t>D003</t>
  </si>
  <si>
    <t>M4185</t>
  </si>
  <si>
    <t>M4159</t>
  </si>
  <si>
    <t>M4269</t>
  </si>
  <si>
    <t>De Silva Ravi</t>
  </si>
  <si>
    <t>D004</t>
  </si>
  <si>
    <t>De Silva Sajeeva &amp; Kanthi</t>
  </si>
  <si>
    <t>D005</t>
  </si>
  <si>
    <t>De Silva Gehan &amp; Mahesha</t>
  </si>
  <si>
    <t>D006</t>
  </si>
  <si>
    <t>M3665</t>
  </si>
  <si>
    <t>M3965</t>
  </si>
  <si>
    <t>Paid  Dec14</t>
  </si>
  <si>
    <t>M5096</t>
  </si>
  <si>
    <t>De Silva Kithsiri &amp; Arundhi</t>
  </si>
  <si>
    <t>D007</t>
  </si>
  <si>
    <t>M3616</t>
  </si>
  <si>
    <t>M4539</t>
  </si>
  <si>
    <t>Paid dec 14</t>
  </si>
  <si>
    <t>M4894</t>
  </si>
  <si>
    <t>De Silva Sudath &amp; Lakshmi</t>
  </si>
  <si>
    <t>D008</t>
  </si>
  <si>
    <t>M3589</t>
  </si>
  <si>
    <t>M5343</t>
  </si>
  <si>
    <t>De Silva Metta(nanda) &amp; Sunalini</t>
  </si>
  <si>
    <t>D009</t>
  </si>
  <si>
    <t>M3710</t>
  </si>
  <si>
    <t>M4816</t>
  </si>
  <si>
    <t>Devapriya Dhammika &amp; Thushani</t>
  </si>
  <si>
    <t>D012</t>
  </si>
  <si>
    <t>M3635</t>
  </si>
  <si>
    <t>Dharmaratna Shakya &amp; Anuradha</t>
  </si>
  <si>
    <t>D013</t>
  </si>
  <si>
    <t>Dissanayaka Siri &amp; Deepthi</t>
  </si>
  <si>
    <t>D014</t>
  </si>
  <si>
    <t>M4007</t>
  </si>
  <si>
    <t>M4122</t>
  </si>
  <si>
    <t>Paid June 15</t>
  </si>
  <si>
    <t>M4189</t>
  </si>
  <si>
    <t>M4851</t>
  </si>
  <si>
    <t>M4953</t>
  </si>
  <si>
    <t>Diyasena Binaramalee</t>
  </si>
  <si>
    <t>D015</t>
  </si>
  <si>
    <t>M3745</t>
  </si>
  <si>
    <t>M4460</t>
  </si>
  <si>
    <t>Daluwatta Vijitha Senaka &amp; Buddhini</t>
  </si>
  <si>
    <t>D017</t>
  </si>
  <si>
    <t>M4136</t>
  </si>
  <si>
    <t>Paid</t>
  </si>
  <si>
    <t>M4749</t>
  </si>
  <si>
    <t>M4792</t>
  </si>
  <si>
    <t>M4844</t>
  </si>
  <si>
    <t>M4343</t>
  </si>
  <si>
    <t>M4949</t>
  </si>
  <si>
    <t>M5051</t>
  </si>
  <si>
    <t>M5310</t>
  </si>
  <si>
    <t>Dissanayake Nilantha</t>
  </si>
  <si>
    <t>D019</t>
  </si>
  <si>
    <t>M3990</t>
  </si>
  <si>
    <t>De Silva Saj</t>
  </si>
  <si>
    <t>D020</t>
  </si>
  <si>
    <t>M4134</t>
  </si>
  <si>
    <t>M4211</t>
  </si>
  <si>
    <t>M4850</t>
  </si>
  <si>
    <t>M4313</t>
  </si>
  <si>
    <t>M5024</t>
  </si>
  <si>
    <t>M5082</t>
  </si>
  <si>
    <t>M5331</t>
  </si>
  <si>
    <t>M4652</t>
  </si>
  <si>
    <t>M4238</t>
  </si>
  <si>
    <t>M4937</t>
  </si>
  <si>
    <t>M5339</t>
  </si>
  <si>
    <t>Dayananda Rasika</t>
  </si>
  <si>
    <t>D023</t>
  </si>
  <si>
    <t>M4368</t>
  </si>
  <si>
    <t>M4371</t>
  </si>
  <si>
    <t>M4387</t>
  </si>
  <si>
    <t>M4396</t>
  </si>
  <si>
    <t>De Silva Ranjan &amp; Dilshari</t>
  </si>
  <si>
    <t>D024</t>
  </si>
  <si>
    <t>M4425</t>
  </si>
  <si>
    <t>M5368</t>
  </si>
  <si>
    <t>Dissanayake Asanka</t>
  </si>
  <si>
    <t>M4807</t>
  </si>
  <si>
    <t>M4317</t>
  </si>
  <si>
    <t>M4907</t>
  </si>
  <si>
    <t>M5022</t>
  </si>
  <si>
    <t>M5081</t>
  </si>
  <si>
    <t>M5329</t>
  </si>
  <si>
    <t>De Alwis Vineitha</t>
  </si>
  <si>
    <t>D026</t>
  </si>
  <si>
    <t>M4886</t>
  </si>
  <si>
    <t>Dissanayake Wasanthi</t>
  </si>
  <si>
    <t>D027</t>
  </si>
  <si>
    <t>M4390</t>
  </si>
  <si>
    <t>Delgoda Lalin</t>
  </si>
  <si>
    <t>D028</t>
  </si>
  <si>
    <t>M5060</t>
  </si>
  <si>
    <t>Dayarathna Gayan</t>
  </si>
  <si>
    <t>D029</t>
  </si>
  <si>
    <t>M4881</t>
  </si>
  <si>
    <t xml:space="preserve">Dodangoda Upul &amp; Inoka Weerasekara </t>
  </si>
  <si>
    <t>Dodampe Gamage Sujeewa</t>
  </si>
  <si>
    <t>Darmakirti Pubudu &amp; Fernando Malika</t>
  </si>
  <si>
    <t>D032</t>
  </si>
  <si>
    <t>M4386</t>
  </si>
  <si>
    <t>Edirisinghe Chandrika &amp; Dilrukshan</t>
  </si>
  <si>
    <t>E001</t>
  </si>
  <si>
    <t>Ediriweera Rohitha</t>
  </si>
  <si>
    <t>E003</t>
  </si>
  <si>
    <t>M4236</t>
  </si>
  <si>
    <t>M4337</t>
  </si>
  <si>
    <t>Ekanayaka Manjula &amp; Dushantha</t>
  </si>
  <si>
    <t>E004</t>
  </si>
  <si>
    <t>M4045</t>
  </si>
  <si>
    <t>M4149</t>
  </si>
  <si>
    <t>M4165</t>
  </si>
  <si>
    <t>M4261</t>
  </si>
  <si>
    <t>M4279</t>
  </si>
  <si>
    <t>M4853</t>
  </si>
  <si>
    <t>M4895</t>
  </si>
  <si>
    <t xml:space="preserve">Ekanayaka Dinu &amp; Nirma </t>
  </si>
  <si>
    <t>E005</t>
  </si>
  <si>
    <t>M4426</t>
  </si>
  <si>
    <t>Ekanayake Luxman &amp; Anoma</t>
  </si>
  <si>
    <t>E006</t>
  </si>
  <si>
    <t>Elangasinghe Sisira &amp; Padmini</t>
  </si>
  <si>
    <t>E007</t>
  </si>
  <si>
    <t>M3648</t>
  </si>
  <si>
    <t>Paid July 14</t>
  </si>
  <si>
    <t>M4888</t>
  </si>
  <si>
    <t>Fernando Sampath &amp; Nirosha</t>
  </si>
  <si>
    <t>F002</t>
  </si>
  <si>
    <t>M3959</t>
  </si>
  <si>
    <t>Paid May 14</t>
  </si>
  <si>
    <t>M4527</t>
  </si>
  <si>
    <t>Fernando Ranjith &amp; Asoka</t>
  </si>
  <si>
    <t>F004</t>
  </si>
  <si>
    <t>Fernando Shermal</t>
  </si>
  <si>
    <t>F005</t>
  </si>
  <si>
    <t>M4024</t>
  </si>
  <si>
    <t>Fonseka Hasaranga</t>
  </si>
  <si>
    <t>F007</t>
  </si>
  <si>
    <t>M4564</t>
  </si>
  <si>
    <t>Paid June 14</t>
  </si>
  <si>
    <t>Fernando Chathura</t>
  </si>
  <si>
    <t>F008</t>
  </si>
  <si>
    <t>Galappaththi Yasantha Lakmal</t>
  </si>
  <si>
    <t>M3852</t>
  </si>
  <si>
    <t>M4057</t>
  </si>
  <si>
    <t>M4079</t>
  </si>
  <si>
    <t>M3832</t>
  </si>
  <si>
    <t>M3881</t>
  </si>
  <si>
    <t>M3902</t>
  </si>
  <si>
    <t>M3931</t>
  </si>
  <si>
    <t>M3971</t>
  </si>
  <si>
    <t>M3995</t>
  </si>
  <si>
    <t>M4486</t>
  </si>
  <si>
    <t>M4526</t>
  </si>
  <si>
    <t>M4568</t>
  </si>
  <si>
    <t>M4656</t>
  </si>
  <si>
    <t>M4694</t>
  </si>
  <si>
    <t>M4434</t>
  </si>
  <si>
    <t>M4728</t>
  </si>
  <si>
    <t>M4765</t>
  </si>
  <si>
    <t>M4809</t>
  </si>
  <si>
    <t>M4314</t>
  </si>
  <si>
    <t>M4909</t>
  </si>
  <si>
    <t>M5026</t>
  </si>
  <si>
    <t>M5083</t>
  </si>
  <si>
    <t>M5335</t>
  </si>
  <si>
    <t>Galappaththy Chandika &amp; Sumudu</t>
  </si>
  <si>
    <t>M4571</t>
  </si>
  <si>
    <t>G003</t>
  </si>
  <si>
    <t>M4044</t>
  </si>
  <si>
    <t>M4219</t>
  </si>
  <si>
    <t>M4663</t>
  </si>
  <si>
    <t>M4700</t>
  </si>
  <si>
    <t>M4427</t>
  </si>
  <si>
    <t>M4716</t>
  </si>
  <si>
    <t>M4757</t>
  </si>
  <si>
    <t>M4789</t>
  </si>
  <si>
    <t>M4837</t>
  </si>
  <si>
    <t>M4925</t>
  </si>
  <si>
    <t>M5304</t>
  </si>
  <si>
    <t>Gamage (Dodampe) Nimal &amp; Nilakshi</t>
  </si>
  <si>
    <t>M3862</t>
  </si>
  <si>
    <t>M4065</t>
  </si>
  <si>
    <t>M4087</t>
  </si>
  <si>
    <t>M3841</t>
  </si>
  <si>
    <t>M3888</t>
  </si>
  <si>
    <t>M3912</t>
  </si>
  <si>
    <t>M3947</t>
  </si>
  <si>
    <t>M3977</t>
  </si>
  <si>
    <t>M4466</t>
  </si>
  <si>
    <t>M4518</t>
  </si>
  <si>
    <t>M4543</t>
  </si>
  <si>
    <t>M4601</t>
  </si>
  <si>
    <t>M4632</t>
  </si>
  <si>
    <t>M4676</t>
  </si>
  <si>
    <t>M4414</t>
  </si>
  <si>
    <t>M4450</t>
  </si>
  <si>
    <t>M4740</t>
  </si>
  <si>
    <t>M4746</t>
  </si>
  <si>
    <t>M4783</t>
  </si>
  <si>
    <t>M4833</t>
  </si>
  <si>
    <t>M4346</t>
  </si>
  <si>
    <t>M4942</t>
  </si>
  <si>
    <t>M5045</t>
  </si>
  <si>
    <t>M5306</t>
  </si>
  <si>
    <t>M5364</t>
  </si>
  <si>
    <t>Gammanpila Dumidu</t>
  </si>
  <si>
    <t>G005</t>
  </si>
  <si>
    <t>M3674</t>
  </si>
  <si>
    <t>M4800</t>
  </si>
  <si>
    <t>M3694</t>
  </si>
  <si>
    <t>M2364</t>
  </si>
  <si>
    <t>Geevaratna Milton &amp; Manel</t>
  </si>
  <si>
    <t>G007</t>
  </si>
  <si>
    <t>M3725</t>
  </si>
  <si>
    <t>M4868</t>
  </si>
  <si>
    <t>Gunawardene Premawathi</t>
  </si>
  <si>
    <t>G008</t>
  </si>
  <si>
    <t>M3858</t>
  </si>
  <si>
    <t>M3848</t>
  </si>
  <si>
    <t>M5063</t>
  </si>
  <si>
    <t>Gunaratne Lalith &amp; Mangalika</t>
  </si>
  <si>
    <t>G010</t>
  </si>
  <si>
    <t>Gunasekera Rupika &amp; Suren</t>
  </si>
  <si>
    <t>G011</t>
  </si>
  <si>
    <t>M3856</t>
  </si>
  <si>
    <t>M4074</t>
  </si>
  <si>
    <t>Gunasekera Udeni &amp; Dhammika</t>
  </si>
  <si>
    <t>G012</t>
  </si>
  <si>
    <t>M4541</t>
  </si>
  <si>
    <t>Paid Feb15</t>
  </si>
  <si>
    <t>M5371</t>
  </si>
  <si>
    <t>Gunasekera Upali &amp; Arunie</t>
  </si>
  <si>
    <t>M3650</t>
  </si>
  <si>
    <t>M4043</t>
  </si>
  <si>
    <t>M4332</t>
  </si>
  <si>
    <t>Gunasekera Nalin &amp; Ramani</t>
  </si>
  <si>
    <t>G014</t>
  </si>
  <si>
    <t>M3161</t>
  </si>
  <si>
    <t>M4870</t>
  </si>
  <si>
    <t>Gunathilake Chathura</t>
  </si>
  <si>
    <t>G015</t>
  </si>
  <si>
    <t>Gunatilaka Nimal</t>
  </si>
  <si>
    <t>G016</t>
  </si>
  <si>
    <t>M4095</t>
  </si>
  <si>
    <t>M4674</t>
  </si>
  <si>
    <t>Gunatilaka Madira</t>
  </si>
  <si>
    <t>G017</t>
  </si>
  <si>
    <t>M3689</t>
  </si>
  <si>
    <t>M4432</t>
  </si>
  <si>
    <t>Gunatilaka Lal &amp; Karuna</t>
  </si>
  <si>
    <t>M4010</t>
  </si>
  <si>
    <t>M4145</t>
  </si>
  <si>
    <t>M4256</t>
  </si>
  <si>
    <t>M4298</t>
  </si>
  <si>
    <t>Gunawardena Dulip Nandika &amp; Samudini</t>
  </si>
  <si>
    <t>G019</t>
  </si>
  <si>
    <t>M3474</t>
  </si>
  <si>
    <t>M4171</t>
  </si>
  <si>
    <t>M4283</t>
  </si>
  <si>
    <t>M4957</t>
  </si>
  <si>
    <t>Gunawardena Bandula &amp; Gwen</t>
  </si>
  <si>
    <t>G020</t>
  </si>
  <si>
    <t>M4301</t>
  </si>
  <si>
    <t>M4900</t>
  </si>
  <si>
    <t>Gunawardena Rajeeve &amp; Anoma</t>
  </si>
  <si>
    <t>G021</t>
  </si>
  <si>
    <t>M3518</t>
  </si>
  <si>
    <t>M4000</t>
  </si>
  <si>
    <t>Paid  Dec 14</t>
  </si>
  <si>
    <t>M4820</t>
  </si>
  <si>
    <t>Gunawardhana Pramodh</t>
  </si>
  <si>
    <t>G022</t>
  </si>
  <si>
    <t>M3721</t>
  </si>
  <si>
    <t>M4561</t>
  </si>
  <si>
    <t>Gunewardhene Deepika &amp; Gamini</t>
  </si>
  <si>
    <t>G023</t>
  </si>
  <si>
    <t>M3743</t>
  </si>
  <si>
    <t>M4597</t>
  </si>
  <si>
    <t>Paid Npv 14</t>
  </si>
  <si>
    <t>Geethika Thilanka</t>
  </si>
  <si>
    <t>G026</t>
  </si>
  <si>
    <t>Gamagedera Rupa &amp; Sujeeva</t>
  </si>
  <si>
    <t>G027</t>
  </si>
  <si>
    <t>M3837</t>
  </si>
  <si>
    <t>M3942</t>
  </si>
  <si>
    <t>M4495</t>
  </si>
  <si>
    <t>M4628</t>
  </si>
  <si>
    <t>M4911</t>
  </si>
  <si>
    <t>Gallage Chamika</t>
  </si>
  <si>
    <t>G028</t>
  </si>
  <si>
    <t>M4163</t>
  </si>
  <si>
    <t>M4175</t>
  </si>
  <si>
    <t>Gunawardana piyumal</t>
  </si>
  <si>
    <t>M4303</t>
  </si>
  <si>
    <t>M4492</t>
  </si>
  <si>
    <t>M4532</t>
  </si>
  <si>
    <t>M4581</t>
  </si>
  <si>
    <t>M4625</t>
  </si>
  <si>
    <t>M4661</t>
  </si>
  <si>
    <t>M4405</t>
  </si>
  <si>
    <t>M4442</t>
  </si>
  <si>
    <t>M4734</t>
  </si>
  <si>
    <t>M4773</t>
  </si>
  <si>
    <t>M4821</t>
  </si>
  <si>
    <t>M4329</t>
  </si>
  <si>
    <t>M4924</t>
  </si>
  <si>
    <t>M5035</t>
  </si>
  <si>
    <t>M5097</t>
  </si>
  <si>
    <t>M5349</t>
  </si>
  <si>
    <t>Govinnage Upulmali</t>
  </si>
  <si>
    <t>G030</t>
  </si>
  <si>
    <t>M4461</t>
  </si>
  <si>
    <t>Paid  Feb 15</t>
  </si>
  <si>
    <t>M4947</t>
  </si>
  <si>
    <t>Godage Mulakshi</t>
  </si>
  <si>
    <t>G031</t>
  </si>
  <si>
    <t>M4395</t>
  </si>
  <si>
    <t>Galhenage Gihan &amp; Kanishka</t>
  </si>
  <si>
    <t>G032</t>
  </si>
  <si>
    <t>M4399</t>
  </si>
  <si>
    <t>Gunasekara Amila &amp; Kanchana</t>
  </si>
  <si>
    <t>Hemachandra Sarath &amp; Theja</t>
  </si>
  <si>
    <t>H002</t>
  </si>
  <si>
    <t>M3816</t>
  </si>
  <si>
    <t>M4131</t>
  </si>
  <si>
    <t>M4574</t>
  </si>
  <si>
    <t>M4946</t>
  </si>
  <si>
    <t>Hettiarachchi Pandula &amp; Chandi</t>
  </si>
  <si>
    <t>H005</t>
  </si>
  <si>
    <t>M3525</t>
  </si>
  <si>
    <t>Hettiarachchi Theja &amp; Priyanthi</t>
  </si>
  <si>
    <t>H006</t>
  </si>
  <si>
    <t>M2911</t>
  </si>
  <si>
    <t>M2927</t>
  </si>
  <si>
    <t>M2921</t>
  </si>
  <si>
    <t>M2940</t>
  </si>
  <si>
    <t>M3023</t>
  </si>
  <si>
    <t>M2993</t>
  </si>
  <si>
    <t>M3119</t>
  </si>
  <si>
    <t>Paid  Aug 14</t>
  </si>
  <si>
    <t>M4013</t>
  </si>
  <si>
    <t>Hewage Chamara &amp; Nilukshi</t>
  </si>
  <si>
    <t>M4108</t>
  </si>
  <si>
    <t>M3833</t>
  </si>
  <si>
    <t>M3853</t>
  </si>
  <si>
    <t>M3880</t>
  </si>
  <si>
    <t>M3901</t>
  </si>
  <si>
    <t>M3932</t>
  </si>
  <si>
    <t>M3970</t>
  </si>
  <si>
    <t>M3996</t>
  </si>
  <si>
    <t>M4485</t>
  </si>
  <si>
    <t>M4525</t>
  </si>
  <si>
    <t>M4567</t>
  </si>
  <si>
    <t>M4619</t>
  </si>
  <si>
    <t>M4657</t>
  </si>
  <si>
    <t>M4695</t>
  </si>
  <si>
    <t>M4435</t>
  </si>
  <si>
    <t>M4727</t>
  </si>
  <si>
    <t>M4764</t>
  </si>
  <si>
    <t>M4808</t>
  </si>
  <si>
    <t>M4315</t>
  </si>
  <si>
    <t>M4908</t>
  </si>
  <si>
    <t>M5025</t>
  </si>
  <si>
    <t>M5084</t>
  </si>
  <si>
    <t>M5333</t>
  </si>
  <si>
    <t>Hewage Chandradasa</t>
  </si>
  <si>
    <t>H009</t>
  </si>
  <si>
    <t>M4199</t>
  </si>
  <si>
    <t>M4873</t>
  </si>
  <si>
    <t>Hewavitharana Jayantha</t>
  </si>
  <si>
    <t>H010</t>
  </si>
  <si>
    <t>Hewavitharana Padmini &amp; Kalinga Yatigammana</t>
  </si>
  <si>
    <t>H011</t>
  </si>
  <si>
    <t>M3516</t>
  </si>
  <si>
    <t>M4513</t>
  </si>
  <si>
    <t>Paid Oct14</t>
  </si>
  <si>
    <t>M5038</t>
  </si>
  <si>
    <t>Hewavitharana Janaka &amp; Nilanka</t>
  </si>
  <si>
    <t>M4151</t>
  </si>
  <si>
    <t>M4277</t>
  </si>
  <si>
    <t>Habaragamuage, Anuruddha</t>
  </si>
  <si>
    <t>H014</t>
  </si>
  <si>
    <t>M4014</t>
  </si>
  <si>
    <t>M4239</t>
  </si>
  <si>
    <t>Harindra Champika Gamage</t>
  </si>
  <si>
    <t>H015</t>
  </si>
  <si>
    <t>M3847</t>
  </si>
  <si>
    <t>M3834</t>
  </si>
  <si>
    <t>M3905</t>
  </si>
  <si>
    <t>M3988</t>
  </si>
  <si>
    <t>M3989</t>
  </si>
  <si>
    <t>M4534</t>
  </si>
  <si>
    <t>M4638</t>
  </si>
  <si>
    <t>M4689</t>
  </si>
  <si>
    <t>M4778</t>
  </si>
  <si>
    <t>M5076</t>
  </si>
  <si>
    <t>Hathurusinghe Dimuthu</t>
  </si>
  <si>
    <t>ANZ13</t>
  </si>
  <si>
    <t>Paid Aug 14</t>
  </si>
  <si>
    <t>ANZ 13</t>
  </si>
  <si>
    <t>M4704</t>
  </si>
  <si>
    <t>M4742</t>
  </si>
  <si>
    <t>M4780</t>
  </si>
  <si>
    <t>M4827</t>
  </si>
  <si>
    <t>M4916</t>
  </si>
  <si>
    <t>M4930</t>
  </si>
  <si>
    <t>M5043</t>
  </si>
  <si>
    <t>M5303</t>
  </si>
  <si>
    <t>Herath Asoka &amp; Kulangani</t>
  </si>
  <si>
    <t>M3978</t>
  </si>
  <si>
    <t>M4469</t>
  </si>
  <si>
    <t>M4504</t>
  </si>
  <si>
    <t>M4545</t>
  </si>
  <si>
    <t>M4598</t>
  </si>
  <si>
    <t>M4633</t>
  </si>
  <si>
    <t>M4677</t>
  </si>
  <si>
    <t>M4412</t>
  </si>
  <si>
    <t>M4701</t>
  </si>
  <si>
    <t>M4747</t>
  </si>
  <si>
    <t>M4781</t>
  </si>
  <si>
    <t>M4834</t>
  </si>
  <si>
    <t>M4338</t>
  </si>
  <si>
    <t>M4938</t>
  </si>
  <si>
    <t>M5046</t>
  </si>
  <si>
    <t>M5307</t>
  </si>
  <si>
    <t>M5362</t>
  </si>
  <si>
    <t>Hendeniya Wasantha</t>
  </si>
  <si>
    <t>H019</t>
  </si>
  <si>
    <t>M4212</t>
  </si>
  <si>
    <t>Hadinnapola Jeevani</t>
  </si>
  <si>
    <t>H020</t>
  </si>
  <si>
    <t>M4500</t>
  </si>
  <si>
    <t>Herath Tissa</t>
  </si>
  <si>
    <t>H021</t>
  </si>
  <si>
    <t>Hendawitharana Thushantha &amp; Iresha</t>
  </si>
  <si>
    <t>H022</t>
  </si>
  <si>
    <t>M5067</t>
  </si>
  <si>
    <t>Illangage Nalaka &amp; Geetha</t>
  </si>
  <si>
    <t>I001</t>
  </si>
  <si>
    <t>M4061</t>
  </si>
  <si>
    <t>M3950</t>
  </si>
  <si>
    <t>M4200</t>
  </si>
  <si>
    <t>Illangasinghe Sisira &amp; Punya Perera</t>
  </si>
  <si>
    <t>I002</t>
  </si>
  <si>
    <t>M3691</t>
  </si>
  <si>
    <t>M4366</t>
  </si>
  <si>
    <t>M4377</t>
  </si>
  <si>
    <t>Jalthotage Sunil &amp; Kusum</t>
  </si>
  <si>
    <t>J002</t>
  </si>
  <si>
    <t>M3504</t>
  </si>
  <si>
    <t>M4869</t>
  </si>
  <si>
    <t>Jayaratne Rajitha &amp; Nirosha</t>
  </si>
  <si>
    <t>J004</t>
  </si>
  <si>
    <t>M4226</t>
  </si>
  <si>
    <t>M5019</t>
  </si>
  <si>
    <t>Jayawardana Susantha &amp; Luckshani</t>
  </si>
  <si>
    <t>J007</t>
  </si>
  <si>
    <t>M4048</t>
  </si>
  <si>
    <t>Jayawardana Chandra</t>
  </si>
  <si>
    <t>J008</t>
  </si>
  <si>
    <t>M4005</t>
  </si>
  <si>
    <t>M4206</t>
  </si>
  <si>
    <t>M4120</t>
  </si>
  <si>
    <t>M4271</t>
  </si>
  <si>
    <t>M4860</t>
  </si>
  <si>
    <t>Jayawardana Thilak &amp; Sriyani</t>
  </si>
  <si>
    <t>J009</t>
  </si>
  <si>
    <t>M3762</t>
  </si>
  <si>
    <t>M4141</t>
  </si>
  <si>
    <t>M4875</t>
  </si>
  <si>
    <t>Jayawardena Aruna Priyantha</t>
  </si>
  <si>
    <t>J010</t>
  </si>
  <si>
    <t>NEX 13</t>
  </si>
  <si>
    <t>NEX13</t>
  </si>
  <si>
    <t>Jayawardena Renuka &amp; Nalin</t>
  </si>
  <si>
    <t>J011</t>
  </si>
  <si>
    <t>M3754</t>
  </si>
  <si>
    <t>M4006</t>
  </si>
  <si>
    <t>M4207</t>
  </si>
  <si>
    <t>M4181</t>
  </si>
  <si>
    <t>M4291</t>
  </si>
  <si>
    <t>Jayawardena Sarath &amp; Lakmalie</t>
  </si>
  <si>
    <t>J012</t>
  </si>
  <si>
    <t>M3761</t>
  </si>
  <si>
    <t>M4918</t>
  </si>
  <si>
    <t>Jayaweera Lal &amp; Dilhani</t>
  </si>
  <si>
    <t>J013</t>
  </si>
  <si>
    <t>M3491</t>
  </si>
  <si>
    <t>M4111</t>
  </si>
  <si>
    <t>M5064</t>
  </si>
  <si>
    <t>Jayawardena Indira &amp; Dushyantha</t>
  </si>
  <si>
    <t>J015</t>
  </si>
  <si>
    <t>M3645</t>
  </si>
  <si>
    <t>M4603</t>
  </si>
  <si>
    <t>Paid Jan 15</t>
  </si>
  <si>
    <t>Jayakodi Ananda Kumara &amp; Nirosha Galkissage</t>
  </si>
  <si>
    <t>J016</t>
  </si>
  <si>
    <t>M3746</t>
  </si>
  <si>
    <t>M4755</t>
  </si>
  <si>
    <t>Jagoda Don, Palitha &amp; Vajira</t>
  </si>
  <si>
    <t>M4496</t>
  </si>
  <si>
    <t>Jayamanna Rajinda</t>
  </si>
  <si>
    <t>J018</t>
  </si>
  <si>
    <t>M4196</t>
  </si>
  <si>
    <t>Jayasinghe Darshi(D A) &amp; Damayanthi C</t>
  </si>
  <si>
    <t>J 019</t>
  </si>
  <si>
    <t>M4190</t>
  </si>
  <si>
    <t>M4307</t>
  </si>
  <si>
    <t>M5015</t>
  </si>
  <si>
    <t>Jayasinghe Lalitha/Nayomi</t>
  </si>
  <si>
    <t>J020</t>
  </si>
  <si>
    <t>M4360</t>
  </si>
  <si>
    <t>M4398</t>
  </si>
  <si>
    <t>Jayasekara Nimalawansa &amp; Srikanthi</t>
  </si>
  <si>
    <t>J 021</t>
  </si>
  <si>
    <t>M4692</t>
  </si>
  <si>
    <t>Jayasooriya Udaya &amp; Lakkhi</t>
  </si>
  <si>
    <t>J022</t>
  </si>
  <si>
    <t>M5090</t>
  </si>
  <si>
    <t>Kandemulla Chandrasiri &amp; Shanthi</t>
  </si>
  <si>
    <t>K001</t>
  </si>
  <si>
    <t>M4272</t>
  </si>
  <si>
    <t>M4892</t>
  </si>
  <si>
    <t>Kankanamge Ajith &amp; Samandika</t>
  </si>
  <si>
    <t>M3865</t>
  </si>
  <si>
    <t>M4069</t>
  </si>
  <si>
    <t>M4092</t>
  </si>
  <si>
    <t>M3849</t>
  </si>
  <si>
    <t>M3892</t>
  </si>
  <si>
    <t>M3923</t>
  </si>
  <si>
    <t>M3956</t>
  </si>
  <si>
    <t>M3983</t>
  </si>
  <si>
    <t>M4470</t>
  </si>
  <si>
    <t>M4493</t>
  </si>
  <si>
    <t>M4531</t>
  </si>
  <si>
    <t>M4579</t>
  </si>
  <si>
    <t>M4626</t>
  </si>
  <si>
    <t>M4659</t>
  </si>
  <si>
    <t>M4404</t>
  </si>
  <si>
    <t>M4440</t>
  </si>
  <si>
    <t>M4731</t>
  </si>
  <si>
    <t>M4772</t>
  </si>
  <si>
    <t>M4817</t>
  </si>
  <si>
    <t>M4324</t>
  </si>
  <si>
    <t>M4919</t>
  </si>
  <si>
    <t>M5032</t>
  </si>
  <si>
    <t>M5091</t>
  </si>
  <si>
    <t>M5348</t>
  </si>
  <si>
    <t>Kankanige Don Dushantha Rohan &amp; Ishani Asanka</t>
  </si>
  <si>
    <t>M4146</t>
  </si>
  <si>
    <t>Kannangara Dumal &amp; Chaminda</t>
  </si>
  <si>
    <t>K004</t>
  </si>
  <si>
    <t>M3380</t>
  </si>
  <si>
    <t>M3814</t>
  </si>
  <si>
    <t>M4697</t>
  </si>
  <si>
    <t>Kannangara Thusitha &amp; Mirihana Nandika</t>
  </si>
  <si>
    <t>K005</t>
  </si>
  <si>
    <t>M3884</t>
  </si>
  <si>
    <t>M4670</t>
  </si>
  <si>
    <t>M4799</t>
  </si>
  <si>
    <t>Karawita LoKitha &amp; Nadeeka</t>
  </si>
  <si>
    <t>K006</t>
  </si>
  <si>
    <t>Kariyawasam Kamal &amp; Chamarie</t>
  </si>
  <si>
    <t>M3818</t>
  </si>
  <si>
    <t>M4587</t>
  </si>
  <si>
    <t>Paid july 14</t>
  </si>
  <si>
    <t>M4721</t>
  </si>
  <si>
    <t>M4936</t>
  </si>
  <si>
    <t>M5077</t>
  </si>
  <si>
    <t>Kariyawasam Dayal</t>
  </si>
  <si>
    <t>K008</t>
  </si>
  <si>
    <t>M3649</t>
  </si>
  <si>
    <t>M4023</t>
  </si>
  <si>
    <t>M4257</t>
  </si>
  <si>
    <t>M4300</t>
  </si>
  <si>
    <t>M4893</t>
  </si>
  <si>
    <t>Kariyawasam Hemantha</t>
  </si>
  <si>
    <t>K009</t>
  </si>
  <si>
    <t>M3934</t>
  </si>
  <si>
    <t>D2254</t>
  </si>
  <si>
    <t>M4293</t>
  </si>
  <si>
    <t>Kariyawasan Chintha</t>
  </si>
  <si>
    <t>K010</t>
  </si>
  <si>
    <t>Karunarartna Kapila &amp; Renuka Bandaranayake</t>
  </si>
  <si>
    <t>K011</t>
  </si>
  <si>
    <t>M3508</t>
  </si>
  <si>
    <t>M3925</t>
  </si>
  <si>
    <t>M4830</t>
  </si>
  <si>
    <t>Karunarathna Chathura &amp; Amila</t>
  </si>
  <si>
    <t>K012</t>
  </si>
  <si>
    <t>Karunaratne Tatiyajith &amp; Dilrukshi</t>
  </si>
  <si>
    <t>M4651</t>
  </si>
  <si>
    <t>M4724</t>
  </si>
  <si>
    <t>M4806</t>
  </si>
  <si>
    <t>M4316</t>
  </si>
  <si>
    <t>M4906</t>
  </si>
  <si>
    <t>M5023</t>
  </si>
  <si>
    <t>M5080</t>
  </si>
  <si>
    <t>M5328</t>
  </si>
  <si>
    <t>Katulanda Kapila &amp; Kanchana</t>
  </si>
  <si>
    <t>K014</t>
  </si>
  <si>
    <t>M4123</t>
  </si>
  <si>
    <t>M4482</t>
  </si>
  <si>
    <t>M4229</t>
  </si>
  <si>
    <t>M4358</t>
  </si>
  <si>
    <t>M5070</t>
  </si>
  <si>
    <t>Kekulawala Upali &amp; Deepa</t>
  </si>
  <si>
    <t>K015</t>
  </si>
  <si>
    <t>M4008</t>
  </si>
  <si>
    <t>M4153</t>
  </si>
  <si>
    <t>M4264</t>
  </si>
  <si>
    <t>M4863</t>
  </si>
  <si>
    <t>Kellapatha Pradeep &amp; Samangi</t>
  </si>
  <si>
    <t>M4075</t>
  </si>
  <si>
    <t>M4456</t>
  </si>
  <si>
    <t>M4761</t>
  </si>
  <si>
    <t>M4839</t>
  </si>
  <si>
    <t>Kodagoda Chulani</t>
  </si>
  <si>
    <t>K017</t>
  </si>
  <si>
    <t>M3652</t>
  </si>
  <si>
    <t>M4154</t>
  </si>
  <si>
    <t>M4874</t>
  </si>
  <si>
    <t>Kodicara Prins &amp; Dilmi</t>
  </si>
  <si>
    <t>K018</t>
  </si>
  <si>
    <t>M4590</t>
  </si>
  <si>
    <t>Paid Oct 14</t>
  </si>
  <si>
    <t>M4769</t>
  </si>
  <si>
    <t>Kodituwakku Nihal &amp; Lakshmi</t>
  </si>
  <si>
    <t>K019</t>
  </si>
  <si>
    <t>M3701</t>
  </si>
  <si>
    <t>M3827</t>
  </si>
  <si>
    <t>M3864</t>
  </si>
  <si>
    <t>M3914</t>
  </si>
  <si>
    <t>Kotuwegedara Ranjith &amp; Rashmi</t>
  </si>
  <si>
    <t>K021</t>
  </si>
  <si>
    <t>M3567</t>
  </si>
  <si>
    <t>Kotuwegoda Kumara &amp; Asoka</t>
  </si>
  <si>
    <t>K022</t>
  </si>
  <si>
    <t>M3960</t>
  </si>
  <si>
    <t>Kudabalage Chaminda &amp; Samanmalie</t>
  </si>
  <si>
    <t>M3868</t>
  </si>
  <si>
    <t>M3919</t>
  </si>
  <si>
    <t>M4517</t>
  </si>
  <si>
    <t>M4607</t>
  </si>
  <si>
    <t>M4641</t>
  </si>
  <si>
    <t>M4683</t>
  </si>
  <si>
    <t>M4419</t>
  </si>
  <si>
    <t>M4711</t>
  </si>
  <si>
    <t>M4751</t>
  </si>
  <si>
    <t>M4794</t>
  </si>
  <si>
    <t>M4846</t>
  </si>
  <si>
    <t>M4848</t>
  </si>
  <si>
    <t>M4345</t>
  </si>
  <si>
    <t>M5001</t>
  </si>
  <si>
    <t>M5053</t>
  </si>
  <si>
    <t>M5312</t>
  </si>
  <si>
    <t>Kulasekera Priyantha &amp; Udeni Kumari</t>
  </si>
  <si>
    <t>K024</t>
  </si>
  <si>
    <t>Kulesekera Champa</t>
  </si>
  <si>
    <t>M4077</t>
  </si>
  <si>
    <t>M3878</t>
  </si>
  <si>
    <t>M3967</t>
  </si>
  <si>
    <t>M4524</t>
  </si>
  <si>
    <t>M4658</t>
  </si>
  <si>
    <t>M4725</t>
  </si>
  <si>
    <t>M4318</t>
  </si>
  <si>
    <t>M5079</t>
  </si>
  <si>
    <t>Kumarasinghe Prasad &amp; Priyanthi</t>
  </si>
  <si>
    <t>K027</t>
  </si>
  <si>
    <t>M3297</t>
  </si>
  <si>
    <t>M4128</t>
  </si>
  <si>
    <t>M4859</t>
  </si>
  <si>
    <t>Kumarasinghe Dulmini</t>
  </si>
  <si>
    <t>K028</t>
  </si>
  <si>
    <t>M3908</t>
  </si>
  <si>
    <t>M4636</t>
  </si>
  <si>
    <t>M4392</t>
  </si>
  <si>
    <t>Kurukulasuriyage Bharatha &amp; Prasadi</t>
  </si>
  <si>
    <t>K029</t>
  </si>
  <si>
    <t>M3810</t>
  </si>
  <si>
    <t>M4126</t>
  </si>
  <si>
    <t>Paid Sep 14</t>
  </si>
  <si>
    <t>M4614</t>
  </si>
  <si>
    <t>M4759</t>
  </si>
  <si>
    <t>Kuruppu Sidath &amp; Milanthi</t>
  </si>
  <si>
    <t>K030</t>
  </si>
  <si>
    <t>M4220</t>
  </si>
  <si>
    <t>M4367</t>
  </si>
  <si>
    <t>Kuruppu Mahinda &amp; Indraji</t>
  </si>
  <si>
    <t>M3803</t>
  </si>
  <si>
    <t>M4591</t>
  </si>
  <si>
    <t>Kanapeddala G. Harendra Champika &amp; Priyanthi</t>
  </si>
  <si>
    <t>K033</t>
  </si>
  <si>
    <t>M3933</t>
  </si>
  <si>
    <t xml:space="preserve">K N Sanath Kumara </t>
  </si>
  <si>
    <t>K034</t>
  </si>
  <si>
    <t>M4362</t>
  </si>
  <si>
    <t>Karunarat Henaka karuna Chathura</t>
  </si>
  <si>
    <t>K035</t>
  </si>
  <si>
    <t>M4451</t>
  </si>
  <si>
    <t>Kularatna Lakshman/Shyamane</t>
  </si>
  <si>
    <t>K036</t>
  </si>
  <si>
    <t>M4354</t>
  </si>
  <si>
    <t>M4310</t>
  </si>
  <si>
    <t>Karawita Santhusha</t>
  </si>
  <si>
    <t>K037</t>
  </si>
  <si>
    <t>M4287</t>
  </si>
  <si>
    <t>Kathriarachchi Lakshika</t>
  </si>
  <si>
    <t>M4910</t>
  </si>
  <si>
    <t>M5027</t>
  </si>
  <si>
    <t>M5085</t>
  </si>
  <si>
    <t>M5334</t>
  </si>
  <si>
    <t>Lekamalage Sanjaya &amp; Vanisha</t>
  </si>
  <si>
    <t>M4037</t>
  </si>
  <si>
    <t>Liyanaarchchi Nihal &amp; Vijitha</t>
  </si>
  <si>
    <t>L002</t>
  </si>
  <si>
    <t>M3629</t>
  </si>
  <si>
    <t>pd last F/Y</t>
  </si>
  <si>
    <t>M4934</t>
  </si>
  <si>
    <t>Liyanage Ranjith &amp; Indrani</t>
  </si>
  <si>
    <t>M4031</t>
  </si>
  <si>
    <t>M4223</t>
  </si>
  <si>
    <t>M4370</t>
  </si>
  <si>
    <t>M4732</t>
  </si>
  <si>
    <t>M4770</t>
  </si>
  <si>
    <t>M4818</t>
  </si>
  <si>
    <t>M4325</t>
  </si>
  <si>
    <t>M4920</t>
  </si>
  <si>
    <t>M5033</t>
  </si>
  <si>
    <t>M5345</t>
  </si>
  <si>
    <t>Liyanage Saman</t>
  </si>
  <si>
    <t>L004</t>
  </si>
  <si>
    <t>M4187</t>
  </si>
  <si>
    <t>Paid April 15</t>
  </si>
  <si>
    <t>Liyanage Chaminda &amp; Kusala</t>
  </si>
  <si>
    <t>M4558</t>
  </si>
  <si>
    <t>M4613</t>
  </si>
  <si>
    <t>M4648</t>
  </si>
  <si>
    <t>M4690</t>
  </si>
  <si>
    <t>M4424</t>
  </si>
  <si>
    <t>M4714</t>
  </si>
  <si>
    <t>M4758</t>
  </si>
  <si>
    <t>M4802</t>
  </si>
  <si>
    <t>M4309</t>
  </si>
  <si>
    <t>M4913</t>
  </si>
  <si>
    <t>M5017</t>
  </si>
  <si>
    <t>M5062</t>
  </si>
  <si>
    <t>Liyanage Sanjeeva &amp; Gayani</t>
  </si>
  <si>
    <t>L006</t>
  </si>
  <si>
    <t>M4035</t>
  </si>
  <si>
    <t>M4209</t>
  </si>
  <si>
    <t>M4536</t>
  </si>
  <si>
    <t>M4285</t>
  </si>
  <si>
    <t>M4889</t>
  </si>
  <si>
    <t>Liyanage Ajantha &amp; Ayanka</t>
  </si>
  <si>
    <t>L007</t>
  </si>
  <si>
    <t>Liyanage Nihal &amp; Nelka</t>
  </si>
  <si>
    <t>L008</t>
  </si>
  <si>
    <t>M4480</t>
  </si>
  <si>
    <t>Liyanage Anuruddha &amp; Rohini</t>
  </si>
  <si>
    <t>L009</t>
  </si>
  <si>
    <t>M4012</t>
  </si>
  <si>
    <t>M4129</t>
  </si>
  <si>
    <t>M4514</t>
  </si>
  <si>
    <t>{Paid July 14</t>
  </si>
  <si>
    <t>M4664</t>
  </si>
  <si>
    <t>Liyanage Mahipala</t>
  </si>
  <si>
    <t>L012</t>
  </si>
  <si>
    <t>M4507</t>
  </si>
  <si>
    <t>PaidAug 14</t>
  </si>
  <si>
    <t>M4688</t>
  </si>
  <si>
    <t>M4788</t>
  </si>
  <si>
    <t>M4927</t>
  </si>
  <si>
    <t>M5308</t>
  </si>
  <si>
    <t>M5323</t>
  </si>
  <si>
    <t>Liyanage Priyanwada &amp; Mohan</t>
  </si>
  <si>
    <t>L013</t>
  </si>
  <si>
    <t>M4101</t>
  </si>
  <si>
    <t>Liyanage Siripala Winnie</t>
  </si>
  <si>
    <t>L014</t>
  </si>
  <si>
    <t>M5318</t>
  </si>
  <si>
    <t>Madurapperuma Nishantha</t>
  </si>
  <si>
    <t>M3915</t>
  </si>
  <si>
    <t>M4497</t>
  </si>
  <si>
    <t>M4528</t>
  </si>
  <si>
    <t>M4577</t>
  </si>
  <si>
    <t>M4622</t>
  </si>
  <si>
    <t>M4654</t>
  </si>
  <si>
    <t>M4401</t>
  </si>
  <si>
    <t>M4439</t>
  </si>
  <si>
    <t>M4730</t>
  </si>
  <si>
    <t>M4768</t>
  </si>
  <si>
    <t>M4811</t>
  </si>
  <si>
    <t>M4323</t>
  </si>
  <si>
    <t>M4915</t>
  </si>
  <si>
    <t>M5031</t>
  </si>
  <si>
    <t>M5087</t>
  </si>
  <si>
    <t>M5341</t>
  </si>
  <si>
    <t>Maitipe Naminda &amp; Samanthi</t>
  </si>
  <si>
    <t>M003</t>
  </si>
  <si>
    <t>M4022</t>
  </si>
  <si>
    <t>M4169</t>
  </si>
  <si>
    <t>Mapa Sanath &amp; Harshini</t>
  </si>
  <si>
    <t>M004</t>
  </si>
  <si>
    <t>M3894</t>
  </si>
  <si>
    <t>M4872</t>
  </si>
  <si>
    <t>Martin Lionel &amp; Anoma</t>
  </si>
  <si>
    <t>M4059</t>
  </si>
  <si>
    <t>M3921</t>
  </si>
  <si>
    <t>M3999</t>
  </si>
  <si>
    <t>M4945</t>
  </si>
  <si>
    <t>Mathota Ajith &amp; Kumudunie</t>
  </si>
  <si>
    <t>M006</t>
  </si>
  <si>
    <t>M3951</t>
  </si>
  <si>
    <t>M4933</t>
  </si>
  <si>
    <t>Meegahage Soma &amp; Manel</t>
  </si>
  <si>
    <t>M007</t>
  </si>
  <si>
    <t>M1722</t>
  </si>
  <si>
    <t>M4255</t>
  </si>
  <si>
    <t>Mendis Lal &amp; Padma</t>
  </si>
  <si>
    <t>M009</t>
  </si>
  <si>
    <t>M3935</t>
  </si>
  <si>
    <t>M4184</t>
  </si>
  <si>
    <t>M4267</t>
  </si>
  <si>
    <t>M5005</t>
  </si>
  <si>
    <t>M5029</t>
  </si>
  <si>
    <t>Mendis Ariyaman &amp; Cis</t>
  </si>
  <si>
    <t>M010</t>
  </si>
  <si>
    <t>Moneragala Prasanna &amp; Nimmi</t>
  </si>
  <si>
    <t>M011</t>
  </si>
  <si>
    <t>M3751</t>
  </si>
  <si>
    <t>M4610</t>
  </si>
  <si>
    <t>M5066</t>
  </si>
  <si>
    <t>Munasinghe Mahisha</t>
  </si>
  <si>
    <t>M012</t>
  </si>
  <si>
    <t>Munindradasa Anil &amp; Charmi</t>
  </si>
  <si>
    <t>M013</t>
  </si>
  <si>
    <t>M4114</t>
  </si>
  <si>
    <t>M4186</t>
  </si>
  <si>
    <t>Muwanwella Niroshan &amp; Maliththa</t>
  </si>
  <si>
    <t>M014</t>
  </si>
  <si>
    <t>M3718</t>
  </si>
  <si>
    <t>M3922</t>
  </si>
  <si>
    <t>M4798</t>
  </si>
  <si>
    <t>Mapa Wasantha &amp; Niroshini</t>
  </si>
  <si>
    <t>M015</t>
  </si>
  <si>
    <t>Mallawaratchchi Harshini</t>
  </si>
  <si>
    <t>M016</t>
  </si>
  <si>
    <t>M4016</t>
  </si>
  <si>
    <t>Marakkalage Tilak &amp; Padmini</t>
  </si>
  <si>
    <t>M4204</t>
  </si>
  <si>
    <t>M4231</t>
  </si>
  <si>
    <t>M5072</t>
  </si>
  <si>
    <t>M5078</t>
  </si>
  <si>
    <t>M5094</t>
  </si>
  <si>
    <t>M5325</t>
  </si>
  <si>
    <t>Mendis Suneth &amp; Charitha</t>
  </si>
  <si>
    <t>M018</t>
  </si>
  <si>
    <t>M4213</t>
  </si>
  <si>
    <t>M4217</t>
  </si>
  <si>
    <t>M4356</t>
  </si>
  <si>
    <t>M4735</t>
  </si>
  <si>
    <t>Mahathalagalage Nandaka &amp; Prashanthika</t>
  </si>
  <si>
    <t>M019</t>
  </si>
  <si>
    <t>M4352</t>
  </si>
  <si>
    <t>Mendis Kumudini</t>
  </si>
  <si>
    <t>M020</t>
  </si>
  <si>
    <t>Madurawalage Dimuth</t>
  </si>
  <si>
    <t>M4428</t>
  </si>
  <si>
    <t>M4723</t>
  </si>
  <si>
    <t>M4763</t>
  </si>
  <si>
    <t>M4804</t>
  </si>
  <si>
    <t>M4312</t>
  </si>
  <si>
    <t>M4905</t>
  </si>
  <si>
    <t>M5021</t>
  </si>
  <si>
    <t>M5075</t>
  </si>
  <si>
    <t>M5330</t>
  </si>
  <si>
    <t>Mallawa Dayanath &amp; Sandamalee</t>
  </si>
  <si>
    <t>M022</t>
  </si>
  <si>
    <t>M4385</t>
  </si>
  <si>
    <t>Nanayakkara Lilantha &amp; Nilanka</t>
  </si>
  <si>
    <t>N001</t>
  </si>
  <si>
    <t>M4576</t>
  </si>
  <si>
    <t>M5356</t>
  </si>
  <si>
    <t>Nanayakkara Parakrama &amp; Arosha</t>
  </si>
  <si>
    <t>N002</t>
  </si>
  <si>
    <t>M4117</t>
  </si>
  <si>
    <t>M4252</t>
  </si>
  <si>
    <t>M4289</t>
  </si>
  <si>
    <t>M4871</t>
  </si>
  <si>
    <t>Nayanakeerthi Tamara</t>
  </si>
  <si>
    <t>N004</t>
  </si>
  <si>
    <t>Nelson Hiran Malcolm</t>
  </si>
  <si>
    <t>N005</t>
  </si>
  <si>
    <t>M4119</t>
  </si>
  <si>
    <t>M4132</t>
  </si>
  <si>
    <t>M4156</t>
  </si>
  <si>
    <t>M4479</t>
  </si>
  <si>
    <t>Paid July 15</t>
  </si>
  <si>
    <t>M4593</t>
  </si>
  <si>
    <t>M5354</t>
  </si>
  <si>
    <t>Nawarathna Nushan</t>
  </si>
  <si>
    <t>N006</t>
  </si>
  <si>
    <t>M5058</t>
  </si>
  <si>
    <t>Obeysekara Mohan &amp; Sanjika</t>
  </si>
  <si>
    <t>M5092</t>
  </si>
  <si>
    <t>M5347</t>
  </si>
  <si>
    <t>Palihakkara Wipul &amp; Shyamala</t>
  </si>
  <si>
    <t>P001</t>
  </si>
  <si>
    <t xml:space="preserve">Paranavithana Kaushalya </t>
  </si>
  <si>
    <t>M3765</t>
  </si>
  <si>
    <t>M3871</t>
  </si>
  <si>
    <t>M4076</t>
  </si>
  <si>
    <t>M4099</t>
  </si>
  <si>
    <t>M3877</t>
  </si>
  <si>
    <t>M3898</t>
  </si>
  <si>
    <t>M3928</t>
  </si>
  <si>
    <t>M3964</t>
  </si>
  <si>
    <t>M3987</t>
  </si>
  <si>
    <t>M4477</t>
  </si>
  <si>
    <t>M4515</t>
  </si>
  <si>
    <t>M4557</t>
  </si>
  <si>
    <t>M4615</t>
  </si>
  <si>
    <t>M4693</t>
  </si>
  <si>
    <t>M4429</t>
  </si>
  <si>
    <t>M4720</t>
  </si>
  <si>
    <t>M4762</t>
  </si>
  <si>
    <t>M4803</t>
  </si>
  <si>
    <t>M4311</t>
  </si>
  <si>
    <t>M4904</t>
  </si>
  <si>
    <t>M5020</t>
  </si>
  <si>
    <t>M5073</t>
  </si>
  <si>
    <t>Pathirana Kanishka</t>
  </si>
  <si>
    <t>M4679</t>
  </si>
  <si>
    <t>Pelpola Chapa &amp; Nalika</t>
  </si>
  <si>
    <t>P004</t>
  </si>
  <si>
    <t>M3869</t>
  </si>
  <si>
    <t>M5369</t>
  </si>
  <si>
    <t xml:space="preserve">Pereira Romani &amp; </t>
  </si>
  <si>
    <t>P005</t>
  </si>
  <si>
    <t>P007</t>
  </si>
  <si>
    <t>M3861</t>
  </si>
  <si>
    <t>M3846</t>
  </si>
  <si>
    <t>M3891</t>
  </si>
  <si>
    <t>M3911</t>
  </si>
  <si>
    <t>M3952</t>
  </si>
  <si>
    <t>M3975</t>
  </si>
  <si>
    <t>M4468</t>
  </si>
  <si>
    <t>M4506</t>
  </si>
  <si>
    <t>M4547</t>
  </si>
  <si>
    <t>M4600</t>
  </si>
  <si>
    <t>adjusted with the time of payment</t>
  </si>
  <si>
    <t>M4637</t>
  </si>
  <si>
    <t>M4681</t>
  </si>
  <si>
    <t>M4417</t>
  </si>
  <si>
    <t>M4703</t>
  </si>
  <si>
    <t>M4748</t>
  </si>
  <si>
    <t>M4786</t>
  </si>
  <si>
    <t>M4838</t>
  </si>
  <si>
    <t>M4342</t>
  </si>
  <si>
    <t>M4941</t>
  </si>
  <si>
    <t>M5049</t>
  </si>
  <si>
    <t>Perera Sudheera &amp; Nilmini</t>
  </si>
  <si>
    <t>P008</t>
  </si>
  <si>
    <t>M4452</t>
  </si>
  <si>
    <t>Paid Sept 14</t>
  </si>
  <si>
    <t>Perera Dhammika &amp; Kanchana</t>
  </si>
  <si>
    <t>P009</t>
  </si>
  <si>
    <t>M3528</t>
  </si>
  <si>
    <t>M4575</t>
  </si>
  <si>
    <t>Paid Mar 15</t>
  </si>
  <si>
    <t>Perera Anil &amp; Menaka</t>
  </si>
  <si>
    <t>P010</t>
  </si>
  <si>
    <t>M3631</t>
  </si>
  <si>
    <t>M4884</t>
  </si>
  <si>
    <t>Perera Anura &amp; Chandani</t>
  </si>
  <si>
    <t>P011</t>
  </si>
  <si>
    <t>M4009</t>
  </si>
  <si>
    <t>M4147</t>
  </si>
  <si>
    <t>M4193</t>
  </si>
  <si>
    <t>M4263</t>
  </si>
  <si>
    <t>M4862</t>
  </si>
  <si>
    <t>Perera Anil Milton &amp; Chinthika</t>
  </si>
  <si>
    <t>P012</t>
  </si>
  <si>
    <t>M3879</t>
  </si>
  <si>
    <t>M4605</t>
  </si>
  <si>
    <t>M4431</t>
  </si>
  <si>
    <t>M5322</t>
  </si>
  <si>
    <t>Perera Sunil &amp; Tamara (OS)</t>
  </si>
  <si>
    <t>M3829</t>
  </si>
  <si>
    <t>M3867</t>
  </si>
  <si>
    <t>M4070</t>
  </si>
  <si>
    <t>M4091</t>
  </si>
  <si>
    <t>M3850</t>
  </si>
  <si>
    <t>M3890</t>
  </si>
  <si>
    <t>M3916</t>
  </si>
  <si>
    <t>M3957</t>
  </si>
  <si>
    <t>M3984</t>
  </si>
  <si>
    <t>M4473</t>
  </si>
  <si>
    <t>M4510</t>
  </si>
  <si>
    <t>M4548</t>
  </si>
  <si>
    <t>M4608</t>
  </si>
  <si>
    <t>M4644</t>
  </si>
  <si>
    <t>M4684</t>
  </si>
  <si>
    <t>M4420</t>
  </si>
  <si>
    <t>M4707</t>
  </si>
  <si>
    <t>M4754</t>
  </si>
  <si>
    <t>M4791</t>
  </si>
  <si>
    <t>M4841</t>
  </si>
  <si>
    <t>M4340</t>
  </si>
  <si>
    <t>M5004</t>
  </si>
  <si>
    <t>M5056</t>
  </si>
  <si>
    <t>M5317</t>
  </si>
  <si>
    <t>Perera Gunadasa &amp; Rajika</t>
  </si>
  <si>
    <t>M3484</t>
  </si>
  <si>
    <t>M4639</t>
  </si>
  <si>
    <t>M4702</t>
  </si>
  <si>
    <t>M4709</t>
  </si>
  <si>
    <t>M4795</t>
  </si>
  <si>
    <t>M4842</t>
  </si>
  <si>
    <t>M4348</t>
  </si>
  <si>
    <t>M4948</t>
  </si>
  <si>
    <t>M5050</t>
  </si>
  <si>
    <t>M5314</t>
  </si>
  <si>
    <t>Piyasena Prasanna &amp; Shiromi</t>
  </si>
  <si>
    <t>P015</t>
  </si>
  <si>
    <t>M4105</t>
  </si>
  <si>
    <t>M4274</t>
  </si>
  <si>
    <t>Ponsuge Asoka</t>
  </si>
  <si>
    <t>P016</t>
  </si>
  <si>
    <t>Premarathna Lalith &amp; Thamara</t>
  </si>
  <si>
    <t>Yes</t>
  </si>
  <si>
    <t>M4535</t>
  </si>
  <si>
    <t>M4589</t>
  </si>
  <si>
    <t>M4630</t>
  </si>
  <si>
    <t>M4667</t>
  </si>
  <si>
    <t>M4410</t>
  </si>
  <si>
    <t>M4446</t>
  </si>
  <si>
    <t>M4739</t>
  </si>
  <si>
    <t>M4777</t>
  </si>
  <si>
    <t>M4826</t>
  </si>
  <si>
    <t>M4334</t>
  </si>
  <si>
    <t>M4928</t>
  </si>
  <si>
    <t>M5040</t>
  </si>
  <si>
    <t>M5099</t>
  </si>
  <si>
    <t>M5357</t>
  </si>
  <si>
    <t>Punchihewa Suresh &amp; Achala</t>
  </si>
  <si>
    <t>P018</t>
  </si>
  <si>
    <t>M4538</t>
  </si>
  <si>
    <t>M4696</t>
  </si>
  <si>
    <t>M5367</t>
  </si>
  <si>
    <t>M4205</t>
  </si>
  <si>
    <t>Pathiratna Bimsara</t>
  </si>
  <si>
    <t>P020</t>
  </si>
  <si>
    <t>M4066</t>
  </si>
  <si>
    <t>Perera Liyanage Mathanga &amp; Nayana</t>
  </si>
  <si>
    <t>P023</t>
  </si>
  <si>
    <t>M4214</t>
  </si>
  <si>
    <t>M4216</t>
  </si>
  <si>
    <t>M4222</t>
  </si>
  <si>
    <t>M4224</t>
  </si>
  <si>
    <t>M351</t>
  </si>
  <si>
    <t>M4351</t>
  </si>
  <si>
    <t>M4365</t>
  </si>
  <si>
    <t>M4381</t>
  </si>
  <si>
    <t>Pathirathne Kosala/ Kanchana</t>
  </si>
  <si>
    <t>P024</t>
  </si>
  <si>
    <t>M4361</t>
  </si>
  <si>
    <t>M4835</t>
  </si>
  <si>
    <t>Pandithasekara Ajith /Jeewa</t>
  </si>
  <si>
    <t>P025</t>
  </si>
  <si>
    <t>M4364</t>
  </si>
  <si>
    <t>M4378</t>
  </si>
  <si>
    <t>M5068</t>
  </si>
  <si>
    <t>Pathiraja Mithra</t>
  </si>
  <si>
    <t>P027</t>
  </si>
  <si>
    <t xml:space="preserve">Pathirage Lal </t>
  </si>
  <si>
    <t>P028</t>
  </si>
  <si>
    <t>M4299</t>
  </si>
  <si>
    <t>M4879</t>
  </si>
  <si>
    <t>Panagoda Omalka(OMA) &amp; Thyaga</t>
  </si>
  <si>
    <t>M5089</t>
  </si>
  <si>
    <t>M5342</t>
  </si>
  <si>
    <t>Pathiranage Amila &amp; Dilka</t>
  </si>
  <si>
    <t>M5065</t>
  </si>
  <si>
    <t>Palliyaguru Mahendra &amp;  Pavithra</t>
  </si>
  <si>
    <t>P031</t>
  </si>
  <si>
    <t>M4394</t>
  </si>
  <si>
    <t>Rajakaruna Sumedha</t>
  </si>
  <si>
    <t>M3822</t>
  </si>
  <si>
    <t>M3860</t>
  </si>
  <si>
    <t>M4080</t>
  </si>
  <si>
    <t>M4086</t>
  </si>
  <si>
    <t>M3840</t>
  </si>
  <si>
    <t>M3887</t>
  </si>
  <si>
    <t>M3910</t>
  </si>
  <si>
    <t>M3946</t>
  </si>
  <si>
    <t>M3976</t>
  </si>
  <si>
    <t>M4465</t>
  </si>
  <si>
    <t>M4501</t>
  </si>
  <si>
    <t>M4542</t>
  </si>
  <si>
    <t>M4599</t>
  </si>
  <si>
    <t>M4631</t>
  </si>
  <si>
    <t>M4675</t>
  </si>
  <si>
    <t>M4413</t>
  </si>
  <si>
    <t>M4449</t>
  </si>
  <si>
    <t>M4745</t>
  </si>
  <si>
    <t>M4782</t>
  </si>
  <si>
    <t>M4832</t>
  </si>
  <si>
    <t>M4341</t>
  </si>
  <si>
    <t>M4940</t>
  </si>
  <si>
    <t>M5044</t>
  </si>
  <si>
    <t>M5363</t>
  </si>
  <si>
    <t>Rajakaruna Sarath &amp; Srima</t>
  </si>
  <si>
    <t>R002</t>
  </si>
  <si>
    <t>M4588</t>
  </si>
  <si>
    <t>M4932</t>
  </si>
  <si>
    <t>Rajakaruna Mahes &amp; Ramela</t>
  </si>
  <si>
    <t>R003</t>
  </si>
  <si>
    <t>M3564</t>
  </si>
  <si>
    <t>M4718</t>
  </si>
  <si>
    <t>M5016</t>
  </si>
  <si>
    <t>Rajamanthri Hemantha</t>
  </si>
  <si>
    <t>R004</t>
  </si>
  <si>
    <t>M4088</t>
  </si>
  <si>
    <t>M3842</t>
  </si>
  <si>
    <t>M3886</t>
  </si>
  <si>
    <t>M3913</t>
  </si>
  <si>
    <t>M3948</t>
  </si>
  <si>
    <t>M3974</t>
  </si>
  <si>
    <t>M4464</t>
  </si>
  <si>
    <t>M4503</t>
  </si>
  <si>
    <t>M4544</t>
  </si>
  <si>
    <t>M4562</t>
  </si>
  <si>
    <t>M4563</t>
  </si>
  <si>
    <t>M4582</t>
  </si>
  <si>
    <t>M4712</t>
  </si>
  <si>
    <t>M4744</t>
  </si>
  <si>
    <t>M4784</t>
  </si>
  <si>
    <t>M4831</t>
  </si>
  <si>
    <t>M4347</t>
  </si>
  <si>
    <t>M4943</t>
  </si>
  <si>
    <t>Ranasinghe Nishani</t>
  </si>
  <si>
    <t>R006</t>
  </si>
  <si>
    <t>M3513</t>
  </si>
  <si>
    <t>Ranatunga Shyamal &amp; Jinadaree</t>
  </si>
  <si>
    <t>R007</t>
  </si>
  <si>
    <t>M3696</t>
  </si>
  <si>
    <t>M4227</t>
  </si>
  <si>
    <t>M5071</t>
  </si>
  <si>
    <t>Ranatunga Don Kithsiri &amp; Subhashini</t>
  </si>
  <si>
    <t>R008</t>
  </si>
  <si>
    <t>M4457</t>
  </si>
  <si>
    <t>M5366</t>
  </si>
  <si>
    <t>Ranawake Thisara &amp; Sulari</t>
  </si>
  <si>
    <t>R009</t>
  </si>
  <si>
    <t>M4063</t>
  </si>
  <si>
    <t>Ranaweera Hemanga</t>
  </si>
  <si>
    <t>R010</t>
  </si>
  <si>
    <t>M3738</t>
  </si>
  <si>
    <t>Paid June 16</t>
  </si>
  <si>
    <t>M4540</t>
  </si>
  <si>
    <t>Ratnakele Vipula</t>
  </si>
  <si>
    <t>R011</t>
  </si>
  <si>
    <t>M4489</t>
  </si>
  <si>
    <t>M4490</t>
  </si>
  <si>
    <t>M4491</t>
  </si>
  <si>
    <t>Ratnayake Shamila &amp; Priyanka</t>
  </si>
  <si>
    <t>M4084</t>
  </si>
  <si>
    <t>M3936</t>
  </si>
  <si>
    <t>M4623</t>
  </si>
  <si>
    <t>M4319</t>
  </si>
  <si>
    <t>Ratnayake Sajith &amp; Ganga</t>
  </si>
  <si>
    <t>R013</t>
  </si>
  <si>
    <t>M4004</t>
  </si>
  <si>
    <t>M4166</t>
  </si>
  <si>
    <t>M4559</t>
  </si>
  <si>
    <t>M4828</t>
  </si>
  <si>
    <t>M5352</t>
  </si>
  <si>
    <t>Rodrigo Erosha &amp; Lasantha</t>
  </si>
  <si>
    <t>R014</t>
  </si>
  <si>
    <t>M4003</t>
  </si>
  <si>
    <t>M4955</t>
  </si>
  <si>
    <t>Rupasinghe Kanthi</t>
  </si>
  <si>
    <t>M4001</t>
  </si>
  <si>
    <t>M4017</t>
  </si>
  <si>
    <t>M4109</t>
  </si>
  <si>
    <t>M4178</t>
  </si>
  <si>
    <t>M4188</t>
  </si>
  <si>
    <t>M4276</t>
  </si>
  <si>
    <t>M4294</t>
  </si>
  <si>
    <t>M4265</t>
  </si>
  <si>
    <t>M4286</t>
  </si>
  <si>
    <t>M4887</t>
  </si>
  <si>
    <t>Ranasinghe Kasup &amp; Meenu Vitarana</t>
  </si>
  <si>
    <t>M3836</t>
  </si>
  <si>
    <t>M3857</t>
  </si>
  <si>
    <t>M4062</t>
  </si>
  <si>
    <t>M4083</t>
  </si>
  <si>
    <t>M3883</t>
  </si>
  <si>
    <t>M3904</t>
  </si>
  <si>
    <t>M3943</t>
  </si>
  <si>
    <t>M3972</t>
  </si>
  <si>
    <t>M4455</t>
  </si>
  <si>
    <t>M4494</t>
  </si>
  <si>
    <t>M4533</t>
  </si>
  <si>
    <t>M4584</t>
  </si>
  <si>
    <t>pays $50 pm</t>
  </si>
  <si>
    <t>M4627</t>
  </si>
  <si>
    <t>M4662</t>
  </si>
  <si>
    <t>M4407</t>
  </si>
  <si>
    <t>M4443</t>
  </si>
  <si>
    <t>M4736</t>
  </si>
  <si>
    <t>M4775</t>
  </si>
  <si>
    <t>M4823</t>
  </si>
  <si>
    <t>M4330</t>
  </si>
  <si>
    <t>M4926</t>
  </si>
  <si>
    <t>M5036</t>
  </si>
  <si>
    <t>M5098</t>
  </si>
  <si>
    <t>M5350</t>
  </si>
  <si>
    <t>Ranasinghe Hirosha &amp; Inosha</t>
  </si>
  <si>
    <t>R019</t>
  </si>
  <si>
    <t>M4596</t>
  </si>
  <si>
    <t>M4958</t>
  </si>
  <si>
    <t>Ranasinghe Ajith</t>
  </si>
  <si>
    <t>R020</t>
  </si>
  <si>
    <t>M4042</t>
  </si>
  <si>
    <t>M2287</t>
  </si>
  <si>
    <t>Rajapathiratna Bimba</t>
  </si>
  <si>
    <t>R021</t>
  </si>
  <si>
    <t>M4089</t>
  </si>
  <si>
    <t>Ranasinghege Perera Manonjalee &amp; Janaka</t>
  </si>
  <si>
    <t>R023</t>
  </si>
  <si>
    <t>M4521</t>
  </si>
  <si>
    <t>M4523</t>
  </si>
  <si>
    <t>M4671</t>
  </si>
  <si>
    <t>M4335</t>
  </si>
  <si>
    <t>Ranamuka Palitha</t>
  </si>
  <si>
    <t>M4642</t>
  </si>
  <si>
    <t>M4680</t>
  </si>
  <si>
    <t>M4705</t>
  </si>
  <si>
    <t>M4752</t>
  </si>
  <si>
    <t>M4787</t>
  </si>
  <si>
    <t>M4843</t>
  </si>
  <si>
    <t>M4349</t>
  </si>
  <si>
    <t>M4939</t>
  </si>
  <si>
    <t>M5048</t>
  </si>
  <si>
    <t>M5313</t>
  </si>
  <si>
    <t>Rajapaksha Rasika/Kushan</t>
  </si>
  <si>
    <t>R025</t>
  </si>
  <si>
    <t>Rajapakse Kosala</t>
  </si>
  <si>
    <t>R026</t>
  </si>
  <si>
    <t>M4372</t>
  </si>
  <si>
    <t>Ranasinghe Uchicha/Nilakshi Abeysinghe</t>
  </si>
  <si>
    <t>M4397</t>
  </si>
  <si>
    <t>Rathnayaka Nuwan &amp; Vindya</t>
  </si>
  <si>
    <t>M4221</t>
  </si>
  <si>
    <t>M4665</t>
  </si>
  <si>
    <t>M4666</t>
  </si>
  <si>
    <t>M4406</t>
  </si>
  <si>
    <t>M4444</t>
  </si>
  <si>
    <t>M4737</t>
  </si>
  <si>
    <t>M4774</t>
  </si>
  <si>
    <t>M4825</t>
  </si>
  <si>
    <t>M4327</t>
  </si>
  <si>
    <t>M4333</t>
  </si>
  <si>
    <t>M5041</t>
  </si>
  <si>
    <t>M5100</t>
  </si>
  <si>
    <t>Samarasinghe Kasun &amp; Thilanka</t>
  </si>
  <si>
    <t>S001</t>
  </si>
  <si>
    <t>M4039</t>
  </si>
  <si>
    <t>M4115</t>
  </si>
  <si>
    <t>M4179</t>
  </si>
  <si>
    <t>M4197</t>
  </si>
  <si>
    <t>M4896</t>
  </si>
  <si>
    <t>Samarasinghe Bandula &amp; Bimba</t>
  </si>
  <si>
    <t>M3295</t>
  </si>
  <si>
    <t>M4208</t>
  </si>
  <si>
    <t>Samaraweera Sunil &amp; Indrani</t>
  </si>
  <si>
    <t>M4454</t>
  </si>
  <si>
    <t>M4408</t>
  </si>
  <si>
    <t>M4922</t>
  </si>
  <si>
    <t>Sarathchandra W.D. &amp; A L Rupasinghe</t>
  </si>
  <si>
    <t>S004</t>
  </si>
  <si>
    <t>M3759</t>
  </si>
  <si>
    <t>M3945</t>
  </si>
  <si>
    <t>Paid July14</t>
  </si>
  <si>
    <t>M5006</t>
  </si>
  <si>
    <t>Sarukkalige Ranjan</t>
  </si>
  <si>
    <t>M3812</t>
  </si>
  <si>
    <t>M4483</t>
  </si>
  <si>
    <t>M5351</t>
  </si>
  <si>
    <t>Semage Kumara &amp; Nimni Ayesha</t>
  </si>
  <si>
    <t>S006</t>
  </si>
  <si>
    <t>M5069</t>
  </si>
  <si>
    <t>Senaratne Varuna &amp; Achini</t>
  </si>
  <si>
    <t>M3954</t>
  </si>
  <si>
    <t>M3982</t>
  </si>
  <si>
    <t>M4475</t>
  </si>
  <si>
    <t>M4511</t>
  </si>
  <si>
    <t>M4553</t>
  </si>
  <si>
    <t>M4645</t>
  </si>
  <si>
    <t>M4687</t>
  </si>
  <si>
    <t>M4422</t>
  </si>
  <si>
    <t>M4708</t>
  </si>
  <si>
    <t>M4756</t>
  </si>
  <si>
    <t>M4796</t>
  </si>
  <si>
    <t>M4847</t>
  </si>
  <si>
    <t>M4350</t>
  </si>
  <si>
    <t>M5008</t>
  </si>
  <si>
    <t>M5057</t>
  </si>
  <si>
    <t>M5319</t>
  </si>
  <si>
    <t>Senaratne Mala</t>
  </si>
  <si>
    <t>S009</t>
  </si>
  <si>
    <t>M3593</t>
  </si>
  <si>
    <t>M3937</t>
  </si>
  <si>
    <t>M4824</t>
  </si>
  <si>
    <t>Senasinghe Shoba</t>
  </si>
  <si>
    <t>M3855</t>
  </si>
  <si>
    <t>M4060</t>
  </si>
  <si>
    <t>M4081</t>
  </si>
  <si>
    <t>M3835</t>
  </si>
  <si>
    <t>M3882</t>
  </si>
  <si>
    <t>M3903</t>
  </si>
  <si>
    <t>M3938</t>
  </si>
  <si>
    <t>M3969</t>
  </si>
  <si>
    <t>M3997</t>
  </si>
  <si>
    <t>M4487</t>
  </si>
  <si>
    <t>M4529</t>
  </si>
  <si>
    <t>M4572</t>
  </si>
  <si>
    <t>M4621</t>
  </si>
  <si>
    <t>M4699</t>
  </si>
  <si>
    <t>M4437</t>
  </si>
  <si>
    <t>M4726</t>
  </si>
  <si>
    <t>M4766</t>
  </si>
  <si>
    <t>M4812</t>
  </si>
  <si>
    <t>M4320</t>
  </si>
  <si>
    <t>M4912</t>
  </si>
  <si>
    <t>M5030</t>
  </si>
  <si>
    <t>M5088</t>
  </si>
  <si>
    <t>M5338</t>
  </si>
  <si>
    <t>Seneviratna Tilaka &amp; Swarna</t>
  </si>
  <si>
    <t>S011</t>
  </si>
  <si>
    <t>M4002</t>
  </si>
  <si>
    <t>M4019</t>
  </si>
  <si>
    <t>M4034</t>
  </si>
  <si>
    <t>M4047</t>
  </si>
  <si>
    <t>M4110</t>
  </si>
  <si>
    <t>M4121</t>
  </si>
  <si>
    <t>M4143</t>
  </si>
  <si>
    <t>M4158</t>
  </si>
  <si>
    <t>M4172</t>
  </si>
  <si>
    <t>M4191</t>
  </si>
  <si>
    <t>M4253</t>
  </si>
  <si>
    <t>M4259</t>
  </si>
  <si>
    <t>M4266</t>
  </si>
  <si>
    <t>M4852</t>
  </si>
  <si>
    <t>M4866</t>
  </si>
  <si>
    <t>M4891</t>
  </si>
  <si>
    <t>M4954</t>
  </si>
  <si>
    <t>Seneviratne Lalantha &amp; Kamani</t>
  </si>
  <si>
    <t>S012</t>
  </si>
  <si>
    <t>M3688</t>
  </si>
  <si>
    <t>M4041</t>
  </si>
  <si>
    <t>M4116</t>
  </si>
  <si>
    <t>M4140</t>
  </si>
  <si>
    <t>M4150</t>
  </si>
  <si>
    <t>M4168</t>
  </si>
  <si>
    <t>M4127</t>
  </si>
  <si>
    <t>M4198</t>
  </si>
  <si>
    <t>M4262</t>
  </si>
  <si>
    <t>M4275</t>
  </si>
  <si>
    <t>M4282</t>
  </si>
  <si>
    <t>M4854</t>
  </si>
  <si>
    <t>M4944</t>
  </si>
  <si>
    <t>Sibera Donald &amp; Anusha</t>
  </si>
  <si>
    <t>S013</t>
  </si>
  <si>
    <t>M4133</t>
  </si>
  <si>
    <t>Silva Praneeth &amp; Nirosha</t>
  </si>
  <si>
    <t>S014</t>
  </si>
  <si>
    <t>M3493</t>
  </si>
  <si>
    <t>M3992</t>
  </si>
  <si>
    <t>M5037</t>
  </si>
  <si>
    <t>M5326</t>
  </si>
  <si>
    <t>M5332</t>
  </si>
  <si>
    <t>Siriwardana Chumith &amp; Sithara</t>
  </si>
  <si>
    <t>M3700</t>
  </si>
  <si>
    <t>M3962</t>
  </si>
  <si>
    <t>M4578</t>
  </si>
  <si>
    <t>M4624</t>
  </si>
  <si>
    <t>M4660</t>
  </si>
  <si>
    <t>M4402</t>
  </si>
  <si>
    <t>M4441</t>
  </si>
  <si>
    <t>M4733</t>
  </si>
  <si>
    <t>M4771</t>
  </si>
  <si>
    <t>M4819</t>
  </si>
  <si>
    <t>M4326</t>
  </si>
  <si>
    <t>M4921</t>
  </si>
  <si>
    <t>M5034</t>
  </si>
  <si>
    <t>M5093</t>
  </si>
  <si>
    <t>M5346</t>
  </si>
  <si>
    <t>Siriwardena Vineetha</t>
  </si>
  <si>
    <t>M3670</t>
  </si>
  <si>
    <t>M4162</t>
  </si>
  <si>
    <t>M4173</t>
  </si>
  <si>
    <t>M4270</t>
  </si>
  <si>
    <t>M4876</t>
  </si>
  <si>
    <t>Somaratna Sovis Vincent Jaliya Isantha</t>
  </si>
  <si>
    <t>S019</t>
  </si>
  <si>
    <t>M4097</t>
  </si>
  <si>
    <t>Suriyarachchi Vasantha &amp; Chitra</t>
  </si>
  <si>
    <t>S020</t>
  </si>
  <si>
    <t>Samaraweera  Keerthi &amp;  Ranika</t>
  </si>
  <si>
    <t>S021</t>
  </si>
  <si>
    <t>M3695</t>
  </si>
  <si>
    <t>M3434</t>
  </si>
  <si>
    <t>M4027</t>
  </si>
  <si>
    <t>M4040</t>
  </si>
  <si>
    <t>M4106</t>
  </si>
  <si>
    <t>M4152</t>
  </si>
  <si>
    <t>M4215</t>
  </si>
  <si>
    <t>Siriwardhena Kanchana &amp; Chaturi</t>
  </si>
  <si>
    <t>S022</t>
  </si>
  <si>
    <t>M4124</t>
  </si>
  <si>
    <t>M4192</t>
  </si>
  <si>
    <t>M4877</t>
  </si>
  <si>
    <t>Sellahewa Rohana</t>
  </si>
  <si>
    <t>S023</t>
  </si>
  <si>
    <t>M3991</t>
  </si>
  <si>
    <t>M4499</t>
  </si>
  <si>
    <t>M4550</t>
  </si>
  <si>
    <t>M4566</t>
  </si>
  <si>
    <t>M4649</t>
  </si>
  <si>
    <t>M4717</t>
  </si>
  <si>
    <t>M5321</t>
  </si>
  <si>
    <t xml:space="preserve">Senanayaka Ranjani </t>
  </si>
  <si>
    <t>S024</t>
  </si>
  <si>
    <t>M4458</t>
  </si>
  <si>
    <t xml:space="preserve">Samuel Shami </t>
  </si>
  <si>
    <t>S026</t>
  </si>
  <si>
    <t>M4174</t>
  </si>
  <si>
    <t>Seneviratna Ruwan &amp; Danushi Iddagoda</t>
  </si>
  <si>
    <t>S027</t>
  </si>
  <si>
    <t>M4218</t>
  </si>
  <si>
    <t>M4228</t>
  </si>
  <si>
    <t>M4355</t>
  </si>
  <si>
    <t>M4363</t>
  </si>
  <si>
    <t>M4376</t>
  </si>
  <si>
    <t xml:space="preserve">Senanayake Kamal &amp; Avanthi de Silva </t>
  </si>
  <si>
    <t>S028</t>
  </si>
  <si>
    <t>M4234</t>
  </si>
  <si>
    <t>M4375</t>
  </si>
  <si>
    <t>Sumanarathna Parakrama &amp; Thanuja</t>
  </si>
  <si>
    <t>S029</t>
  </si>
  <si>
    <t>M4858</t>
  </si>
  <si>
    <t>Silva Purnima</t>
  </si>
  <si>
    <t>S030</t>
  </si>
  <si>
    <t>M4389</t>
  </si>
  <si>
    <t>Sriyananda Sanjeewa</t>
  </si>
  <si>
    <t>S031</t>
  </si>
  <si>
    <t>M4393</t>
  </si>
  <si>
    <t>Tennakoon Guththila &amp; Apeksha</t>
  </si>
  <si>
    <t>T001</t>
  </si>
  <si>
    <t>Tennakoon Amitha &amp; Chethasi</t>
  </si>
  <si>
    <t>T002</t>
  </si>
  <si>
    <t>M4032</t>
  </si>
  <si>
    <t>M4167</t>
  </si>
  <si>
    <t>M4650</t>
  </si>
  <si>
    <t>Tennakoon Chandrasiri &amp; Malkanthi</t>
  </si>
  <si>
    <t>T003</t>
  </si>
  <si>
    <t>M3941</t>
  </si>
  <si>
    <t>M4302</t>
  </si>
  <si>
    <t>Thanthirige Lakshman &amp; Thamara</t>
  </si>
  <si>
    <t>T004</t>
  </si>
  <si>
    <t>Thilakasiri Ananda &amp; Shamalee</t>
  </si>
  <si>
    <t>M4096</t>
  </si>
  <si>
    <t>M4438</t>
  </si>
  <si>
    <t>Thotagamuwage Tharanga Darshani</t>
  </si>
  <si>
    <t>T006</t>
  </si>
  <si>
    <t>M3731</t>
  </si>
  <si>
    <t>M3994</t>
  </si>
  <si>
    <t>M4583</t>
  </si>
  <si>
    <t>M4836</t>
  </si>
  <si>
    <t>M5370</t>
  </si>
  <si>
    <t>Thevarathanthri Nirmal &amp; Gayathri</t>
  </si>
  <si>
    <t>M3872</t>
  </si>
  <si>
    <t>M4056</t>
  </si>
  <si>
    <t>M4078</t>
  </si>
  <si>
    <t>M4100</t>
  </si>
  <si>
    <t>M3876</t>
  </si>
  <si>
    <t>M3899</t>
  </si>
  <si>
    <t>M3927</t>
  </si>
  <si>
    <t>M 3963</t>
  </si>
  <si>
    <t>M3986</t>
  </si>
  <si>
    <t>M4478</t>
  </si>
  <si>
    <t>M4516</t>
  </si>
  <si>
    <t>M4556</t>
  </si>
  <si>
    <t>M4616</t>
  </si>
  <si>
    <t>M4647</t>
  </si>
  <si>
    <t>M4691</t>
  </si>
  <si>
    <t>M4423</t>
  </si>
  <si>
    <t>M4713</t>
  </si>
  <si>
    <t>M4760</t>
  </si>
  <si>
    <t>M4801</t>
  </si>
  <si>
    <t>M4308</t>
  </si>
  <si>
    <t>M4901</t>
  </si>
  <si>
    <t>M5018</t>
  </si>
  <si>
    <t>M5061</t>
  </si>
  <si>
    <t>M5320</t>
  </si>
  <si>
    <t>Tissera Sanath</t>
  </si>
  <si>
    <t>T008</t>
  </si>
  <si>
    <t>M4586</t>
  </si>
  <si>
    <t>Paid May 2015</t>
  </si>
  <si>
    <t>Tissera Charith ( New Member??)</t>
  </si>
  <si>
    <t>T009</t>
  </si>
  <si>
    <t>M4296</t>
  </si>
  <si>
    <t>Uggalla Soma &amp; Wasanthi</t>
  </si>
  <si>
    <t>U001</t>
  </si>
  <si>
    <t>M4094</t>
  </si>
  <si>
    <t>M4878</t>
  </si>
  <si>
    <t>Udage Padmika</t>
  </si>
  <si>
    <t>U002</t>
  </si>
  <si>
    <t>M3433</t>
  </si>
  <si>
    <t>Vithanage Ravindra</t>
  </si>
  <si>
    <t>V001</t>
  </si>
  <si>
    <t>Nex -13</t>
  </si>
  <si>
    <t>Paid Aug14</t>
  </si>
  <si>
    <t>M5059</t>
  </si>
  <si>
    <t>Vidanage Asanka &amp; Geethani</t>
  </si>
  <si>
    <t>V002</t>
  </si>
  <si>
    <t>Walawage Palitha &amp; Saroja</t>
  </si>
  <si>
    <t>W001</t>
  </si>
  <si>
    <t>M3753</t>
  </si>
  <si>
    <t>M3979</t>
  </si>
  <si>
    <t>M4195</t>
  </si>
  <si>
    <t>M4856</t>
  </si>
  <si>
    <t>M4890</t>
  </si>
  <si>
    <t>Wanigaratne Deepani</t>
  </si>
  <si>
    <t>W002</t>
  </si>
  <si>
    <t>M4251</t>
  </si>
  <si>
    <t>Wanninayake Ajitha &amp; Priyani</t>
  </si>
  <si>
    <t>M4068</t>
  </si>
  <si>
    <t>M4560</t>
  </si>
  <si>
    <t>M4914</t>
  </si>
  <si>
    <t>M5003</t>
  </si>
  <si>
    <t>M5055</t>
  </si>
  <si>
    <t>M5316</t>
  </si>
  <si>
    <t>Weerasinghe Ranjan &amp; Nandani Samarasinghe</t>
  </si>
  <si>
    <t>W006</t>
  </si>
  <si>
    <t>M3430</t>
  </si>
  <si>
    <t>M4161</t>
  </si>
  <si>
    <t>M4380</t>
  </si>
  <si>
    <t>Weerasinghe Nimal &amp; Thusitha</t>
  </si>
  <si>
    <t>W007</t>
  </si>
  <si>
    <t>M3288</t>
  </si>
  <si>
    <t>Weerawardana Chirantha &amp; Deepika</t>
  </si>
  <si>
    <t>W009</t>
  </si>
  <si>
    <t>M3621</t>
  </si>
  <si>
    <t>M4861</t>
  </si>
  <si>
    <t>Weerawardhana Kithsiri &amp; Dhammika</t>
  </si>
  <si>
    <t>W010</t>
  </si>
  <si>
    <t>M4020</t>
  </si>
  <si>
    <t>Welgama Palitha &amp; Kanthi</t>
  </si>
  <si>
    <t>W011</t>
  </si>
  <si>
    <t>M3289</t>
  </si>
  <si>
    <t>M3749</t>
  </si>
  <si>
    <t>M3929</t>
  </si>
  <si>
    <t>M4569</t>
  </si>
  <si>
    <t>M5009</t>
  </si>
  <si>
    <t>M4822</t>
  </si>
  <si>
    <t>M5344</t>
  </si>
  <si>
    <t>Welideniya Senaka &amp; Kesika</t>
  </si>
  <si>
    <t>M4537</t>
  </si>
  <si>
    <t>M4580</t>
  </si>
  <si>
    <t>M4629</t>
  </si>
  <si>
    <t>M4668</t>
  </si>
  <si>
    <t>M4409</t>
  </si>
  <si>
    <t>M4445</t>
  </si>
  <si>
    <t>M4738</t>
  </si>
  <si>
    <t>M4776</t>
  </si>
  <si>
    <t>M4815</t>
  </si>
  <si>
    <t>M4328</t>
  </si>
  <si>
    <t>M4923</t>
  </si>
  <si>
    <t>M5039</t>
  </si>
  <si>
    <t>M5301</t>
  </si>
  <si>
    <t>M5355</t>
  </si>
  <si>
    <t>Werapitiya Senarath &amp; Gayani</t>
  </si>
  <si>
    <t>W013</t>
  </si>
  <si>
    <t>M3993</t>
  </si>
  <si>
    <t>M4902</t>
  </si>
  <si>
    <t>Wickramage Ravindra &amp; Chamila</t>
  </si>
  <si>
    <t>W014</t>
  </si>
  <si>
    <t>M4203</t>
  </si>
  <si>
    <t>M4130</t>
  </si>
  <si>
    <t>M4170</t>
  </si>
  <si>
    <t>Paid Feb 15</t>
  </si>
  <si>
    <t>M4864</t>
  </si>
  <si>
    <t>Wijeratna Mahilal &amp; Anoja</t>
  </si>
  <si>
    <t>M3820</t>
  </si>
  <si>
    <t>M3940</t>
  </si>
  <si>
    <t>M4604</t>
  </si>
  <si>
    <t>M4814</t>
  </si>
  <si>
    <t>Wijeratna Champa &amp; Jayantha</t>
  </si>
  <si>
    <t>W017</t>
  </si>
  <si>
    <t>M3476</t>
  </si>
  <si>
    <t>M4139</t>
  </si>
  <si>
    <t>Paid  dec 14</t>
  </si>
  <si>
    <t>M4306</t>
  </si>
  <si>
    <t>Wijeratne Mahinda &amp; Indrani</t>
  </si>
  <si>
    <t>W018</t>
  </si>
  <si>
    <t>M3630</t>
  </si>
  <si>
    <t>M4025</t>
  </si>
  <si>
    <t>M4297</t>
  </si>
  <si>
    <t>Wijesinghe Don Susantha &amp; M K Susila</t>
  </si>
  <si>
    <t>W019</t>
  </si>
  <si>
    <t>M4235</t>
  </si>
  <si>
    <t>Wijesiri Thushara/Samanthi</t>
  </si>
  <si>
    <t>W020</t>
  </si>
  <si>
    <t>M4433</t>
  </si>
  <si>
    <t>Paid 250 on 13/10/2014 - extra 10 taken as pmt for jun14.</t>
  </si>
  <si>
    <t>Wijesundera Kamala</t>
  </si>
  <si>
    <t>W021</t>
  </si>
  <si>
    <t>M4288</t>
  </si>
  <si>
    <t>Wijesundera Rohan &amp; Padmini</t>
  </si>
  <si>
    <t>W022</t>
  </si>
  <si>
    <t>M1723</t>
  </si>
  <si>
    <t>M4594</t>
  </si>
  <si>
    <t>M4885</t>
  </si>
  <si>
    <t>M4112</t>
  </si>
  <si>
    <t>M4273</t>
  </si>
  <si>
    <t>Wijewardane Anura &amp; Hemamali</t>
  </si>
  <si>
    <t>M3597</t>
  </si>
  <si>
    <t>M3808</t>
  </si>
  <si>
    <t>Paid Dec 15</t>
  </si>
  <si>
    <t>Wimalaratna Champa/Deepthi &amp; Aravinda</t>
  </si>
  <si>
    <t>W026</t>
  </si>
  <si>
    <t>Wimalaratna Kumudini</t>
  </si>
  <si>
    <t>W027</t>
  </si>
  <si>
    <t>M4049</t>
  </si>
  <si>
    <t>M4305</t>
  </si>
  <si>
    <t>M4899</t>
  </si>
  <si>
    <t>Wimalaratne Duminda &amp; Jayamali</t>
  </si>
  <si>
    <t>W028</t>
  </si>
  <si>
    <t>M3920</t>
  </si>
  <si>
    <t>M4268</t>
  </si>
  <si>
    <t>Wimalaratne Upul &amp; Deepani</t>
  </si>
  <si>
    <t>W029</t>
  </si>
  <si>
    <t>M3357</t>
  </si>
  <si>
    <t>Wickramasinghe Jayantha &amp; Dulmini</t>
  </si>
  <si>
    <t>W031</t>
  </si>
  <si>
    <t>M4028</t>
  </si>
  <si>
    <t>M4260</t>
  </si>
  <si>
    <t>Wickramaratna Nihal Maheepala &amp; Anjali</t>
  </si>
  <si>
    <t>M3859</t>
  </si>
  <si>
    <t>M3958</t>
  </si>
  <si>
    <t>M4585</t>
  </si>
  <si>
    <t>M4715</t>
  </si>
  <si>
    <t>M4813</t>
  </si>
  <si>
    <t>Warnapala Chamila Dilrukshi &amp; Sanjeewa</t>
  </si>
  <si>
    <t>M3900</t>
  </si>
  <si>
    <t>M3906</t>
  </si>
  <si>
    <t>M3939</t>
  </si>
  <si>
    <t>M3944</t>
  </si>
  <si>
    <t>M4903</t>
  </si>
  <si>
    <t>M5074</t>
  </si>
  <si>
    <t>Wijesekera Jagath &amp; Gayathri</t>
  </si>
  <si>
    <t>W035</t>
  </si>
  <si>
    <t>M3690</t>
  </si>
  <si>
    <t>M3955</t>
  </si>
  <si>
    <t>M4592</t>
  </si>
  <si>
    <t>M4797</t>
  </si>
  <si>
    <t>Wijeratne Gamini &amp; Hema</t>
  </si>
  <si>
    <t>W036</t>
  </si>
  <si>
    <t>M3968</t>
  </si>
  <si>
    <t>Wickramasuriya Asoka &amp; Ganga</t>
  </si>
  <si>
    <t>W037</t>
  </si>
  <si>
    <t>M3697</t>
  </si>
  <si>
    <t>M4237</t>
  </si>
  <si>
    <t>Withana HCPIYT</t>
  </si>
  <si>
    <t>W038</t>
  </si>
  <si>
    <t>M3866</t>
  </si>
  <si>
    <t>M4064</t>
  </si>
  <si>
    <t>M4071</t>
  </si>
  <si>
    <t>M4090</t>
  </si>
  <si>
    <t>M3873</t>
  </si>
  <si>
    <t>M3889</t>
  </si>
  <si>
    <t>M3917</t>
  </si>
  <si>
    <t>M3953</t>
  </si>
  <si>
    <t>M3981</t>
  </si>
  <si>
    <t>M4472</t>
  </si>
  <si>
    <t>M4509</t>
  </si>
  <si>
    <t>M4549</t>
  </si>
  <si>
    <t>M4609</t>
  </si>
  <si>
    <t>M4643</t>
  </si>
  <si>
    <t>M4685</t>
  </si>
  <si>
    <t>M4421</t>
  </si>
  <si>
    <t>M4706</t>
  </si>
  <si>
    <t>M4753</t>
  </si>
  <si>
    <t>M4790</t>
  </si>
  <si>
    <t>M4840</t>
  </si>
  <si>
    <t>M4339</t>
  </si>
  <si>
    <t>M5002</t>
  </si>
  <si>
    <t>M5054</t>
  </si>
  <si>
    <t>M5315</t>
  </si>
  <si>
    <t>Weerasekera Chandana</t>
  </si>
  <si>
    <t>M3870</t>
  </si>
  <si>
    <t>M4073</t>
  </si>
  <si>
    <t>M4098</t>
  </si>
  <si>
    <t>M3874</t>
  </si>
  <si>
    <t>M3897</t>
  </si>
  <si>
    <t>M3926</t>
  </si>
  <si>
    <t>M3961</t>
  </si>
  <si>
    <t>M3985</t>
  </si>
  <si>
    <t>M4476</t>
  </si>
  <si>
    <t>M4512</t>
  </si>
  <si>
    <t>M4555</t>
  </si>
  <si>
    <t>M4669</t>
  </si>
  <si>
    <t>M4411</t>
  </si>
  <si>
    <t>M4447</t>
  </si>
  <si>
    <t>M4741</t>
  </si>
  <si>
    <t>M4779</t>
  </si>
  <si>
    <t>M4917</t>
  </si>
  <si>
    <t>M4929</t>
  </si>
  <si>
    <t>M5042</t>
  </si>
  <si>
    <t>M5302</t>
  </si>
  <si>
    <t>M5360</t>
  </si>
  <si>
    <t>Weldt Tecla</t>
  </si>
  <si>
    <t>W042</t>
  </si>
  <si>
    <t>M3838</t>
  </si>
  <si>
    <t>Wickramasinghe Ranjith &amp; Pushpika</t>
  </si>
  <si>
    <t>W043</t>
  </si>
  <si>
    <t>M4474</t>
  </si>
  <si>
    <t>M4488</t>
  </si>
  <si>
    <t>M4530</t>
  </si>
  <si>
    <t>M4573</t>
  </si>
  <si>
    <t>M4620</t>
  </si>
  <si>
    <t>M4655</t>
  </si>
  <si>
    <t>M4698</t>
  </si>
  <si>
    <t>M4436</t>
  </si>
  <si>
    <t>M4729</t>
  </si>
  <si>
    <t>M4767</t>
  </si>
  <si>
    <t>M4810</t>
  </si>
  <si>
    <t>M4322</t>
  </si>
  <si>
    <t>Wanasinghe Chaminda</t>
  </si>
  <si>
    <t>W044</t>
  </si>
  <si>
    <t>M4232</t>
  </si>
  <si>
    <t>Wickramasinghe Thusara/Nirangi</t>
  </si>
  <si>
    <t>W045</t>
  </si>
  <si>
    <t>M4233</t>
  </si>
  <si>
    <t>Dr Imali Wij</t>
  </si>
  <si>
    <t>W046</t>
  </si>
  <si>
    <t>M4602</t>
  </si>
  <si>
    <t>Weerakoon Nuwan/Woranga</t>
  </si>
  <si>
    <t>W047</t>
  </si>
  <si>
    <t>M4353</t>
  </si>
  <si>
    <t>M4373</t>
  </si>
  <si>
    <t>M4382</t>
  </si>
  <si>
    <t>M4391</t>
  </si>
  <si>
    <t>Wehella Erandie/Duminda</t>
  </si>
  <si>
    <t>W048</t>
  </si>
  <si>
    <t>M4357</t>
  </si>
  <si>
    <t>M5095</t>
  </si>
  <si>
    <t>Widanagamage Gemunu</t>
  </si>
  <si>
    <t>M4359</t>
  </si>
  <si>
    <t>M4369</t>
  </si>
  <si>
    <t>M4374</t>
  </si>
  <si>
    <t>Weheragoda Dhammika Perera/Nelum</t>
  </si>
  <si>
    <t>M4331</t>
  </si>
  <si>
    <t>Walpita Gowri</t>
  </si>
  <si>
    <t>W051</t>
  </si>
  <si>
    <t>M4952</t>
  </si>
  <si>
    <t>Buddhika Wilwara Achchige</t>
  </si>
  <si>
    <t>W052</t>
  </si>
  <si>
    <t>M4383</t>
  </si>
  <si>
    <t>Yasarathna Percy &amp; Inoka</t>
  </si>
  <si>
    <t>M4719</t>
  </si>
  <si>
    <t>M4931</t>
  </si>
  <si>
    <t>Yatagama Tharinda &amp; Warangana</t>
  </si>
  <si>
    <t>Y002</t>
  </si>
  <si>
    <t>M3469</t>
  </si>
  <si>
    <t>M4118</t>
  </si>
  <si>
    <t>M4278</t>
  </si>
  <si>
    <t>Yatawara Nihal &amp; Lakshmi</t>
  </si>
  <si>
    <t>Y003</t>
  </si>
  <si>
    <t>M3374</t>
  </si>
  <si>
    <t>M3623</t>
  </si>
  <si>
    <t>M3675</t>
  </si>
  <si>
    <t>M4046</t>
  </si>
  <si>
    <t>M4155</t>
  </si>
  <si>
    <t>Yatiyana Vishaka Bandara</t>
  </si>
  <si>
    <t>Y004</t>
  </si>
  <si>
    <t>M3966</t>
  </si>
  <si>
    <t>M4137</t>
  </si>
  <si>
    <t>M4481</t>
  </si>
  <si>
    <t>M4617</t>
  </si>
  <si>
    <t>M4430</t>
  </si>
  <si>
    <t>M4805</t>
  </si>
  <si>
    <t>M5412</t>
  </si>
  <si>
    <t>M5413</t>
  </si>
  <si>
    <t>M5414</t>
  </si>
  <si>
    <t>M5415</t>
  </si>
  <si>
    <t>?????</t>
  </si>
  <si>
    <r>
      <t xml:space="preserve">Jayantha Warakagoda </t>
    </r>
    <r>
      <rPr>
        <sz val="11"/>
        <color rgb="FFFF0000"/>
        <rFont val="Calibri"/>
        <family val="2"/>
        <scheme val="minor"/>
      </rPr>
      <t>NEW Member?????</t>
    </r>
  </si>
  <si>
    <t>M5416</t>
  </si>
  <si>
    <t>M5417</t>
  </si>
  <si>
    <t>BF2709</t>
  </si>
  <si>
    <t>BF2710</t>
  </si>
  <si>
    <t>M4972</t>
  </si>
  <si>
    <t>M4979</t>
  </si>
  <si>
    <t>M4973</t>
  </si>
  <si>
    <t>Gamage Jayanthi &amp; Kithsiri Ranasinghe</t>
  </si>
  <si>
    <t>G025</t>
  </si>
  <si>
    <t>M4974</t>
  </si>
  <si>
    <t>H018</t>
  </si>
  <si>
    <t>M4980</t>
  </si>
  <si>
    <t>M4969</t>
  </si>
  <si>
    <t>M4976</t>
  </si>
  <si>
    <t>M4971</t>
  </si>
  <si>
    <t>M4967</t>
  </si>
  <si>
    <t>M4975</t>
  </si>
  <si>
    <t>M4959</t>
  </si>
  <si>
    <t>M4982</t>
  </si>
  <si>
    <t>M4970</t>
  </si>
  <si>
    <t>M4966</t>
  </si>
  <si>
    <t>M4965</t>
  </si>
  <si>
    <t>M4968</t>
  </si>
  <si>
    <t>M4978</t>
  </si>
  <si>
    <t>M4981</t>
  </si>
  <si>
    <t>M4977</t>
  </si>
  <si>
    <t>M4962</t>
  </si>
  <si>
    <t>M4960</t>
  </si>
  <si>
    <t>H023</t>
  </si>
  <si>
    <t>M5418</t>
  </si>
  <si>
    <t>Ajith Ranasinghe</t>
  </si>
  <si>
    <t>Upali / Deepa Kakulawala</t>
  </si>
  <si>
    <t>M5419</t>
  </si>
  <si>
    <t>M5420</t>
  </si>
  <si>
    <t>BF2711</t>
  </si>
  <si>
    <t>Anushka Udawatta</t>
  </si>
  <si>
    <t>BF2712</t>
  </si>
  <si>
    <t>BF2713</t>
  </si>
  <si>
    <t>BF2714</t>
  </si>
  <si>
    <t>Sil Group</t>
  </si>
  <si>
    <t>Prasad Kumarasinghe</t>
  </si>
  <si>
    <r>
      <t xml:space="preserve">Shanaka  </t>
    </r>
    <r>
      <rPr>
        <sz val="11"/>
        <color rgb="FFFF0000"/>
        <rFont val="Calibri"/>
        <family val="2"/>
        <scheme val="minor"/>
      </rPr>
      <t xml:space="preserve"> ????????</t>
    </r>
  </si>
  <si>
    <t>BF2715</t>
  </si>
  <si>
    <t>Wijesooriya Family</t>
  </si>
  <si>
    <t>Akalanka / Muditha Herath</t>
  </si>
  <si>
    <t>No Mem. No</t>
  </si>
  <si>
    <t>Sahabandu Ruchitha &amp;Yuthika Punchihewa</t>
  </si>
  <si>
    <t>Dharmartna Saranga ( Muthuhara)</t>
  </si>
  <si>
    <t xml:space="preserve">Ranasinghe Kithsiri &amp; Jayanthi Gamage </t>
  </si>
  <si>
    <t>A028</t>
  </si>
  <si>
    <t>Gunasekara Darshana</t>
  </si>
  <si>
    <t>Senevirathna Nilantha &amp; Ganga</t>
  </si>
  <si>
    <t>Wellappili Punsisi &amp; Niluka</t>
  </si>
  <si>
    <t>ANZ M-BANKING PAYMENT DMDHAMMADINNA         MRS DHAMMADINNA PA</t>
  </si>
  <si>
    <t>TRANSFER FROM LANSAKARA PATHIR P024 K PATHIRATHNA</t>
  </si>
  <si>
    <t>TRANSFER FROM KONKADUWA KAMMAL SILVAS030 MAYTOAUG</t>
  </si>
  <si>
    <t>14 EXCESS INTERNET/ONLINE TRANSACTIONS - FEE</t>
  </si>
  <si>
    <t>38 EXCESS EFTPOS  PHONE BANKING  AUTOMATIC TRANSACTIONS - FEE</t>
  </si>
  <si>
    <t>5 EXCESS STAFF ASSISTED TRANSACTIONS - FEE</t>
  </si>
  <si>
    <t>2 CHEQUE OR MERCHANT DEPOSITS - FEE</t>
  </si>
  <si>
    <t>TRANSFER FROM DIMUTH PIYASENA  PRASANNA PIYASENA</t>
  </si>
  <si>
    <t>TRANSFER FROM ELPITIYA BADALGE SHAMIN ELPITIYA</t>
  </si>
  <si>
    <t>M4984</t>
  </si>
  <si>
    <t>M4985</t>
  </si>
  <si>
    <t>M4986</t>
  </si>
  <si>
    <t>M4987</t>
  </si>
  <si>
    <t>M4988</t>
  </si>
  <si>
    <t>M4992</t>
  </si>
  <si>
    <t>M4991</t>
  </si>
  <si>
    <t>M4990</t>
  </si>
  <si>
    <t>M4989</t>
  </si>
  <si>
    <t>M4994</t>
  </si>
  <si>
    <t>M4995</t>
  </si>
  <si>
    <t>Jayantha Warakagoda</t>
  </si>
  <si>
    <t>W054</t>
  </si>
  <si>
    <t>M4996</t>
  </si>
  <si>
    <t>M4997</t>
  </si>
  <si>
    <t>M4998</t>
  </si>
  <si>
    <t>M4999</t>
  </si>
  <si>
    <t>M5000</t>
  </si>
  <si>
    <t>M5278</t>
  </si>
  <si>
    <t>S033</t>
  </si>
  <si>
    <t>M5274</t>
  </si>
  <si>
    <t>M5279</t>
  </si>
  <si>
    <t>M5281</t>
  </si>
  <si>
    <t>M5280</t>
  </si>
  <si>
    <t>MRS DHAMMADINNA PA</t>
  </si>
  <si>
    <t>D033</t>
  </si>
  <si>
    <t>KOSALA ATTYGALLE</t>
  </si>
  <si>
    <t>Danushka Basnayake</t>
  </si>
  <si>
    <t>Danushka Basnayake (Membership fee for March to June 2015 )</t>
  </si>
  <si>
    <t>Nuwan Weerakoon (Membership fee for four months  )</t>
  </si>
  <si>
    <t>Ruchitha Sahabandu (Membership fee for one month  )</t>
  </si>
  <si>
    <t>Rasika Dayananda (Membership fee for four months  )</t>
  </si>
  <si>
    <t>Deposited on 22/8/2015 By DS Treasurer</t>
  </si>
  <si>
    <t>Deposited on 5/9/2015  By DS Treasurer</t>
  </si>
  <si>
    <t>M5101</t>
  </si>
  <si>
    <t>M5102</t>
  </si>
  <si>
    <t>M5103</t>
  </si>
  <si>
    <t>M5104</t>
  </si>
  <si>
    <t>B007</t>
  </si>
  <si>
    <t>Balance C/F as at 31/09/2015</t>
  </si>
  <si>
    <t>b/f balance as at 01/09/2015</t>
  </si>
  <si>
    <t>ANZ 001567</t>
  </si>
  <si>
    <t>ANZ 001568</t>
  </si>
  <si>
    <t>ANZ 001569</t>
  </si>
  <si>
    <t>Council rates for 76 &amp; 87 and Optus bill</t>
  </si>
  <si>
    <t>ANZ 001570</t>
  </si>
  <si>
    <t>Rich Vision Painting</t>
  </si>
  <si>
    <t>Painting of the temple</t>
  </si>
  <si>
    <t>Abesuriya Nalin &amp; Shivanthi</t>
  </si>
  <si>
    <t>A029</t>
  </si>
  <si>
    <t>Abeysinghe Chamila Saranga &amp; Anushaa</t>
  </si>
  <si>
    <t>Ambagaha Shantha ( Rasike Perera)</t>
  </si>
  <si>
    <t>Dahanayake Thushara &amp; Harshi De Silva</t>
  </si>
  <si>
    <t>De Silva Senaka &amp; Dilhani</t>
  </si>
  <si>
    <t>Elpitiya Shamin</t>
  </si>
  <si>
    <t xml:space="preserve">Thelikada Gamage Dhammika &amp; Gayomi </t>
  </si>
  <si>
    <t>Ganhewa Sarath &amp; Maya</t>
  </si>
  <si>
    <t>G5244</t>
  </si>
  <si>
    <t>M5361</t>
  </si>
  <si>
    <t>M5007</t>
  </si>
  <si>
    <t>`</t>
  </si>
  <si>
    <t xml:space="preserve">Perera Samitha &amp; Lucky </t>
  </si>
  <si>
    <t>Perera Rasika &amp; Chaminda Wijelath</t>
  </si>
  <si>
    <t xml:space="preserve">Sirisena Duminda Hakmana Dayananda </t>
  </si>
  <si>
    <t>Wijewardana Wasantha Sriyani</t>
  </si>
  <si>
    <t>Withanarachchi  Piyamal &amp; Achini</t>
  </si>
  <si>
    <t>M4961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</si>
  <si>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</si>
  <si>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</si>
  <si>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</si>
  <si>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</si>
  <si>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</si>
  <si>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</si>
  <si>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</si>
  <si>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</si>
  <si>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>April</t>
  </si>
  <si>
    <t>June</t>
  </si>
  <si>
    <t>M FEE</t>
  </si>
  <si>
    <t>B Fund</t>
  </si>
  <si>
    <t>DEPOSIT By DS treasure</t>
  </si>
  <si>
    <t>A030</t>
  </si>
  <si>
    <t>M5282</t>
  </si>
  <si>
    <t>M5283</t>
  </si>
  <si>
    <t>ANZ INTERNET BANKING FUNDS TFER DHAMMIKA-KANCHANA   DHAMMIKA PERERA</t>
  </si>
  <si>
    <t>TRANSFER FROM LIYANAGE PERERA  ANNUAL FEE</t>
  </si>
  <si>
    <t>ANZ INTERNET BANKING FUNDS TFER TIRON-NEW  MEMBER   TIRON MUNASINGHE</t>
  </si>
  <si>
    <t>ANZ INTERNET BANKING FUNDS TFER HARINDRA CHAMPIK</t>
  </si>
  <si>
    <t>TRANSFER FROM JANAKA ABEYNAYAK A002</t>
  </si>
  <si>
    <t>TRANSFER FROM A029 - DINESHA   BUDDHIST SOCIETY</t>
  </si>
  <si>
    <t>TRANSFER FROM NAMINDA MAITIPE  M003 NAMINDA</t>
  </si>
  <si>
    <t>TRANSFER FROM CHARITHA WIJESOO SUNETH MENDIS M018</t>
  </si>
  <si>
    <t>1 EXCESS CHEQUE TRANSACTION FEE</t>
  </si>
  <si>
    <t>4 EXCESS INTERNET/ONLINE TRANSACTIONS - FEE</t>
  </si>
  <si>
    <t>6 EXCESS EFTPOS  PHONE BANKING  AUTOMATIC TRANSACTIONS - FEE</t>
  </si>
  <si>
    <t>TRANSFER FROM KONKADUWA KAMMAL SILVA S030</t>
  </si>
  <si>
    <t>M023</t>
  </si>
  <si>
    <t>M5284</t>
  </si>
  <si>
    <t>M5285</t>
  </si>
  <si>
    <t>M5294</t>
  </si>
  <si>
    <t>M5293</t>
  </si>
  <si>
    <t>M5292</t>
  </si>
  <si>
    <t>M5291</t>
  </si>
  <si>
    <t>M5290</t>
  </si>
  <si>
    <t>M5289</t>
  </si>
  <si>
    <t>M5288</t>
  </si>
  <si>
    <t>M5287</t>
  </si>
  <si>
    <t>M5286</t>
  </si>
  <si>
    <t>M5295</t>
  </si>
  <si>
    <t>M5296</t>
  </si>
  <si>
    <t>M5297</t>
  </si>
  <si>
    <t>Abesuriya Dinesha Nalin &amp; Shivanthi</t>
  </si>
  <si>
    <t>M5298</t>
  </si>
  <si>
    <t>M5299</t>
  </si>
  <si>
    <t>M5300</t>
  </si>
  <si>
    <t>M5372</t>
  </si>
  <si>
    <t>M5373</t>
  </si>
  <si>
    <t>M5377</t>
  </si>
  <si>
    <t>M5376</t>
  </si>
  <si>
    <t>M5375</t>
  </si>
  <si>
    <t>M5374</t>
  </si>
  <si>
    <t>M5378</t>
  </si>
  <si>
    <t>M5379</t>
  </si>
  <si>
    <t>M5385</t>
  </si>
  <si>
    <t>M5384</t>
  </si>
  <si>
    <t>M5383</t>
  </si>
  <si>
    <t>M5382</t>
  </si>
  <si>
    <t>M5381</t>
  </si>
  <si>
    <t>M5380</t>
  </si>
  <si>
    <t>M5388</t>
  </si>
  <si>
    <t>M5387</t>
  </si>
  <si>
    <t>M5386</t>
  </si>
  <si>
    <t>new</t>
  </si>
  <si>
    <t>Kondasinghe Sampath and Manuji</t>
  </si>
  <si>
    <t>K039</t>
  </si>
  <si>
    <t>TIRON &amp; DIVON  MUNASINGHE</t>
  </si>
  <si>
    <t>ANZ 001571</t>
  </si>
  <si>
    <t>ANZ 001572</t>
  </si>
  <si>
    <t>ANZ 001573</t>
  </si>
  <si>
    <t>ANZ 001574</t>
  </si>
  <si>
    <t>Thushara Dahanayake</t>
  </si>
  <si>
    <t>White Board</t>
  </si>
  <si>
    <t>Kapila Katulanda</t>
  </si>
  <si>
    <t>Mavpiya Upahara Hall Booking</t>
  </si>
  <si>
    <t>Grand Cinema Como</t>
  </si>
  <si>
    <t>Balanace half for cinema hall</t>
  </si>
  <si>
    <t>ANZ 001575</t>
  </si>
  <si>
    <t>Sunil Samaraweera</t>
  </si>
  <si>
    <t>Payment to Association branch</t>
  </si>
  <si>
    <t>Dr Lionel Martin</t>
  </si>
  <si>
    <t>Plants and fertilizer for Sramadana</t>
  </si>
  <si>
    <t>ANZ 001576</t>
  </si>
  <si>
    <t>Ven Beruwala Sobhitha himi</t>
  </si>
  <si>
    <t>Sanga allawance for Ven Sobhitha and Ven Visuddawansa from July 15 to Dec 15</t>
  </si>
  <si>
    <t>M5421</t>
  </si>
  <si>
    <t>M5422</t>
  </si>
  <si>
    <t>Thilaka &amp; Swarna Senavirathne (For Aug and July)</t>
  </si>
  <si>
    <t>Ruwana &amp; Lalith Chandrasekara</t>
  </si>
  <si>
    <t>M5425</t>
  </si>
  <si>
    <t>M5424</t>
  </si>
  <si>
    <t>M5423</t>
  </si>
  <si>
    <t>BF2716</t>
  </si>
  <si>
    <t>Poh Lian Suan</t>
  </si>
  <si>
    <t>Leela Kahaduwa</t>
  </si>
  <si>
    <t>BF2717</t>
  </si>
  <si>
    <t>Hemantha Wimalasiri Sudarshani</t>
  </si>
  <si>
    <t>BF2719</t>
  </si>
  <si>
    <t>BF2718</t>
  </si>
  <si>
    <t>Sam Weerathunga</t>
  </si>
  <si>
    <t>Total for 15/16</t>
  </si>
  <si>
    <t>Please</t>
  </si>
  <si>
    <t>Pay</t>
  </si>
  <si>
    <t>M'ship Status</t>
  </si>
  <si>
    <t>Payment made until</t>
  </si>
  <si>
    <t>TRANSFER FROM SHAAKYA DHARMARA MEMBER NO D013</t>
  </si>
  <si>
    <t>TRANSFER FROM RENUKA BANDARANA KAPILA PAINTING</t>
  </si>
  <si>
    <t>TRANSFER FROM RAJAMANTHRI HEMA MEMBERSHIP</t>
  </si>
  <si>
    <t>TRANSFER FROM THELIKADA GAMAGE DHAMMIKA/GAYOMI GA</t>
  </si>
  <si>
    <t>TRANSFER FROM MAPA MAPA        MO15WASANTHA MAPA</t>
  </si>
  <si>
    <t>ANZ INTERNET BANKING FUNDS TFER ASOKA FOR 6 MONTHS  ASOKA WICK GANGA</t>
  </si>
  <si>
    <t>TRANSFER FROM PRINS KODICARA   MEMBER FEE</t>
  </si>
  <si>
    <t>TRANSFER FROM CHATHU KARUNARAT CHATHURA KARUNARAT</t>
  </si>
  <si>
    <t>WITHDRAWAL</t>
  </si>
  <si>
    <t>TRANSFER FROM NIMAL GUNATILAKA SL  SINH BUDDHI SO</t>
  </si>
  <si>
    <t>ANZ INTERNET BANKING FUNDS TFER DONATION            J S KONDASINGHE</t>
  </si>
  <si>
    <t>ANZ INTERNET BANKING FUNDS TFER K039                J S KONDASINGHE</t>
  </si>
  <si>
    <t>TRANSFER FROM RUCHITHA WEERAGU S033 RUCHITHA SEPT</t>
  </si>
  <si>
    <t>ANZ INTERNET BANKING FUNDS TFER P ABEYSINGHE</t>
  </si>
  <si>
    <t>ANZ 001577</t>
  </si>
  <si>
    <t>ANZ 001578</t>
  </si>
  <si>
    <t>ANZ 001579</t>
  </si>
  <si>
    <t>ANZ 001580</t>
  </si>
  <si>
    <t>ANZ 001581</t>
  </si>
  <si>
    <t>ANZ 001582</t>
  </si>
  <si>
    <t>ANZ 001583</t>
  </si>
  <si>
    <t>ANZ 001584</t>
  </si>
  <si>
    <t>ANZ 001585</t>
  </si>
  <si>
    <t>ANZ 001586</t>
  </si>
  <si>
    <t>ANZ 001587</t>
  </si>
  <si>
    <t>QTM Pvt Ltd</t>
  </si>
  <si>
    <t>Traffic management plan</t>
  </si>
  <si>
    <t>Total Handyman Services</t>
  </si>
  <si>
    <t>Advance for Sangawasa painting (Total cost is born by Kapila Karunarathna)</t>
  </si>
  <si>
    <t>Mr Anura Wijewardana</t>
  </si>
  <si>
    <t>For Pirith Mandappa expenses</t>
  </si>
  <si>
    <t>Buddhist Society of WA</t>
  </si>
  <si>
    <t>Annaul membership fee</t>
  </si>
  <si>
    <t>Utility bills (Refer to receipts)</t>
  </si>
  <si>
    <t>D. S. Piyasena</t>
  </si>
  <si>
    <t>For Temple Gardening expenses</t>
  </si>
  <si>
    <t>Policy increase fir the existing insurance</t>
  </si>
  <si>
    <t>Iroshini Dassanayake</t>
  </si>
  <si>
    <t>Dhammadinna Ranasinghe</t>
  </si>
  <si>
    <t>Kalinga Balasooriya</t>
  </si>
  <si>
    <t>Chaminda Mallawarachchi</t>
  </si>
  <si>
    <t>????</t>
  </si>
  <si>
    <t>M5389</t>
  </si>
  <si>
    <t>M5426</t>
  </si>
  <si>
    <t>M5427</t>
  </si>
  <si>
    <t>M5428</t>
  </si>
  <si>
    <t>BF2720</t>
  </si>
  <si>
    <t>Suhith Lakshan Jalthotage</t>
  </si>
  <si>
    <t>BF2721</t>
  </si>
  <si>
    <t>BF2722</t>
  </si>
  <si>
    <t>BF2723</t>
  </si>
  <si>
    <t>Chameera Jayathilaka</t>
  </si>
  <si>
    <t>BF2724</t>
  </si>
  <si>
    <t>BF2725</t>
  </si>
  <si>
    <t>Lional Gamage</t>
  </si>
  <si>
    <t>K. G. Malkanthi</t>
  </si>
  <si>
    <t>M5390</t>
  </si>
  <si>
    <t>M5391</t>
  </si>
  <si>
    <t>M5399</t>
  </si>
  <si>
    <t>M5398</t>
  </si>
  <si>
    <t>M5397</t>
  </si>
  <si>
    <t>M5396</t>
  </si>
  <si>
    <t>M5395</t>
  </si>
  <si>
    <t>M5394</t>
  </si>
  <si>
    <t>M5393</t>
  </si>
  <si>
    <t>M5392</t>
  </si>
  <si>
    <t>M5400</t>
  </si>
  <si>
    <t>M5501</t>
  </si>
  <si>
    <t>M5502</t>
  </si>
  <si>
    <t>M5503</t>
  </si>
  <si>
    <t>M5507</t>
  </si>
  <si>
    <t>M5506</t>
  </si>
  <si>
    <t>M5505</t>
  </si>
  <si>
    <t>M5504</t>
  </si>
  <si>
    <t>M5510</t>
  </si>
  <si>
    <t>M5509</t>
  </si>
  <si>
    <t>M5508</t>
  </si>
  <si>
    <t>M5515</t>
  </si>
  <si>
    <t>M5514</t>
  </si>
  <si>
    <t>M5513</t>
  </si>
  <si>
    <t>M5512</t>
  </si>
  <si>
    <t>M5511</t>
  </si>
  <si>
    <t>M024</t>
  </si>
  <si>
    <t>D034</t>
  </si>
  <si>
    <t>b/f balance as at 01/10/2015</t>
  </si>
  <si>
    <t>Balance C/F as at 31/10/2015</t>
  </si>
  <si>
    <t>DEPOSITED by DS Treasurer</t>
  </si>
  <si>
    <t>Sangawasa painting  balance payment (Quoted price of 5000 was raised to 5300 because of scope change - cost is born by Kapila)</t>
  </si>
  <si>
    <t>Gunadasa Perera</t>
  </si>
  <si>
    <t>Mobile phone for traffic management</t>
  </si>
  <si>
    <t>Rev Visuddhawansa Thero</t>
  </si>
  <si>
    <t>Sanga allawance for April 15 to June 15</t>
  </si>
  <si>
    <t>BF2726</t>
  </si>
  <si>
    <t>M5516</t>
  </si>
  <si>
    <t>Lal Pathirage</t>
  </si>
  <si>
    <t>TRANSFER FROM JALATHGE GUNASEK AMILA GUNASEKARA</t>
  </si>
  <si>
    <t>TRANSFER FROM RUCHITHA WEERAGU S033 RUCHITHA OCT</t>
  </si>
  <si>
    <t>TRANSFER FROM RENUKA BANDARANA RENUKA PAINTING</t>
  </si>
  <si>
    <t>TRANSFER FROM RAJAMANTHRI HEMA RAJAMANTHRI MEMBER</t>
  </si>
  <si>
    <t>Utilitiies</t>
  </si>
  <si>
    <t>Dr. Meththa De Silva and Mrs. Lina De Silva</t>
  </si>
  <si>
    <r>
      <t xml:space="preserve">WITHDRAWAL </t>
    </r>
    <r>
      <rPr>
        <sz val="11"/>
        <color rgb="FFFF0000"/>
        <rFont val="Calibri"/>
        <family val="2"/>
        <scheme val="minor"/>
      </rPr>
      <t>(Transferred to Offset Account)</t>
    </r>
  </si>
  <si>
    <t>M5517</t>
  </si>
  <si>
    <t>M5429</t>
  </si>
  <si>
    <t>M5430</t>
  </si>
  <si>
    <t>M5431</t>
  </si>
  <si>
    <t>M5432</t>
  </si>
  <si>
    <t>M5433</t>
  </si>
  <si>
    <t>M5434</t>
  </si>
  <si>
    <t>Parakrama &amp; Arosha nanayakkara</t>
  </si>
  <si>
    <t>Nandani &amp; Ranjan Weerasinghe</t>
  </si>
  <si>
    <t>Thilake &amp; Sawrna Senavirathna</t>
  </si>
  <si>
    <t>Tharinda Yatagama</t>
  </si>
  <si>
    <t>Revaka Abewickrama</t>
  </si>
  <si>
    <t>BF2727</t>
  </si>
  <si>
    <t>Virula &amp; Ridmi Yatagama</t>
  </si>
  <si>
    <t>BF2728</t>
  </si>
  <si>
    <t>BF2729</t>
  </si>
  <si>
    <t>Bambarawana Liyanage</t>
  </si>
  <si>
    <t>BF2730</t>
  </si>
  <si>
    <t>Hasitha Kodagoda</t>
  </si>
  <si>
    <t>b/f balance as at 01/11/2015</t>
  </si>
  <si>
    <t>TRANSFER FROM AUTO JAPAN       AUTO JAPAN FAIR ST</t>
  </si>
  <si>
    <t>TRANSFER FROM KAPILA KATULANDA SALES OF TICKETS</t>
  </si>
  <si>
    <t>TRANSFER FROM CHAMINDA JAYAWAR CHAMINDA ROSHIKA</t>
  </si>
  <si>
    <t>TRANSFER FROM WIJERATNE MAHILA MENDIS BUIIDNGFUND</t>
  </si>
  <si>
    <t>TRANSFER FROM S. WERAPITIYA    FOODFAIR-SENARATH</t>
  </si>
  <si>
    <t>TRANSFER FROM SANKALPA KIRIWAT SANKALPA KIRIWATHT</t>
  </si>
  <si>
    <t>ANZ INTERNET BANKING FUNDS TFER BHARATHA MEMBERSHI  BHARATHA</t>
  </si>
  <si>
    <t>ANZ INTERNET BANKING FUNDS TFER DONATION FOODFAIR   SUNIL JALTOTAGE</t>
  </si>
  <si>
    <t>TRANSFER FROM ANTHONY SENEVIRA DHARSHANISENEVIRAT</t>
  </si>
  <si>
    <t>TRANSFER FROM KAPILA KATULANDA MEMBERSHIP</t>
  </si>
  <si>
    <t>TRANSFER FROM INDIKA ATHUKORAL SUBS</t>
  </si>
  <si>
    <t>PAYMENT TO SYNERGY RETAIL B 250200590886</t>
  </si>
  <si>
    <t>PAYMENT TO SYNERGY RETAIL B 253900613379</t>
  </si>
  <si>
    <t>TRANSFER FROM RATNAYAKE NUWAN  NUWAN RATNAYAKE</t>
  </si>
  <si>
    <t>TRANSFER FROM DUMINDA WIMALARA DUMINDA WIMALARATH</t>
  </si>
  <si>
    <t>TRANSFER FROM RANASINGHEGE PER LAKDINU PERERA</t>
  </si>
  <si>
    <t>DEPOSIT (Food fair)</t>
  </si>
  <si>
    <t>DEPOSIT (Closing down of DS account)</t>
  </si>
  <si>
    <t>Kiriwaththuduwa Sankalpa &amp; Yamuna</t>
  </si>
  <si>
    <t>K040</t>
  </si>
  <si>
    <t>Wasantha Wijewardana (Atawisi Buddha Puja)</t>
  </si>
  <si>
    <t>Palitha Walawage  (Atawisi Buddha Puja)</t>
  </si>
  <si>
    <t>DHAMMADINNA PA</t>
  </si>
  <si>
    <t>De Silva Chanaka &amp; Udeni</t>
  </si>
  <si>
    <t>D035</t>
  </si>
  <si>
    <t>M5518</t>
  </si>
  <si>
    <t>M5519</t>
  </si>
  <si>
    <t>M5524</t>
  </si>
  <si>
    <t>M5523</t>
  </si>
  <si>
    <t>M5522</t>
  </si>
  <si>
    <t>M5521</t>
  </si>
  <si>
    <t>M5520</t>
  </si>
  <si>
    <t>M5529</t>
  </si>
  <si>
    <t>M5528</t>
  </si>
  <si>
    <t>M5527</t>
  </si>
  <si>
    <t>M5526</t>
  </si>
  <si>
    <t>M5525</t>
  </si>
  <si>
    <t>M5533</t>
  </si>
  <si>
    <t>M5532</t>
  </si>
  <si>
    <t>M5531</t>
  </si>
  <si>
    <t>M5530</t>
  </si>
  <si>
    <t>M5535</t>
  </si>
  <si>
    <t>M5534</t>
  </si>
  <si>
    <t>BF2684</t>
  </si>
  <si>
    <t>M5536</t>
  </si>
  <si>
    <t>M5537</t>
  </si>
  <si>
    <t>M5538</t>
  </si>
  <si>
    <t>M5539</t>
  </si>
  <si>
    <t>M5540</t>
  </si>
  <si>
    <t>M5541</t>
  </si>
  <si>
    <t>M5545</t>
  </si>
  <si>
    <t>M5544</t>
  </si>
  <si>
    <t>M5543</t>
  </si>
  <si>
    <t>M5542</t>
  </si>
  <si>
    <t>M5548</t>
  </si>
  <si>
    <t>M5547</t>
  </si>
  <si>
    <t>M5546</t>
  </si>
  <si>
    <t>M5551</t>
  </si>
  <si>
    <t>M5550</t>
  </si>
  <si>
    <t>M5549</t>
  </si>
  <si>
    <t>BF2685</t>
  </si>
  <si>
    <t>BF2686</t>
  </si>
  <si>
    <t>M5552</t>
  </si>
  <si>
    <t>M5553</t>
  </si>
  <si>
    <t>M5561</t>
  </si>
  <si>
    <t>M5560</t>
  </si>
  <si>
    <t>M5559</t>
  </si>
  <si>
    <t>M5558</t>
  </si>
  <si>
    <t>M5557</t>
  </si>
  <si>
    <t>M5556</t>
  </si>
  <si>
    <t>M5555</t>
  </si>
  <si>
    <t>M5554</t>
  </si>
  <si>
    <t>M5563</t>
  </si>
  <si>
    <t>M5562</t>
  </si>
  <si>
    <t>M5564</t>
  </si>
  <si>
    <t>M5565</t>
  </si>
  <si>
    <t>M5568</t>
  </si>
  <si>
    <t>M5567</t>
  </si>
  <si>
    <t>M5566</t>
  </si>
  <si>
    <t>M5589</t>
  </si>
  <si>
    <t>M5570</t>
  </si>
  <si>
    <t>M5569</t>
  </si>
  <si>
    <t>M5581</t>
  </si>
  <si>
    <t>M5580</t>
  </si>
  <si>
    <t>M5579</t>
  </si>
  <si>
    <t>M5578</t>
  </si>
  <si>
    <t>M5577</t>
  </si>
  <si>
    <t>M5576</t>
  </si>
  <si>
    <t>M5575</t>
  </si>
  <si>
    <t>M5574</t>
  </si>
  <si>
    <t>M5573</t>
  </si>
  <si>
    <t>M5572</t>
  </si>
  <si>
    <t>M5571</t>
  </si>
  <si>
    <t>BF2687</t>
  </si>
  <si>
    <t>M5582</t>
  </si>
  <si>
    <t>M5585</t>
  </si>
  <si>
    <t>M5584</t>
  </si>
  <si>
    <t>M5583</t>
  </si>
  <si>
    <t>M5586</t>
  </si>
  <si>
    <t>M5587</t>
  </si>
  <si>
    <t>M5588</t>
  </si>
  <si>
    <t>M5590</t>
  </si>
  <si>
    <t>M5591</t>
  </si>
  <si>
    <t>M5600</t>
  </si>
  <si>
    <t>M5599</t>
  </si>
  <si>
    <t>M5598</t>
  </si>
  <si>
    <t>M5597</t>
  </si>
  <si>
    <t>M5596</t>
  </si>
  <si>
    <t>M5595</t>
  </si>
  <si>
    <t>M5594</t>
  </si>
  <si>
    <t>M5593</t>
  </si>
  <si>
    <t>M5592</t>
  </si>
  <si>
    <t>M5801</t>
  </si>
  <si>
    <t>M5802</t>
  </si>
  <si>
    <t>M5804</t>
  </si>
  <si>
    <t>M5803</t>
  </si>
  <si>
    <t>b/f balance as at 01/12/2015</t>
  </si>
  <si>
    <t>Kamal Thennakoon (Ata Pirikara Puja)</t>
  </si>
  <si>
    <t>BF3051</t>
  </si>
  <si>
    <t>BF3052</t>
  </si>
  <si>
    <t>BF3053</t>
  </si>
  <si>
    <t>BF3054</t>
  </si>
  <si>
    <t>BF3055</t>
  </si>
  <si>
    <t>BF3056</t>
  </si>
  <si>
    <t>BF3057</t>
  </si>
  <si>
    <t>BF3058</t>
  </si>
  <si>
    <t>BF3059</t>
  </si>
  <si>
    <t>BF3060</t>
  </si>
  <si>
    <t>BF3061</t>
  </si>
  <si>
    <t>Laxman &amp; Sharmin</t>
  </si>
  <si>
    <t>Sumana Jayawardane</t>
  </si>
  <si>
    <t>Thilanka &amp; Kasun Samarasinghe (Budda Puja and Ata Pirikara)</t>
  </si>
  <si>
    <t>Anura rathnayaka</t>
  </si>
  <si>
    <t>Ayanthi Gamage</t>
  </si>
  <si>
    <t>Manjula and Dushantha Ekanayake</t>
  </si>
  <si>
    <t>Ravindra Wickramage</t>
  </si>
  <si>
    <t>Darshani Senavirathne</t>
  </si>
  <si>
    <t>BF3062</t>
  </si>
  <si>
    <t>BF3063</t>
  </si>
  <si>
    <t>BF3065</t>
  </si>
  <si>
    <t>BF3066</t>
  </si>
  <si>
    <t>BF3067</t>
  </si>
  <si>
    <t>BF3068</t>
  </si>
  <si>
    <t>Rajeev Gunawardana (Budda Puja and Ata Pirikara)</t>
  </si>
  <si>
    <t>Inosha Ranasinghe</t>
  </si>
  <si>
    <t>Arosha and Lakshan Jalthotage</t>
  </si>
  <si>
    <t>Asoka and Sunethra Senanayaka</t>
  </si>
  <si>
    <t>M5701</t>
  </si>
  <si>
    <t>Nandasheela Perera</t>
  </si>
  <si>
    <t>M5702</t>
  </si>
  <si>
    <t>M5703</t>
  </si>
  <si>
    <t>M5704</t>
  </si>
  <si>
    <t>Anil &amp; Menaka Perera</t>
  </si>
  <si>
    <t>Manjula &amp; Dushantha Ekanayaka</t>
  </si>
  <si>
    <t>Ravindra &amp; Chamila Wickramage (Jan 2106 to Oct 2016)</t>
  </si>
  <si>
    <t>Chanaka Ratnasekara</t>
  </si>
  <si>
    <t>ANTHONY &amp; DHARSHANI SENEVIRATNA</t>
  </si>
  <si>
    <t>S034</t>
  </si>
  <si>
    <t>J021</t>
  </si>
  <si>
    <t>J023</t>
  </si>
  <si>
    <t>J019</t>
  </si>
  <si>
    <t xml:space="preserve"> CHAMINDA &amp; ROSHIKA JAYAWARDANA</t>
  </si>
  <si>
    <t>M5805</t>
  </si>
  <si>
    <t>M5806</t>
  </si>
  <si>
    <t>M5811</t>
  </si>
  <si>
    <t>M5810</t>
  </si>
  <si>
    <t>M5809</t>
  </si>
  <si>
    <t>M5808</t>
  </si>
  <si>
    <t>M5807</t>
  </si>
  <si>
    <t>M5812</t>
  </si>
  <si>
    <t>M5813</t>
  </si>
  <si>
    <t>M5819</t>
  </si>
  <si>
    <t>M5818</t>
  </si>
  <si>
    <t>M5817</t>
  </si>
  <si>
    <t>M5816</t>
  </si>
  <si>
    <t>M5815</t>
  </si>
  <si>
    <t>M5814</t>
  </si>
  <si>
    <t>M5820</t>
  </si>
  <si>
    <t>M5821</t>
  </si>
  <si>
    <t>M5822</t>
  </si>
  <si>
    <t>M5823</t>
  </si>
  <si>
    <t>M5824</t>
  </si>
  <si>
    <t>M5825</t>
  </si>
  <si>
    <t>P032</t>
  </si>
  <si>
    <t>Dumindu &amp; Nandasheeli Perera</t>
  </si>
  <si>
    <t>Wijayathunga Rasika &amp; Thamara</t>
  </si>
  <si>
    <t>W055</t>
  </si>
  <si>
    <t>rasika@iinet.com</t>
  </si>
  <si>
    <t>0433302786</t>
  </si>
  <si>
    <t>sulorasika@gmail.com</t>
  </si>
  <si>
    <t>dumindus@live.com</t>
  </si>
  <si>
    <t>0403156903</t>
  </si>
  <si>
    <t>1st email</t>
  </si>
  <si>
    <t>1st phone</t>
  </si>
  <si>
    <t>2nd email</t>
  </si>
  <si>
    <t>2nd phone</t>
  </si>
  <si>
    <t>W056</t>
  </si>
  <si>
    <t>Wimalasiri Hemantha &amp; Sudarshani</t>
  </si>
  <si>
    <t>hemantha1020@gmail.com</t>
  </si>
  <si>
    <t>0452396046</t>
  </si>
  <si>
    <t>sudarshaniwimalasiri@yahoo.com</t>
  </si>
  <si>
    <t>0469360243</t>
  </si>
  <si>
    <t>K041</t>
  </si>
  <si>
    <t>Kohobange Gihan &amp; Thimalka Silva</t>
  </si>
  <si>
    <t>kohobangeg@gmail.com</t>
  </si>
  <si>
    <t>0406687951</t>
  </si>
  <si>
    <t>R030</t>
  </si>
  <si>
    <t>Rathnayake Anura &amp; Ayanthi Gamage</t>
  </si>
  <si>
    <t>anura.rathnayake@strling.wa.gov.au</t>
  </si>
  <si>
    <t>0426486329</t>
  </si>
  <si>
    <t>Tennakoon Kamal</t>
  </si>
  <si>
    <t>kamaltennakoon3@gmail.com</t>
  </si>
  <si>
    <t>chanaka123@yahoo.com</t>
  </si>
  <si>
    <t>0401789472</t>
  </si>
  <si>
    <t>62585209</t>
  </si>
  <si>
    <t>Jayamanna Sanath &amp; Samanthi</t>
  </si>
  <si>
    <t>J024</t>
  </si>
  <si>
    <t>s.jayamanna@optusnet.com.au</t>
  </si>
  <si>
    <t>0450879116</t>
  </si>
  <si>
    <t>93137880</t>
  </si>
  <si>
    <t>Ranaweera Hemanga &amp; Anusha</t>
  </si>
  <si>
    <t>Vithanage Deepal &amp; Chamalie</t>
  </si>
  <si>
    <t>V003</t>
  </si>
  <si>
    <t>chamaliekumarajeewa@gmail.com</t>
  </si>
  <si>
    <t>0404351641</t>
  </si>
  <si>
    <t>ANZ 001588</t>
  </si>
  <si>
    <t>ANZ 001589</t>
  </si>
  <si>
    <t>ANZ 001590</t>
  </si>
  <si>
    <t>ANZ 001591</t>
  </si>
  <si>
    <t>ANZ 001592</t>
  </si>
  <si>
    <t>ANZ 001593</t>
  </si>
  <si>
    <t>ANZ 001594</t>
  </si>
  <si>
    <t>ANZ 001595</t>
  </si>
  <si>
    <t>ANZ 001596</t>
  </si>
  <si>
    <t>ANZ 001597</t>
  </si>
  <si>
    <t>ANZ 001598</t>
  </si>
  <si>
    <t>ANZ 001599</t>
  </si>
  <si>
    <t>ANZ 001600</t>
  </si>
  <si>
    <t>Food fair hall booking, Optus bill , Potting mix for sangawasa garden</t>
  </si>
  <si>
    <t>Hiring fees for road  traffic signs</t>
  </si>
  <si>
    <t>Ferhan Design (Pvt) Ltd</t>
  </si>
  <si>
    <t>Vimodh Senavirathne</t>
  </si>
  <si>
    <t xml:space="preserve">Payment for Sidhartha Gawthama movie </t>
  </si>
  <si>
    <t>Rajeeve Gunawardena</t>
  </si>
  <si>
    <t>Tent for temple</t>
  </si>
  <si>
    <t>ANZ 001601</t>
  </si>
  <si>
    <t>ANZ 001602</t>
  </si>
  <si>
    <t>ANZ 001603</t>
  </si>
  <si>
    <t>ANZ 001604</t>
  </si>
  <si>
    <t>ANZ 001605</t>
  </si>
  <si>
    <t>ANZ 001606</t>
  </si>
  <si>
    <t>Shamika Kotigalage</t>
  </si>
  <si>
    <t>Mav Piya Upahara stage decorations</t>
  </si>
  <si>
    <t>Nandika Mirihana</t>
  </si>
  <si>
    <t>Mav Piya Upahara sound system</t>
  </si>
  <si>
    <t>Darshani Thotagamuwage</t>
  </si>
  <si>
    <t>Mav Piya Upahara expenses</t>
  </si>
  <si>
    <t>Thulani Rajapaksa</t>
  </si>
  <si>
    <t>One Fire Group</t>
  </si>
  <si>
    <t>Hydrant flow test for new building</t>
  </si>
  <si>
    <t xml:space="preserve">Tidy Traders </t>
  </si>
  <si>
    <t>Repairing and painting to monk's residence</t>
  </si>
  <si>
    <t>Lalantha Senavirathna</t>
  </si>
  <si>
    <t>2014 Wesak expenses</t>
  </si>
  <si>
    <t>Pradeep Kallapatha</t>
  </si>
  <si>
    <t>New building application fees paid by Pradeep to City of Gosnells</t>
  </si>
  <si>
    <t>Ven Sobitha thero's sanga allawance from Jan 2016 to June 2016 and Air Ticket to SL</t>
  </si>
  <si>
    <t>Indrani Gunarathna</t>
  </si>
  <si>
    <t>Balance payment for Food fair expenses</t>
  </si>
  <si>
    <t>Food fair  expenses advance payment</t>
  </si>
  <si>
    <t>ANZ 001607</t>
  </si>
  <si>
    <t>ANZ 001608</t>
  </si>
  <si>
    <t>ANZ 001609</t>
  </si>
  <si>
    <t>ANZ 001610</t>
  </si>
  <si>
    <t>ANZ 001611</t>
  </si>
  <si>
    <t>J H Yard &amp; Tree Services</t>
  </si>
  <si>
    <t>Tree clearance as per WP instrauctions</t>
  </si>
  <si>
    <t>TRANSFER FROM LAKSHMAN KULARAT K036</t>
  </si>
  <si>
    <t>TRANSFER FROM INDIKA AMBEPITIY ARUNA W MEM FEE</t>
  </si>
  <si>
    <t>PAYMENT TO WATER CORP       9005618062</t>
  </si>
  <si>
    <t>ANZ INTERNET BANKING FUNDS TFER LIYANAGE KUSALA     CHAMINDA KUSALA</t>
  </si>
  <si>
    <t>PAYMENT TO WATER CORP       9005618070</t>
  </si>
  <si>
    <t>TRANSFER FROM KELLAPATHA       MEMBERSHIP K016</t>
  </si>
  <si>
    <t>TRANSFER FROM PERERA ANIL MILT A. PERERAMSHIPP012</t>
  </si>
  <si>
    <t>TRANSFER FROM CITY OF CANNING- 32051.77</t>
  </si>
  <si>
    <t>TRANSFER FROM WIJERATNE MAHILA MAHILALWIJERATNE</t>
  </si>
  <si>
    <t>TRANSFER FROM RUCHITHA WEERAGU S033 RUCHITHA NOV</t>
  </si>
  <si>
    <t>M5826</t>
  </si>
  <si>
    <t>M5827</t>
  </si>
  <si>
    <t>M5832</t>
  </si>
  <si>
    <t>M5831</t>
  </si>
  <si>
    <t>M5830</t>
  </si>
  <si>
    <t>M5829</t>
  </si>
  <si>
    <t>M5828</t>
  </si>
  <si>
    <t xml:space="preserve">New </t>
  </si>
  <si>
    <t>Building</t>
  </si>
  <si>
    <t>A031</t>
  </si>
  <si>
    <t>AMBEPITIY ARUNA &amp;  INDIKA</t>
  </si>
  <si>
    <t>DEPOSIT (From Mrs Ellis as per Sunil's email))</t>
  </si>
  <si>
    <t>M5435</t>
  </si>
  <si>
    <t>M5436</t>
  </si>
  <si>
    <t>M5437</t>
  </si>
  <si>
    <t>M5438</t>
  </si>
  <si>
    <t>M5439</t>
  </si>
  <si>
    <t>Parakrama &amp; Arosha Nanaykkara</t>
  </si>
  <si>
    <t>Kanthi and Harshana Rupasinghe</t>
  </si>
  <si>
    <t>Thilake and Swarna Senaviratne</t>
  </si>
  <si>
    <t>Lal &amp; Kalyani Abeysekara</t>
  </si>
  <si>
    <t>Anura &amp; Chandani Perera</t>
  </si>
  <si>
    <t>M5440</t>
  </si>
  <si>
    <t>M5441</t>
  </si>
  <si>
    <t>Lalith &amp; Ruwana Chandrasekara</t>
  </si>
  <si>
    <t>Soma &amp; Wasanthi Uggalla</t>
  </si>
  <si>
    <t>BF2731</t>
  </si>
  <si>
    <t>BF2733</t>
  </si>
  <si>
    <t>BF2734</t>
  </si>
  <si>
    <t>BF2735</t>
  </si>
  <si>
    <t>Upul Dodangoda</t>
  </si>
  <si>
    <t>Priyanthi Weerasinghe</t>
  </si>
  <si>
    <t>G Revaka Abeywickrama</t>
  </si>
  <si>
    <t>BF2736</t>
  </si>
  <si>
    <t>BF2737</t>
  </si>
  <si>
    <t>BF2738</t>
  </si>
  <si>
    <t>BF2739</t>
  </si>
  <si>
    <t>BF2740</t>
  </si>
  <si>
    <t>Tharind &amp; warangana</t>
  </si>
  <si>
    <t>Karunasena Liyanage</t>
  </si>
  <si>
    <t>Saroj Vijethunga</t>
  </si>
  <si>
    <t>BF2741</t>
  </si>
  <si>
    <t>BF2742</t>
  </si>
  <si>
    <t>BF2743</t>
  </si>
  <si>
    <t>Soma &amp; Jayantha Hewavitharana</t>
  </si>
  <si>
    <t>Daya &amp; Erosha</t>
  </si>
  <si>
    <t>Kamal Thennakoon</t>
  </si>
  <si>
    <t>BF2732</t>
  </si>
  <si>
    <t>M025</t>
  </si>
  <si>
    <t>kalindu@hotmail.com</t>
  </si>
  <si>
    <t>0423715288</t>
  </si>
  <si>
    <t>billabongccc@iinet.net.au</t>
  </si>
  <si>
    <t>0406520712</t>
  </si>
  <si>
    <t>M5705</t>
  </si>
  <si>
    <t>M5706</t>
  </si>
  <si>
    <t>Deepal Vithanange</t>
  </si>
  <si>
    <t>M5707</t>
  </si>
  <si>
    <t>Sanath Jayamanna</t>
  </si>
  <si>
    <t>M5708</t>
  </si>
  <si>
    <t>Sidath Kuruppu</t>
  </si>
  <si>
    <t>M5709</t>
  </si>
  <si>
    <t>M5710</t>
  </si>
  <si>
    <t>Janaka Rajakaruna</t>
  </si>
  <si>
    <t>Gamini &amp; Deepika Gunawaradana</t>
  </si>
  <si>
    <t>M5711</t>
  </si>
  <si>
    <t>Uditha Jayawardena</t>
  </si>
  <si>
    <t>Akashi Ranaweera</t>
  </si>
  <si>
    <t>BF3069</t>
  </si>
  <si>
    <t>BF3070</t>
  </si>
  <si>
    <t>BF3071</t>
  </si>
  <si>
    <t>BF3072</t>
  </si>
  <si>
    <t>BF3073</t>
  </si>
  <si>
    <t>Chamalie &amp; Deepal Vithanage</t>
  </si>
  <si>
    <t>Dinesh Hemachandra</t>
  </si>
  <si>
    <t>S Wimalasiri</t>
  </si>
  <si>
    <t>Athula Wijewickrama</t>
  </si>
  <si>
    <t>BF3074</t>
  </si>
  <si>
    <t>BF3075</t>
  </si>
  <si>
    <t>BF3076</t>
  </si>
  <si>
    <t>BF3077</t>
  </si>
  <si>
    <t>BF3078</t>
  </si>
  <si>
    <t>BF3079</t>
  </si>
  <si>
    <t>BF3080</t>
  </si>
  <si>
    <t>BF3081</t>
  </si>
  <si>
    <t>Anil Munindradasa</t>
  </si>
  <si>
    <t>R M Ranasinghe</t>
  </si>
  <si>
    <t>Kusum &amp; Sunil Jalthotage</t>
  </si>
  <si>
    <t>Nushan Navarathna</t>
  </si>
  <si>
    <t>Pandula Hettiarachchi</t>
  </si>
  <si>
    <t>BF3082</t>
  </si>
  <si>
    <t>BF3083</t>
  </si>
  <si>
    <t>BF3084</t>
  </si>
  <si>
    <t>BF3085</t>
  </si>
  <si>
    <t>BF3086</t>
  </si>
  <si>
    <t>BF3087</t>
  </si>
  <si>
    <t>BF3088</t>
  </si>
  <si>
    <t>BF3089</t>
  </si>
  <si>
    <t>Palitha Ranamuka</t>
  </si>
  <si>
    <t>Lal Jayaweera</t>
  </si>
  <si>
    <t>Piyasena Thebulandage</t>
  </si>
  <si>
    <t>Devantha De Silva</t>
  </si>
  <si>
    <t>Achini Withanaarachchi</t>
  </si>
  <si>
    <t>BF3090</t>
  </si>
  <si>
    <t>BF3091</t>
  </si>
  <si>
    <t>Thamara &amp; Lalith Premarathne</t>
  </si>
  <si>
    <t>BF3092</t>
  </si>
  <si>
    <t>BF3093</t>
  </si>
  <si>
    <t>BF3094</t>
  </si>
  <si>
    <t>BF3095</t>
  </si>
  <si>
    <t>Suresh &amp; Achala Punchihewa</t>
  </si>
  <si>
    <t>Rasika Wijayathunga</t>
  </si>
  <si>
    <t>Dushantha &amp; Ishani Kankanige</t>
  </si>
  <si>
    <t>Buddhi Pathirage</t>
  </si>
  <si>
    <t>Gemunu  Vidhanagamage</t>
  </si>
  <si>
    <t>Rajakaruna Janaka &amp; Charunya</t>
  </si>
  <si>
    <t>R031</t>
  </si>
  <si>
    <t>janaka8@live.com</t>
  </si>
  <si>
    <t>0433018735</t>
  </si>
  <si>
    <t>J025</t>
  </si>
  <si>
    <t>Jayawardena Uditha &amp; Gayathri</t>
  </si>
  <si>
    <t>udithaj@gmail.com</t>
  </si>
  <si>
    <t>0449968242</t>
  </si>
  <si>
    <t>Upulmali Govinnage (Paid by CWB cheque 834)</t>
  </si>
  <si>
    <t>Sanjeeva Liyanage</t>
  </si>
  <si>
    <t>Kusala Liyanage</t>
  </si>
  <si>
    <t>Kamal Sennanayake</t>
  </si>
  <si>
    <t>Teckla Weldt</t>
  </si>
  <si>
    <t>Tiron &amp; Damitha  MUNASINGHE</t>
  </si>
  <si>
    <t>Peiris Sasanka &amp; Dilini</t>
  </si>
  <si>
    <t>P033</t>
  </si>
  <si>
    <t>sasanak.peiris@gmail.com</t>
  </si>
  <si>
    <t>0430389912</t>
  </si>
  <si>
    <t>chathu4@yahoo.com</t>
  </si>
  <si>
    <t>Fernando Navinda &amp; Nalinda</t>
  </si>
  <si>
    <t>F009</t>
  </si>
  <si>
    <t>0414225006</t>
  </si>
  <si>
    <t>0425889411</t>
  </si>
  <si>
    <t>Munasinghe Rasika &amp; Sadun</t>
  </si>
  <si>
    <t>M026</t>
  </si>
  <si>
    <t>rrcmunasinghe@yahoo.com</t>
  </si>
  <si>
    <t>0416300531</t>
  </si>
  <si>
    <t>Wickramanayake Indika &amp; Charitha</t>
  </si>
  <si>
    <t>W057</t>
  </si>
  <si>
    <t>indikapw@hotmail.com</t>
  </si>
  <si>
    <t>0404859067</t>
  </si>
  <si>
    <t>Athukorale Pasindu</t>
  </si>
  <si>
    <t>A032</t>
  </si>
  <si>
    <t>p.athukorale@gmail.com</t>
  </si>
  <si>
    <t>0450488007</t>
  </si>
  <si>
    <t>A033</t>
  </si>
  <si>
    <t>Athukorale Hasindu &amp; Dilushika</t>
  </si>
  <si>
    <t>h.athukorale@gmail.com</t>
  </si>
  <si>
    <t>0450488170</t>
  </si>
  <si>
    <t>Coorey Dilshan &amp; Sanjeewani</t>
  </si>
  <si>
    <t>dilshan3@yahoo.com</t>
  </si>
  <si>
    <t>0452073314</t>
  </si>
  <si>
    <t>Ekanayake Tharinda &amp; Liyamali</t>
  </si>
  <si>
    <t>dreamthari@yahoo.com</t>
  </si>
  <si>
    <t>0433020526</t>
  </si>
  <si>
    <t>liyamali@yahoo.com</t>
  </si>
  <si>
    <t>0481325739</t>
  </si>
  <si>
    <t>E009</t>
  </si>
  <si>
    <t>navindafernando@y7mail.com</t>
  </si>
  <si>
    <t>PAYMENT TO OPTUS            80211430000114</t>
  </si>
  <si>
    <t>ANZ M-BANKING PAYMENT ARFROM MAR TO DEC 2015MR PUBUDU NUWAN DH</t>
  </si>
  <si>
    <t>TRANSFER FROM WICKRAMASINGHE W RASIKA WICKRAMASIN</t>
  </si>
  <si>
    <t>WICKRAMASINGHE RASIKA</t>
  </si>
  <si>
    <t>W058</t>
  </si>
  <si>
    <t>DH PUBUDU NUWAN</t>
  </si>
  <si>
    <t>D036</t>
  </si>
  <si>
    <t>Tiron &amp; Damitha Munasinghe</t>
  </si>
  <si>
    <t>City of Canning</t>
  </si>
  <si>
    <t>Hall Booking - Food fair</t>
  </si>
  <si>
    <t>3D Rendering for new buiding</t>
  </si>
  <si>
    <t>Rose flowers for Mav Piya Upahara</t>
  </si>
  <si>
    <t>Paid to Nagina by Gunadasa Perera for Lump rise  Gunadasa  deposited money to Nagina's account)</t>
  </si>
  <si>
    <t>SN</t>
  </si>
  <si>
    <t>M/No</t>
  </si>
  <si>
    <t>First names</t>
  </si>
  <si>
    <t>&amp;</t>
  </si>
  <si>
    <t>Partner</t>
  </si>
  <si>
    <t>Surname</t>
  </si>
  <si>
    <t>Address</t>
  </si>
  <si>
    <t>Suburb</t>
  </si>
  <si>
    <t>State</t>
  </si>
  <si>
    <t>PCode</t>
  </si>
  <si>
    <t>Telephone</t>
  </si>
  <si>
    <t>Email address</t>
  </si>
  <si>
    <t>Alternative Email</t>
  </si>
  <si>
    <t>Gihan</t>
  </si>
  <si>
    <t>Abeygunasekera</t>
  </si>
  <si>
    <t>Janaka</t>
  </si>
  <si>
    <t>Inosha</t>
  </si>
  <si>
    <t>Abeynayake</t>
  </si>
  <si>
    <t>36, Amherst Rd,</t>
  </si>
  <si>
    <t xml:space="preserve">Canning Vale </t>
  </si>
  <si>
    <t>WA</t>
  </si>
  <si>
    <t>janaka_abeynayake@yahoo.co.uk</t>
  </si>
  <si>
    <t>Saddamangala</t>
  </si>
  <si>
    <t>Abeyratne</t>
  </si>
  <si>
    <t>6 Anchorage Loop</t>
  </si>
  <si>
    <t>Canning Vale</t>
  </si>
  <si>
    <t>sama5083@hotmail.com</t>
  </si>
  <si>
    <t>Chaminda</t>
  </si>
  <si>
    <t>Erandika</t>
  </si>
  <si>
    <t>62, Dovedale Street</t>
  </si>
  <si>
    <t>Harrisdale</t>
  </si>
  <si>
    <t>nmchami@yahoo.com</t>
  </si>
  <si>
    <t>Lal</t>
  </si>
  <si>
    <t>Kalyani</t>
  </si>
  <si>
    <t>Abeysekera</t>
  </si>
  <si>
    <t>23, Fourth Avenue</t>
  </si>
  <si>
    <t>Rossmoyne</t>
  </si>
  <si>
    <t>lal.abeysekera@challengertafe.wa.edu.au</t>
  </si>
  <si>
    <t>Buddhika</t>
  </si>
  <si>
    <t>Manori Amarasekara</t>
  </si>
  <si>
    <t>Abeysinghe</t>
  </si>
  <si>
    <t>unit5, 95 kenwick rd</t>
  </si>
  <si>
    <t xml:space="preserve"> Kenwick,</t>
  </si>
  <si>
    <t>DS</t>
  </si>
  <si>
    <t>Chamila Saranga</t>
  </si>
  <si>
    <t>Anushaa</t>
  </si>
  <si>
    <t>10, ParkRd</t>
  </si>
  <si>
    <t>Midvale</t>
  </si>
  <si>
    <t>chamila_saranga@yahoo.com</t>
  </si>
  <si>
    <t>Bud</t>
  </si>
  <si>
    <t>Chandra</t>
  </si>
  <si>
    <t>Abeysiriwardana</t>
  </si>
  <si>
    <t>29 Waratah Avenue</t>
  </si>
  <si>
    <t>Dalkeith</t>
  </si>
  <si>
    <t>budabey@bigpond.com</t>
  </si>
  <si>
    <t>Sayuri</t>
  </si>
  <si>
    <t>Abeysuriya</t>
  </si>
  <si>
    <t>1/13, Bickley Road</t>
  </si>
  <si>
    <t>Cannington</t>
  </si>
  <si>
    <t>Chandrasoma</t>
  </si>
  <si>
    <t>Indrani</t>
  </si>
  <si>
    <t xml:space="preserve">Abeysuriya </t>
  </si>
  <si>
    <t>abeywdc@live.com</t>
  </si>
  <si>
    <t>Rohan</t>
  </si>
  <si>
    <t>Chandrika</t>
  </si>
  <si>
    <t>Abeywardane</t>
  </si>
  <si>
    <t>37 Barcombe Way</t>
  </si>
  <si>
    <t>Leeming</t>
  </si>
  <si>
    <t>Rohan.Abeywardane@watercorporation.com.au</t>
  </si>
  <si>
    <t>Prashan</t>
  </si>
  <si>
    <t>Gawri</t>
  </si>
  <si>
    <t>Abeywardena</t>
  </si>
  <si>
    <t>Gaw635@hotmail.com</t>
  </si>
  <si>
    <t>Sripal</t>
  </si>
  <si>
    <t>Pavitra Chinthani Poddiwala</t>
  </si>
  <si>
    <t>chinthani@yahoo.com</t>
  </si>
  <si>
    <t>Heshan</t>
  </si>
  <si>
    <t>Rewaka</t>
  </si>
  <si>
    <t>Abeywickrama</t>
  </si>
  <si>
    <t>Sanjeewa</t>
  </si>
  <si>
    <t>Alles</t>
  </si>
  <si>
    <t>61, San Lorenzo Blvd,</t>
  </si>
  <si>
    <t>Ellenbrook</t>
  </si>
  <si>
    <t>sanjeeva10139@yahoo.com</t>
  </si>
  <si>
    <t>A009</t>
  </si>
  <si>
    <t>Laxman</t>
  </si>
  <si>
    <t>Lakmani</t>
  </si>
  <si>
    <t>48A, Matheson Raod</t>
  </si>
  <si>
    <t>Applecross</t>
  </si>
  <si>
    <t>Lakshman.Alles@cbs.curtin.edu.au</t>
  </si>
  <si>
    <t xml:space="preserve"> Ravi</t>
  </si>
  <si>
    <t>Shashikala</t>
  </si>
  <si>
    <t>Amarasena</t>
  </si>
  <si>
    <t>shashikalas@gmail.com</t>
  </si>
  <si>
    <t>Mahinda</t>
  </si>
  <si>
    <t>Muditha</t>
  </si>
  <si>
    <t>Amarasinghe</t>
  </si>
  <si>
    <t>50, Dulwich Street</t>
  </si>
  <si>
    <t>Beckanham</t>
  </si>
  <si>
    <t>93568974</t>
  </si>
  <si>
    <t>mkamarasinghe@bigpond.com</t>
  </si>
  <si>
    <t>muditha.wickramarachchi.yahoo.com</t>
  </si>
  <si>
    <t>Udaya</t>
  </si>
  <si>
    <t>Amaratunga</t>
  </si>
  <si>
    <t>9 Newlyn Road</t>
  </si>
  <si>
    <t xml:space="preserve">Willetton </t>
  </si>
  <si>
    <t>9441 3517 /040 911 6437</t>
  </si>
  <si>
    <t>udaya.amaratunge@westernpower.com.au</t>
  </si>
  <si>
    <t>Jeewantha</t>
  </si>
  <si>
    <t>Amunugama</t>
  </si>
  <si>
    <t>55, Spencer Road</t>
  </si>
  <si>
    <t>Langford</t>
  </si>
  <si>
    <t>Sanath</t>
  </si>
  <si>
    <t>Chamila</t>
  </si>
  <si>
    <t>Andarawewa</t>
  </si>
  <si>
    <t>3, Belgravia Place</t>
  </si>
  <si>
    <t>sanath1000@gmail.com</t>
  </si>
  <si>
    <t xml:space="preserve">Ravin Niroshan </t>
  </si>
  <si>
    <t>Andrahannadige</t>
  </si>
  <si>
    <t>ravinsamson@gmail.com</t>
  </si>
  <si>
    <t>Kamalika</t>
  </si>
  <si>
    <t>Andrews</t>
  </si>
  <si>
    <t>A.W.</t>
  </si>
  <si>
    <t>Ariyaratna</t>
  </si>
  <si>
    <t>25, Pomelo Way,</t>
  </si>
  <si>
    <t>Seville Grove</t>
  </si>
  <si>
    <t>mangalagim@yahoo.com.au</t>
  </si>
  <si>
    <t>Indika</t>
  </si>
  <si>
    <t>Athukorala</t>
  </si>
  <si>
    <t>indika.athukorala@yahoo.com</t>
  </si>
  <si>
    <t>Mohan</t>
  </si>
  <si>
    <t>Gayani</t>
  </si>
  <si>
    <t>Baddeliyanage</t>
  </si>
  <si>
    <t>1/234, Shepperton Rd</t>
  </si>
  <si>
    <t>East Vic Park</t>
  </si>
  <si>
    <t xml:space="preserve">WA </t>
  </si>
  <si>
    <t>6161 0799</t>
  </si>
  <si>
    <t>baddeliyanage@gmail.com</t>
  </si>
  <si>
    <t>Ilendra</t>
  </si>
  <si>
    <t>Balage</t>
  </si>
  <si>
    <t>ilendra1507@yahoo.com.au</t>
  </si>
  <si>
    <t>Disna</t>
  </si>
  <si>
    <t>Kalinga</t>
  </si>
  <si>
    <t>Balasooriya</t>
  </si>
  <si>
    <t>59,Walderton Avenue,</t>
  </si>
  <si>
    <t xml:space="preserve"> Balga,</t>
  </si>
  <si>
    <t>0406432123</t>
  </si>
  <si>
    <t>kalingabalasooriya@yahoo.com</t>
  </si>
  <si>
    <t xml:space="preserve">Anura </t>
  </si>
  <si>
    <t>Indira</t>
  </si>
  <si>
    <t>Bandara</t>
  </si>
  <si>
    <t>anura@rasvor.com</t>
  </si>
  <si>
    <t>Aruni</t>
  </si>
  <si>
    <t>Bandarage</t>
  </si>
  <si>
    <t>39 Pearse Street</t>
  </si>
  <si>
    <t>Cottesloe</t>
  </si>
  <si>
    <t>rbandarage@iinet.net.au</t>
  </si>
  <si>
    <t xml:space="preserve">renuka </t>
  </si>
  <si>
    <t>Bandaranayake</t>
  </si>
  <si>
    <t>127, Egina Street</t>
  </si>
  <si>
    <t>Mt. Hawthorn WA 6016</t>
  </si>
  <si>
    <t>renukabandaranayake@gmail.com</t>
  </si>
  <si>
    <t>Graham</t>
  </si>
  <si>
    <t>Priya</t>
  </si>
  <si>
    <t>Barnes</t>
  </si>
  <si>
    <t>78, Milford Way</t>
  </si>
  <si>
    <t>Nollamara</t>
  </si>
  <si>
    <t>93499486</t>
  </si>
  <si>
    <t>priyabar@hotmail.com</t>
  </si>
  <si>
    <t>Danushka</t>
  </si>
  <si>
    <t>Pamodya</t>
  </si>
  <si>
    <t>Basnayake</t>
  </si>
  <si>
    <t>10 meadowview Mews</t>
  </si>
  <si>
    <t>Canningvale</t>
  </si>
  <si>
    <t>62612504</t>
  </si>
  <si>
    <t>dbasnayaka@gmail.com</t>
  </si>
  <si>
    <t>Donald</t>
  </si>
  <si>
    <t>Janaki</t>
  </si>
  <si>
    <t>Chandraratna</t>
  </si>
  <si>
    <t>8 Adderly Street</t>
  </si>
  <si>
    <t>Mt. Claremont</t>
  </si>
  <si>
    <t>chandrad@bigpond.net.au</t>
  </si>
  <si>
    <t>Daya</t>
  </si>
  <si>
    <t>Chandrasekara</t>
  </si>
  <si>
    <t>6 Finn Hill</t>
  </si>
  <si>
    <t>Winthrop</t>
  </si>
  <si>
    <t>srajakaruna@flowserve.com</t>
  </si>
  <si>
    <t>Saumya Jayabahu</t>
  </si>
  <si>
    <t xml:space="preserve">Rajitha </t>
  </si>
  <si>
    <t>100, Portcullis Drive</t>
  </si>
  <si>
    <t>Willetton 6155</t>
  </si>
  <si>
    <t>saumya614@yahoo.com</t>
  </si>
  <si>
    <t>Lalith</t>
  </si>
  <si>
    <t>Ruwana</t>
  </si>
  <si>
    <t>Chandrasekera</t>
  </si>
  <si>
    <t>15 Nurdi Way</t>
  </si>
  <si>
    <t>Riverton</t>
  </si>
  <si>
    <t>rchandresekera@vtown.com.au</t>
  </si>
  <si>
    <t>Tilak</t>
  </si>
  <si>
    <t>Anoja</t>
  </si>
  <si>
    <t>Chandratilleke</t>
  </si>
  <si>
    <t>16, Shenton Place</t>
  </si>
  <si>
    <t>Calremont</t>
  </si>
  <si>
    <t>61629611</t>
  </si>
  <si>
    <t>T.Chandratilleke@curtin.edu.au</t>
  </si>
  <si>
    <t>Upali</t>
  </si>
  <si>
    <t>Sarojini</t>
  </si>
  <si>
    <t>Chandraweera</t>
  </si>
  <si>
    <t>33, Noalimba Crescent</t>
  </si>
  <si>
    <t>Bateman</t>
  </si>
  <si>
    <t>93322723</t>
  </si>
  <si>
    <t>upali.don@mainroads.gov.au</t>
  </si>
  <si>
    <t xml:space="preserve">Dilshan </t>
  </si>
  <si>
    <t>Sanjana</t>
  </si>
  <si>
    <t>Cooray</t>
  </si>
  <si>
    <t xml:space="preserve">Thusara </t>
  </si>
  <si>
    <t>Harshi De Silva</t>
  </si>
  <si>
    <t>Dahanayaka</t>
  </si>
  <si>
    <t>108,Marden Grange</t>
  </si>
  <si>
    <t>Aveley</t>
  </si>
  <si>
    <t>thushsa@yahoo.com</t>
  </si>
  <si>
    <t xml:space="preserve"> harshidesilva12@yahoo.com</t>
  </si>
  <si>
    <t>Vijitha Senaka</t>
  </si>
  <si>
    <t>Buddhini</t>
  </si>
  <si>
    <t xml:space="preserve">Daluwatta </t>
  </si>
  <si>
    <t>3, Tricourt Grove</t>
  </si>
  <si>
    <t>6161 4838</t>
  </si>
  <si>
    <t>sbdalu@yahoo.co.uk</t>
  </si>
  <si>
    <t>buddhini.daluwatta@hotmail.com</t>
  </si>
  <si>
    <t xml:space="preserve">Nisha </t>
  </si>
  <si>
    <t>Dantanarayana</t>
  </si>
  <si>
    <t>piyaseridd@yahoo.com</t>
  </si>
  <si>
    <t>Rasika</t>
  </si>
  <si>
    <t>Tanushka</t>
  </si>
  <si>
    <t>Dayananda</t>
  </si>
  <si>
    <t>4 Yew place</t>
  </si>
  <si>
    <t>Parkwood</t>
  </si>
  <si>
    <t>62610517</t>
  </si>
  <si>
    <t>rasika.dayananda@gmail.com</t>
  </si>
  <si>
    <t>tanushka.dayananda@gmail.com</t>
  </si>
  <si>
    <t>Gayan</t>
  </si>
  <si>
    <t>Dayaratne</t>
  </si>
  <si>
    <t>Vinietha</t>
  </si>
  <si>
    <t>De Alwis</t>
  </si>
  <si>
    <t>11 Wilson Pass</t>
  </si>
  <si>
    <t>Baldavis</t>
  </si>
  <si>
    <t>dealwisvinietha@gmail.com</t>
  </si>
  <si>
    <t>Anoma</t>
  </si>
  <si>
    <t>De Fonseka</t>
  </si>
  <si>
    <t>Anoma.DeFonseka@health.wa.gov.au</t>
  </si>
  <si>
    <t>Gehan</t>
  </si>
  <si>
    <t>Mahesha</t>
  </si>
  <si>
    <t>De Silva</t>
  </si>
  <si>
    <t>15, Quenda Drive</t>
  </si>
  <si>
    <t>gehan@iinet.net.au</t>
  </si>
  <si>
    <t>maheshathenabadu@yahoo.co.uk</t>
  </si>
  <si>
    <t>Kithsiri</t>
  </si>
  <si>
    <t>Arundi</t>
  </si>
  <si>
    <t>6 Faulkner Circle</t>
  </si>
  <si>
    <t>Mosman Park</t>
  </si>
  <si>
    <t>kithdesilva@hotmail.com</t>
  </si>
  <si>
    <t>Mettha</t>
  </si>
  <si>
    <t>Sonalini</t>
  </si>
  <si>
    <t>1/44, Broad Way</t>
  </si>
  <si>
    <t>Nedlands</t>
  </si>
  <si>
    <t>metlin1@hotmail.com</t>
  </si>
  <si>
    <t>PA</t>
  </si>
  <si>
    <t>42 Herald Avenue</t>
  </si>
  <si>
    <t>Willetton</t>
  </si>
  <si>
    <t>Ravi</t>
  </si>
  <si>
    <t>Jamila</t>
  </si>
  <si>
    <t>7A Bulrush Drive</t>
  </si>
  <si>
    <t>Bibra Lake</t>
  </si>
  <si>
    <t>61929069</t>
  </si>
  <si>
    <t>ravi_des@virginbroadband.com.au</t>
  </si>
  <si>
    <t>Sajeeva</t>
  </si>
  <si>
    <t>137 Eucalyptus Boulevard</t>
  </si>
  <si>
    <t>Sudath</t>
  </si>
  <si>
    <t>Lakshmi</t>
  </si>
  <si>
    <t>30 Maritime Avenue</t>
  </si>
  <si>
    <t>Kardinya</t>
  </si>
  <si>
    <t>Sudath.DeSilva@landgate.wa.gov.au</t>
  </si>
  <si>
    <t>Lakshmi.DeSilva@det.wa.edu.au</t>
  </si>
  <si>
    <t>Ranjan</t>
  </si>
  <si>
    <t>Dilshari</t>
  </si>
  <si>
    <t>14 Neil Street</t>
  </si>
  <si>
    <t>0421004920</t>
  </si>
  <si>
    <t>rjdesilva@gmail.com</t>
  </si>
  <si>
    <t>Dilhani</t>
  </si>
  <si>
    <t xml:space="preserve">Senaka </t>
  </si>
  <si>
    <t>6 Betula St</t>
  </si>
  <si>
    <t>0406715310</t>
  </si>
  <si>
    <t>D.KAPUARACHCHILAGE@ecu.edu.au</t>
  </si>
  <si>
    <t>senakadesilva@y7mail.com</t>
  </si>
  <si>
    <t xml:space="preserve">Malith </t>
  </si>
  <si>
    <t xml:space="preserve">Dilupa </t>
  </si>
  <si>
    <t>malith.delpachitra@gmail.com</t>
  </si>
  <si>
    <t xml:space="preserve">Mahesha </t>
  </si>
  <si>
    <t>mahesha.desilva80@gmail.com</t>
  </si>
  <si>
    <t xml:space="preserve">Sanjaya </t>
  </si>
  <si>
    <t>Suranga</t>
  </si>
  <si>
    <t>5,Woodspring Trail</t>
  </si>
  <si>
    <t>piyal.sanjaya@gmail.com</t>
  </si>
  <si>
    <t>suranga05@gmail.com</t>
  </si>
  <si>
    <t>Dinesh</t>
  </si>
  <si>
    <t>Manjarie</t>
  </si>
  <si>
    <t>Unit 2,197 Roberts Rd</t>
  </si>
  <si>
    <t>Subiaco</t>
  </si>
  <si>
    <t>dinesh.desilva@gmail.com</t>
  </si>
  <si>
    <t>manjariefernando@gmail.com</t>
  </si>
  <si>
    <t>Kamal</t>
  </si>
  <si>
    <t>Avanthi</t>
  </si>
  <si>
    <t>11/10,Rutland Avenue,</t>
  </si>
  <si>
    <t>Lathlain,</t>
  </si>
  <si>
    <t>kamaldsena@gmail.com</t>
  </si>
  <si>
    <t>kaushdesilva@gmail.com</t>
  </si>
  <si>
    <t xml:space="preserve">Renuka  </t>
  </si>
  <si>
    <t>De Silva/Pinto</t>
  </si>
  <si>
    <t>Renu.perth@gmail.com</t>
  </si>
  <si>
    <t xml:space="preserve">Sanath </t>
  </si>
  <si>
    <t xml:space="preserve">Kanthi </t>
  </si>
  <si>
    <t>De Tissera</t>
  </si>
  <si>
    <t>detissera@live.com</t>
  </si>
  <si>
    <t xml:space="preserve">Ajith </t>
  </si>
  <si>
    <t xml:space="preserve">Pradeepa </t>
  </si>
  <si>
    <t>De Zoysa</t>
  </si>
  <si>
    <t>ajith.dezoysa@aapt.net.au</t>
  </si>
  <si>
    <t>Lalin</t>
  </si>
  <si>
    <t>Delgoda</t>
  </si>
  <si>
    <t>11 Cavendish Way</t>
  </si>
  <si>
    <t>0449088415</t>
  </si>
  <si>
    <t>lalindelgoda@gmail.com</t>
  </si>
  <si>
    <t>Dhammika</t>
  </si>
  <si>
    <t>Thushani</t>
  </si>
  <si>
    <t>Devapriya</t>
  </si>
  <si>
    <t>9 Wilding Place</t>
  </si>
  <si>
    <t>Bull Creek</t>
  </si>
  <si>
    <t>kddevapriya@yahoo.com</t>
  </si>
  <si>
    <t>Baby</t>
  </si>
  <si>
    <t>Dharmabandu</t>
  </si>
  <si>
    <t>Shaakya</t>
  </si>
  <si>
    <t>Anuradha</t>
  </si>
  <si>
    <t>Dharmaratne</t>
  </si>
  <si>
    <t>13 Quail Place</t>
  </si>
  <si>
    <t>Shaakya@gmail.com</t>
  </si>
  <si>
    <t>Dinu.Ekanayake@bateman-perth.com</t>
  </si>
  <si>
    <t>Saranga</t>
  </si>
  <si>
    <t>Pubudu</t>
  </si>
  <si>
    <t>Malika</t>
  </si>
  <si>
    <t>Dharmakirti</t>
  </si>
  <si>
    <t>Unit 2, 78 Dorothy St</t>
  </si>
  <si>
    <t>Gosnells</t>
  </si>
  <si>
    <t>0470123352</t>
  </si>
  <si>
    <t>punuwan@gmail.com</t>
  </si>
  <si>
    <t>Siri</t>
  </si>
  <si>
    <t>Deepthi</t>
  </si>
  <si>
    <t>Dissanayaka</t>
  </si>
  <si>
    <t xml:space="preserve">9 Maplin Place </t>
  </si>
  <si>
    <t xml:space="preserve">Rossmoyne </t>
  </si>
  <si>
    <t>sdissa@iprimus.com.au</t>
  </si>
  <si>
    <t xml:space="preserve">Dr.Mahanama </t>
  </si>
  <si>
    <t>Dissanayake</t>
  </si>
  <si>
    <t>mahanamadis@yahoo.com</t>
  </si>
  <si>
    <t>Asanka</t>
  </si>
  <si>
    <t>345 ACTON AVENUE</t>
  </si>
  <si>
    <t>KEWDALE </t>
  </si>
  <si>
    <t>asanka4@gmail.com</t>
  </si>
  <si>
    <t>Binaramalee</t>
  </si>
  <si>
    <t>Diyasena</t>
  </si>
  <si>
    <t>Unit 4/212, Corinthan Road</t>
  </si>
  <si>
    <t>65403472</t>
  </si>
  <si>
    <t>b_diyasena@yahoo.com</t>
  </si>
  <si>
    <t xml:space="preserve">Thamara </t>
  </si>
  <si>
    <t>Vino</t>
  </si>
  <si>
    <t>Dodangoda</t>
  </si>
  <si>
    <t>nayanakeerthi@live.co.uk</t>
  </si>
  <si>
    <t>Upul Nishantha</t>
  </si>
  <si>
    <t>Inoka weerasekara</t>
  </si>
  <si>
    <t>5 Meka Way</t>
  </si>
  <si>
    <t>93933245/0427581747</t>
  </si>
  <si>
    <t>upul_n@yahoo.com</t>
  </si>
  <si>
    <t>inokap_w@yahoo.com.au</t>
  </si>
  <si>
    <t>Sujeewa</t>
  </si>
  <si>
    <t>Dadampe gamage</t>
  </si>
  <si>
    <t>Dilrukshan</t>
  </si>
  <si>
    <t>Edirisinghe</t>
  </si>
  <si>
    <t>Rohitha</t>
  </si>
  <si>
    <t>Rashmi</t>
  </si>
  <si>
    <t xml:space="preserve">Ediriweera </t>
  </si>
  <si>
    <t>21, Aubin Grove Link,</t>
  </si>
  <si>
    <t>Aubin Grove,</t>
  </si>
  <si>
    <t>rohithae@hotmail.com</t>
  </si>
  <si>
    <t>rashmikae@yahoo.com</t>
  </si>
  <si>
    <t xml:space="preserve">Sujatha </t>
  </si>
  <si>
    <t>Ehelepola</t>
  </si>
  <si>
    <t>suehelepola@gmail.com</t>
  </si>
  <si>
    <t>Luxman</t>
  </si>
  <si>
    <t>Ekanaike</t>
  </si>
  <si>
    <t>394, High Road</t>
  </si>
  <si>
    <t xml:space="preserve">Riverton  </t>
  </si>
  <si>
    <t>laksisi@iinet.net.au</t>
  </si>
  <si>
    <t>Manjula</t>
  </si>
  <si>
    <t>Dushantha</t>
  </si>
  <si>
    <t xml:space="preserve">Ekanayaka </t>
  </si>
  <si>
    <t>8 Woodrow Court</t>
  </si>
  <si>
    <t>Queenspark</t>
  </si>
  <si>
    <t>m.ekanayake@yahoo.com</t>
  </si>
  <si>
    <t>Dinu</t>
  </si>
  <si>
    <t xml:space="preserve"> Nirma</t>
  </si>
  <si>
    <t>Ekanayake</t>
  </si>
  <si>
    <t>15 Thurloe Way</t>
  </si>
  <si>
    <t>dinuekanayake@hotmail.com</t>
  </si>
  <si>
    <t>Sisira</t>
  </si>
  <si>
    <t>Padmini</t>
  </si>
  <si>
    <t>Elangasinghe</t>
  </si>
  <si>
    <t>4 Pearce Ridge</t>
  </si>
  <si>
    <t>elan@iinet.net.au</t>
  </si>
  <si>
    <t>Ranjith</t>
  </si>
  <si>
    <t>Asoka</t>
  </si>
  <si>
    <t>Fernando</t>
  </si>
  <si>
    <t>20 Molloy Crescent</t>
  </si>
  <si>
    <t>Atwell</t>
  </si>
  <si>
    <t>ranjith1944@hotmail.com</t>
  </si>
  <si>
    <t>Sampath</t>
  </si>
  <si>
    <t>Nirosha</t>
  </si>
  <si>
    <t>44, Parkland Square</t>
  </si>
  <si>
    <t>6161 0867</t>
  </si>
  <si>
    <t>vijithf@yahoo.com.au</t>
  </si>
  <si>
    <t>Priyantha</t>
  </si>
  <si>
    <t>Chandanie</t>
  </si>
  <si>
    <t>39, Kileman Rd</t>
  </si>
  <si>
    <t>fernandomc52@yahoo.com</t>
  </si>
  <si>
    <t xml:space="preserve">Chatura </t>
  </si>
  <si>
    <t xml:space="preserve">Fernando </t>
  </si>
  <si>
    <t>2/232 Corinthian Road</t>
  </si>
  <si>
    <t>62610038</t>
  </si>
  <si>
    <t>chaturaf@gmail.com</t>
  </si>
  <si>
    <t xml:space="preserve">Hasaranga  </t>
  </si>
  <si>
    <t>Ann Don</t>
  </si>
  <si>
    <t>Fonseka</t>
  </si>
  <si>
    <t xml:space="preserve"> reemus2012@gmail.com</t>
  </si>
  <si>
    <t>Yasantha Lakmal</t>
  </si>
  <si>
    <t>Galappaththi</t>
  </si>
  <si>
    <t>Chandika</t>
  </si>
  <si>
    <t>Sumudu</t>
  </si>
  <si>
    <t>Galappaththy</t>
  </si>
  <si>
    <t>143,Williamson Avenue</t>
  </si>
  <si>
    <t>Cloverdale</t>
  </si>
  <si>
    <t>0430353606</t>
  </si>
  <si>
    <t>chandika_galappaththy@yahoo.com</t>
  </si>
  <si>
    <t>snn_sl@yahoo.com</t>
  </si>
  <si>
    <t>Charith</t>
  </si>
  <si>
    <t>Chintakee</t>
  </si>
  <si>
    <t>Galgamuwa</t>
  </si>
  <si>
    <t>Kanishka</t>
  </si>
  <si>
    <t>Galhenage</t>
  </si>
  <si>
    <t>10 Jubilee Street</t>
  </si>
  <si>
    <t>Beckenham</t>
  </si>
  <si>
    <t>61038509</t>
  </si>
  <si>
    <t>0416532365</t>
  </si>
  <si>
    <t>gihanz@gmail.com</t>
  </si>
  <si>
    <t xml:space="preserve">Chamika </t>
  </si>
  <si>
    <t>Gallage</t>
  </si>
  <si>
    <t>Gayomi</t>
  </si>
  <si>
    <t>Gamage</t>
  </si>
  <si>
    <t>2 Lyndhurst Cr</t>
  </si>
  <si>
    <t>Ferndale</t>
  </si>
  <si>
    <t>gayomiprasanga@gmail.com</t>
  </si>
  <si>
    <t>dhammika.priyantha@gmail.com</t>
  </si>
  <si>
    <t xml:space="preserve">Shantha </t>
  </si>
  <si>
    <t>Pushpamala</t>
  </si>
  <si>
    <t>27, Brunonia Tce,</t>
  </si>
  <si>
    <t>sgamage1@gmail.com</t>
  </si>
  <si>
    <t>Nimal</t>
  </si>
  <si>
    <t>Nilakshi</t>
  </si>
  <si>
    <t>59A, Tribute St East</t>
  </si>
  <si>
    <t xml:space="preserve">Riverton </t>
  </si>
  <si>
    <t>gamagenpd@gmail.com</t>
  </si>
  <si>
    <t>Indu/Rupa</t>
  </si>
  <si>
    <t>Gamagedara</t>
  </si>
  <si>
    <t>12 Disney St</t>
  </si>
  <si>
    <t>Brentwood</t>
  </si>
  <si>
    <t>Dumindu</t>
  </si>
  <si>
    <t>Padmi</t>
  </si>
  <si>
    <t>Gamanpila</t>
  </si>
  <si>
    <t>8 Elbe Court</t>
  </si>
  <si>
    <t>dumma28@yahoo.co.uk</t>
  </si>
  <si>
    <t>288 Corfield Street , Gosnells WA 6111</t>
  </si>
  <si>
    <t>Sarath</t>
  </si>
  <si>
    <t>Maya</t>
  </si>
  <si>
    <t>Ganhewa</t>
  </si>
  <si>
    <t>7, The Anchorage</t>
  </si>
  <si>
    <t>Maylands</t>
  </si>
  <si>
    <t>maya.ganhewa@gmail.com</t>
  </si>
  <si>
    <t>Milton</t>
  </si>
  <si>
    <t>Manel</t>
  </si>
  <si>
    <t>Geeveratne</t>
  </si>
  <si>
    <t>108 Southacre Drive</t>
  </si>
  <si>
    <t>mgeevas@yahoo.com.au</t>
  </si>
  <si>
    <t xml:space="preserve">Mulakshi </t>
  </si>
  <si>
    <t>Godage</t>
  </si>
  <si>
    <t>anumiulakshi@yahoo.com</t>
  </si>
  <si>
    <t>Prema</t>
  </si>
  <si>
    <t>Goonawardene</t>
  </si>
  <si>
    <t>48 Prescott Drive</t>
  </si>
  <si>
    <t>Murdoch</t>
  </si>
  <si>
    <t xml:space="preserve">Upulmali </t>
  </si>
  <si>
    <t>Govinnage</t>
  </si>
  <si>
    <t xml:space="preserve">12 pya place  </t>
  </si>
  <si>
    <t xml:space="preserve">Joondalup </t>
  </si>
  <si>
    <t>ugovinnage@yahoo.com.au</t>
  </si>
  <si>
    <t>Karen</t>
  </si>
  <si>
    <t>Griema</t>
  </si>
  <si>
    <t>Gunarathna</t>
  </si>
  <si>
    <t>Mangalika</t>
  </si>
  <si>
    <t>Gunaratna</t>
  </si>
  <si>
    <t>97, Birnam Road,</t>
  </si>
  <si>
    <t>hplg2005@hotmail.com</t>
  </si>
  <si>
    <t>senpathi@hotmail.com</t>
  </si>
  <si>
    <t xml:space="preserve">Ruwan  </t>
  </si>
  <si>
    <t>Gunaratne</t>
  </si>
  <si>
    <t>ruwang@iinet.net.au</t>
  </si>
  <si>
    <t>Dharshana</t>
  </si>
  <si>
    <t>Kanchana</t>
  </si>
  <si>
    <t>Gunasekara</t>
  </si>
  <si>
    <t>Suren</t>
  </si>
  <si>
    <t>Rupika</t>
  </si>
  <si>
    <t>Gunasekera</t>
  </si>
  <si>
    <t>Nalin</t>
  </si>
  <si>
    <t>Ramani</t>
  </si>
  <si>
    <t>33 Houghton Way</t>
  </si>
  <si>
    <t>ramanig@iinet.net.au</t>
  </si>
  <si>
    <t>nalin.gunasekera@kangean-energy.com</t>
  </si>
  <si>
    <t>Arunie</t>
  </si>
  <si>
    <t xml:space="preserve">232B Selby Street </t>
  </si>
  <si>
    <t>Wembley</t>
  </si>
  <si>
    <t>devran@iinet,net.au</t>
  </si>
  <si>
    <t>Udeni</t>
  </si>
  <si>
    <t xml:space="preserve">Dammika </t>
  </si>
  <si>
    <t>45 Parkside Avenue,</t>
  </si>
  <si>
    <t xml:space="preserve"> Mt Pleasant,</t>
  </si>
  <si>
    <t xml:space="preserve"> WA</t>
  </si>
  <si>
    <t>damika@arach.net.au</t>
  </si>
  <si>
    <t>ukgunasekera@gmail.com</t>
  </si>
  <si>
    <t xml:space="preserve">Sulari </t>
  </si>
  <si>
    <t>sulari23@yahoo.com.au</t>
  </si>
  <si>
    <t>Amila</t>
  </si>
  <si>
    <t xml:space="preserve">Gunasekara </t>
  </si>
  <si>
    <t>14 Tempest Cnr</t>
  </si>
  <si>
    <t>Dayton</t>
  </si>
  <si>
    <t>61807589</t>
  </si>
  <si>
    <t>0478043600</t>
  </si>
  <si>
    <t>amilang77@hotmail.com</t>
  </si>
  <si>
    <t>kanchana_g26@yahoo.com</t>
  </si>
  <si>
    <t>Karuna</t>
  </si>
  <si>
    <t>Gunathilake</t>
  </si>
  <si>
    <t>3 Kasarina Road</t>
  </si>
  <si>
    <t>lalithgunathilake394@hotmail.com</t>
  </si>
  <si>
    <t xml:space="preserve">Chathura </t>
  </si>
  <si>
    <t>chathura_g@hotmail.com</t>
  </si>
  <si>
    <t>Madira</t>
  </si>
  <si>
    <t>Manoj</t>
  </si>
  <si>
    <t>Gunatilaka</t>
  </si>
  <si>
    <t>23, Lakeside Drive</t>
  </si>
  <si>
    <t>College Grove</t>
  </si>
  <si>
    <t>93544652</t>
  </si>
  <si>
    <t>madirag@hotmail.com</t>
  </si>
  <si>
    <t>Piyumal</t>
  </si>
  <si>
    <t>Gunawardana</t>
  </si>
  <si>
    <t>18b Canterbury Drive</t>
  </si>
  <si>
    <t>0424605042</t>
  </si>
  <si>
    <t>piyumalg.au@gmail.com</t>
  </si>
  <si>
    <t>Bandula</t>
  </si>
  <si>
    <t>Gwen</t>
  </si>
  <si>
    <t>Gunawardena</t>
  </si>
  <si>
    <t>9 Tintal Way</t>
  </si>
  <si>
    <t>bgesguna@iinet.net.au</t>
  </si>
  <si>
    <t>Deepika</t>
  </si>
  <si>
    <t>Gamini</t>
  </si>
  <si>
    <t>98A, Selway Road</t>
  </si>
  <si>
    <t>94572207</t>
  </si>
  <si>
    <t>dsguna@yahoo.com</t>
  </si>
  <si>
    <t>Dulip</t>
  </si>
  <si>
    <t>Samudini</t>
  </si>
  <si>
    <t>&lt;dulipng78@yahoo.com&gt;</t>
  </si>
  <si>
    <t>Rajeeve</t>
  </si>
  <si>
    <t>anoma15@optusnet.com.au</t>
  </si>
  <si>
    <t xml:space="preserve">Senika </t>
  </si>
  <si>
    <t>4, Middleton Court,</t>
  </si>
  <si>
    <t>senika13@hotmail.com</t>
  </si>
  <si>
    <t>Pramodh</t>
  </si>
  <si>
    <t xml:space="preserve">Wasantha </t>
  </si>
  <si>
    <t>Gunawardhane</t>
  </si>
  <si>
    <t>2, Inca Place</t>
  </si>
  <si>
    <t>p.gunawardhana@curtin.edu.au</t>
  </si>
  <si>
    <t>w.gunawardhana@gmail.com</t>
  </si>
  <si>
    <t>Rajith</t>
  </si>
  <si>
    <t>Jeevani</t>
  </si>
  <si>
    <t>Hadinnapola</t>
  </si>
  <si>
    <t>23 Lausanne Way</t>
  </si>
  <si>
    <t>Canning vale</t>
  </si>
  <si>
    <t>Dimuthu</t>
  </si>
  <si>
    <t>Pavithra</t>
  </si>
  <si>
    <t>Hathurusinghe</t>
  </si>
  <si>
    <t>7/5 Redcliffe St</t>
  </si>
  <si>
    <t>East Cannington</t>
  </si>
  <si>
    <t>0400200879</t>
  </si>
  <si>
    <t>dimuthu_iud@yahoo.com.au</t>
  </si>
  <si>
    <t>Theja</t>
  </si>
  <si>
    <t>Hemachandra</t>
  </si>
  <si>
    <t>27A Tudor Avenue North</t>
  </si>
  <si>
    <t>Shelley</t>
  </si>
  <si>
    <t>sarahema@hotmail.com</t>
  </si>
  <si>
    <t>Thushantha</t>
  </si>
  <si>
    <t>Iresha Gunawardena</t>
  </si>
  <si>
    <t>Hendavitharana</t>
  </si>
  <si>
    <t>19 Treaty Oak Cove</t>
  </si>
  <si>
    <t>Bibralake</t>
  </si>
  <si>
    <t>911942893</t>
  </si>
  <si>
    <t>chamee700@yahoo.com</t>
  </si>
  <si>
    <t xml:space="preserve">Asoka </t>
  </si>
  <si>
    <t xml:space="preserve">Kulangani </t>
  </si>
  <si>
    <t>Hereath</t>
  </si>
  <si>
    <t>Asoka.Herath@snowdengroup.com</t>
  </si>
  <si>
    <t>Pandula</t>
  </si>
  <si>
    <t>Chandhi</t>
  </si>
  <si>
    <t>Hettiarachchi</t>
  </si>
  <si>
    <t>2, Anona place</t>
  </si>
  <si>
    <t>pandula@email.com</t>
  </si>
  <si>
    <t>Priyanthi</t>
  </si>
  <si>
    <t>Hettiaratchi</t>
  </si>
  <si>
    <t>65 Gracechurch Crescent</t>
  </si>
  <si>
    <t>Theja@primusonline.com.au</t>
  </si>
  <si>
    <t>Pasindu</t>
  </si>
  <si>
    <t>Hettihewa</t>
  </si>
  <si>
    <t>Chandradasa</t>
  </si>
  <si>
    <t>Piyaseeli</t>
  </si>
  <si>
    <t>Hewage</t>
  </si>
  <si>
    <t>14 Saligna Bend</t>
  </si>
  <si>
    <t>Wattle Grove</t>
  </si>
  <si>
    <t>hewage50@yahoo.com</t>
  </si>
  <si>
    <t>Chamara</t>
  </si>
  <si>
    <t>Nilukshi</t>
  </si>
  <si>
    <t>Sarath Anura</t>
  </si>
  <si>
    <t xml:space="preserve">Nelum </t>
  </si>
  <si>
    <t>shewage@bunnings.com.au</t>
  </si>
  <si>
    <t>Nilanka</t>
  </si>
  <si>
    <t>Hewavitharana</t>
  </si>
  <si>
    <t>16 Bevelot Turn</t>
  </si>
  <si>
    <t>Southern River</t>
  </si>
  <si>
    <t>janakahewa@hotmail.com</t>
  </si>
  <si>
    <t>janaka.hewavitharana@water.wa.gov.au</t>
  </si>
  <si>
    <t>Soma</t>
  </si>
  <si>
    <t xml:space="preserve">Daya  </t>
  </si>
  <si>
    <t>soma_hewavitharana@hotmail.com</t>
  </si>
  <si>
    <t>Kalinga Yatagammana</t>
  </si>
  <si>
    <t xml:space="preserve">Hewavitharna </t>
  </si>
  <si>
    <t>4 Tribute Street West,</t>
  </si>
  <si>
    <t xml:space="preserve"> Shelley, WA </t>
  </si>
  <si>
    <t>kalinga_y@hotmail.com</t>
  </si>
  <si>
    <t>padminihewa@sltnet.lk</t>
  </si>
  <si>
    <t>Nalaka &amp; Geetha</t>
  </si>
  <si>
    <t>Geetha</t>
  </si>
  <si>
    <t xml:space="preserve">Illangage </t>
  </si>
  <si>
    <t>Unit 6A, Tricourt Grove</t>
  </si>
  <si>
    <t>nalakaillangage@gmail.com</t>
  </si>
  <si>
    <t>geethaillangage@gmail.com</t>
  </si>
  <si>
    <t>Punya</t>
  </si>
  <si>
    <t xml:space="preserve">Illangasinghe </t>
  </si>
  <si>
    <t>119, Cammillo Road</t>
  </si>
  <si>
    <t>Camillo</t>
  </si>
  <si>
    <t>sisirakumara01@gmail.com</t>
  </si>
  <si>
    <t>Palitha</t>
  </si>
  <si>
    <t>Vajira</t>
  </si>
  <si>
    <t>Jagoda</t>
  </si>
  <si>
    <t>95,Wondping Rd</t>
  </si>
  <si>
    <t>Kenwick</t>
  </si>
  <si>
    <t>pjagodage@hotmail.com</t>
  </si>
  <si>
    <t>Sunil</t>
  </si>
  <si>
    <t>Kusum</t>
  </si>
  <si>
    <t>Jaltotage</t>
  </si>
  <si>
    <t>8 Boylen Rise</t>
  </si>
  <si>
    <t>jalt@ic-net.com.au</t>
  </si>
  <si>
    <t>Ananda</t>
  </si>
  <si>
    <t>Jayakody</t>
  </si>
  <si>
    <t>4/916, Blythe Place</t>
  </si>
  <si>
    <t>ananda_kum@yahoo.com</t>
  </si>
  <si>
    <t xml:space="preserve">Chamila </t>
  </si>
  <si>
    <t xml:space="preserve">Ananda </t>
  </si>
  <si>
    <t>Jayalath</t>
  </si>
  <si>
    <t>chamiladjayalath@yahoo.com</t>
  </si>
  <si>
    <t>Rajitha</t>
  </si>
  <si>
    <t xml:space="preserve">Jayaratne </t>
  </si>
  <si>
    <t>13/1179,Albany Highway,</t>
  </si>
  <si>
    <t xml:space="preserve">Bentley </t>
  </si>
  <si>
    <t>niroshap@aussiemail.com.au</t>
  </si>
  <si>
    <t>Nimalawansa</t>
  </si>
  <si>
    <t>Srikanthi</t>
  </si>
  <si>
    <t>Jayasekara</t>
  </si>
  <si>
    <t>11, King Edward way</t>
  </si>
  <si>
    <t>Eaton</t>
  </si>
  <si>
    <t>97250448</t>
  </si>
  <si>
    <t>srika3@bigpond.com</t>
  </si>
  <si>
    <t>Lalitha</t>
  </si>
  <si>
    <t>Nayomi</t>
  </si>
  <si>
    <t>Jayasinghe</t>
  </si>
  <si>
    <t>22 Duomo Way</t>
  </si>
  <si>
    <t>0406535403</t>
  </si>
  <si>
    <t>lalithajay@gmail.com</t>
  </si>
  <si>
    <t>Lakkhi</t>
  </si>
  <si>
    <t>Jayasooriya</t>
  </si>
  <si>
    <t>158 Clontarf Road</t>
  </si>
  <si>
    <t>Hamilton Hill</t>
  </si>
  <si>
    <t>0451528005</t>
  </si>
  <si>
    <t>udaya.jayasooriya@gmail.com</t>
  </si>
  <si>
    <t xml:space="preserve">Chandrin  </t>
  </si>
  <si>
    <t>Jayasundera</t>
  </si>
  <si>
    <t>chandrinj@yahoo.com</t>
  </si>
  <si>
    <t xml:space="preserve">Lakshman </t>
  </si>
  <si>
    <t>jayasund@hotmail.com</t>
  </si>
  <si>
    <t>Lakmalie</t>
  </si>
  <si>
    <t>Jayawardana</t>
  </si>
  <si>
    <t>421 Riverton Drive East</t>
  </si>
  <si>
    <t>sarath@sarathjayawardana.com</t>
  </si>
  <si>
    <t>Sriyani</t>
  </si>
  <si>
    <t>57 Patterson Gardens</t>
  </si>
  <si>
    <t>tilak.jayawardena@mrwa.wa.gov.au</t>
  </si>
  <si>
    <t>Tyronne</t>
  </si>
  <si>
    <t>Clarizza</t>
  </si>
  <si>
    <t>Jayawardane(Jayaweera??)</t>
  </si>
  <si>
    <t>12 Begbroke Way</t>
  </si>
  <si>
    <t>Piara Waters</t>
  </si>
  <si>
    <t>0405901136</t>
  </si>
  <si>
    <t>tyronne_J22@yahoo.com</t>
  </si>
  <si>
    <t>Aruna</t>
  </si>
  <si>
    <t>Jayawardena</t>
  </si>
  <si>
    <t>arunajayawa@yahoo.com</t>
  </si>
  <si>
    <t>6 Gell Court</t>
  </si>
  <si>
    <t>Kelmscott</t>
  </si>
  <si>
    <t>sajee.dezo@gmail.com</t>
  </si>
  <si>
    <t>Renuka</t>
  </si>
  <si>
    <t>Piara Waters WA 6112</t>
  </si>
  <si>
    <t>naljaya@iinet.net.au</t>
  </si>
  <si>
    <t>Dushyantha</t>
  </si>
  <si>
    <t xml:space="preserve">Jayawardena </t>
  </si>
  <si>
    <t>1,Cherry St</t>
  </si>
  <si>
    <t>Woodlands</t>
  </si>
  <si>
    <t>indirajay@gmail.com</t>
  </si>
  <si>
    <t>dushyanthaj@gmail.com</t>
  </si>
  <si>
    <t>Jayaweera</t>
  </si>
  <si>
    <t>10 Mercer Road</t>
  </si>
  <si>
    <t>65403470</t>
  </si>
  <si>
    <t>l_jayaweera@yahoo.com</t>
  </si>
  <si>
    <t>Senika</t>
  </si>
  <si>
    <t>Jayawickrama</t>
  </si>
  <si>
    <t>Kumudu</t>
  </si>
  <si>
    <t>Jinadasa</t>
  </si>
  <si>
    <t>kumudunj@yahoo.com</t>
  </si>
  <si>
    <t>Leela</t>
  </si>
  <si>
    <t>Kahaduwaarachchi</t>
  </si>
  <si>
    <t>Neville</t>
  </si>
  <si>
    <t>Kahagalla</t>
  </si>
  <si>
    <t>Gamage Harendra</t>
  </si>
  <si>
    <t>Champika</t>
  </si>
  <si>
    <t>Kanapeddala</t>
  </si>
  <si>
    <t>4/53, Centre Street,</t>
  </si>
  <si>
    <t xml:space="preserve">Queens park </t>
  </si>
  <si>
    <t>harindrachampika@gmail.com</t>
  </si>
  <si>
    <t>habarakadage.priyanthi@gmail.com</t>
  </si>
  <si>
    <t>Chandrasiri</t>
  </si>
  <si>
    <t>Shanthi</t>
  </si>
  <si>
    <t>Kandemulla</t>
  </si>
  <si>
    <t>4a Erade Drv</t>
  </si>
  <si>
    <t>skandemulla@yahoo.com</t>
  </si>
  <si>
    <t>Ajith</t>
  </si>
  <si>
    <t>Samandika</t>
  </si>
  <si>
    <t>Kankanange</t>
  </si>
  <si>
    <t>88,Vahland Avenue</t>
  </si>
  <si>
    <t>aukumara@gmail.com</t>
  </si>
  <si>
    <t>chamindika.hapu@gmail.com</t>
  </si>
  <si>
    <t xml:space="preserve"> Dumal</t>
  </si>
  <si>
    <t>Kannangara</t>
  </si>
  <si>
    <t>116 Eucaliptus Blvd</t>
  </si>
  <si>
    <t>dumalkannangara@yahoo.com</t>
  </si>
  <si>
    <t>cha.kannangara@yahoo.com.au</t>
  </si>
  <si>
    <t>Thusitha</t>
  </si>
  <si>
    <t>3A, Elbe Coourt</t>
  </si>
  <si>
    <t>thusithakannangara@gmail.com</t>
  </si>
  <si>
    <t>nandikamirihana@gmail.com</t>
  </si>
  <si>
    <t>Lokitha</t>
  </si>
  <si>
    <t>Nadika</t>
  </si>
  <si>
    <t>Karavita</t>
  </si>
  <si>
    <t>1 Norton Ridge</t>
  </si>
  <si>
    <t>santhushakaravita@hotmail.com</t>
  </si>
  <si>
    <t>Dayal</t>
  </si>
  <si>
    <t>Kariyawasam</t>
  </si>
  <si>
    <t>7 Caridean Way</t>
  </si>
  <si>
    <t>Hammond Park</t>
  </si>
  <si>
    <t>mala.kariyawasam@yahoo.com</t>
  </si>
  <si>
    <t>Hemantha</t>
  </si>
  <si>
    <t>Mangala</t>
  </si>
  <si>
    <t>76A, Vahland Avenue</t>
  </si>
  <si>
    <t>hemanthak77@yahoo.com</t>
  </si>
  <si>
    <t>Chamari</t>
  </si>
  <si>
    <t>kamalkari@optusnet.com.au</t>
  </si>
  <si>
    <t>Thilak</t>
  </si>
  <si>
    <t>15 Kennack Vista</t>
  </si>
  <si>
    <t>Tharanga</t>
  </si>
  <si>
    <t xml:space="preserve">Lakna (Chandrika) </t>
  </si>
  <si>
    <t>lakna_k@hotmail.com</t>
  </si>
  <si>
    <t>Chintha</t>
  </si>
  <si>
    <t>Mithra</t>
  </si>
  <si>
    <t>Kariyawasan</t>
  </si>
  <si>
    <t>5 Riverview Road</t>
  </si>
  <si>
    <t>East Victoria Park</t>
  </si>
  <si>
    <t>chintha.kariyawasan@akerkvaerner.com</t>
  </si>
  <si>
    <t xml:space="preserve"> Chathura</t>
  </si>
  <si>
    <t>Karunarathna</t>
  </si>
  <si>
    <t>Kapila</t>
  </si>
  <si>
    <t>Karunaratna</t>
  </si>
  <si>
    <t>127, Egina St.,</t>
  </si>
  <si>
    <t>Mt. Hawthorn</t>
  </si>
  <si>
    <t>0437703609</t>
  </si>
  <si>
    <t>krk@westnet.com.au</t>
  </si>
  <si>
    <t>Tatiyajith</t>
  </si>
  <si>
    <t>Dilrukshi</t>
  </si>
  <si>
    <t>Karunaratne</t>
  </si>
  <si>
    <t>4, Robbins Place</t>
  </si>
  <si>
    <t>tatiyajith@hotmail.com</t>
  </si>
  <si>
    <t>dilki63@hotmail.com</t>
  </si>
  <si>
    <t xml:space="preserve">Udenie </t>
  </si>
  <si>
    <t>udeniekarunaratne@yahoo.com</t>
  </si>
  <si>
    <t xml:space="preserve">Sakuntala </t>
  </si>
  <si>
    <t>Karunatilake</t>
  </si>
  <si>
    <t>sakuntala.k@bigpond.com</t>
  </si>
  <si>
    <t>Dunitha</t>
  </si>
  <si>
    <t>Lakshika Prasadi</t>
  </si>
  <si>
    <t>Kathriarachchi</t>
  </si>
  <si>
    <t>15 Euclid Pass</t>
  </si>
  <si>
    <t>0421049376</t>
  </si>
  <si>
    <t>lakshikatri@yahoo.com</t>
  </si>
  <si>
    <t>Katulanda</t>
  </si>
  <si>
    <t>3,Peace Court</t>
  </si>
  <si>
    <t>Maddington</t>
  </si>
  <si>
    <t>katulandakp@gmail.com</t>
  </si>
  <si>
    <t xml:space="preserve">Sanjeewanie </t>
  </si>
  <si>
    <t xml:space="preserve">Gamini </t>
  </si>
  <si>
    <t>Katuwawala</t>
  </si>
  <si>
    <t>sanju_k@live.com</t>
  </si>
  <si>
    <t>Deepa</t>
  </si>
  <si>
    <t>Kekulawala</t>
  </si>
  <si>
    <t>132 Orchid Avenue</t>
  </si>
  <si>
    <t>Beechboro</t>
  </si>
  <si>
    <t>Pradeep</t>
  </si>
  <si>
    <t>Smangi</t>
  </si>
  <si>
    <t>Kellapotha</t>
  </si>
  <si>
    <t xml:space="preserve">8, Granville Way </t>
  </si>
  <si>
    <t>samangi1@hotmail.com</t>
  </si>
  <si>
    <t>nilanpk@hotmail.com</t>
  </si>
  <si>
    <t>Lionel</t>
  </si>
  <si>
    <t>Chulani</t>
  </si>
  <si>
    <t>Kodagoda</t>
  </si>
  <si>
    <t>Lionel.Kodagoda@slcsofwa.org</t>
  </si>
  <si>
    <t>Lionel.Kodagoda@health.wa.gov.au</t>
  </si>
  <si>
    <t>Hasitha</t>
  </si>
  <si>
    <t>24, Jubea Court</t>
  </si>
  <si>
    <t>hasik@hotmail.com</t>
  </si>
  <si>
    <t>Prins</t>
  </si>
  <si>
    <t>Dilmi</t>
  </si>
  <si>
    <t>Kodicara</t>
  </si>
  <si>
    <t>3B, Harrolyn Ave</t>
  </si>
  <si>
    <t>mail2pk@gmail.com</t>
  </si>
  <si>
    <t>dilmij2@gmail.com</t>
  </si>
  <si>
    <t>Nihal</t>
  </si>
  <si>
    <t>Lucky</t>
  </si>
  <si>
    <t>Kodituwakku</t>
  </si>
  <si>
    <t>1B Matheson Road</t>
  </si>
  <si>
    <t>nihalkod@gmail.com</t>
  </si>
  <si>
    <t>lkodituwakku@yahoo.com.au</t>
  </si>
  <si>
    <t>Athula</t>
  </si>
  <si>
    <t>Ruwini</t>
  </si>
  <si>
    <t>Koralage</t>
  </si>
  <si>
    <t>27, Nearwater Way</t>
  </si>
  <si>
    <t xml:space="preserve"> Ruwini </t>
  </si>
  <si>
    <t>athulakk@yahoo.com</t>
  </si>
  <si>
    <t>Kotuwegedara</t>
  </si>
  <si>
    <t>17 Green Vale Heights</t>
  </si>
  <si>
    <t>93126667</t>
  </si>
  <si>
    <t>rashmi_jayashri@yahoo.com.sg</t>
  </si>
  <si>
    <t>Samanmalie</t>
  </si>
  <si>
    <t>Kudabalage</t>
  </si>
  <si>
    <t>78,Fraser Road North</t>
  </si>
  <si>
    <t>kdcchammi@yahoo.com</t>
  </si>
  <si>
    <t>maleewanig@yahoo.com</t>
  </si>
  <si>
    <t>Lakshman</t>
  </si>
  <si>
    <t xml:space="preserve">Shyamane </t>
  </si>
  <si>
    <t>Kularatna</t>
  </si>
  <si>
    <t>4 Atkinson Way</t>
  </si>
  <si>
    <t>0418777671</t>
  </si>
  <si>
    <t>lak2mail@gmail.com</t>
  </si>
  <si>
    <t xml:space="preserve">dssmail@gmail.com </t>
  </si>
  <si>
    <t>Champa</t>
  </si>
  <si>
    <t>Kulasekara</t>
  </si>
  <si>
    <t>6 Swansea Street</t>
  </si>
  <si>
    <t>devikaku@bigpond.com</t>
  </si>
  <si>
    <t>Prinyantha</t>
  </si>
  <si>
    <t>Kumari</t>
  </si>
  <si>
    <t>1 Arion Ave</t>
  </si>
  <si>
    <t>0418802648</t>
  </si>
  <si>
    <t>priyanthakulasekara@@hotmail.com</t>
  </si>
  <si>
    <t>Kumara</t>
  </si>
  <si>
    <t>Dulmini</t>
  </si>
  <si>
    <t>Kumarasinghe</t>
  </si>
  <si>
    <t>21/170, Labourchere Rd</t>
  </si>
  <si>
    <t>Como</t>
  </si>
  <si>
    <t>6261 5959</t>
  </si>
  <si>
    <t>kdulmini@gmail.com</t>
  </si>
  <si>
    <t>Prasad</t>
  </si>
  <si>
    <t>27 Riversea View</t>
  </si>
  <si>
    <t>prasadkumarasinghe@yahoo.com</t>
  </si>
  <si>
    <t>Bharatha</t>
  </si>
  <si>
    <t>Prasadi</t>
  </si>
  <si>
    <t>Kurukulasuriya</t>
  </si>
  <si>
    <t>13, Bark Circle</t>
  </si>
  <si>
    <t>prasadi.weerathunga@gmail.com</t>
  </si>
  <si>
    <t>Mahida</t>
  </si>
  <si>
    <t>Indrajee</t>
  </si>
  <si>
    <t>Kuruppu</t>
  </si>
  <si>
    <t>4A, Senate St</t>
  </si>
  <si>
    <t>Claremont</t>
  </si>
  <si>
    <t>m.kuruppu@curtin.edu.au</t>
  </si>
  <si>
    <t xml:space="preserve">Yasasya </t>
  </si>
  <si>
    <t>Sidath</t>
  </si>
  <si>
    <t>Milanthi</t>
  </si>
  <si>
    <t>115, Millbrook Ave</t>
  </si>
  <si>
    <t>Bertram</t>
  </si>
  <si>
    <t xml:space="preserve">Samitha </t>
  </si>
  <si>
    <t xml:space="preserve">Dinusha </t>
  </si>
  <si>
    <t>2/3, Norman Street</t>
  </si>
  <si>
    <t>St. James</t>
  </si>
  <si>
    <t>samithajk@gmail.com</t>
  </si>
  <si>
    <t>Anuruddha</t>
  </si>
  <si>
    <t>Rohini</t>
  </si>
  <si>
    <t>Liyanage</t>
  </si>
  <si>
    <t>1 Binney Mews</t>
  </si>
  <si>
    <t>anu13@optusnet.com.au</t>
  </si>
  <si>
    <t>rohini.liyanage7@gmail.com</t>
  </si>
  <si>
    <t>Kusala</t>
  </si>
  <si>
    <t>75D Beatty Avenue</t>
  </si>
  <si>
    <t>EAst Vic Park</t>
  </si>
  <si>
    <t>kusala.liyanage@gmail.com</t>
  </si>
  <si>
    <t>Mahipala</t>
  </si>
  <si>
    <t>17/2, Benjamin St</t>
  </si>
  <si>
    <t xml:space="preserve"> Armadale</t>
  </si>
  <si>
    <t>mahiliyanage@yahoo.com</t>
  </si>
  <si>
    <t>Nelka</t>
  </si>
  <si>
    <t>50 Aulberry Parade</t>
  </si>
  <si>
    <t>nihal.liyanage@qas.com.au</t>
  </si>
  <si>
    <t>78, Northerly Dr.</t>
  </si>
  <si>
    <t>mlrliyanage2000@yahoo.com</t>
  </si>
  <si>
    <t>ghrindrani@yahoo.com</t>
  </si>
  <si>
    <t>Saman</t>
  </si>
  <si>
    <t>Sanjeeva</t>
  </si>
  <si>
    <t>1/60 Vahland Ave</t>
  </si>
  <si>
    <t>94513141</t>
  </si>
  <si>
    <t>snajeewagayani@hotmail.com</t>
  </si>
  <si>
    <t xml:space="preserve">Kusala </t>
  </si>
  <si>
    <t>Winnie Siripala</t>
  </si>
  <si>
    <t>Stella John</t>
  </si>
  <si>
    <t>4A Anona Place</t>
  </si>
  <si>
    <t>94577316/0400030872</t>
  </si>
  <si>
    <t>sirical@yahoo.com.au</t>
  </si>
  <si>
    <t>Siripala.Winnie@cbi.com</t>
  </si>
  <si>
    <t>Vijitha</t>
  </si>
  <si>
    <t>Liyanarachchi</t>
  </si>
  <si>
    <t>39 Noalimba Crescent</t>
  </si>
  <si>
    <t>nihal.liyanaarachchi@gmail.com</t>
  </si>
  <si>
    <t>Nishantha</t>
  </si>
  <si>
    <t>Thushari</t>
  </si>
  <si>
    <t>Madurapperuma</t>
  </si>
  <si>
    <t>14 Rhonda Ave</t>
  </si>
  <si>
    <t>nmadurapperuma@yahoo.com</t>
  </si>
  <si>
    <t>Dimuth</t>
  </si>
  <si>
    <t>Shamila</t>
  </si>
  <si>
    <t>Madurawalage</t>
  </si>
  <si>
    <t>15. Jillian Street</t>
  </si>
  <si>
    <t>0430115889</t>
  </si>
  <si>
    <t>dimuthnimantha@yahoo.com</t>
  </si>
  <si>
    <t>M002</t>
  </si>
  <si>
    <t>Nandaka</t>
  </si>
  <si>
    <t>Prashanthika</t>
  </si>
  <si>
    <t xml:space="preserve">Mahathalagalage </t>
  </si>
  <si>
    <t>22,First Street,</t>
  </si>
  <si>
    <t>Redcliffe</t>
  </si>
  <si>
    <t>donmaha12@hotmail.com</t>
  </si>
  <si>
    <t>manjalee@hotmail.com</t>
  </si>
  <si>
    <t>Naminda</t>
  </si>
  <si>
    <t>Samanthi</t>
  </si>
  <si>
    <t>Maitipe</t>
  </si>
  <si>
    <t>4, Spoonbill St</t>
  </si>
  <si>
    <t>naminda@hotmail.com</t>
  </si>
  <si>
    <t>s-ajantha@yahoo.com</t>
  </si>
  <si>
    <t>Dayanath</t>
  </si>
  <si>
    <t>Sandamalee</t>
  </si>
  <si>
    <t>Mallawa</t>
  </si>
  <si>
    <t>12 Riga Crescent</t>
  </si>
  <si>
    <t>61130999</t>
  </si>
  <si>
    <t>sandamaleedissanayake@gmail.com</t>
  </si>
  <si>
    <t>Harshini</t>
  </si>
  <si>
    <t>Mapa</t>
  </si>
  <si>
    <t>16 Goodwood Way</t>
  </si>
  <si>
    <t>sanath.mapa@mrwa.wa.gov.au</t>
  </si>
  <si>
    <t>harshini_mapa@yahoo.com.au</t>
  </si>
  <si>
    <t>Wasantha</t>
  </si>
  <si>
    <t xml:space="preserve">Mapa </t>
  </si>
  <si>
    <t>51A Strickland Road</t>
  </si>
  <si>
    <t>Ardross</t>
  </si>
  <si>
    <t>niroshanimapa@yahoo.com.au</t>
  </si>
  <si>
    <t>Mahamarakkalage</t>
  </si>
  <si>
    <t>20,Hutchings Way</t>
  </si>
  <si>
    <t>jayanthatilak@yahoo.com.au</t>
  </si>
  <si>
    <t>kuruppup1963@yahoo.com</t>
  </si>
  <si>
    <t>Martin</t>
  </si>
  <si>
    <t>62 Riley Road</t>
  </si>
  <si>
    <t>lmartin23@iinet.net.au</t>
  </si>
  <si>
    <t>ano_martin@hotmail.com</t>
  </si>
  <si>
    <t>Kumudunie</t>
  </si>
  <si>
    <t>Mathota</t>
  </si>
  <si>
    <t>19 Pipeline Blvd</t>
  </si>
  <si>
    <t>Piara waters</t>
  </si>
  <si>
    <t>amathota@transport.wa.gov.au</t>
  </si>
  <si>
    <t>skmathota@yahoo.com.au</t>
  </si>
  <si>
    <t>Meegahage</t>
  </si>
  <si>
    <t>6 Mauldon Mews</t>
  </si>
  <si>
    <t>soma@westnet.com.au</t>
  </si>
  <si>
    <t>Liyanadura</t>
  </si>
  <si>
    <t>Mendis</t>
  </si>
  <si>
    <t>Premalal (Lal)</t>
  </si>
  <si>
    <t>Padma</t>
  </si>
  <si>
    <t>91 A, Tribute St</t>
  </si>
  <si>
    <t>premalalmendis@gmail.com</t>
  </si>
  <si>
    <t>padma_mendis@yahoo.com.au</t>
  </si>
  <si>
    <t>Suneth</t>
  </si>
  <si>
    <t>Charitha</t>
  </si>
  <si>
    <t>11,Stornaway CT</t>
  </si>
  <si>
    <t>s.chandana@gmail.com</t>
  </si>
  <si>
    <t>charitha_w79@yahoo.com</t>
  </si>
  <si>
    <t xml:space="preserve">Premalal </t>
  </si>
  <si>
    <t xml:space="preserve">Chandani </t>
  </si>
  <si>
    <t>Mirihagalla</t>
  </si>
  <si>
    <t>prem.mirihagalla@maunsell.com</t>
  </si>
  <si>
    <t>Prasanna</t>
  </si>
  <si>
    <t>Nimmi</t>
  </si>
  <si>
    <t>Monaragala</t>
  </si>
  <si>
    <t>4, Deakin Ent</t>
  </si>
  <si>
    <t>Aubin Grove</t>
  </si>
  <si>
    <t>Prasanna.Monaragala@tiwest.com.au</t>
  </si>
  <si>
    <t>Mahisha</t>
  </si>
  <si>
    <t>Munasunghe</t>
  </si>
  <si>
    <t>Nilmini</t>
  </si>
  <si>
    <t>Munaweera</t>
  </si>
  <si>
    <t>Unit 3,59 mccallum Lane</t>
  </si>
  <si>
    <t>Victoria Park</t>
  </si>
  <si>
    <t>0451633284</t>
  </si>
  <si>
    <t>sampath.munaweera@onesubsea.com</t>
  </si>
  <si>
    <t>Anil</t>
  </si>
  <si>
    <t>Chamie</t>
  </si>
  <si>
    <t>Munindradasa</t>
  </si>
  <si>
    <t>73,Johnsonia Bend,</t>
  </si>
  <si>
    <t>anilmuni@gmail.com</t>
  </si>
  <si>
    <t>chamimuni@gmail.com</t>
  </si>
  <si>
    <t>Niroshan</t>
  </si>
  <si>
    <t>Muwanwella</t>
  </si>
  <si>
    <t>3, Hester Way</t>
  </si>
  <si>
    <t>Greenwood</t>
  </si>
  <si>
    <t>93429670</t>
  </si>
  <si>
    <t>muwanwella@gmail.com</t>
  </si>
  <si>
    <t>Lilantha</t>
  </si>
  <si>
    <t>Nanayakkara</t>
  </si>
  <si>
    <t xml:space="preserve">52, Princeton Court </t>
  </si>
  <si>
    <t>nwjls@hotmail.com</t>
  </si>
  <si>
    <t>nilanka.nanayakkara@ghd.com.au</t>
  </si>
  <si>
    <t>Parakrama</t>
  </si>
  <si>
    <t>Arosha</t>
  </si>
  <si>
    <t>17 Hakea Plaza</t>
  </si>
  <si>
    <t>94563896</t>
  </si>
  <si>
    <t>arosha@iprimus.com.au</t>
  </si>
  <si>
    <t>Obeysekara</t>
  </si>
  <si>
    <t>38C Arcadia Crescent</t>
  </si>
  <si>
    <t>mohan_obey@yahoo.com</t>
  </si>
  <si>
    <t>Wipul</t>
  </si>
  <si>
    <t>Palihakkara</t>
  </si>
  <si>
    <t>14A, Bishopsgate St,</t>
  </si>
  <si>
    <t>Lathlain</t>
  </si>
  <si>
    <t>94750318</t>
  </si>
  <si>
    <t>wipuldon@hotmail.com</t>
  </si>
  <si>
    <t>shyamala30@hotmail.com</t>
  </si>
  <si>
    <t>Mahendra</t>
  </si>
  <si>
    <t>Palliyaguru</t>
  </si>
  <si>
    <t>14/3 Ferguson Street</t>
  </si>
  <si>
    <t>0402171305</t>
  </si>
  <si>
    <t>nmahendra@gmail.com</t>
  </si>
  <si>
    <t>pavithrai@gmail.com</t>
  </si>
  <si>
    <t>Omalaka</t>
  </si>
  <si>
    <t>Thagya Piyasena</t>
  </si>
  <si>
    <t>Panagoda</t>
  </si>
  <si>
    <t>4/158 Peninsula road</t>
  </si>
  <si>
    <t>0401789492</t>
  </si>
  <si>
    <t>omalaka@gmail.com</t>
  </si>
  <si>
    <t>thagya.dulanjalee@gmail.com</t>
  </si>
  <si>
    <t>Sasika</t>
  </si>
  <si>
    <t>Panditharathna</t>
  </si>
  <si>
    <t xml:space="preserve">Jeewa </t>
  </si>
  <si>
    <t>Pandithasekera</t>
  </si>
  <si>
    <t>1/43 Leach Ave</t>
  </si>
  <si>
    <t>61133674</t>
  </si>
  <si>
    <t>ajithpan@gmail.com</t>
  </si>
  <si>
    <t>Kaushalye</t>
  </si>
  <si>
    <t>Paranawithana</t>
  </si>
  <si>
    <t>0411604340</t>
  </si>
  <si>
    <t>kaushalyep@gmail.com</t>
  </si>
  <si>
    <t xml:space="preserve">Kanishka </t>
  </si>
  <si>
    <t>Pathirana</t>
  </si>
  <si>
    <t>46, Dreyer Way</t>
  </si>
  <si>
    <t>93327364</t>
  </si>
  <si>
    <t>kanishka_pathirana@hotmail.com</t>
  </si>
  <si>
    <t>Dilka nanayakkara</t>
  </si>
  <si>
    <t>Pathiranage</t>
  </si>
  <si>
    <t>139 Owtram Rd</t>
  </si>
  <si>
    <t>Armadale</t>
  </si>
  <si>
    <t>0451782938</t>
  </si>
  <si>
    <t>amiruhuna@yahoo.com</t>
  </si>
  <si>
    <t>Kosala</t>
  </si>
  <si>
    <t>Kanchana Ariyasinghe</t>
  </si>
  <si>
    <t>Pathirathna</t>
  </si>
  <si>
    <t>2/21 Anglesea St</t>
  </si>
  <si>
    <t>0450904427</t>
  </si>
  <si>
    <t>nkosala@gmail.com</t>
  </si>
  <si>
    <t>kanch81@gmail.com</t>
  </si>
  <si>
    <t>Chaapa</t>
  </si>
  <si>
    <t xml:space="preserve">Nalika  </t>
  </si>
  <si>
    <t>Pelpola</t>
  </si>
  <si>
    <t>nalikapelpola@yahoo.com.au</t>
  </si>
  <si>
    <t>Romani</t>
  </si>
  <si>
    <t>Pereira</t>
  </si>
  <si>
    <t>Chinthika</t>
  </si>
  <si>
    <t>Perera</t>
  </si>
  <si>
    <t>4 Robbins Place</t>
  </si>
  <si>
    <t>63611055</t>
  </si>
  <si>
    <t>kamp14565@yahoo.com</t>
  </si>
  <si>
    <t>anil.perera@pfizer.com</t>
  </si>
  <si>
    <t>Menaka</t>
  </si>
  <si>
    <t>69 Modillion Avenue</t>
  </si>
  <si>
    <t>anilmp@bigpond.net.au</t>
  </si>
  <si>
    <t>Anura</t>
  </si>
  <si>
    <t>Chandani</t>
  </si>
  <si>
    <t>12,  Pendalup Road</t>
  </si>
  <si>
    <t>Jane Brook</t>
  </si>
  <si>
    <t>9250 7520</t>
  </si>
  <si>
    <t>Gunadasa</t>
  </si>
  <si>
    <t>Rajika</t>
  </si>
  <si>
    <t>89 Modillion Avenue</t>
  </si>
  <si>
    <t>rajika_p@yahoo.com</t>
  </si>
  <si>
    <t xml:space="preserve"> rperera@rawlhouse.com</t>
  </si>
  <si>
    <t>Samitha</t>
  </si>
  <si>
    <t>Lucky Dias</t>
  </si>
  <si>
    <t>5, Edulis Avenue</t>
  </si>
  <si>
    <t>samithaperera@yahoo.com</t>
  </si>
  <si>
    <t>lucky_dias@yahoo.com</t>
  </si>
  <si>
    <t>Sudheera</t>
  </si>
  <si>
    <t>7/51, Riversdale Rd</t>
  </si>
  <si>
    <t xml:space="preserve">Rivervale </t>
  </si>
  <si>
    <t>sudheerask@yahoo.co.uk</t>
  </si>
  <si>
    <t>Thamara</t>
  </si>
  <si>
    <t>16 Morton Loop</t>
  </si>
  <si>
    <t>perera_sunil@hotmail.com</t>
  </si>
  <si>
    <t>Berny</t>
  </si>
  <si>
    <t>Chandima</t>
  </si>
  <si>
    <t>5, Poplar St</t>
  </si>
  <si>
    <t>bernyperera@yahoo.com</t>
  </si>
  <si>
    <t xml:space="preserve">Roshan </t>
  </si>
  <si>
    <t xml:space="preserve">Nirmalie </t>
  </si>
  <si>
    <t>susrspp@hotmail.com</t>
  </si>
  <si>
    <t>Shyaminie Kanchana</t>
  </si>
  <si>
    <t>5 Augustus Court</t>
  </si>
  <si>
    <t>Aubingrove,</t>
  </si>
  <si>
    <t>dhammika.perera1@bigpond.com</t>
  </si>
  <si>
    <t>shyaminiek@gmail.com</t>
  </si>
  <si>
    <t>Mathanga</t>
  </si>
  <si>
    <t>Nayana Peiris</t>
  </si>
  <si>
    <t>40 Kalangedy Drive</t>
  </si>
  <si>
    <t>mathanga@email.com</t>
  </si>
  <si>
    <t>nayana.damayanthip@yahoo.com</t>
  </si>
  <si>
    <t xml:space="preserve">Champika </t>
  </si>
  <si>
    <t>Champika.Fernando@hotmail.com</t>
  </si>
  <si>
    <t xml:space="preserve">Lakshan </t>
  </si>
  <si>
    <t>Peiris</t>
  </si>
  <si>
    <t>lakshan.peiris@vix-erg.com</t>
  </si>
  <si>
    <t>Shiromi</t>
  </si>
  <si>
    <t>Piyasena</t>
  </si>
  <si>
    <t>34, Daly Circle</t>
  </si>
  <si>
    <t>93212777</t>
  </si>
  <si>
    <t>presap@iinet.net.au</t>
  </si>
  <si>
    <t>ssamaraw@bigpond.net.au</t>
  </si>
  <si>
    <t>Ponsuge</t>
  </si>
  <si>
    <t>4/1, Raymond St.,</t>
  </si>
  <si>
    <t>Yokine</t>
  </si>
  <si>
    <t>0449622865</t>
  </si>
  <si>
    <t>ashoka135@yahoo.com</t>
  </si>
  <si>
    <t>Premarathna</t>
  </si>
  <si>
    <t>1, Lansing Street,</t>
  </si>
  <si>
    <t>Queens Park</t>
  </si>
  <si>
    <t>spst105@yahoo.com</t>
  </si>
  <si>
    <t>lalithpremaratne@yahoo.com</t>
  </si>
  <si>
    <t>Punchihewa</t>
  </si>
  <si>
    <t>20,Landon Way</t>
  </si>
  <si>
    <t>lakshman@iinet.net.au</t>
  </si>
  <si>
    <t>Suresh</t>
  </si>
  <si>
    <t>Achala</t>
  </si>
  <si>
    <t>2/77,Barbican St West</t>
  </si>
  <si>
    <t>,Shelley,</t>
  </si>
  <si>
    <t>suresh.punchihewa@gmail.com</t>
  </si>
  <si>
    <t>achalapunchihewa@yahoo.com.sg</t>
  </si>
  <si>
    <t>Rajakaruna</t>
  </si>
  <si>
    <t>Mahes</t>
  </si>
  <si>
    <t>Ramela</t>
  </si>
  <si>
    <t>63 Florence Road</t>
  </si>
  <si>
    <t>mahes.rajakaruna@mainroads.wa.gov.au</t>
  </si>
  <si>
    <t>Srima</t>
  </si>
  <si>
    <t>sarathgr53@gmail.com</t>
  </si>
  <si>
    <t>Sumedha</t>
  </si>
  <si>
    <t>33, Vahland Avenue</t>
  </si>
  <si>
    <t>sume_raj@yahoo.com.au</t>
  </si>
  <si>
    <t>grajakaruna@yahoo.com</t>
  </si>
  <si>
    <t>Sampath P</t>
  </si>
  <si>
    <t>Rajamanthri</t>
  </si>
  <si>
    <t>27, Yeeda Place</t>
  </si>
  <si>
    <t>h.rajamanthri@gmail.com</t>
  </si>
  <si>
    <t>chamari.rajamanthri@gmail.com</t>
  </si>
  <si>
    <t xml:space="preserve"> Sithari</t>
  </si>
  <si>
    <t>Rajapakse</t>
  </si>
  <si>
    <t>nimal_rajapakse@yahoo.co.nz</t>
  </si>
  <si>
    <t>Kushan</t>
  </si>
  <si>
    <t>Rajapaksha</t>
  </si>
  <si>
    <t>10B Leach Ave</t>
  </si>
  <si>
    <t>Rajapaksha-krukshan@gmail.com</t>
  </si>
  <si>
    <t xml:space="preserve">rasika24@gmail.com </t>
  </si>
  <si>
    <t>Ayani Dewage</t>
  </si>
  <si>
    <t>Ranamuka</t>
  </si>
  <si>
    <t>18A Fraser St North</t>
  </si>
  <si>
    <t>palithaaralinda@gmail.com</t>
  </si>
  <si>
    <t>pal.lin78@gmail.com</t>
  </si>
  <si>
    <t xml:space="preserve">Dhammadinna </t>
  </si>
  <si>
    <t>Ranasingha</t>
  </si>
  <si>
    <t>dp_ranasingha@hotmail.com.au</t>
  </si>
  <si>
    <t>Ranasinghe</t>
  </si>
  <si>
    <t>Hirosha</t>
  </si>
  <si>
    <t>hiroshar@hotmail.com</t>
  </si>
  <si>
    <t>3/72,Barbican St west</t>
  </si>
  <si>
    <t>inosha74@hotmail.com</t>
  </si>
  <si>
    <t>Kasup</t>
  </si>
  <si>
    <t>Meenu</t>
  </si>
  <si>
    <t>13D/159, Hector St</t>
  </si>
  <si>
    <t>Osborne Park</t>
  </si>
  <si>
    <t>meenuvit@yahoo.com</t>
  </si>
  <si>
    <t>kasupc@yahoo.com</t>
  </si>
  <si>
    <t>Nishani</t>
  </si>
  <si>
    <t>8 Balboa Row</t>
  </si>
  <si>
    <t>Willeton</t>
  </si>
  <si>
    <t>93325154</t>
  </si>
  <si>
    <t>nranasinghe@ratheon.com.au</t>
  </si>
  <si>
    <t>Manonjalee</t>
  </si>
  <si>
    <t>manonjalee@yahoo.com</t>
  </si>
  <si>
    <t>Janaka Perera</t>
  </si>
  <si>
    <t>Manonjalee Jayasekara</t>
  </si>
  <si>
    <t>18,Fleetwood Rd</t>
  </si>
  <si>
    <t>,Lynwood,</t>
  </si>
  <si>
    <t>s_janaka@hotmail.com</t>
  </si>
  <si>
    <t xml:space="preserve">Swarna </t>
  </si>
  <si>
    <t xml:space="preserve">Indrani </t>
  </si>
  <si>
    <t>9, Iandra Loop</t>
  </si>
  <si>
    <t>kuma721016@gmail.com</t>
  </si>
  <si>
    <t>Uchitha</t>
  </si>
  <si>
    <t>Nilakshi Abeysinghe</t>
  </si>
  <si>
    <t>39 Findlay Road</t>
  </si>
  <si>
    <t>62627591</t>
  </si>
  <si>
    <t>0430991636</t>
  </si>
  <si>
    <t>nilakshia@live.com</t>
  </si>
  <si>
    <t>uchitha.r@gmail.com</t>
  </si>
  <si>
    <t xml:space="preserve">Kithsiri </t>
  </si>
  <si>
    <t>79, Henry Bull Drive</t>
  </si>
  <si>
    <t>Bull creek</t>
  </si>
  <si>
    <t>jayanthi150@yahoo.com</t>
  </si>
  <si>
    <t>Ranatunga</t>
  </si>
  <si>
    <t>D Chandrasena</t>
  </si>
  <si>
    <t>Don Kithsiri</t>
  </si>
  <si>
    <t>Subha</t>
  </si>
  <si>
    <t>25 Park Lane</t>
  </si>
  <si>
    <t>donkitha@yahoo.com.au</t>
  </si>
  <si>
    <t>Shyamal</t>
  </si>
  <si>
    <t>Jinadaree</t>
  </si>
  <si>
    <t>5, Taunton Mews</t>
  </si>
  <si>
    <t>Leda</t>
  </si>
  <si>
    <t>jrasd@yahoo.com.au</t>
  </si>
  <si>
    <t>Hemanga</t>
  </si>
  <si>
    <t>Anusha</t>
  </si>
  <si>
    <t>Ranaweera</t>
  </si>
  <si>
    <t>24, Lycett Turn</t>
  </si>
  <si>
    <t>hemanga@aapt.net.au</t>
  </si>
  <si>
    <t xml:space="preserve">Wipula  </t>
  </si>
  <si>
    <t>Ratnakele</t>
  </si>
  <si>
    <t>wipular@bigpond.com</t>
  </si>
  <si>
    <t>Sajith</t>
  </si>
  <si>
    <t>Ganga</t>
  </si>
  <si>
    <t>Ratnayaka</t>
  </si>
  <si>
    <t>98, Parkland Square</t>
  </si>
  <si>
    <t>94551082</t>
  </si>
  <si>
    <t>sajithr@bigpond.com</t>
  </si>
  <si>
    <t xml:space="preserve">Priyanaka  </t>
  </si>
  <si>
    <t xml:space="preserve">Shamila </t>
  </si>
  <si>
    <t>11, Flintlock Court</t>
  </si>
  <si>
    <t>0430044934</t>
  </si>
  <si>
    <t>shamila22@hotmail.com</t>
  </si>
  <si>
    <t>Nuwan</t>
  </si>
  <si>
    <t>Vindya</t>
  </si>
  <si>
    <t>Ratnayake</t>
  </si>
  <si>
    <t>12 Caporn turn</t>
  </si>
  <si>
    <t>93509518/0400014112</t>
  </si>
  <si>
    <t>nuwan1@gmail.com</t>
  </si>
  <si>
    <t>vindyashi@yahoo.com</t>
  </si>
  <si>
    <t>Lasantha</t>
  </si>
  <si>
    <t>Erosha</t>
  </si>
  <si>
    <t>Rodrigo</t>
  </si>
  <si>
    <t>99,Dawson Ave</t>
  </si>
  <si>
    <t>Forrestfield</t>
  </si>
  <si>
    <t>lasantha_rod@yahoo.com</t>
  </si>
  <si>
    <t>erosharodrigo@yahoo.com</t>
  </si>
  <si>
    <t>Ratna</t>
  </si>
  <si>
    <t>Kanthi</t>
  </si>
  <si>
    <t>Rupasinghe</t>
  </si>
  <si>
    <t>162, High Road</t>
  </si>
  <si>
    <t>93121596</t>
  </si>
  <si>
    <t xml:space="preserve">Nihal  </t>
  </si>
  <si>
    <t>kanthirupasinghe@hotmail.com</t>
  </si>
  <si>
    <t xml:space="preserve">Shyamalee </t>
  </si>
  <si>
    <t xml:space="preserve">Mahinda </t>
  </si>
  <si>
    <t>Samarakoon</t>
  </si>
  <si>
    <t>neelawatura79@yahoo.com</t>
  </si>
  <si>
    <t>Bimba</t>
  </si>
  <si>
    <t>Samarasinghe</t>
  </si>
  <si>
    <t>25 Gamblen Way</t>
  </si>
  <si>
    <t>bandula_samarasinghe@yahoo.com.au</t>
  </si>
  <si>
    <t>bimba_samarasinghe@yahoo.com.au</t>
  </si>
  <si>
    <t>Kasun</t>
  </si>
  <si>
    <t>Thilanka</t>
  </si>
  <si>
    <t>5/124, Centre St.,</t>
  </si>
  <si>
    <t>kasun77@gmail.com</t>
  </si>
  <si>
    <t>Keerthi</t>
  </si>
  <si>
    <t>Ranika Chandani</t>
  </si>
  <si>
    <t>Samaraweera</t>
  </si>
  <si>
    <t>27,Condor Circle,</t>
  </si>
  <si>
    <t>Willetton,</t>
  </si>
  <si>
    <t>keerthidss@yahoo.com</t>
  </si>
  <si>
    <t>ranikachandani@yahoo.ca</t>
  </si>
  <si>
    <t>30A, Strickland Avenue</t>
  </si>
  <si>
    <t>ssamaraw@iinet.net.au</t>
  </si>
  <si>
    <t>K N</t>
  </si>
  <si>
    <t>Sarath Kumara</t>
  </si>
  <si>
    <t>W.D.</t>
  </si>
  <si>
    <t>Sarathchandra</t>
  </si>
  <si>
    <t>7A Massey Street</t>
  </si>
  <si>
    <t>9457 6283</t>
  </si>
  <si>
    <t>w_d_sarathchandra@yahoo.com.au</t>
  </si>
  <si>
    <t>don.wellalagodage@boc.com</t>
  </si>
  <si>
    <t>Neesha</t>
  </si>
  <si>
    <t>Sarukkalige</t>
  </si>
  <si>
    <t>35A,Jillian Street</t>
  </si>
  <si>
    <t>p.sarukkalige@curtin.edu.au,spranjan@yahoo.com</t>
  </si>
  <si>
    <t>neeshawmp@yahoo.com</t>
  </si>
  <si>
    <t>Rohana</t>
  </si>
  <si>
    <t>Sellahewa</t>
  </si>
  <si>
    <t>18, Rolland Court</t>
  </si>
  <si>
    <t>Priyanganie</t>
  </si>
  <si>
    <t>18,Roccand court,</t>
  </si>
  <si>
    <t xml:space="preserve">Leeming,WA </t>
  </si>
  <si>
    <t>sellahewarohana@gmail.com</t>
  </si>
  <si>
    <t>rohanapiyanara@yahoo.com</t>
  </si>
  <si>
    <t>Nimni Ayesha</t>
  </si>
  <si>
    <t>Semage</t>
  </si>
  <si>
    <t xml:space="preserve">10 Laggan road </t>
  </si>
  <si>
    <t xml:space="preserve">canning vale </t>
  </si>
  <si>
    <t>semage77@hotmail.com</t>
  </si>
  <si>
    <t>nimni78@live.com.au</t>
  </si>
  <si>
    <t>Varuna Senaratne</t>
  </si>
  <si>
    <t>Achini Senaratne</t>
  </si>
  <si>
    <t>Senaratane</t>
  </si>
  <si>
    <t>06,Brockman RTT,</t>
  </si>
  <si>
    <t>varunaslaf@yahoo.com.uk</t>
  </si>
  <si>
    <t>achinisenaratne@yahoo.com</t>
  </si>
  <si>
    <t>Mala</t>
  </si>
  <si>
    <t>Senaratna</t>
  </si>
  <si>
    <t>unit 6,1 Allen Court</t>
  </si>
  <si>
    <t>Bently</t>
  </si>
  <si>
    <t>m.senaratna@exchange.curtin.edu.au</t>
  </si>
  <si>
    <t>senaratna.mala@gmail.com</t>
  </si>
  <si>
    <t>Shoba</t>
  </si>
  <si>
    <t>Senasinghe</t>
  </si>
  <si>
    <t>Shoba.Senasinghe@coogee.com.au</t>
  </si>
  <si>
    <t>Lalantha</t>
  </si>
  <si>
    <t>Kamani</t>
  </si>
  <si>
    <t>Seneviratne</t>
  </si>
  <si>
    <t>12 Coulteri Nook</t>
  </si>
  <si>
    <t>kamani.seneviratna@nkh.com.au</t>
  </si>
  <si>
    <t>lalanthas@hotmail.com</t>
  </si>
  <si>
    <t>Thilleke</t>
  </si>
  <si>
    <t>Swarna</t>
  </si>
  <si>
    <t>2/61 Pitt Street</t>
  </si>
  <si>
    <t>St James</t>
  </si>
  <si>
    <t>suesen@bigpond.com</t>
  </si>
  <si>
    <t>Dilakshan</t>
  </si>
  <si>
    <t>Darshani</t>
  </si>
  <si>
    <t>2A Varley Street</t>
  </si>
  <si>
    <t xml:space="preserve">Ruwan </t>
  </si>
  <si>
    <t>Danushi Iddagoda</t>
  </si>
  <si>
    <t>4,Erica Street,</t>
  </si>
  <si>
    <t>Kelmscottt,</t>
  </si>
  <si>
    <t>ruwanjsd@gmail.com</t>
  </si>
  <si>
    <t>danuitr@gmail.com</t>
  </si>
  <si>
    <t>Imalka</t>
  </si>
  <si>
    <t>Silva</t>
  </si>
  <si>
    <t>Praneeth silva</t>
  </si>
  <si>
    <t>Nirosha de Silva</t>
  </si>
  <si>
    <t>15,Zodiac Loop,</t>
  </si>
  <si>
    <t>Atwell,</t>
  </si>
  <si>
    <t>praneethsilva@hotmail.com</t>
  </si>
  <si>
    <t>nirosha_de@yahoo.com.au</t>
  </si>
  <si>
    <t>Ranga</t>
  </si>
  <si>
    <t>Chumith</t>
  </si>
  <si>
    <t>Sithara</t>
  </si>
  <si>
    <t>Siriwardana</t>
  </si>
  <si>
    <t>14, Karst Elbow</t>
  </si>
  <si>
    <t>Alexander Heights</t>
  </si>
  <si>
    <t>chumith@yahoo.com</t>
  </si>
  <si>
    <t>sithara.siriwardana@yahoo.com</t>
  </si>
  <si>
    <t>Vineetha</t>
  </si>
  <si>
    <t>Siriwardena</t>
  </si>
  <si>
    <t>56 Paterson Garden</t>
  </si>
  <si>
    <t>gayaniwera@hotmail.com</t>
  </si>
  <si>
    <t>Chaturi</t>
  </si>
  <si>
    <t>25 Drysdale Garden</t>
  </si>
  <si>
    <t>Wandi</t>
  </si>
  <si>
    <t>Jayanthi</t>
  </si>
  <si>
    <t>Subasinghe</t>
  </si>
  <si>
    <t>83 Winthrop Drive</t>
  </si>
  <si>
    <t>N.Subasinghe@murdoch.edu.au</t>
  </si>
  <si>
    <t>Thanuja</t>
  </si>
  <si>
    <t>Sumanarathna</t>
  </si>
  <si>
    <t>45 Rhonde Ave</t>
  </si>
  <si>
    <t>Willitton</t>
  </si>
  <si>
    <t>0470517211</t>
  </si>
  <si>
    <t>parakrama.indunil@gmail.com</t>
  </si>
  <si>
    <t>thanujasumanaratne@yahoo.com</t>
  </si>
  <si>
    <t>Ishantha</t>
  </si>
  <si>
    <t>Darshika</t>
  </si>
  <si>
    <t>Somaratna</t>
  </si>
  <si>
    <t>16,Sandleford Way,</t>
  </si>
  <si>
    <t>Hammond Park,</t>
  </si>
  <si>
    <t>ishantha2@yahoo.co.uk</t>
  </si>
  <si>
    <t>darshigw2@yahoo.co.uk</t>
  </si>
  <si>
    <t>Amitha</t>
  </si>
  <si>
    <t>Chethasi</t>
  </si>
  <si>
    <t>Tennakoon</t>
  </si>
  <si>
    <t>41 St Albans Promenade</t>
  </si>
  <si>
    <t>amiten@live.com.au</t>
  </si>
  <si>
    <t>Malkanthi</t>
  </si>
  <si>
    <t>25 Sanderson Road</t>
  </si>
  <si>
    <t>93326484</t>
  </si>
  <si>
    <t>chandra.tennakoon@mainroads.wa.gov.au</t>
  </si>
  <si>
    <t>malkanthi.tennakoon@mainroads.wa.gov.au</t>
  </si>
  <si>
    <t>Thanthirige</t>
  </si>
  <si>
    <t>7,Zinnia Way</t>
  </si>
  <si>
    <t>ktrlakshman@gmail.com</t>
  </si>
  <si>
    <t xml:space="preserve">Sandika </t>
  </si>
  <si>
    <t>Thanthrige</t>
  </si>
  <si>
    <t>sthanthrige@gmail.com</t>
  </si>
  <si>
    <t>Thenabadu</t>
  </si>
  <si>
    <t>Nirmal</t>
  </si>
  <si>
    <t>Gayathri</t>
  </si>
  <si>
    <t>Thewarathanthri</t>
  </si>
  <si>
    <t>7, Poseidon Way</t>
  </si>
  <si>
    <t>nirmal@live.com</t>
  </si>
  <si>
    <t>gayaabey@live.com</t>
  </si>
  <si>
    <t>Shyamali</t>
  </si>
  <si>
    <t>Thilakasiri</t>
  </si>
  <si>
    <t>21 Cameron Court</t>
  </si>
  <si>
    <t>athilak@bigpond.net.au</t>
  </si>
  <si>
    <t>Geethika</t>
  </si>
  <si>
    <t>Thisera</t>
  </si>
  <si>
    <t>Chang</t>
  </si>
  <si>
    <t>Tholla</t>
  </si>
  <si>
    <t>Thotagamuwage</t>
  </si>
  <si>
    <t>thaaraa1@yahoo.com</t>
  </si>
  <si>
    <t>Prasad Silva</t>
  </si>
  <si>
    <t xml:space="preserve">Dharshani Tharanga </t>
  </si>
  <si>
    <t>16C-49,Herdsman Pde,</t>
  </si>
  <si>
    <t>Padmika</t>
  </si>
  <si>
    <t>Sandya</t>
  </si>
  <si>
    <t>Udage</t>
  </si>
  <si>
    <t>32A, Hollybush Way</t>
  </si>
  <si>
    <t>0452613357</t>
  </si>
  <si>
    <t>padmika@gmail.com</t>
  </si>
  <si>
    <t>skn.wick@gmail.com</t>
  </si>
  <si>
    <t xml:space="preserve">Soma </t>
  </si>
  <si>
    <t xml:space="preserve">Wasanthi </t>
  </si>
  <si>
    <t>Uggalla</t>
  </si>
  <si>
    <t>4 Alexandria Follow</t>
  </si>
  <si>
    <t>Success</t>
  </si>
  <si>
    <t>uggallso@yahoo.com</t>
  </si>
  <si>
    <t>wasanthi11@gmail.com</t>
  </si>
  <si>
    <t>Gemunu</t>
  </si>
  <si>
    <t>Rangika</t>
  </si>
  <si>
    <t>Vidanagamage</t>
  </si>
  <si>
    <t>1/28, Berrigan St</t>
  </si>
  <si>
    <t>0430065249</t>
  </si>
  <si>
    <t>gemunu@gmail.com</t>
  </si>
  <si>
    <t>dilanirangika@yahoo.com</t>
  </si>
  <si>
    <t>Geethani</t>
  </si>
  <si>
    <t>Vidanage</t>
  </si>
  <si>
    <t>13, Serisier Parkway</t>
  </si>
  <si>
    <t>geethi1981@gmail.com</t>
  </si>
  <si>
    <t>Ravindra</t>
  </si>
  <si>
    <t>Waruni</t>
  </si>
  <si>
    <t>Vithanage</t>
  </si>
  <si>
    <t>30 Bauhinia Rad</t>
  </si>
  <si>
    <t>94536357</t>
  </si>
  <si>
    <t>rvdharma@yahoo.com</t>
  </si>
  <si>
    <t>waruniwijesingha@y7mail.com</t>
  </si>
  <si>
    <t>Saroja</t>
  </si>
  <si>
    <t>Walawage</t>
  </si>
  <si>
    <t>30 Veronica Street</t>
  </si>
  <si>
    <t>Nirosha Abeysekara</t>
  </si>
  <si>
    <t>Wanasinghe</t>
  </si>
  <si>
    <t>23,Wavel Ave,</t>
  </si>
  <si>
    <t>Riverton,</t>
  </si>
  <si>
    <t>chaminda.wanasinghe@gmail.com</t>
  </si>
  <si>
    <t>niroshaa74@gmail.com</t>
  </si>
  <si>
    <t>Deepani</t>
  </si>
  <si>
    <t>Wanigaratne</t>
  </si>
  <si>
    <t>deepalwani@yahoo.com</t>
  </si>
  <si>
    <t>Ajitha</t>
  </si>
  <si>
    <t>Priyani</t>
  </si>
  <si>
    <t>Wanninayaka</t>
  </si>
  <si>
    <t>2,Biarritz way</t>
  </si>
  <si>
    <t>Canning vale,</t>
  </si>
  <si>
    <t>ajithawan@yahoo.com</t>
  </si>
  <si>
    <t>priyanidr@yahoo.com</t>
  </si>
  <si>
    <t>Warnapala</t>
  </si>
  <si>
    <t>Unit 2, No 21, Holton Way</t>
  </si>
  <si>
    <t>chamila.warnapala@gmail.com</t>
  </si>
  <si>
    <t xml:space="preserve">Lakmini </t>
  </si>
  <si>
    <t>Warusawithana</t>
  </si>
  <si>
    <t>lakmini@live.com.au</t>
  </si>
  <si>
    <r>
      <t>Nuwan</t>
    </r>
    <r>
      <rPr>
        <sz val="10"/>
        <color rgb="FF0000FF"/>
        <rFont val="Times New Roman"/>
        <family val="1"/>
      </rPr>
      <t/>
    </r>
  </si>
  <si>
    <t xml:space="preserve">Woranga </t>
  </si>
  <si>
    <t xml:space="preserve">Weerakoon </t>
  </si>
  <si>
    <t>38 Iolanthe St</t>
  </si>
  <si>
    <t>Bassendean</t>
  </si>
  <si>
    <t>nuwanweerakoon@hotmail.com</t>
  </si>
  <si>
    <t>palingu@hotmail.com</t>
  </si>
  <si>
    <t>W040</t>
  </si>
  <si>
    <t xml:space="preserve">Chandana </t>
  </si>
  <si>
    <t xml:space="preserve">Varuni </t>
  </si>
  <si>
    <t>Weerasekara</t>
  </si>
  <si>
    <t>8,Epping Mews</t>
  </si>
  <si>
    <t>chawee98@yahoo.com.uk</t>
  </si>
  <si>
    <t>cargillsvaruni@yahoo.com</t>
  </si>
  <si>
    <t>Nandani</t>
  </si>
  <si>
    <t>Weerasinghe</t>
  </si>
  <si>
    <t>44 Balaka Way</t>
  </si>
  <si>
    <t>93580349</t>
  </si>
  <si>
    <t>ranjansanath@hotmail.com</t>
  </si>
  <si>
    <t xml:space="preserve">Thusitha </t>
  </si>
  <si>
    <t>thusitha.weerasinghe@det.wa.edu.au</t>
  </si>
  <si>
    <t>Weerathunga</t>
  </si>
  <si>
    <t>Gananath</t>
  </si>
  <si>
    <t>Dihani</t>
  </si>
  <si>
    <t>6, Scribbly Gum Square</t>
  </si>
  <si>
    <t>gananath.p@gmail.com</t>
  </si>
  <si>
    <t>Chirantha</t>
  </si>
  <si>
    <t>Weerawardena</t>
  </si>
  <si>
    <t>17A, Parkland Square</t>
  </si>
  <si>
    <t>chirantha@optusnet.com.au</t>
  </si>
  <si>
    <t>Dhakshi</t>
  </si>
  <si>
    <t xml:space="preserve">Weerawardena </t>
  </si>
  <si>
    <t>Weerawardhana</t>
  </si>
  <si>
    <t>35B,Central Road,</t>
  </si>
  <si>
    <t>Rossmoyne,</t>
  </si>
  <si>
    <t>kithsiridhammika@yahoo.com</t>
  </si>
  <si>
    <t>dammika_kithsiri@yahoo.com</t>
  </si>
  <si>
    <t>Duminda</t>
  </si>
  <si>
    <t>Erandee</t>
  </si>
  <si>
    <t>Wehalle</t>
  </si>
  <si>
    <t>41 Flametree Bend</t>
  </si>
  <si>
    <t>94146121</t>
  </si>
  <si>
    <t>erandeesonnadara@yahoo.com</t>
  </si>
  <si>
    <t>duminda@gmail.com</t>
  </si>
  <si>
    <t>Weheragoda Perera</t>
  </si>
  <si>
    <t xml:space="preserve">53, Canna Drive, </t>
  </si>
  <si>
    <t>Canning Vale,</t>
  </si>
  <si>
    <t>0414413235/0422326535</t>
  </si>
  <si>
    <t>dhammikatp@gmail.com</t>
  </si>
  <si>
    <t>Sachini</t>
  </si>
  <si>
    <t>Welagedara</t>
  </si>
  <si>
    <t>94 Grices Road</t>
  </si>
  <si>
    <t>Berwick</t>
  </si>
  <si>
    <t>Vic</t>
  </si>
  <si>
    <t>03-97025158</t>
  </si>
  <si>
    <t xml:space="preserve">Theckla </t>
  </si>
  <si>
    <t>Weldt</t>
  </si>
  <si>
    <t>weldtgrl@optusnet.com.au</t>
  </si>
  <si>
    <t>Welgama</t>
  </si>
  <si>
    <t>1, Wilding Place</t>
  </si>
  <si>
    <t>61618690</t>
  </si>
  <si>
    <t>pswelgama@hotmail.com</t>
  </si>
  <si>
    <t>kanthi.w@hotmail.com</t>
  </si>
  <si>
    <t>Senaka</t>
  </si>
  <si>
    <t>Kesika</t>
  </si>
  <si>
    <t>Welideniya</t>
  </si>
  <si>
    <t>1, Stormont Place</t>
  </si>
  <si>
    <t>senaka7_w@hotmail.com</t>
  </si>
  <si>
    <t xml:space="preserve">Devinda  </t>
  </si>
  <si>
    <t>Wellappili</t>
  </si>
  <si>
    <t>devinda.wudam@yahoo.com</t>
  </si>
  <si>
    <t>Senarath</t>
  </si>
  <si>
    <t>Werapitiya</t>
  </si>
  <si>
    <t>8 Nastes Court</t>
  </si>
  <si>
    <t>Gelorup</t>
  </si>
  <si>
    <t>werapitiya@hotmail.com</t>
  </si>
  <si>
    <t xml:space="preserve"> gayaniwera@hotmail.com</t>
  </si>
  <si>
    <t>Wickramage</t>
  </si>
  <si>
    <t>5 Rhonda ave</t>
  </si>
  <si>
    <t xml:space="preserve">Willetton,WA </t>
  </si>
  <si>
    <t>rwickramage@yahoo.com</t>
  </si>
  <si>
    <t>chamila1970@gmail.com</t>
  </si>
  <si>
    <t>Maheepala</t>
  </si>
  <si>
    <t>Wickramaratne</t>
  </si>
  <si>
    <t>wicknihal@yahoo.com.au</t>
  </si>
  <si>
    <t>Nihal (Maheepala)</t>
  </si>
  <si>
    <t>Anjali</t>
  </si>
  <si>
    <t>1, Fitzgerald Loop</t>
  </si>
  <si>
    <t>92564940</t>
  </si>
  <si>
    <t>Wickramasinghe</t>
  </si>
  <si>
    <t>Pushpika Murage</t>
  </si>
  <si>
    <t>96 Patterson Dr</t>
  </si>
  <si>
    <t>Middle Swan</t>
  </si>
  <si>
    <t>0425254250</t>
  </si>
  <si>
    <t xml:space="preserve"> dilmith.123@gmail.com</t>
  </si>
  <si>
    <t>Thusara</t>
  </si>
  <si>
    <t xml:space="preserve">Niranji </t>
  </si>
  <si>
    <t>41 Vahland Ave</t>
  </si>
  <si>
    <t>61422598</t>
  </si>
  <si>
    <t>niranji_w@yahoo.com</t>
  </si>
  <si>
    <t>Wickramasuriya</t>
  </si>
  <si>
    <t>2, Laconia Ct</t>
  </si>
  <si>
    <t>61628808</t>
  </si>
  <si>
    <t>asoka74@yahoo.com</t>
  </si>
  <si>
    <t>Jayantha</t>
  </si>
  <si>
    <t>Wickramsinghe</t>
  </si>
  <si>
    <t>Chaminda Wijelath</t>
  </si>
  <si>
    <t>Rasika Perera</t>
  </si>
  <si>
    <t xml:space="preserve">Unit20 8/72-74 Barbicon Street West </t>
  </si>
  <si>
    <t>Shelly</t>
  </si>
  <si>
    <t>chanusenu@yahoo.com</t>
  </si>
  <si>
    <t xml:space="preserve">Prabhath </t>
  </si>
  <si>
    <t>Wijenayaka</t>
  </si>
  <si>
    <t>prabsw@yahoo.com</t>
  </si>
  <si>
    <t xml:space="preserve">Wijeratne Prbahth </t>
  </si>
  <si>
    <t>Wijerathna</t>
  </si>
  <si>
    <t>chamilasw@live.com</t>
  </si>
  <si>
    <t>Wijeratna</t>
  </si>
  <si>
    <t>46, Federation St</t>
  </si>
  <si>
    <t>94439257</t>
  </si>
  <si>
    <t>uaejayantha@iinet.net.au</t>
  </si>
  <si>
    <t>Hema</t>
  </si>
  <si>
    <t>Wijeratne</t>
  </si>
  <si>
    <t>7 Ryan Court</t>
  </si>
  <si>
    <t>gaminiw9@optusnet.com.au</t>
  </si>
  <si>
    <t>23/69 Gladstone Ave</t>
  </si>
  <si>
    <t>Swan View</t>
  </si>
  <si>
    <t>cyrilbah@hotmail.com</t>
  </si>
  <si>
    <t>address updated on Feb 2015</t>
  </si>
  <si>
    <t>Mahilal</t>
  </si>
  <si>
    <t>22 Kirwan Way</t>
  </si>
  <si>
    <t>mawije@iinet.net.au</t>
  </si>
  <si>
    <t>Ruchini</t>
  </si>
  <si>
    <t>Wijesekera</t>
  </si>
  <si>
    <t>Jagath</t>
  </si>
  <si>
    <t>27A, Leicester Crescent,</t>
  </si>
  <si>
    <t>Cannnig Vale</t>
  </si>
  <si>
    <t>wjagath@hotmail.com</t>
  </si>
  <si>
    <t>gayathry78@hotmail.com</t>
  </si>
  <si>
    <t>Don</t>
  </si>
  <si>
    <t>Susantha</t>
  </si>
  <si>
    <t>Wijesinghe</t>
  </si>
  <si>
    <t>4/10, Rutland Avenue</t>
  </si>
  <si>
    <t xml:space="preserve">Lathlain </t>
  </si>
  <si>
    <t>mksusila1966@gmail.com</t>
  </si>
  <si>
    <t xml:space="preserve">Susantha </t>
  </si>
  <si>
    <t>Marakanda Susila</t>
  </si>
  <si>
    <t xml:space="preserve">31,Waller Street, </t>
  </si>
  <si>
    <t>dsusantha1965@gmail.com</t>
  </si>
  <si>
    <t>Thushara</t>
  </si>
  <si>
    <t>Wijesiri</t>
  </si>
  <si>
    <t>9 Sandalwood Close</t>
  </si>
  <si>
    <t>9378974</t>
  </si>
  <si>
    <t>thushara_dulmith@yahoo.com.au</t>
  </si>
  <si>
    <t>Kamala</t>
  </si>
  <si>
    <t>Wijesundera</t>
  </si>
  <si>
    <t>samanthi_wi@yahoo.com.au</t>
  </si>
  <si>
    <t>51 Parry Avenue</t>
  </si>
  <si>
    <t>padw65@hotmail.com</t>
  </si>
  <si>
    <t>rohanw2@bigpond.com</t>
  </si>
  <si>
    <t>Saara</t>
  </si>
  <si>
    <t>Wijethunga</t>
  </si>
  <si>
    <t>Varuni</t>
  </si>
  <si>
    <t>Wijewardana</t>
  </si>
  <si>
    <t>22, Leach Avenue</t>
  </si>
  <si>
    <t>Hemali</t>
  </si>
  <si>
    <t>Wijewardane</t>
  </si>
  <si>
    <t>Anurawije@aol.com</t>
  </si>
  <si>
    <t>Wijewardene</t>
  </si>
  <si>
    <t>1 Tummel Court</t>
  </si>
  <si>
    <t>srisena54@yahoo.com</t>
  </si>
  <si>
    <t>Nadee</t>
  </si>
  <si>
    <t>Wilwara Achchige</t>
  </si>
  <si>
    <t>141 Price Parkway</t>
  </si>
  <si>
    <t>Bertham</t>
  </si>
  <si>
    <t>0414091932</t>
  </si>
  <si>
    <t>buddhi9999@gmail.com</t>
  </si>
  <si>
    <t>Aravinda</t>
  </si>
  <si>
    <t>Wimalaratne</t>
  </si>
  <si>
    <t>2A, Dornie Place</t>
  </si>
  <si>
    <t>Deepthi.Wimalaratne@health.wa.gov.au</t>
  </si>
  <si>
    <t>Kumudini</t>
  </si>
  <si>
    <t>34 Woodhouse Crescent</t>
  </si>
  <si>
    <t>Upul</t>
  </si>
  <si>
    <t>93320484</t>
  </si>
  <si>
    <t>Deepani.Wimalaratne@det.wa.edu.au</t>
  </si>
  <si>
    <t xml:space="preserve">Deepani </t>
  </si>
  <si>
    <t>Jayamali</t>
  </si>
  <si>
    <t xml:space="preserve">Wimalaratne </t>
  </si>
  <si>
    <t>26A Selway Road</t>
  </si>
  <si>
    <t>dumindadpw@yahoo.com</t>
  </si>
  <si>
    <t>HCPIYT</t>
  </si>
  <si>
    <t>Withana</t>
  </si>
  <si>
    <t xml:space="preserve">Madhura </t>
  </si>
  <si>
    <t>Withanage</t>
  </si>
  <si>
    <t>maheshmadhura@hotmail.com</t>
  </si>
  <si>
    <t xml:space="preserve">Piyamal </t>
  </si>
  <si>
    <t>Anuji</t>
  </si>
  <si>
    <t xml:space="preserve">Withanarachchi </t>
  </si>
  <si>
    <t xml:space="preserve">8, Sunco Parade, </t>
  </si>
  <si>
    <t>0450193527/0449569590</t>
  </si>
  <si>
    <t>piyamalw@yahoo.com</t>
  </si>
  <si>
    <t xml:space="preserve">Bandula Jayantha </t>
  </si>
  <si>
    <t>XX</t>
  </si>
  <si>
    <t>kbjbandula@yahoo.com</t>
  </si>
  <si>
    <t>Percy</t>
  </si>
  <si>
    <t>Inoka</t>
  </si>
  <si>
    <t>Yasaratne</t>
  </si>
  <si>
    <t>220.A, High Road,</t>
  </si>
  <si>
    <t>percy.yasarathna@westernpower.com.au</t>
  </si>
  <si>
    <t>ddpercy@yahoo.co.uk</t>
  </si>
  <si>
    <t>Tharinda</t>
  </si>
  <si>
    <t>Yatagama</t>
  </si>
  <si>
    <t>Yatawara</t>
  </si>
  <si>
    <t>8 Gambie Close</t>
  </si>
  <si>
    <t>nihal@maths.curtin.edu.au</t>
  </si>
  <si>
    <t>n.yatawara@curtin.edu.au</t>
  </si>
  <si>
    <t>Vishaka Bandara</t>
  </si>
  <si>
    <t>Yatiyana</t>
  </si>
  <si>
    <t>byatiyana@gmail.com</t>
  </si>
  <si>
    <t>M5442</t>
  </si>
  <si>
    <t>Lalantha Senavirathne</t>
  </si>
  <si>
    <t>M5443</t>
  </si>
  <si>
    <t>Punsisi Wellappu</t>
  </si>
  <si>
    <t>BF2745</t>
  </si>
  <si>
    <t>Janith Viduranga</t>
  </si>
  <si>
    <t>ANZ INTERNET BANKING FUNDS TFER TRANSFER 510527  TO  016002187885821</t>
  </si>
  <si>
    <t>TRANSFER FROM PREMALAL MENDIS  BUSHFIRE LALMENDIS</t>
  </si>
  <si>
    <t>ANZ INTERNET BANKING FUNDS TFER T LIYANAGE          T LIYANAGE</t>
  </si>
  <si>
    <t>TRANSFER FROM DIMUTHU PIYASENA P. PIYASENA  - B/F</t>
  </si>
  <si>
    <t>TRANSFER FROM BUSHFIRE APPEAL  ARUNDHI-KITHSIRI</t>
  </si>
  <si>
    <t>TRANSFER FROM KAPILA KATULANDA MEMBERSHIP FEES</t>
  </si>
  <si>
    <t>TRANSFER FROM KAPILA KATULANDA DEPOSIT FOR MAVPIY</t>
  </si>
  <si>
    <t>TRANSFER FROM SANATH MAPA      S MAPA MEMBERFEES</t>
  </si>
  <si>
    <t>TRANSFER FROM SANATH MAPA      SANDHMAPABUSHFIRE</t>
  </si>
  <si>
    <t>TRANSFER FROM JAYATISSA JAGATH J JAYATISSA</t>
  </si>
  <si>
    <t>TRANSFER FROM RENUKA BANDARANA KAPILA K 2016 FEE</t>
  </si>
  <si>
    <t>TRANSFER FROM YASARATHNA DINAY M'SHIP FEE-PERCY Y</t>
  </si>
  <si>
    <t>TRANSFER FROM MAHEEPALA WICKRA ANJALI JAN/MAY</t>
  </si>
  <si>
    <t>TRANSFER FROM PALITHA WELGAMA  BFIRE WELGAMA P</t>
  </si>
  <si>
    <t>TRANSFER FROM YASARATHNA DINAY M'SHIP FEE PERCY Y</t>
  </si>
  <si>
    <t>TRANSFER FROM HASINDU ATUKORAL A033 - HASINDU ATU</t>
  </si>
  <si>
    <t>TRANSFER FROM EBETOTA ATUKORAL A032 PASINDU ATUKO</t>
  </si>
  <si>
    <t>PAYMENT TO SYNERGY RETAIL B 251600540424</t>
  </si>
  <si>
    <t>PAYMENT TO SYNERGY RETAIL B 252400588631</t>
  </si>
  <si>
    <t>ANZ INTERNET BANKING FUNDS TFER TRANSFER 922441  TO  016002187885821</t>
  </si>
  <si>
    <t>TRANSFER FROM RASIKA MUNASINGH RASIKA MUNASINGHE</t>
  </si>
  <si>
    <t>ANZ INTERNET BANKING FUNDS TFER C AND N PELPOLA     C AND N PELPOLA</t>
  </si>
  <si>
    <t>ANZ INTERNET BANKING FUNDS TFER PAYMENT             JEEWANTHA</t>
  </si>
  <si>
    <t>TRANSFER FROM WITHANARACHCHI W W039 - PIYAMAL</t>
  </si>
  <si>
    <t>TRANSFER FROM PORAGE GUNADASA  RAJIKA ATAPIRIKARA</t>
  </si>
  <si>
    <t>TRANSFER FROM NIROSHAN MUWANWE NIROSHANMUWANWELLA</t>
  </si>
  <si>
    <t>TRANSFER FROM RAVINDRA VITHANA RAVINDRA VITHANAGE</t>
  </si>
  <si>
    <t>ANZ M-BANKING PAYMENT -DCOLAMBAGE DONA      POORNIMA COLAMBAGE</t>
  </si>
  <si>
    <t>ANZ INTERNET BANKING FUNDS TFER PRAMODH GUNAWARD    PRAMODH GUNAWARD</t>
  </si>
  <si>
    <t>ANZ INTERNET BANKING FUNDS TFER M013 ANIL           M013 ANIL</t>
  </si>
  <si>
    <t>b/f balance as at 01/01/2016</t>
  </si>
  <si>
    <t>Bushfire</t>
  </si>
  <si>
    <t>Appeal</t>
  </si>
  <si>
    <t>Aus Post</t>
  </si>
  <si>
    <t>Jagath JAYATISSA</t>
  </si>
  <si>
    <t>J026</t>
  </si>
  <si>
    <t>POORNIMA COLAMBAGE</t>
  </si>
  <si>
    <t>C008</t>
  </si>
  <si>
    <t>M5444</t>
  </si>
  <si>
    <t>Sajith Chamikara</t>
  </si>
  <si>
    <t>M5445</t>
  </si>
  <si>
    <t>M5446</t>
  </si>
  <si>
    <t>M5447</t>
  </si>
  <si>
    <t>M5448</t>
  </si>
  <si>
    <t>Kasun &amp; Thilanka Samarasinghe</t>
  </si>
  <si>
    <t>Thilake  &amp; Swarna Senavirathne</t>
  </si>
  <si>
    <t>M5449</t>
  </si>
  <si>
    <t>BF2746</t>
  </si>
  <si>
    <t>BF2747</t>
  </si>
  <si>
    <t>BF2748</t>
  </si>
  <si>
    <t>BF2749</t>
  </si>
  <si>
    <t>Prassana &amp; Nilmini Moneragala</t>
  </si>
  <si>
    <t>Nuwan Rathnayaka</t>
  </si>
  <si>
    <t>D.S.Jayawardena (Westpack cheque 200045)</t>
  </si>
  <si>
    <t>M5713</t>
  </si>
  <si>
    <t>M5714</t>
  </si>
  <si>
    <t>Nuwan &amp; Waranga Weerakoon (Oct 15 to Feb 16)</t>
  </si>
  <si>
    <t>Mahendra Palliyaguru</t>
  </si>
  <si>
    <t>M5450</t>
  </si>
  <si>
    <t>Sripal Abeywardane</t>
  </si>
  <si>
    <t>M5451</t>
  </si>
  <si>
    <t>M5452</t>
  </si>
  <si>
    <t>M5453</t>
  </si>
  <si>
    <t>M5454</t>
  </si>
  <si>
    <t>M5455</t>
  </si>
  <si>
    <t>M5456</t>
  </si>
  <si>
    <t>M5457</t>
  </si>
  <si>
    <t>Sisira Illangasinghe</t>
  </si>
  <si>
    <t>Dipal Sanjay Katudampe</t>
  </si>
  <si>
    <t>Chandra Jayawardana</t>
  </si>
  <si>
    <t>Chirantha / Deepika Weerawardana</t>
  </si>
  <si>
    <t>BF2750</t>
  </si>
  <si>
    <t>Pubudu / Malika</t>
  </si>
  <si>
    <t>Milton Geevaratne (Jan to June)</t>
  </si>
  <si>
    <t>Palitha / Saroja Walawage (Jan to Dec)</t>
  </si>
  <si>
    <t>Chulani Kodagada (Jan to Dec)</t>
  </si>
  <si>
    <t>M5606</t>
  </si>
  <si>
    <t>Lal Mendis</t>
  </si>
  <si>
    <t>Mihiri Viharana</t>
  </si>
  <si>
    <t>M5601</t>
  </si>
  <si>
    <t>M5602</t>
  </si>
  <si>
    <t>Keerthi Ranawaka</t>
  </si>
  <si>
    <t>M5603</t>
  </si>
  <si>
    <t>M5604</t>
  </si>
  <si>
    <t>M5605</t>
  </si>
  <si>
    <t>Weerakoon Nuwan/Waranga</t>
  </si>
  <si>
    <t>Ganga Sirikumara (T Shirt)</t>
  </si>
  <si>
    <t>Minoka Vithanage  (T Shirt)</t>
  </si>
  <si>
    <t>Ganga Sirikumara (Dhamma Book)</t>
  </si>
  <si>
    <t>M5833</t>
  </si>
  <si>
    <t>M5834</t>
  </si>
  <si>
    <t>M5835</t>
  </si>
  <si>
    <t>M5836</t>
  </si>
  <si>
    <t>M5837</t>
  </si>
  <si>
    <t>M5838</t>
  </si>
  <si>
    <t>M5839</t>
  </si>
  <si>
    <t>M5840</t>
  </si>
  <si>
    <t>M5841</t>
  </si>
  <si>
    <t>M5842</t>
  </si>
  <si>
    <t>M5843</t>
  </si>
  <si>
    <t>M5844</t>
  </si>
  <si>
    <t>M5845</t>
  </si>
  <si>
    <t>M5846</t>
  </si>
  <si>
    <t>M5847</t>
  </si>
  <si>
    <t>M5848</t>
  </si>
  <si>
    <t>M5849</t>
  </si>
  <si>
    <t>M5850</t>
  </si>
  <si>
    <t>M5851</t>
  </si>
  <si>
    <t>M5852</t>
  </si>
  <si>
    <t>M5853</t>
  </si>
  <si>
    <t>M5854</t>
  </si>
  <si>
    <t>M5855</t>
  </si>
  <si>
    <t>M5856</t>
  </si>
  <si>
    <t>M5857</t>
  </si>
  <si>
    <t>M5858</t>
  </si>
  <si>
    <t>M5859</t>
  </si>
  <si>
    <t>M5888</t>
  </si>
  <si>
    <t>M5860</t>
  </si>
  <si>
    <t>M5861</t>
  </si>
  <si>
    <t>M5862</t>
  </si>
  <si>
    <t>M5863</t>
  </si>
  <si>
    <t>M5864</t>
  </si>
  <si>
    <t>M5865</t>
  </si>
  <si>
    <t>M5866</t>
  </si>
  <si>
    <t>M5867</t>
  </si>
  <si>
    <t xml:space="preserve"> </t>
  </si>
  <si>
    <t>M5868</t>
  </si>
  <si>
    <t>M5869</t>
  </si>
  <si>
    <t>M5870</t>
  </si>
  <si>
    <t>M5871</t>
  </si>
  <si>
    <t>M5872</t>
  </si>
  <si>
    <t>M5873</t>
  </si>
  <si>
    <t>M5874</t>
  </si>
  <si>
    <t>M5875</t>
  </si>
  <si>
    <t>M5876</t>
  </si>
  <si>
    <t>M5877</t>
  </si>
  <si>
    <t>M5878</t>
  </si>
  <si>
    <t>M5879</t>
  </si>
  <si>
    <t>M5880</t>
  </si>
  <si>
    <t>M5881</t>
  </si>
  <si>
    <t>M5882</t>
  </si>
  <si>
    <t>M5883</t>
  </si>
  <si>
    <t>M5884</t>
  </si>
  <si>
    <t>M5885</t>
  </si>
  <si>
    <t>M5886</t>
  </si>
  <si>
    <t>M5887</t>
  </si>
  <si>
    <t>Transfer</t>
  </si>
  <si>
    <t xml:space="preserve"> to OFFSET</t>
  </si>
  <si>
    <t>Liyanage T</t>
  </si>
  <si>
    <t>L015</t>
  </si>
  <si>
    <t>0428243946</t>
  </si>
  <si>
    <t>M5716</t>
  </si>
  <si>
    <t>M5717</t>
  </si>
  <si>
    <t>Priyantha Abewickrama</t>
  </si>
  <si>
    <t>Sanjeewa Pulasinghege</t>
  </si>
  <si>
    <t>M5715</t>
  </si>
  <si>
    <t>GP</t>
  </si>
  <si>
    <t>Sirikumara Ganga &amp; Kasun</t>
  </si>
  <si>
    <t>S035</t>
  </si>
  <si>
    <t>g.sirikumara@gmail.com</t>
  </si>
  <si>
    <t>0431059540</t>
  </si>
  <si>
    <t>93906358</t>
  </si>
  <si>
    <t>374, Seville Road, Seville Grove</t>
  </si>
  <si>
    <t>R032</t>
  </si>
  <si>
    <t>Ranawaka Keerthi &amp; Inoka Perera</t>
  </si>
  <si>
    <t>keerthijanaka@yahoo.com</t>
  </si>
  <si>
    <t>0420292801</t>
  </si>
  <si>
    <t>0421833549</t>
  </si>
  <si>
    <t>185A, Bishopsgate Street, Carlile.</t>
  </si>
  <si>
    <t>Hettiarachchi Nuwan &amp; Nirmala Ilankoon</t>
  </si>
  <si>
    <t>H024</t>
  </si>
  <si>
    <t>h_nuwan@yahoo.com</t>
  </si>
  <si>
    <t>203, Gracefield Bvd., Harridale</t>
  </si>
  <si>
    <t>Abeywickrama Priyantha &amp; Randima Bandara</t>
  </si>
  <si>
    <t>A034</t>
  </si>
  <si>
    <t>0447561714</t>
  </si>
  <si>
    <t>abey1975@gmail.com</t>
  </si>
  <si>
    <t>61618354</t>
  </si>
  <si>
    <t>ruhansi2008@gmail.com</t>
  </si>
  <si>
    <t>Hapuarachchige Sugath &amp; Chamalika Roshani</t>
  </si>
  <si>
    <t>H025</t>
  </si>
  <si>
    <t>hasihapu9@gamil.com</t>
  </si>
  <si>
    <t>chamalikaroshani@gmail.com</t>
  </si>
  <si>
    <t>152 Freaser Road North Canningvale</t>
  </si>
  <si>
    <t xml:space="preserve">Senavirathne Maduki &amp; Susantha </t>
  </si>
  <si>
    <t>S036</t>
  </si>
  <si>
    <t>0424526410</t>
  </si>
  <si>
    <t>maduki2004@yahoo.com</t>
  </si>
  <si>
    <t>5A/92 Alexandra Drive Dianella</t>
  </si>
  <si>
    <t>Vitharana Mihiri &amp; Thavish</t>
  </si>
  <si>
    <t>V004</t>
  </si>
  <si>
    <t>mihiriv@hotmail.com</t>
  </si>
  <si>
    <t>0406421840</t>
  </si>
  <si>
    <t>thavishv@hotmail.com</t>
  </si>
  <si>
    <t>7, Glenora Way, Harridale</t>
  </si>
  <si>
    <t>Pulasinghage Sanjeewa &amp; Eranga Eshwarage</t>
  </si>
  <si>
    <t>P034</t>
  </si>
  <si>
    <t>0406413145</t>
  </si>
  <si>
    <t>erangachandrani@yahoo.com</t>
  </si>
  <si>
    <t>spulasinhage@yahoo.com</t>
  </si>
  <si>
    <t>15, Evandale Way, Harrisdale</t>
  </si>
  <si>
    <t>Gunewardhana Deepika &amp; Gamini</t>
  </si>
  <si>
    <t>G035</t>
  </si>
  <si>
    <t>janakisan@yahoo.com</t>
  </si>
  <si>
    <t>D037</t>
  </si>
  <si>
    <t>Dasanayaka Iroshi &amp; Nishantha Indika Koralage</t>
  </si>
  <si>
    <t>0424978533</t>
  </si>
  <si>
    <t>umangika@yahoo.com</t>
  </si>
  <si>
    <t>23, Wyoming Loop, Harridale</t>
  </si>
  <si>
    <t>TRANSFER FROM BANDULA PAHALAWA DONATION BY BANDUL</t>
  </si>
  <si>
    <t>ANZ INTERNET BANKING FUNDS TFER SUHADA KOKA MOVIE   DEP WEERASINGHE</t>
  </si>
  <si>
    <t>ANZ INTERNET BANKING FUNDS TFER MONTHLY DONATION    CHANDANA VARUNI</t>
  </si>
  <si>
    <t>TRANSFER FROM SIRIKUMARA KASUN MEMBER-SIRIKUMARA</t>
  </si>
  <si>
    <t>TRANSFER FROM DUMAL KANNANGARA MEMBERSHIP - DUMAL</t>
  </si>
  <si>
    <t>AGENT DEPOSIT 19</t>
  </si>
  <si>
    <t>TRANSFER FROM NALAKA ILLANGAGE ILLANGAGE I001</t>
  </si>
  <si>
    <t>TRANSFER FROM NANDIKA MIRIHANA MEMBERFEE</t>
  </si>
  <si>
    <t>TRANSFER FROM IMALI WIJESINGHE MEMBERSHIP-DRIMALI</t>
  </si>
  <si>
    <t>TRANSFER FROM RUCHITHA WEERAGU S033 RUCHITHA FEB</t>
  </si>
  <si>
    <t>TRANSFER FROM RUCHITHA WEERAGU S033 RUCHITHA JAN</t>
  </si>
  <si>
    <t>TRANSFER FROM RUCHITHA WEERAGU S033 RUCHITHA DEC</t>
  </si>
  <si>
    <t>ANZ INTERNET BANKING FUNDS TFER SUBSCRPTION         PADMINI ELANGAS</t>
  </si>
  <si>
    <t>TRANSFER FROM ANOMA GUNAWARDEN RAJEEVE &amp; ANOMA</t>
  </si>
  <si>
    <t>TRANSFER FROM ANOMA GUNAWARDEN PREMAWATHIE GOONAW</t>
  </si>
  <si>
    <t>TRANSFER FROM ANOMA GUNAWARDEN ALOKA PUJA</t>
  </si>
  <si>
    <t>ANZ INTERNET BANKING FUNDS TFER SLSBMEMBERSHIP FEE  SULARI GUNASEKER</t>
  </si>
  <si>
    <t>TRANSFER FROM NIHAL LIYANAARAC 2016 MEMBERSHIP</t>
  </si>
  <si>
    <t>ANZ INTERNET BANKING FUNDS TFER MEMBERSHIP FOR 6 M  DR THEJA HETTIAR</t>
  </si>
  <si>
    <t>ANZ INTERNET BANKING FUNDS TFER MEM FEE JAN FEB16   A WANNINAYAKE</t>
  </si>
  <si>
    <t>ANZ INTERNET BANKING FUNDS TFER MEMBERSHIP FEE      SUNIL JALTOTAGE</t>
  </si>
  <si>
    <t>TRANSFER FROM MALA SENARATNA   S009 MEMBERSHIP MO</t>
  </si>
  <si>
    <t>TRANSFER FROM RASIKA KALUTHOTA RAJAPAKSHA R025</t>
  </si>
  <si>
    <t>TRANSFER FROM S RAJAKARUNA     MSHIP15/16</t>
  </si>
  <si>
    <t>TRANSFER FROM DARSHANI THOTAGA T0006 THARANGATHOT</t>
  </si>
  <si>
    <t>TRANSFER FROM JAYAWARDENA UDIT UDITHA JAYAWARDENA</t>
  </si>
  <si>
    <t>ANZ INTERNET BANKING FUNDS TFER NANDASHEELI         NANDASHEELI</t>
  </si>
  <si>
    <t>Balance C/F as at 30/11/2015</t>
  </si>
  <si>
    <t>Balance C/F as at 31/12/2015</t>
  </si>
  <si>
    <t>Balance C/F as at 31/01/2016</t>
  </si>
  <si>
    <t>BANDULA PAHALAWA</t>
  </si>
  <si>
    <t>P035</t>
  </si>
  <si>
    <t>Indika Athukorala</t>
  </si>
  <si>
    <t>A035</t>
  </si>
  <si>
    <t>Dr Imali WIJESINGHE</t>
  </si>
  <si>
    <t>SULARI GUNASEKER</t>
  </si>
  <si>
    <t>G036</t>
  </si>
  <si>
    <t>February</t>
  </si>
  <si>
    <t>Memebership payment status as at 29/02/2016</t>
  </si>
  <si>
    <t>Gunawardhana Janaki &amp; Sanathkumara Kumarapelige</t>
  </si>
  <si>
    <t>ksanathkumara@yahoo.com</t>
  </si>
  <si>
    <t>94725081</t>
  </si>
  <si>
    <t>8A, Rathay Street, Victoria Park, WA6100</t>
  </si>
  <si>
    <t>ANZ 001612</t>
  </si>
  <si>
    <t>ANZ 001613</t>
  </si>
  <si>
    <t>ANZ 001614</t>
  </si>
  <si>
    <t>ANZ 001615</t>
  </si>
  <si>
    <t>ANZ 001616</t>
  </si>
  <si>
    <t>New building design drawings (1st Half)</t>
  </si>
  <si>
    <t>New building design drawings (2nd Half)</t>
  </si>
  <si>
    <t>City of Gosnells - application fee</t>
  </si>
  <si>
    <t>Clives Hot Water Service and Gas</t>
  </si>
  <si>
    <t>Repairs to water system</t>
  </si>
  <si>
    <t>ANZ 001617</t>
  </si>
  <si>
    <t>ANZ 001618</t>
  </si>
  <si>
    <t>ANZ 001619</t>
  </si>
  <si>
    <t>Structerre Consulting engineers</t>
  </si>
  <si>
    <t>Structural Engineering service</t>
  </si>
  <si>
    <t>Almond Development Pty Ltd</t>
  </si>
  <si>
    <t>Video clip for new building</t>
  </si>
  <si>
    <t>ANZ 001620</t>
  </si>
  <si>
    <t>ANZ 001621</t>
  </si>
  <si>
    <t>ANZ 001622</t>
  </si>
  <si>
    <t>Darshana Jayarathne</t>
  </si>
  <si>
    <t>For Wesak Lantern</t>
  </si>
  <si>
    <t>M5458</t>
  </si>
  <si>
    <t>Siri &amp; Deepthi Dissanayake</t>
  </si>
  <si>
    <t>M5459</t>
  </si>
  <si>
    <t>M5460</t>
  </si>
  <si>
    <t>Upali &amp; Deepa Kekulawala</t>
  </si>
  <si>
    <t>Thilake &amp; Swarna Senavirathne</t>
  </si>
  <si>
    <t>M5461</t>
  </si>
  <si>
    <t>M5462</t>
  </si>
  <si>
    <t>M5463</t>
  </si>
  <si>
    <t>M5464</t>
  </si>
  <si>
    <t>M5465</t>
  </si>
  <si>
    <t>Manjula Ekanayaka</t>
  </si>
  <si>
    <t>Kanthi Sajeeva De Silva</t>
  </si>
  <si>
    <t>Sanjaya Nagasinghe</t>
  </si>
  <si>
    <t>M5466</t>
  </si>
  <si>
    <t>Jayantha &amp; Champa Wijeratne</t>
  </si>
  <si>
    <t>BF3101</t>
  </si>
  <si>
    <t>BF3102</t>
  </si>
  <si>
    <t>Sil Grpoup</t>
  </si>
  <si>
    <t>N007</t>
  </si>
  <si>
    <t>nchamilsanjayadias@yahoo.com.au</t>
  </si>
  <si>
    <t>0416987815</t>
  </si>
  <si>
    <t>0413294681</t>
  </si>
  <si>
    <t>3/10, Rutland Ave, Lathlain, WA6100</t>
  </si>
  <si>
    <t>Jayarathne Bandula &amp; Thakshila Prathiraja</t>
  </si>
  <si>
    <t>J027</t>
  </si>
  <si>
    <t>ban2ula213@gmail.com</t>
  </si>
  <si>
    <t>04492744800</t>
  </si>
  <si>
    <t>97543318</t>
  </si>
  <si>
    <t>M5718</t>
  </si>
  <si>
    <t>Prasanna Hettiarchi</t>
  </si>
  <si>
    <t>Weerasekera Chandana &amp;  VARUNI</t>
  </si>
  <si>
    <t>AGENT DEPOSIT 19 (Jayasinghe Darshi(D A) &amp; Damayanthi C) Letter was given to temple</t>
  </si>
  <si>
    <r>
      <t>Ranasinghe Kasup &amp; Meenu Vitarana</t>
    </r>
    <r>
      <rPr>
        <sz val="11"/>
        <color rgb="FFFF0000"/>
        <rFont val="Calibri"/>
        <family val="2"/>
        <scheme val="minor"/>
      </rPr>
      <t xml:space="preserve"> ($50 per month)</t>
    </r>
  </si>
  <si>
    <r>
      <t xml:space="preserve">Seneviratna Tilaka &amp; Swarna </t>
    </r>
    <r>
      <rPr>
        <sz val="11"/>
        <color theme="9" tint="0.79998168889431442"/>
        <rFont val="Calibri"/>
        <family val="2"/>
        <scheme val="minor"/>
      </rPr>
      <t>($10 per month)</t>
    </r>
  </si>
  <si>
    <t>TRANSFER FROM MIP COMMS        JUN 15 COMMISSIONS (Nushan Nawarathna - N006 informed on 28/03/2016 that this monry is from him via email)</t>
  </si>
  <si>
    <t>nushan.indika@yahoo.com</t>
  </si>
  <si>
    <t>Nawarathna Nushan &amp; Wasanthi Dissanayaka</t>
  </si>
  <si>
    <t>BF3103</t>
  </si>
  <si>
    <t>M5467</t>
  </si>
  <si>
    <t>Govinnage Upulmali - Comm Bank cheque 000840</t>
  </si>
  <si>
    <t>Govinnage Upulmali  - Comm Bank cheque 000839</t>
  </si>
  <si>
    <t>Mrs &amp; Mr I Wijeratne - Westpack cheque 200069</t>
  </si>
  <si>
    <t>BF 3104</t>
  </si>
  <si>
    <t>TRANSFER FROM HETTIARACHCHIE   PANDULA HETTIARACH</t>
  </si>
  <si>
    <t>TRANSFER FROM ATULA KARIYAWASA K009 HEMANTHA</t>
  </si>
  <si>
    <t>TRANSFER FROM GAYAN WEERASOORI GAYAN WEERASOORIYA</t>
  </si>
  <si>
    <t>AGENT DEPOSIT 12</t>
  </si>
  <si>
    <t>TRANSFER FROM P034 SANJEEWA    SLBS</t>
  </si>
  <si>
    <t>ANZ INTERNET BANKING FUNDS TFER MSHIP JUL TO DE 16  HEMANGA RANAWEER</t>
  </si>
  <si>
    <t>ANZ M-BANKING PAYMENT KKALINDU MUTHU       PALAVINNEGE THARAK</t>
  </si>
  <si>
    <t>TRANSFER FROM SUNIL SAMARAWEER TWELDT MEMBERSHIP</t>
  </si>
  <si>
    <t>TRANSFER FROM IROSHI DASANAYAK D037</t>
  </si>
  <si>
    <t>PAYMENT TO SYNERGY RETAIL B 253800618963</t>
  </si>
  <si>
    <t>PAYMENT TO SYNERGY RETAIL B 255700641115</t>
  </si>
  <si>
    <t>TRANSFER FROM KATHRIARACHCHI   DUNITHAW  LAKSHIKA</t>
  </si>
  <si>
    <t>TRANSFER FROM CBA              DONATION BUDDHIST</t>
  </si>
  <si>
    <t>TRANSFER FROM RAMS             00500056:W050 DHAM</t>
  </si>
  <si>
    <t>TRANSFER FROM LALINDA KARUNARA MEMBERSHIP</t>
  </si>
  <si>
    <t>TRANSFER FROM CHANAKA DE SILVA D035-CHANAKA</t>
  </si>
  <si>
    <t>TRANSFER FROM GIHAN GALHENAGE  GALHENAGE-G032</t>
  </si>
  <si>
    <t>TRANSFER FROM KUMARASINGHE MAR KUMARASINGHE</t>
  </si>
  <si>
    <t>TRANSFER FROM VIJITHA DALUWATT DALUWATTA MEM D017</t>
  </si>
  <si>
    <t>TRANSFER FROM SUGATH HAPUARACH NEW MEMBER-MARCH</t>
  </si>
  <si>
    <t>TRANSFER FROM ALWIS WIJESIRI G G035-SANATHKUMARA</t>
  </si>
  <si>
    <t>TRANSFER FROM IROSHI DASANAYAK PAYMENTFEB16</t>
  </si>
  <si>
    <t>TRANSFER FROM NUWAN HETTIARACH NUWAN-H024</t>
  </si>
  <si>
    <t>ANZ INTERNET BANKING FUNDS TFER AJITHA MEMBER FEE   A WANNINAYAKE</t>
  </si>
  <si>
    <t>b/f balance as at 01/02/2016</t>
  </si>
  <si>
    <t>b/f balance as at 01/03/2016</t>
  </si>
  <si>
    <t>Muthucumarana Palavinnege Kalindu &amp; Kanchana</t>
  </si>
  <si>
    <t>1619 (Wesak Kuduwa paid to Darshana Jayarathne)</t>
  </si>
  <si>
    <t>M5719</t>
  </si>
  <si>
    <t>Maduki Senavirathna</t>
  </si>
  <si>
    <t>M5469</t>
  </si>
  <si>
    <t>M5471</t>
  </si>
  <si>
    <t>M5472</t>
  </si>
  <si>
    <t>Ranjan Weerasinghe</t>
  </si>
  <si>
    <t>Thilak &amp; Sriyani Jayawardane</t>
  </si>
  <si>
    <t>GAYAN WEERASOORIYA</t>
  </si>
  <si>
    <t>W059</t>
  </si>
  <si>
    <t>Unaccounted Memebrship fees</t>
  </si>
  <si>
    <t>Grand Theater Company Pvt Ltd</t>
  </si>
  <si>
    <t>Movie Hall booking for Suhada Koka</t>
  </si>
  <si>
    <t>BF3096</t>
  </si>
  <si>
    <t>Dr Sawarnamuththu (Westpac cheque 200114)</t>
  </si>
  <si>
    <t>ANZ 001623</t>
  </si>
  <si>
    <t>ANZ 001624</t>
  </si>
  <si>
    <t>ANZ 001625</t>
  </si>
  <si>
    <t>Kapila Karunaratna</t>
  </si>
  <si>
    <t>Payment to Suhada Koka producer - Kapila transferred money from his account</t>
  </si>
  <si>
    <t>Anura Wijewardane</t>
  </si>
  <si>
    <t>Tarpolin for Wesak Hut</t>
  </si>
  <si>
    <t>ANZ 001626</t>
  </si>
  <si>
    <t>ANZ 001627</t>
  </si>
  <si>
    <t>ANZ 001628</t>
  </si>
  <si>
    <t>ANZ 001629</t>
  </si>
  <si>
    <t>City of Gosnells</t>
  </si>
  <si>
    <t>Cetificate of Design compliance by Kellett design group (paid by Pradeep)</t>
  </si>
  <si>
    <t>Expenses for shifting wesak hut</t>
  </si>
  <si>
    <t>ANZ 001630</t>
  </si>
  <si>
    <t>ANZ 001631</t>
  </si>
  <si>
    <t>ANZ 001632</t>
  </si>
  <si>
    <t>ANZ 001633</t>
  </si>
  <si>
    <t>Building permit application fee</t>
  </si>
  <si>
    <t>Verge diposit to City of Gosnells for demolition of work - paid by Pradeep</t>
  </si>
  <si>
    <t>Building permit application balanace paymnet - to ANZ 001627 - paid by Pradeep</t>
  </si>
  <si>
    <t>Printing of Drawings</t>
  </si>
  <si>
    <t>ANZ 001634</t>
  </si>
  <si>
    <t>ANZ 001635</t>
  </si>
  <si>
    <t>ANZ 001636</t>
  </si>
  <si>
    <t>Techenegry Electrical Services</t>
  </si>
  <si>
    <t>Disconnection of Electrcicity to Old Awasa building for demolition</t>
  </si>
  <si>
    <t>Printing of Drawings - paid by Gunadasa</t>
  </si>
  <si>
    <t>Food Fair sales</t>
  </si>
  <si>
    <t>Food Fair sales at the temple</t>
  </si>
  <si>
    <t>Suhada Koka movie food sales</t>
  </si>
  <si>
    <t>M5474</t>
  </si>
  <si>
    <t>Dayal Kariyawasam</t>
  </si>
  <si>
    <t>M5475</t>
  </si>
  <si>
    <t>Wimalka Wimalaratna</t>
  </si>
  <si>
    <t>BF3105</t>
  </si>
  <si>
    <t>BF3106</t>
  </si>
  <si>
    <t>BF3107</t>
  </si>
  <si>
    <t>R. M. Kithsiri Jayantha (ANZ chq 1053)</t>
  </si>
  <si>
    <t>Prasad and Priyanthi Kumarasinghe (Bankwest Chq 252)</t>
  </si>
  <si>
    <t>Soma and Daya Hewawitharana</t>
  </si>
  <si>
    <t>Wimalaratna Wimalka</t>
  </si>
  <si>
    <t>W060</t>
  </si>
  <si>
    <t>mayapath@gmail.com</t>
  </si>
  <si>
    <t>0424461123</t>
  </si>
  <si>
    <t>93506125</t>
  </si>
  <si>
    <t>254, Railway Pde, East Cannington, WA6107</t>
  </si>
  <si>
    <t>M5468</t>
  </si>
  <si>
    <t>28/03/2016 Donations (Duminda Darmarathna)</t>
  </si>
  <si>
    <t>BF3108</t>
  </si>
  <si>
    <t>BF3110</t>
  </si>
  <si>
    <t>Kumari Hggoda</t>
  </si>
  <si>
    <t>BF3111</t>
  </si>
  <si>
    <t>M5477</t>
  </si>
  <si>
    <t>Vinitha Siriwardana</t>
  </si>
  <si>
    <t>M5478</t>
  </si>
  <si>
    <t>M5479</t>
  </si>
  <si>
    <t>Upali Chandraweera</t>
  </si>
  <si>
    <t>Kumudini Wimalaratna</t>
  </si>
  <si>
    <t>Jayantha and Champa Wijeratna (ANZ cheque 1045)</t>
  </si>
  <si>
    <t>Chirantha and Deepika Weerawardana (Comm bank cheque 0037)</t>
  </si>
  <si>
    <t>ANZ 001637</t>
  </si>
  <si>
    <t>ANZ 001638</t>
  </si>
  <si>
    <t>ANZ 001639</t>
  </si>
  <si>
    <t>ANZ 001640</t>
  </si>
  <si>
    <t>Percy Yasarathna</t>
  </si>
  <si>
    <t>Food fair Kottu stall labour cost and Suhada Koka ticket printing</t>
  </si>
  <si>
    <t>Suhada Koka banner printing and Australia post</t>
  </si>
  <si>
    <t>Ajith Pathira Kankanange</t>
  </si>
  <si>
    <t>Abasco Garage 5.6 m x 5.5 m x 2.6m for temple (Paid by personal CC)</t>
  </si>
  <si>
    <t>M5480</t>
  </si>
  <si>
    <t>Prasanna Monaragala</t>
  </si>
  <si>
    <t>M5481</t>
  </si>
  <si>
    <t>M5482</t>
  </si>
  <si>
    <t>BF3112</t>
  </si>
  <si>
    <t>BF3113</t>
  </si>
  <si>
    <t>BF3114</t>
  </si>
  <si>
    <t>BF3115</t>
  </si>
  <si>
    <t>Sharmila &amp; Priyankara Rathnayake</t>
  </si>
  <si>
    <t>Soma &amp; Wasantha Uggalla</t>
  </si>
  <si>
    <t>Prasanna Hettiarachchi</t>
  </si>
  <si>
    <t>TRANSFER FROM PORAGE GUNADASA  SUHADAKOKA GUNE</t>
  </si>
  <si>
    <t>TRANSFER FROM ANURA WIJEWARDAN SUHADA KOKA-ANURAW</t>
  </si>
  <si>
    <t>TRANSFER FROM WASANTHA WIJEWAR NEW BUILDING FUND</t>
  </si>
  <si>
    <t>TRANSFER FROM KOHOBANGE GIHAN  MEM. FEE K041</t>
  </si>
  <si>
    <t>TRANSFER FROM ABEYSINGHE NILAK UCHITHANILAKSHIRAN</t>
  </si>
  <si>
    <t>TRANSFER FROM GEMUNU- W049     MEMBERSHIP W049</t>
  </si>
  <si>
    <t>TRANSFER FROM YASARATHNA DINAY NANDIKA-SUHADA KOK</t>
  </si>
  <si>
    <t>TRANSFER FROM RENUKA BANDARANA KAPILA KOKATICKETS</t>
  </si>
  <si>
    <t>TRANSFER FROM YASARATHNA DINAY PERCY - SUHADA KOK</t>
  </si>
  <si>
    <t>TRANSFER FROM SUHADA KOKA LAL  SUHADA KOKA LAL</t>
  </si>
  <si>
    <t>ANZ M-BANKING PAYMENT MR THAMINDA LIYANAGE</t>
  </si>
  <si>
    <t>TRANSFER FROM ANOMA GUNAWARDEN FILM TKTS RAJEEVE</t>
  </si>
  <si>
    <t>TRANSFER FROM SANATH MAPA      SANATHMAPA SUHADAK</t>
  </si>
  <si>
    <t>TRANSFER FROM SUNIL SAMARAWEER SAMARAWEERA SUKOKA</t>
  </si>
  <si>
    <t>TRANSFER FROM ROHANA SELLAHEWA S 023 ROHANA SELLA</t>
  </si>
  <si>
    <t>TRANSFER FROM DON JAGODAGE     PJAGODA-SUHADA-KOK</t>
  </si>
  <si>
    <t>TRANSFER FROM DIMUTHU PIYASENA PRASANNA SUHADA KO</t>
  </si>
  <si>
    <t>TRANSFER FROM HAKMANA DAYANAND H018</t>
  </si>
  <si>
    <t>TRANSFER FROM PATHIRAJA GAMAGE SHANTHA G DONATION</t>
  </si>
  <si>
    <t>ANZ INTERNET BANKING FUNDS TFER MEMBERSHIP DONATIO  HARINDRA CHAMPIK</t>
  </si>
  <si>
    <t>TRANSFER FROM AURELIEUS CONSUL CHRIS RAYMOND</t>
  </si>
  <si>
    <t>TRANSFER FROM AJITH MATHOTA AR AJITHKUMUDIMATHOTA</t>
  </si>
  <si>
    <t>ANZ INTERNET BANKING FUNDS TFER ANURUDDHA LIYANAGE  ANURUDDHA LIYANA</t>
  </si>
  <si>
    <t>TRANSFER FROM BASNAYAKA LIYANA B007 DANUSHKA BASN</t>
  </si>
  <si>
    <t>PAYMENT TO ALINTA SALES PTY 167001887520160951</t>
  </si>
  <si>
    <t>PAYMENT TO ALINTA SALES PTY 123000071620160951</t>
  </si>
  <si>
    <t>ANZ INTERNET BANKING FUNDS TFER M013 ANIL FOR 2016  ANIL MUNINDRADAS</t>
  </si>
  <si>
    <t>TRANSFER FROM SUNIL SAMARAWEER T V HERAT MEMBER</t>
  </si>
  <si>
    <t>TRANSFER FROM SUNIL SAMARAWEER S SAMARAWEERA MEM</t>
  </si>
  <si>
    <t>b/f balance as at 01/04/2016</t>
  </si>
  <si>
    <t>DEPOSIT - Suhada Koka movie food sales</t>
  </si>
  <si>
    <t>DEPOSIT - Food Fair sales at the temple</t>
  </si>
  <si>
    <t>BF3116</t>
  </si>
  <si>
    <t>BF3117</t>
  </si>
  <si>
    <t>BF3118</t>
  </si>
  <si>
    <t>BF3119</t>
  </si>
  <si>
    <t>Dushantha Jayawaradana (Westpac cheque200047)</t>
  </si>
  <si>
    <t>P Wellappuli</t>
  </si>
  <si>
    <t>Luxman Punchihewa</t>
  </si>
  <si>
    <t>Chanrda Abeysiriwardana</t>
  </si>
  <si>
    <t>M6002</t>
  </si>
  <si>
    <t>Jayantha &amp; Dulmini Wickramasinghe</t>
  </si>
  <si>
    <t>M6001</t>
  </si>
  <si>
    <t>BF2688</t>
  </si>
  <si>
    <t>Dr Metta De Silva</t>
  </si>
  <si>
    <t>Kankanange Ajith &amp; Samandika</t>
  </si>
  <si>
    <t>Nateis Contracting Pvt Ltd</t>
  </si>
  <si>
    <t>Old Awasa demolision work including variation to remove  second asbstos roof</t>
  </si>
  <si>
    <t>M5721</t>
  </si>
  <si>
    <t>Rathsara Chandrasekara</t>
  </si>
  <si>
    <t>M5722</t>
  </si>
  <si>
    <t>Priyanthi Mudalige</t>
  </si>
  <si>
    <t>M5483</t>
  </si>
  <si>
    <t>Lalith Ruwana Chandrasekara</t>
  </si>
  <si>
    <t>BF3120</t>
  </si>
  <si>
    <t>Soma Meegahage</t>
  </si>
  <si>
    <t>BF3121</t>
  </si>
  <si>
    <t>Heshan Jayawardana</t>
  </si>
  <si>
    <t>M6101</t>
  </si>
  <si>
    <t>M6102</t>
  </si>
  <si>
    <t>M6103</t>
  </si>
  <si>
    <t>Shyamal Ranatunga</t>
  </si>
  <si>
    <t>M6104</t>
  </si>
  <si>
    <t>Dilini &amp; Sasanka Peiris</t>
  </si>
  <si>
    <t>BF2420</t>
  </si>
  <si>
    <t>BF2421</t>
  </si>
  <si>
    <t>BF2422</t>
  </si>
  <si>
    <t>BF2423</t>
  </si>
  <si>
    <t>BF2424</t>
  </si>
  <si>
    <t>BF2425</t>
  </si>
  <si>
    <t>BF2426</t>
  </si>
  <si>
    <t>BF2427</t>
  </si>
  <si>
    <t>Chet Teit</t>
  </si>
  <si>
    <t xml:space="preserve">Friend </t>
  </si>
  <si>
    <t>Joan Lim</t>
  </si>
  <si>
    <t>Anuruddha &amp; Rohini Liyanage (ANZ cheque 1628)</t>
  </si>
  <si>
    <t>BF2428</t>
  </si>
  <si>
    <t>BF2429</t>
  </si>
  <si>
    <t>BF2430</t>
  </si>
  <si>
    <t>BF2431</t>
  </si>
  <si>
    <t>BF2432</t>
  </si>
  <si>
    <t>Raveen Andrews</t>
  </si>
  <si>
    <t>Eranga Dharmabandu</t>
  </si>
  <si>
    <t>Achini Senaratna</t>
  </si>
  <si>
    <t>A Kulasuriya</t>
  </si>
  <si>
    <t>Tharanga Peiris</t>
  </si>
  <si>
    <t>Maduki /Susantha</t>
  </si>
  <si>
    <t>Buddhuka/Devantha</t>
  </si>
  <si>
    <t>BF2433</t>
  </si>
  <si>
    <t>BF2434</t>
  </si>
  <si>
    <t>BF2435</t>
  </si>
  <si>
    <t>BF2436</t>
  </si>
  <si>
    <t>BF2437</t>
  </si>
  <si>
    <t>Chanaka De Silva</t>
  </si>
  <si>
    <t>Gayathri Jaya</t>
  </si>
  <si>
    <t>Prema Goonawardene</t>
  </si>
  <si>
    <t>M5607</t>
  </si>
  <si>
    <t>M5608</t>
  </si>
  <si>
    <t>M5609</t>
  </si>
  <si>
    <t>M5610</t>
  </si>
  <si>
    <t>M5611</t>
  </si>
  <si>
    <t>M5612</t>
  </si>
  <si>
    <t>M5613</t>
  </si>
  <si>
    <t>M5614</t>
  </si>
  <si>
    <t>M5615</t>
  </si>
  <si>
    <t>M5616</t>
  </si>
  <si>
    <t>M5617</t>
  </si>
  <si>
    <t>M5618</t>
  </si>
  <si>
    <t>M5619</t>
  </si>
  <si>
    <t>M5620</t>
  </si>
  <si>
    <t>M5621</t>
  </si>
  <si>
    <t>M5622</t>
  </si>
  <si>
    <t>M5623</t>
  </si>
  <si>
    <t>M5624</t>
  </si>
  <si>
    <t>M5625</t>
  </si>
  <si>
    <t>M5626</t>
  </si>
  <si>
    <t>M5627</t>
  </si>
  <si>
    <t>M5628</t>
  </si>
  <si>
    <t>M5629</t>
  </si>
  <si>
    <t>M5630</t>
  </si>
  <si>
    <t>M5631</t>
  </si>
  <si>
    <t>M5632</t>
  </si>
  <si>
    <t>M5633</t>
  </si>
  <si>
    <t>M5634</t>
  </si>
  <si>
    <t>M5635</t>
  </si>
  <si>
    <t>M5636</t>
  </si>
  <si>
    <t>M5637</t>
  </si>
  <si>
    <t>M5638</t>
  </si>
  <si>
    <t>M5639</t>
  </si>
  <si>
    <t>M5640</t>
  </si>
  <si>
    <t>M5641</t>
  </si>
  <si>
    <t>M5642</t>
  </si>
  <si>
    <t>M5643</t>
  </si>
  <si>
    <t>M5644</t>
  </si>
  <si>
    <t>M5645</t>
  </si>
  <si>
    <t>M5646</t>
  </si>
  <si>
    <t>M5647</t>
  </si>
  <si>
    <t>M5648</t>
  </si>
  <si>
    <t>M5649</t>
  </si>
  <si>
    <t>M5650</t>
  </si>
  <si>
    <t>M5651</t>
  </si>
  <si>
    <t>M5652</t>
  </si>
  <si>
    <t>M5653</t>
  </si>
  <si>
    <t>M5654</t>
  </si>
  <si>
    <t>M5655</t>
  </si>
  <si>
    <t>M5656</t>
  </si>
  <si>
    <t>M5657</t>
  </si>
  <si>
    <t>M5658</t>
  </si>
  <si>
    <t>M5659</t>
  </si>
  <si>
    <t>M5660</t>
  </si>
  <si>
    <t>M5661</t>
  </si>
  <si>
    <t>M5662</t>
  </si>
  <si>
    <t>M5664</t>
  </si>
  <si>
    <t>M5665</t>
  </si>
  <si>
    <t>M5663</t>
  </si>
  <si>
    <t>M5666</t>
  </si>
  <si>
    <t>M5667</t>
  </si>
  <si>
    <t>M5668</t>
  </si>
  <si>
    <t>M5669</t>
  </si>
  <si>
    <t>M5670</t>
  </si>
  <si>
    <t>M5671</t>
  </si>
  <si>
    <t>M5672</t>
  </si>
  <si>
    <t>M5673</t>
  </si>
  <si>
    <t>M5674</t>
  </si>
  <si>
    <t>M5675</t>
  </si>
  <si>
    <t>M5676</t>
  </si>
  <si>
    <t>M5677</t>
  </si>
  <si>
    <t>M5895</t>
  </si>
  <si>
    <t>M5893</t>
  </si>
  <si>
    <t>M5894</t>
  </si>
  <si>
    <t>M5890</t>
  </si>
  <si>
    <t>M5891</t>
  </si>
  <si>
    <t>M5678</t>
  </si>
  <si>
    <t>M5892</t>
  </si>
  <si>
    <t>M5897</t>
  </si>
  <si>
    <t>M5889</t>
  </si>
  <si>
    <t>M5896</t>
  </si>
  <si>
    <t>M5679</t>
  </si>
  <si>
    <t>M5898</t>
  </si>
  <si>
    <t>M5680</t>
  </si>
  <si>
    <t>M5899</t>
  </si>
  <si>
    <t>M5681</t>
  </si>
  <si>
    <t>M5900</t>
  </si>
  <si>
    <t>M5682</t>
  </si>
  <si>
    <t>M5683</t>
  </si>
  <si>
    <t>M5684</t>
  </si>
  <si>
    <t>M5685</t>
  </si>
  <si>
    <t>M5686</t>
  </si>
  <si>
    <t>M5687</t>
  </si>
  <si>
    <t>M5688</t>
  </si>
  <si>
    <t>M5691</t>
  </si>
  <si>
    <t>M5689</t>
  </si>
  <si>
    <t>M5690</t>
  </si>
  <si>
    <t>M5692</t>
  </si>
  <si>
    <t>M5693</t>
  </si>
  <si>
    <t xml:space="preserve"> M5694</t>
  </si>
  <si>
    <t>M5695</t>
  </si>
  <si>
    <t>M5696</t>
  </si>
  <si>
    <t>M5697</t>
  </si>
  <si>
    <t>M5698</t>
  </si>
  <si>
    <t>M5699</t>
  </si>
  <si>
    <t>M5700</t>
  </si>
  <si>
    <t>M6003</t>
  </si>
  <si>
    <t>M6004</t>
  </si>
  <si>
    <t>M6005</t>
  </si>
  <si>
    <t>M6006</t>
  </si>
  <si>
    <t>M6007</t>
  </si>
  <si>
    <t>M6008</t>
  </si>
  <si>
    <t>M6009</t>
  </si>
  <si>
    <t>M6010</t>
  </si>
  <si>
    <t>M6011</t>
  </si>
  <si>
    <t>M6012</t>
  </si>
  <si>
    <t>M6013</t>
  </si>
  <si>
    <t>M6014</t>
  </si>
  <si>
    <t>M6015</t>
  </si>
  <si>
    <t>M6016</t>
  </si>
  <si>
    <t>M6017</t>
  </si>
  <si>
    <t>M6018</t>
  </si>
  <si>
    <t>M6019</t>
  </si>
  <si>
    <t>M6020</t>
  </si>
  <si>
    <t>M6021</t>
  </si>
  <si>
    <t>M6022</t>
  </si>
  <si>
    <t>M6023</t>
  </si>
  <si>
    <t>M6024</t>
  </si>
  <si>
    <t>M6025</t>
  </si>
  <si>
    <t>M6026</t>
  </si>
  <si>
    <t>M6027</t>
  </si>
  <si>
    <t>M6028</t>
  </si>
  <si>
    <t>M6029</t>
  </si>
  <si>
    <t>M6030</t>
  </si>
  <si>
    <t>M6031</t>
  </si>
  <si>
    <t>M6032</t>
  </si>
  <si>
    <t>M6033</t>
  </si>
  <si>
    <t>M6034</t>
  </si>
  <si>
    <t>M6035</t>
  </si>
  <si>
    <t>M6036</t>
  </si>
  <si>
    <t>M6037</t>
  </si>
  <si>
    <t>M6038</t>
  </si>
  <si>
    <t>M6039</t>
  </si>
  <si>
    <t>M6040</t>
  </si>
  <si>
    <t>M6041</t>
  </si>
  <si>
    <t>M6042</t>
  </si>
  <si>
    <t>M6043</t>
  </si>
  <si>
    <t>M6044</t>
  </si>
  <si>
    <t>M6045</t>
  </si>
  <si>
    <t>M6046</t>
  </si>
  <si>
    <t>M6047</t>
  </si>
  <si>
    <t>M6048</t>
  </si>
  <si>
    <t>BF2438</t>
  </si>
  <si>
    <t>BF2439</t>
  </si>
  <si>
    <t>BF2440</t>
  </si>
  <si>
    <t>BF2441</t>
  </si>
  <si>
    <t>BF2442</t>
  </si>
  <si>
    <t>BF2443</t>
  </si>
  <si>
    <t>BF2444</t>
  </si>
  <si>
    <t>BF2445</t>
  </si>
  <si>
    <t>M6105</t>
  </si>
  <si>
    <t>M6106</t>
  </si>
  <si>
    <t>BF2446</t>
  </si>
  <si>
    <t>M6107</t>
  </si>
  <si>
    <t>M5485</t>
  </si>
  <si>
    <t>S Aberathne</t>
  </si>
  <si>
    <t>M5486</t>
  </si>
  <si>
    <t>Anoma and Chandrasiri Perera</t>
  </si>
  <si>
    <t>M5484</t>
  </si>
  <si>
    <t>Janaka &amp; Nilanka Hewavitharana</t>
  </si>
  <si>
    <t>BF3122</t>
  </si>
  <si>
    <t>Dushantha Bandara</t>
  </si>
  <si>
    <t>BF3123</t>
  </si>
  <si>
    <t>BF3124</t>
  </si>
  <si>
    <t>BF3125</t>
  </si>
  <si>
    <t>BF3126</t>
  </si>
  <si>
    <t>BF3127</t>
  </si>
  <si>
    <t>BF3128</t>
  </si>
  <si>
    <t>BF3130</t>
  </si>
  <si>
    <t>BF3131</t>
  </si>
  <si>
    <t>M Kahagalla</t>
  </si>
  <si>
    <t>L Samarasinghe</t>
  </si>
  <si>
    <t>Karunasena</t>
  </si>
  <si>
    <t>Tharanga &amp; Lakmali</t>
  </si>
  <si>
    <t>Nirmali de Silva</t>
  </si>
  <si>
    <t>Indika &amp; Iroshini Koralage</t>
  </si>
  <si>
    <t>Upali Anura Gunasekara ( Com bank cheque 565)</t>
  </si>
  <si>
    <t>BF3132</t>
  </si>
  <si>
    <t>BF2448</t>
  </si>
  <si>
    <t>Dhamma School book sales and 2015 Nov Food fair</t>
  </si>
  <si>
    <t>BF2449</t>
  </si>
  <si>
    <t>J T Wijesuriya</t>
  </si>
  <si>
    <t>BF3133</t>
  </si>
  <si>
    <t>BF3134</t>
  </si>
  <si>
    <t>BF3135</t>
  </si>
  <si>
    <t>BF3136</t>
  </si>
  <si>
    <t>Asoka &amp; Sunethra Senanayaka</t>
  </si>
  <si>
    <t>Changeeka Jayakody</t>
  </si>
  <si>
    <t>Lakshmi &amp; Nihal Yatawara (Com bank chq 1347)</t>
  </si>
  <si>
    <t>Nishantha Madurapperuma &amp; Thushani Weerasekara</t>
  </si>
  <si>
    <t>Lakshmi  de Silva</t>
  </si>
  <si>
    <t>M5487</t>
  </si>
  <si>
    <t>M5488</t>
  </si>
  <si>
    <t>M5489</t>
  </si>
  <si>
    <t>M5490</t>
  </si>
  <si>
    <t>M5491</t>
  </si>
  <si>
    <t>Dulip Nandika Gunawardana</t>
  </si>
  <si>
    <t>WDC Abeysuriya</t>
  </si>
  <si>
    <t>Siri &amp; Deepthi Dissanayaka</t>
  </si>
  <si>
    <t>Deepika Gunawardane</t>
  </si>
  <si>
    <t>Monaragala Prasanna &amp; Nimmi</t>
  </si>
  <si>
    <t>M027</t>
  </si>
  <si>
    <t>C009</t>
  </si>
  <si>
    <t>Lakshman &amp; Shyamene Kularatna</t>
  </si>
  <si>
    <t>S Abeyrathne</t>
  </si>
  <si>
    <t>Dumidu Gamanpila</t>
  </si>
  <si>
    <t>b/f balance as at 01/05/2016</t>
  </si>
  <si>
    <t>Balance C/F as at 31/05/2016</t>
  </si>
  <si>
    <t>Balance C/F as at 30/04/2016</t>
  </si>
  <si>
    <t>Balance C/F as at 31/03/2016</t>
  </si>
  <si>
    <t>Balance C/F as at 29/02/2016</t>
  </si>
  <si>
    <t>TRANSFER FROM DE SILVA MAHESHA MEMB FEES D006</t>
  </si>
  <si>
    <t>TRANSFER FROM GIHAN PADMAL AHA GIHAN WALAWEGE</t>
  </si>
  <si>
    <t>TRANSFER FROM PRIYANTHA SARUKK SARUKKALIGE BF2</t>
  </si>
  <si>
    <t>TRANSFER FROM SUNIL SAMARAWEER SUS BUSH FIRE</t>
  </si>
  <si>
    <t>ANZ INTERNET BANKING FUNDS TFER CHUMITH SITHARA     SIRIWARDANA</t>
  </si>
  <si>
    <t>TRANSFER FROM DASHUYANTHA SENA DIMUTHU BF2</t>
  </si>
  <si>
    <t>TRANSFER FROM CBA              ADD4SUHADAK FERHAN</t>
  </si>
  <si>
    <t>ANZ INTERNET BANKING FUNDS TFER L KAHADUWA BF2      P GUNASEKERA</t>
  </si>
  <si>
    <t>TRANSFER FROM GAJANAYAKE GAJAN SUHADAKOKA DONATIO</t>
  </si>
  <si>
    <t>TRANSFER FROM SARATH RAJAKARUN S.RAJAKARUNA-BF2</t>
  </si>
  <si>
    <t>TRANSFER FROM S. RAJAKARUNA    DCHANDRASEKERA-BF2</t>
  </si>
  <si>
    <t>TRANSFER FROM HIKKADUWA DE SIL BUILDING SANJAYA D</t>
  </si>
  <si>
    <t>ANZ INTERNET BANKING FUNDS TFER BUILDING FUND       AROSH THILAKPRIY</t>
  </si>
  <si>
    <t>ANZ INTERNET BANKING FUNDS TFER MEMBERSHIP FEES     SAJITH RATNAYAKE</t>
  </si>
  <si>
    <t>PAYMENT TO SYNERGY RETAIL B 250100605204</t>
  </si>
  <si>
    <t>PAYMENT TO SYNERGY RETAIL B 251100606052</t>
  </si>
  <si>
    <t>TRANSFER FROM NILANTHA SENEVIR S032</t>
  </si>
  <si>
    <t>TRANSFER FROM PERERA ANIL MILT DONATNP012 ANILP</t>
  </si>
  <si>
    <t>TRANSFER FROM PATHIRA KANKANAN SUHADA KOKA AJITH</t>
  </si>
  <si>
    <t>TRANSFER FROM PATHIRA KANKANAN SUHADAKOKA PRADEEP</t>
  </si>
  <si>
    <t>TRANSFER FROM PATHIRA KANKANAN AJITH &amp; SAMANDIKA</t>
  </si>
  <si>
    <t>TRANSFER FROM PALITHA WELGAMA  WELGAMAP MEM</t>
  </si>
  <si>
    <t>TRANSFER FROM UDAYA AMARATUNGE UDAYA BUILDINGFUND</t>
  </si>
  <si>
    <t>ANZ INTERNET BANKING FUNDS TFER NANDASHEELI         DUMINDU</t>
  </si>
  <si>
    <t>ANZ INTERNET BANKING FUNDS TFER TRANSFER 838628  TO  016002187885821</t>
  </si>
  <si>
    <t>TRANSFER FROM KAHALAWALA CHAND CHANDANICHANDRASEN</t>
  </si>
  <si>
    <t>TRANSFER FROM ANURA WIJEWARDAN ALOKA-VARUNI/THILI</t>
  </si>
  <si>
    <t>ANZ INTERNET BANKING FUNDS TFER DONATION-MAY16      CHANDANA VARUNI</t>
  </si>
  <si>
    <t>TRANSFER FROM THELIKADA GAMAGE DHAMMIKAGAYOMI</t>
  </si>
  <si>
    <t>TRANSFER FROM MUDDUMA PATABEND KAMAL SENANAY 5028</t>
  </si>
  <si>
    <t>ANZ INTERNET BANKING FUNDS TFER MOVIEMONEY-INDRANI  INDRANI GUNARATH</t>
  </si>
  <si>
    <t>TRANSFER FROM NANDIKA MIRIHANA SUHADAKOKA-NANDIKA</t>
  </si>
  <si>
    <t>ANZ 001641</t>
  </si>
  <si>
    <t>ANZ 001642</t>
  </si>
  <si>
    <t>ANZ 001643</t>
  </si>
  <si>
    <t>ANZ 001644</t>
  </si>
  <si>
    <t>Sarath Anura Hewage</t>
  </si>
  <si>
    <t>Outdoor blinds for Budumedura</t>
  </si>
  <si>
    <t>Australian Standard contract purchase and Fencing penels from Gumtree (cash)</t>
  </si>
  <si>
    <t>Garden shed permit application / misselanious purchases from Bunnings</t>
  </si>
  <si>
    <t xml:space="preserve">Water Corporation application fee for Fire Hydrant </t>
  </si>
  <si>
    <t>Lord Mayer Disaster Relife Fund</t>
  </si>
  <si>
    <t>For Bushfire relief fund</t>
  </si>
  <si>
    <t>AGENT DEPOSIT 12 - Liyanage Mahipala</t>
  </si>
  <si>
    <t>BF2447</t>
  </si>
  <si>
    <t>Current Month payment status</t>
  </si>
  <si>
    <t>Mem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</si>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</sst>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color rgb="FF0000FF"/>
      <name val="Times New Roman"/>
      <family val="1"/>
    </font>
    <font>
      <sz val="11"/>
      <name val="Arial"/>
      <family val="2"/>
    </font>
    <font>
      <b/>
      <i/>
      <sz val="11"/>
      <color rgb="FF000000"/>
      <name val="Arial"/>
      <family val="2"/>
    </font>
    <font>
      <b/>
      <sz val="8"/>
      <color rgb="FF555555"/>
      <name val="Arial"/>
      <family val="2"/>
    </font>
    <font>
      <u/>
      <sz val="11"/>
      <name val="Arial"/>
      <family val="2"/>
    </font>
    <font>
      <u/>
      <sz val="11"/>
      <color indexed="12"/>
      <name val="Arial"/>
      <family val="2"/>
    </font>
    <font>
      <sz val="11"/>
      <color rgb="FF8E8E8E"/>
      <name val="Arial"/>
      <family val="2"/>
    </font>
    <font>
      <sz val="11"/>
      <color rgb="FFFF0000"/>
      <name val="Arial"/>
      <family val="2"/>
    </font>
    <font>
      <b/>
      <sz val="11"/>
      <color rgb="FF1F497D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u/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  <charset val="238"/>
    </font>
    <font>
      <b/>
      <sz val="18"/>
      <color theme="3"/>
      <name val="Cambria"/>
      <family val="2"/>
    </font>
    <font>
      <sz val="18"/>
      <color theme="3"/>
      <name val="Cambria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BBBBB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6" fillId="0" borderId="0"/>
    <xf numFmtId="0" fontId="26" fillId="0" borderId="0"/>
    <xf numFmtId="44" fontId="2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4" fontId="26" fillId="0" borderId="0" applyFont="0" applyFill="0" applyBorder="0" applyAlignment="0" applyProtection="0"/>
    <xf numFmtId="0" fontId="31" fillId="0" borderId="0"/>
    <xf numFmtId="0" fontId="32" fillId="0" borderId="0"/>
    <xf numFmtId="0" fontId="34" fillId="0" borderId="0"/>
    <xf numFmtId="0" fontId="1" fillId="0" borderId="0"/>
    <xf numFmtId="44" fontId="26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43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1" fillId="0" borderId="0"/>
    <xf numFmtId="0" fontId="52" fillId="8" borderId="8" applyNumberFormat="0" applyFon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442">
    <xf numFmtId="0" fontId="0" fillId="0" borderId="0" xfId="0"/>
    <xf numFmtId="14" fontId="0" fillId="0" borderId="0" xfId="0" applyNumberFormat="1"/>
    <xf numFmtId="0" fontId="0" fillId="0" borderId="0" xfId="0" applyBorder="1"/>
    <xf numFmtId="44" fontId="0" fillId="0" borderId="0" xfId="42" applyFont="1"/>
    <xf numFmtId="44" fontId="0" fillId="0" borderId="0" xfId="0" applyNumberFormat="1"/>
    <xf numFmtId="0" fontId="0" fillId="0" borderId="10" xfId="0" applyBorder="1"/>
    <xf numFmtId="44" fontId="0" fillId="0" borderId="13" xfId="42" applyFont="1" applyBorder="1"/>
    <xf numFmtId="0" fontId="0" fillId="0" borderId="15" xfId="0" applyBorder="1"/>
    <xf numFmtId="44" fontId="0" fillId="0" borderId="15" xfId="42" applyFont="1" applyBorder="1"/>
    <xf numFmtId="0" fontId="0" fillId="0" borderId="16" xfId="0" applyBorder="1"/>
    <xf numFmtId="44" fontId="18" fillId="0" borderId="0" xfId="42" applyFont="1" applyBorder="1"/>
    <xf numFmtId="44" fontId="18" fillId="0" borderId="0" xfId="42" applyFont="1"/>
    <xf numFmtId="44" fontId="0" fillId="0" borderId="0" xfId="42" applyFont="1" applyBorder="1" applyAlignment="1">
      <alignment horizontal="center"/>
    </xf>
    <xf numFmtId="44" fontId="0" fillId="0" borderId="18" xfId="42" applyFont="1" applyBorder="1"/>
    <xf numFmtId="44" fontId="0" fillId="0" borderId="20" xfId="42" applyFont="1" applyBorder="1"/>
    <xf numFmtId="0" fontId="0" fillId="0" borderId="0" xfId="42" applyNumberFormat="1" applyFont="1"/>
    <xf numFmtId="0" fontId="0" fillId="0" borderId="12" xfId="42" applyNumberFormat="1" applyFont="1" applyBorder="1"/>
    <xf numFmtId="0" fontId="0" fillId="0" borderId="14" xfId="42" applyNumberFormat="1" applyFont="1" applyBorder="1"/>
    <xf numFmtId="44" fontId="0" fillId="0" borderId="17" xfId="0" applyNumberFormat="1" applyBorder="1"/>
    <xf numFmtId="0" fontId="0" fillId="0" borderId="0" xfId="0" applyFill="1"/>
    <xf numFmtId="44" fontId="0" fillId="0" borderId="0" xfId="42" applyFont="1" applyFill="1"/>
    <xf numFmtId="0" fontId="0" fillId="0" borderId="22" xfId="0" applyBorder="1"/>
    <xf numFmtId="44" fontId="0" fillId="0" borderId="22" xfId="42" applyFont="1" applyBorder="1"/>
    <xf numFmtId="0" fontId="0" fillId="35" borderId="0" xfId="0" applyFill="1"/>
    <xf numFmtId="44" fontId="0" fillId="35" borderId="0" xfId="42" applyFont="1" applyFill="1"/>
    <xf numFmtId="0" fontId="16" fillId="0" borderId="22" xfId="42" applyNumberFormat="1" applyFont="1" applyBorder="1"/>
    <xf numFmtId="44" fontId="0" fillId="0" borderId="22" xfId="42" applyFont="1" applyBorder="1" applyAlignment="1">
      <alignment horizontal="left"/>
    </xf>
    <xf numFmtId="44" fontId="0" fillId="0" borderId="22" xfId="42" applyFont="1" applyBorder="1" applyAlignment="1">
      <alignment horizontal="center"/>
    </xf>
    <xf numFmtId="0" fontId="0" fillId="34" borderId="22" xfId="42" applyNumberFormat="1" applyFont="1" applyFill="1" applyBorder="1"/>
    <xf numFmtId="14" fontId="0" fillId="0" borderId="22" xfId="0" applyNumberFormat="1" applyBorder="1"/>
    <xf numFmtId="0" fontId="14" fillId="0" borderId="22" xfId="0" applyFont="1" applyBorder="1"/>
    <xf numFmtId="164" fontId="0" fillId="0" borderId="0" xfId="42" applyNumberFormat="1" applyFont="1"/>
    <xf numFmtId="44" fontId="0" fillId="0" borderId="20" xfId="42" applyFont="1" applyBorder="1" applyAlignment="1">
      <alignment horizontal="left"/>
    </xf>
    <xf numFmtId="44" fontId="0" fillId="0" borderId="20" xfId="42" applyFont="1" applyBorder="1" applyAlignment="1">
      <alignment horizontal="center"/>
    </xf>
    <xf numFmtId="44" fontId="0" fillId="0" borderId="19" xfId="42" applyFont="1" applyBorder="1" applyAlignment="1">
      <alignment horizontal="center"/>
    </xf>
    <xf numFmtId="44" fontId="0" fillId="0" borderId="25" xfId="42" applyFont="1" applyBorder="1"/>
    <xf numFmtId="0" fontId="0" fillId="0" borderId="19" xfId="0" applyFill="1" applyBorder="1"/>
    <xf numFmtId="44" fontId="0" fillId="0" borderId="22" xfId="0" applyNumberFormat="1" applyBorder="1"/>
    <xf numFmtId="44" fontId="14" fillId="0" borderId="22" xfId="42" applyFont="1" applyBorder="1"/>
    <xf numFmtId="0" fontId="0" fillId="0" borderId="22" xfId="0" applyBorder="1" applyAlignment="1">
      <alignment horizontal="center"/>
    </xf>
    <xf numFmtId="44" fontId="0" fillId="35" borderId="22" xfId="42" applyFont="1" applyFill="1" applyBorder="1"/>
    <xf numFmtId="164" fontId="0" fillId="0" borderId="22" xfId="0" applyNumberFormat="1" applyBorder="1"/>
    <xf numFmtId="0" fontId="20" fillId="0" borderId="22" xfId="0" applyFont="1" applyBorder="1"/>
    <xf numFmtId="0" fontId="0" fillId="0" borderId="0" xfId="42" applyNumberFormat="1" applyFont="1" applyAlignment="1">
      <alignment horizontal="center"/>
    </xf>
    <xf numFmtId="0" fontId="0" fillId="0" borderId="18" xfId="42" applyNumberFormat="1" applyFont="1" applyBorder="1" applyAlignment="1">
      <alignment horizontal="center"/>
    </xf>
    <xf numFmtId="0" fontId="0" fillId="0" borderId="19" xfId="42" applyNumberFormat="1" applyFont="1" applyBorder="1" applyAlignment="1">
      <alignment horizontal="center"/>
    </xf>
    <xf numFmtId="0" fontId="0" fillId="0" borderId="20" xfId="42" applyNumberFormat="1" applyFont="1" applyBorder="1" applyAlignment="1">
      <alignment horizontal="center"/>
    </xf>
    <xf numFmtId="0" fontId="0" fillId="0" borderId="22" xfId="42" applyNumberFormat="1" applyFont="1" applyBorder="1" applyAlignment="1">
      <alignment horizontal="center"/>
    </xf>
    <xf numFmtId="1" fontId="19" fillId="0" borderId="22" xfId="42" applyNumberFormat="1" applyFont="1" applyBorder="1" applyAlignment="1">
      <alignment horizontal="center"/>
    </xf>
    <xf numFmtId="1" fontId="0" fillId="0" borderId="22" xfId="42" applyNumberFormat="1" applyFont="1" applyBorder="1" applyAlignment="1">
      <alignment horizontal="center"/>
    </xf>
    <xf numFmtId="1" fontId="0" fillId="0" borderId="0" xfId="42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42" applyNumberFormat="1" applyFont="1" applyAlignment="1">
      <alignment horizontal="right"/>
    </xf>
    <xf numFmtId="0" fontId="0" fillId="0" borderId="26" xfId="0" applyBorder="1"/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44" fontId="0" fillId="0" borderId="26" xfId="42" applyFont="1" applyBorder="1"/>
    <xf numFmtId="0" fontId="0" fillId="0" borderId="27" xfId="0" applyBorder="1"/>
    <xf numFmtId="44" fontId="0" fillId="0" borderId="27" xfId="42" applyFont="1" applyBorder="1"/>
    <xf numFmtId="14" fontId="0" fillId="0" borderId="26" xfId="0" applyNumberFormat="1" applyBorder="1" applyAlignment="1">
      <alignment horizontal="center"/>
    </xf>
    <xf numFmtId="14" fontId="0" fillId="0" borderId="26" xfId="0" applyNumberFormat="1" applyBorder="1"/>
    <xf numFmtId="0" fontId="0" fillId="0" borderId="1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/>
    <xf numFmtId="44" fontId="0" fillId="0" borderId="28" xfId="42" applyFont="1" applyBorder="1"/>
    <xf numFmtId="44" fontId="0" fillId="34" borderId="26" xfId="42" applyFont="1" applyFill="1" applyBorder="1"/>
    <xf numFmtId="44" fontId="0" fillId="0" borderId="29" xfId="42" applyFont="1" applyBorder="1"/>
    <xf numFmtId="44" fontId="0" fillId="0" borderId="30" xfId="42" applyFont="1" applyBorder="1"/>
    <xf numFmtId="44" fontId="14" fillId="0" borderId="26" xfId="42" applyFont="1" applyBorder="1"/>
    <xf numFmtId="164" fontId="0" fillId="0" borderId="0" xfId="0" applyNumberFormat="1"/>
    <xf numFmtId="14" fontId="0" fillId="0" borderId="26" xfId="0" applyNumberFormat="1" applyBorder="1" applyAlignment="1">
      <alignment horizontal="left"/>
    </xf>
    <xf numFmtId="0" fontId="0" fillId="35" borderId="22" xfId="0" applyFill="1" applyBorder="1"/>
    <xf numFmtId="0" fontId="0" fillId="0" borderId="0" xfId="0" applyAlignment="1">
      <alignment horizontal="right"/>
    </xf>
    <xf numFmtId="44" fontId="20" fillId="0" borderId="22" xfId="42" applyFont="1" applyBorder="1"/>
    <xf numFmtId="44" fontId="0" fillId="36" borderId="0" xfId="42" applyFont="1" applyFill="1"/>
    <xf numFmtId="44" fontId="0" fillId="36" borderId="20" xfId="42" applyFont="1" applyFill="1" applyBorder="1"/>
    <xf numFmtId="44" fontId="0" fillId="36" borderId="15" xfId="42" applyFont="1" applyFill="1" applyBorder="1"/>
    <xf numFmtId="0" fontId="0" fillId="36" borderId="20" xfId="42" applyNumberFormat="1" applyFont="1" applyFill="1" applyBorder="1" applyAlignment="1">
      <alignment horizontal="center"/>
    </xf>
    <xf numFmtId="0" fontId="0" fillId="36" borderId="14" xfId="42" applyNumberFormat="1" applyFont="1" applyFill="1" applyBorder="1"/>
    <xf numFmtId="44" fontId="0" fillId="36" borderId="20" xfId="42" applyFont="1" applyFill="1" applyBorder="1" applyAlignment="1">
      <alignment horizontal="left"/>
    </xf>
    <xf numFmtId="44" fontId="0" fillId="36" borderId="20" xfId="42" applyFont="1" applyFill="1" applyBorder="1" applyAlignment="1">
      <alignment horizontal="center"/>
    </xf>
    <xf numFmtId="0" fontId="0" fillId="0" borderId="14" xfId="42" applyNumberFormat="1" applyFont="1" applyBorder="1" applyAlignment="1">
      <alignment horizontal="left" indent="3"/>
    </xf>
    <xf numFmtId="0" fontId="0" fillId="0" borderId="22" xfId="42" applyNumberFormat="1" applyFont="1" applyBorder="1" applyAlignment="1">
      <alignment horizontal="left" indent="3"/>
    </xf>
    <xf numFmtId="0" fontId="0" fillId="0" borderId="0" xfId="42" applyNumberFormat="1" applyFont="1" applyFill="1" applyAlignment="1">
      <alignment horizontal="center"/>
    </xf>
    <xf numFmtId="44" fontId="0" fillId="37" borderId="20" xfId="42" applyFont="1" applyFill="1" applyBorder="1"/>
    <xf numFmtId="44" fontId="0" fillId="37" borderId="15" xfId="42" applyFont="1" applyFill="1" applyBorder="1"/>
    <xf numFmtId="0" fontId="0" fillId="37" borderId="20" xfId="42" applyNumberFormat="1" applyFont="1" applyFill="1" applyBorder="1" applyAlignment="1">
      <alignment horizontal="center"/>
    </xf>
    <xf numFmtId="0" fontId="0" fillId="37" borderId="14" xfId="42" applyNumberFormat="1" applyFont="1" applyFill="1" applyBorder="1"/>
    <xf numFmtId="44" fontId="0" fillId="37" borderId="20" xfId="42" applyFont="1" applyFill="1" applyBorder="1" applyAlignment="1">
      <alignment horizontal="left"/>
    </xf>
    <xf numFmtId="44" fontId="0" fillId="37" borderId="0" xfId="42" applyFont="1" applyFill="1"/>
    <xf numFmtId="14" fontId="0" fillId="35" borderId="26" xfId="0" applyNumberFormat="1" applyFill="1" applyBorder="1" applyAlignment="1">
      <alignment horizontal="left"/>
    </xf>
    <xf numFmtId="0" fontId="0" fillId="35" borderId="26" xfId="0" applyFill="1" applyBorder="1"/>
    <xf numFmtId="44" fontId="0" fillId="35" borderId="27" xfId="42" applyFont="1" applyFill="1" applyBorder="1"/>
    <xf numFmtId="0" fontId="0" fillId="35" borderId="26" xfId="0" applyFill="1" applyBorder="1" applyAlignment="1">
      <alignment horizontal="left"/>
    </xf>
    <xf numFmtId="164" fontId="0" fillId="0" borderId="22" xfId="44" applyFont="1" applyBorder="1"/>
    <xf numFmtId="164" fontId="20" fillId="0" borderId="22" xfId="44" applyFont="1" applyBorder="1"/>
    <xf numFmtId="0" fontId="0" fillId="33" borderId="14" xfId="42" applyNumberFormat="1" applyFont="1" applyFill="1" applyBorder="1" applyAlignment="1">
      <alignment horizontal="left" indent="3"/>
    </xf>
    <xf numFmtId="14" fontId="0" fillId="35" borderId="0" xfId="0" applyNumberFormat="1" applyFill="1"/>
    <xf numFmtId="14" fontId="0" fillId="0" borderId="15" xfId="0" applyNumberFormat="1" applyBorder="1"/>
    <xf numFmtId="14" fontId="0" fillId="37" borderId="15" xfId="0" applyNumberFormat="1" applyFill="1" applyBorder="1"/>
    <xf numFmtId="44" fontId="20" fillId="0" borderId="20" xfId="42" applyFont="1" applyBorder="1"/>
    <xf numFmtId="14" fontId="0" fillId="35" borderId="22" xfId="0" applyNumberFormat="1" applyFill="1" applyBorder="1"/>
    <xf numFmtId="0" fontId="0" fillId="33" borderId="22" xfId="42" applyNumberFormat="1" applyFont="1" applyFill="1" applyBorder="1" applyAlignment="1">
      <alignment horizontal="left" indent="3"/>
    </xf>
    <xf numFmtId="44" fontId="0" fillId="39" borderId="19" xfId="42" applyFont="1" applyFill="1" applyBorder="1"/>
    <xf numFmtId="44" fontId="0" fillId="39" borderId="19" xfId="42" applyFont="1" applyFill="1" applyBorder="1" applyAlignment="1">
      <alignment horizontal="center"/>
    </xf>
    <xf numFmtId="44" fontId="0" fillId="39" borderId="20" xfId="42" applyFont="1" applyFill="1" applyBorder="1"/>
    <xf numFmtId="44" fontId="0" fillId="39" borderId="20" xfId="42" applyFont="1" applyFill="1" applyBorder="1" applyAlignment="1">
      <alignment horizontal="center"/>
    </xf>
    <xf numFmtId="0" fontId="0" fillId="0" borderId="11" xfId="42" applyNumberFormat="1" applyFont="1" applyBorder="1" applyAlignment="1">
      <alignment horizontal="center"/>
    </xf>
    <xf numFmtId="44" fontId="0" fillId="39" borderId="19" xfId="42" applyFont="1" applyFill="1" applyBorder="1" applyAlignment="1"/>
    <xf numFmtId="44" fontId="0" fillId="39" borderId="20" xfId="42" applyFont="1" applyFill="1" applyBorder="1" applyAlignment="1"/>
    <xf numFmtId="44" fontId="0" fillId="39" borderId="18" xfId="42" applyFont="1" applyFill="1" applyBorder="1"/>
    <xf numFmtId="0" fontId="20" fillId="0" borderId="14" xfId="42" applyNumberFormat="1" applyFont="1" applyBorder="1"/>
    <xf numFmtId="164" fontId="0" fillId="0" borderId="0" xfId="44" applyFont="1"/>
    <xf numFmtId="44" fontId="0" fillId="0" borderId="22" xfId="42" applyFont="1" applyBorder="1" applyAlignment="1">
      <alignment horizontal="center" wrapText="1"/>
    </xf>
    <xf numFmtId="14" fontId="20" fillId="0" borderId="22" xfId="0" applyNumberFormat="1" applyFont="1" applyBorder="1"/>
    <xf numFmtId="44" fontId="0" fillId="40" borderId="0" xfId="42" applyFont="1" applyFill="1"/>
    <xf numFmtId="0" fontId="0" fillId="40" borderId="0" xfId="0" applyFill="1"/>
    <xf numFmtId="0" fontId="1" fillId="39" borderId="22" xfId="42" applyNumberFormat="1" applyFont="1" applyFill="1" applyBorder="1"/>
    <xf numFmtId="0" fontId="0" fillId="0" borderId="0" xfId="0"/>
    <xf numFmtId="14" fontId="0" fillId="0" borderId="0" xfId="0" applyNumberFormat="1"/>
    <xf numFmtId="44" fontId="0" fillId="0" borderId="22" xfId="42" applyFont="1" applyFill="1" applyBorder="1"/>
    <xf numFmtId="0" fontId="0" fillId="0" borderId="22" xfId="42" applyNumberFormat="1" applyFont="1" applyFill="1" applyBorder="1" applyAlignment="1">
      <alignment horizontal="center"/>
    </xf>
    <xf numFmtId="14" fontId="0" fillId="0" borderId="22" xfId="0" applyNumberFormat="1" applyFill="1" applyBorder="1"/>
    <xf numFmtId="0" fontId="25" fillId="41" borderId="26" xfId="47" applyFont="1" applyFill="1" applyBorder="1" applyAlignment="1"/>
    <xf numFmtId="0" fontId="25" fillId="0" borderId="31" xfId="49" applyFont="1" applyBorder="1" applyAlignment="1" applyProtection="1"/>
    <xf numFmtId="0" fontId="25" fillId="34" borderId="31" xfId="0" applyFont="1" applyFill="1" applyBorder="1"/>
    <xf numFmtId="6" fontId="30" fillId="41" borderId="26" xfId="0" applyNumberFormat="1" applyFont="1" applyFill="1" applyBorder="1" applyAlignment="1"/>
    <xf numFmtId="0" fontId="30" fillId="34" borderId="26" xfId="0" applyFont="1" applyFill="1" applyBorder="1"/>
    <xf numFmtId="44" fontId="30" fillId="34" borderId="26" xfId="48" applyFont="1" applyFill="1" applyBorder="1"/>
    <xf numFmtId="0" fontId="30" fillId="41" borderId="26" xfId="0" applyFont="1" applyFill="1" applyBorder="1" applyAlignment="1"/>
    <xf numFmtId="0" fontId="30" fillId="41" borderId="26" xfId="0" applyFont="1" applyFill="1" applyBorder="1"/>
    <xf numFmtId="0" fontId="30" fillId="41" borderId="26" xfId="46" applyFont="1" applyFill="1" applyBorder="1"/>
    <xf numFmtId="0" fontId="25" fillId="41" borderId="30" xfId="47" applyFont="1" applyFill="1" applyBorder="1"/>
    <xf numFmtId="0" fontId="14" fillId="0" borderId="22" xfId="42" applyNumberFormat="1" applyFont="1" applyBorder="1" applyAlignment="1">
      <alignment horizontal="center"/>
    </xf>
    <xf numFmtId="14" fontId="14" fillId="0" borderId="22" xfId="0" applyNumberFormat="1" applyFont="1" applyBorder="1"/>
    <xf numFmtId="0" fontId="14" fillId="34" borderId="22" xfId="42" applyNumberFormat="1" applyFont="1" applyFill="1" applyBorder="1"/>
    <xf numFmtId="0" fontId="0" fillId="0" borderId="0" xfId="0"/>
    <xf numFmtId="44" fontId="0" fillId="0" borderId="0" xfId="42" applyFont="1"/>
    <xf numFmtId="0" fontId="0" fillId="0" borderId="0" xfId="0" applyAlignment="1">
      <alignment horizontal="center"/>
    </xf>
    <xf numFmtId="44" fontId="0" fillId="0" borderId="17" xfId="0" applyNumberFormat="1" applyBorder="1"/>
    <xf numFmtId="0" fontId="30" fillId="34" borderId="26" xfId="46" applyFont="1" applyFill="1" applyBorder="1" applyAlignment="1">
      <alignment horizontal="left"/>
    </xf>
    <xf numFmtId="0" fontId="29" fillId="0" borderId="22" xfId="0" applyFont="1" applyFill="1" applyBorder="1" applyAlignment="1">
      <alignment horizontal="center"/>
    </xf>
    <xf numFmtId="0" fontId="25" fillId="37" borderId="22" xfId="0" applyFont="1" applyFill="1" applyBorder="1"/>
    <xf numFmtId="0" fontId="28" fillId="0" borderId="22" xfId="0" applyFont="1" applyFill="1" applyBorder="1"/>
    <xf numFmtId="0" fontId="28" fillId="37" borderId="22" xfId="0" applyFont="1" applyFill="1" applyBorder="1"/>
    <xf numFmtId="0" fontId="25" fillId="0" borderId="22" xfId="0" applyFont="1" applyFill="1" applyBorder="1"/>
    <xf numFmtId="0" fontId="25" fillId="41" borderId="18" xfId="0" applyFont="1" applyFill="1" applyBorder="1"/>
    <xf numFmtId="0" fontId="25" fillId="41" borderId="18" xfId="0" applyFont="1" applyFill="1" applyBorder="1" applyAlignment="1"/>
    <xf numFmtId="0" fontId="25" fillId="41" borderId="18" xfId="0" applyFont="1" applyFill="1" applyBorder="1" applyAlignment="1">
      <alignment horizontal="center"/>
    </xf>
    <xf numFmtId="0" fontId="25" fillId="34" borderId="18" xfId="0" applyFont="1" applyFill="1" applyBorder="1"/>
    <xf numFmtId="0" fontId="25" fillId="37" borderId="18" xfId="0" applyFont="1" applyFill="1" applyBorder="1"/>
    <xf numFmtId="0" fontId="25" fillId="34" borderId="26" xfId="0" applyFont="1" applyFill="1" applyBorder="1" applyAlignment="1">
      <alignment horizontal="center"/>
    </xf>
    <xf numFmtId="0" fontId="25" fillId="41" borderId="26" xfId="0" applyFont="1" applyFill="1" applyBorder="1"/>
    <xf numFmtId="0" fontId="25" fillId="41" borderId="26" xfId="0" applyFont="1" applyFill="1" applyBorder="1" applyAlignment="1"/>
    <xf numFmtId="0" fontId="25" fillId="41" borderId="26" xfId="0" applyFont="1" applyFill="1" applyBorder="1" applyAlignment="1">
      <alignment horizontal="center"/>
    </xf>
    <xf numFmtId="0" fontId="25" fillId="37" borderId="26" xfId="0" applyFont="1" applyFill="1" applyBorder="1"/>
    <xf numFmtId="0" fontId="25" fillId="34" borderId="26" xfId="0" applyFont="1" applyFill="1" applyBorder="1"/>
    <xf numFmtId="0" fontId="25" fillId="0" borderId="26" xfId="0" applyFont="1" applyFill="1" applyBorder="1"/>
    <xf numFmtId="0" fontId="25" fillId="0" borderId="26" xfId="0" applyFont="1" applyFill="1" applyBorder="1" applyAlignment="1"/>
    <xf numFmtId="0" fontId="25" fillId="42" borderId="26" xfId="0" applyFont="1" applyFill="1" applyBorder="1"/>
    <xf numFmtId="0" fontId="25" fillId="34" borderId="26" xfId="0" applyFont="1" applyFill="1" applyBorder="1" applyAlignment="1"/>
    <xf numFmtId="0" fontId="25" fillId="0" borderId="30" xfId="0" applyFont="1" applyFill="1" applyBorder="1"/>
    <xf numFmtId="0" fontId="25" fillId="34" borderId="26" xfId="0" applyFont="1" applyFill="1" applyBorder="1" applyAlignment="1">
      <alignment horizontal="left"/>
    </xf>
    <xf numFmtId="14" fontId="25" fillId="41" borderId="26" xfId="0" applyNumberFormat="1" applyFont="1" applyFill="1" applyBorder="1" applyAlignment="1">
      <alignment horizontal="center"/>
    </xf>
    <xf numFmtId="0" fontId="28" fillId="41" borderId="26" xfId="0" applyFont="1" applyFill="1" applyBorder="1" applyAlignment="1">
      <alignment horizontal="center"/>
    </xf>
    <xf numFmtId="17" fontId="25" fillId="34" borderId="26" xfId="0" applyNumberFormat="1" applyFont="1" applyFill="1" applyBorder="1"/>
    <xf numFmtId="0" fontId="25" fillId="41" borderId="26" xfId="0" applyFont="1" applyFill="1" applyBorder="1" applyAlignment="1">
      <alignment horizontal="left"/>
    </xf>
    <xf numFmtId="0" fontId="25" fillId="0" borderId="26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6" fontId="25" fillId="41" borderId="26" xfId="0" applyNumberFormat="1" applyFont="1" applyFill="1" applyBorder="1" applyAlignment="1"/>
    <xf numFmtId="6" fontId="25" fillId="41" borderId="26" xfId="0" applyNumberFormat="1" applyFont="1" applyFill="1" applyBorder="1" applyAlignment="1">
      <alignment horizontal="center"/>
    </xf>
    <xf numFmtId="1" fontId="25" fillId="0" borderId="26" xfId="48" applyNumberFormat="1" applyFont="1" applyFill="1" applyBorder="1"/>
    <xf numFmtId="0" fontId="25" fillId="41" borderId="19" xfId="0" applyFont="1" applyFill="1" applyBorder="1" applyAlignment="1"/>
    <xf numFmtId="0" fontId="16" fillId="0" borderId="32" xfId="0" applyFont="1" applyBorder="1" applyAlignment="1">
      <alignment horizontal="center"/>
    </xf>
    <xf numFmtId="166" fontId="0" fillId="0" borderId="0" xfId="0" applyNumberFormat="1"/>
    <xf numFmtId="0" fontId="0" fillId="44" borderId="20" xfId="42" applyNumberFormat="1" applyFont="1" applyFill="1" applyBorder="1" applyAlignment="1">
      <alignment horizontal="center"/>
    </xf>
    <xf numFmtId="0" fontId="25" fillId="45" borderId="26" xfId="0" applyFont="1" applyFill="1" applyBorder="1"/>
    <xf numFmtId="0" fontId="25" fillId="44" borderId="26" xfId="0" applyFont="1" applyFill="1" applyBorder="1"/>
    <xf numFmtId="0" fontId="0" fillId="44" borderId="22" xfId="42" applyNumberFormat="1" applyFont="1" applyFill="1" applyBorder="1" applyAlignment="1">
      <alignment horizontal="center"/>
    </xf>
    <xf numFmtId="0" fontId="0" fillId="44" borderId="22" xfId="0" applyFill="1" applyBorder="1" applyAlignment="1">
      <alignment horizontal="center"/>
    </xf>
    <xf numFmtId="0" fontId="29" fillId="0" borderId="18" xfId="0" applyFont="1" applyFill="1" applyBorder="1" applyAlignment="1">
      <alignment horizontal="center" wrapText="1"/>
    </xf>
    <xf numFmtId="0" fontId="29" fillId="0" borderId="20" xfId="0" applyFont="1" applyFill="1" applyBorder="1" applyAlignment="1">
      <alignment horizontal="center" wrapText="1"/>
    </xf>
    <xf numFmtId="0" fontId="25" fillId="43" borderId="26" xfId="0" applyFont="1" applyFill="1" applyBorder="1"/>
    <xf numFmtId="0" fontId="25" fillId="43" borderId="26" xfId="0" applyFont="1" applyFill="1" applyBorder="1" applyAlignment="1"/>
    <xf numFmtId="0" fontId="25" fillId="35" borderId="26" xfId="0" applyFont="1" applyFill="1" applyBorder="1"/>
    <xf numFmtId="0" fontId="25" fillId="35" borderId="26" xfId="0" applyFont="1" applyFill="1" applyBorder="1" applyAlignment="1"/>
    <xf numFmtId="0" fontId="25" fillId="43" borderId="30" xfId="47" applyFont="1" applyFill="1" applyBorder="1"/>
    <xf numFmtId="0" fontId="25" fillId="43" borderId="26" xfId="47" applyFont="1" applyFill="1" applyBorder="1" applyAlignment="1"/>
    <xf numFmtId="0" fontId="25" fillId="46" borderId="26" xfId="0" applyFont="1" applyFill="1" applyBorder="1"/>
    <xf numFmtId="0" fontId="25" fillId="46" borderId="26" xfId="0" applyFont="1" applyFill="1" applyBorder="1" applyAlignment="1"/>
    <xf numFmtId="0" fontId="30" fillId="43" borderId="26" xfId="0" applyFont="1" applyFill="1" applyBorder="1"/>
    <xf numFmtId="0" fontId="30" fillId="43" borderId="26" xfId="0" applyFont="1" applyFill="1" applyBorder="1" applyAlignment="1"/>
    <xf numFmtId="1" fontId="25" fillId="41" borderId="19" xfId="0" applyNumberFormat="1" applyFont="1" applyFill="1" applyBorder="1" applyAlignment="1"/>
    <xf numFmtId="0" fontId="25" fillId="41" borderId="26" xfId="0" applyFont="1" applyFill="1" applyBorder="1" applyAlignment="1">
      <alignment horizontal="right"/>
    </xf>
    <xf numFmtId="0" fontId="25" fillId="41" borderId="11" xfId="0" applyFont="1" applyFill="1" applyBorder="1"/>
    <xf numFmtId="0" fontId="25" fillId="41" borderId="30" xfId="0" applyFont="1" applyFill="1" applyBorder="1"/>
    <xf numFmtId="0" fontId="30" fillId="41" borderId="30" xfId="0" applyFont="1" applyFill="1" applyBorder="1"/>
    <xf numFmtId="0" fontId="30" fillId="34" borderId="30" xfId="46" applyFont="1" applyFill="1" applyBorder="1" applyAlignment="1">
      <alignment horizontal="left"/>
    </xf>
    <xf numFmtId="0" fontId="25" fillId="34" borderId="30" xfId="0" applyFont="1" applyFill="1" applyBorder="1"/>
    <xf numFmtId="0" fontId="30" fillId="41" borderId="30" xfId="46" applyFont="1" applyFill="1" applyBorder="1"/>
    <xf numFmtId="0" fontId="30" fillId="34" borderId="30" xfId="0" applyFont="1" applyFill="1" applyBorder="1"/>
    <xf numFmtId="0" fontId="0" fillId="33" borderId="23" xfId="42" applyNumberFormat="1" applyFont="1" applyFill="1" applyBorder="1" applyAlignment="1">
      <alignment horizontal="left" indent="3"/>
    </xf>
    <xf numFmtId="166" fontId="16" fillId="0" borderId="34" xfId="0" applyNumberFormat="1" applyFont="1" applyBorder="1" applyAlignment="1">
      <alignment horizontal="center"/>
    </xf>
    <xf numFmtId="44" fontId="30" fillId="34" borderId="29" xfId="48" applyFont="1" applyFill="1" applyBorder="1"/>
    <xf numFmtId="44" fontId="0" fillId="0" borderId="16" xfId="42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right"/>
    </xf>
    <xf numFmtId="0" fontId="20" fillId="34" borderId="22" xfId="42" applyNumberFormat="1" applyFont="1" applyFill="1" applyBorder="1"/>
    <xf numFmtId="14" fontId="20" fillId="0" borderId="22" xfId="0" applyNumberFormat="1" applyFont="1" applyFill="1" applyBorder="1"/>
    <xf numFmtId="44" fontId="20" fillId="0" borderId="22" xfId="42" applyFont="1" applyFill="1" applyBorder="1"/>
    <xf numFmtId="0" fontId="20" fillId="0" borderId="22" xfId="42" applyNumberFormat="1" applyFont="1" applyFill="1" applyBorder="1"/>
    <xf numFmtId="44" fontId="0" fillId="44" borderId="22" xfId="42" applyFont="1" applyFill="1" applyBorder="1"/>
    <xf numFmtId="0" fontId="0" fillId="35" borderId="22" xfId="42" applyNumberFormat="1" applyFont="1" applyFill="1" applyBorder="1"/>
    <xf numFmtId="14" fontId="19" fillId="0" borderId="22" xfId="0" applyNumberFormat="1" applyFont="1" applyBorder="1"/>
    <xf numFmtId="44" fontId="19" fillId="0" borderId="22" xfId="42" applyFont="1" applyBorder="1"/>
    <xf numFmtId="0" fontId="19" fillId="34" borderId="22" xfId="42" applyNumberFormat="1" applyFont="1" applyFill="1" applyBorder="1"/>
    <xf numFmtId="0" fontId="0" fillId="0" borderId="22" xfId="42" applyNumberFormat="1" applyFont="1" applyFill="1" applyBorder="1"/>
    <xf numFmtId="44" fontId="30" fillId="47" borderId="29" xfId="48" applyFont="1" applyFill="1" applyBorder="1"/>
    <xf numFmtId="44" fontId="30" fillId="47" borderId="26" xfId="48" applyFont="1" applyFill="1" applyBorder="1"/>
    <xf numFmtId="14" fontId="25" fillId="0" borderId="22" xfId="0" applyNumberFormat="1" applyFont="1" applyBorder="1"/>
    <xf numFmtId="0" fontId="27" fillId="0" borderId="0" xfId="49" applyAlignment="1" applyProtection="1"/>
    <xf numFmtId="49" fontId="0" fillId="0" borderId="0" xfId="0" applyNumberFormat="1"/>
    <xf numFmtId="1" fontId="25" fillId="41" borderId="11" xfId="0" applyNumberFormat="1" applyFont="1" applyFill="1" applyBorder="1" applyAlignment="1"/>
    <xf numFmtId="1" fontId="25" fillId="41" borderId="0" xfId="0" applyNumberFormat="1" applyFont="1" applyFill="1" applyBorder="1" applyAlignment="1"/>
    <xf numFmtId="44" fontId="0" fillId="0" borderId="19" xfId="42" applyFont="1" applyFill="1" applyBorder="1"/>
    <xf numFmtId="14" fontId="25" fillId="0" borderId="20" xfId="0" applyNumberFormat="1" applyFont="1" applyBorder="1"/>
    <xf numFmtId="0" fontId="0" fillId="0" borderId="11" xfId="42" applyNumberFormat="1" applyFont="1" applyBorder="1"/>
    <xf numFmtId="1" fontId="25" fillId="0" borderId="19" xfId="0" applyNumberFormat="1" applyFont="1" applyFill="1" applyBorder="1" applyAlignment="1"/>
    <xf numFmtId="1" fontId="25" fillId="0" borderId="11" xfId="0" applyNumberFormat="1" applyFont="1" applyFill="1" applyBorder="1" applyAlignment="1"/>
    <xf numFmtId="0" fontId="25" fillId="0" borderId="26" xfId="0" applyFont="1" applyFill="1" applyBorder="1" applyAlignment="1">
      <alignment horizontal="right"/>
    </xf>
    <xf numFmtId="44" fontId="30" fillId="0" borderId="29" xfId="48" applyFont="1" applyFill="1" applyBorder="1"/>
    <xf numFmtId="44" fontId="30" fillId="0" borderId="26" xfId="48" applyFont="1" applyFill="1" applyBorder="1"/>
    <xf numFmtId="44" fontId="0" fillId="0" borderId="0" xfId="0" applyNumberFormat="1" applyFill="1"/>
    <xf numFmtId="0" fontId="27" fillId="0" borderId="0" xfId="49" applyFill="1" applyAlignment="1" applyProtection="1"/>
    <xf numFmtId="49" fontId="0" fillId="0" borderId="0" xfId="0" applyNumberFormat="1" applyFill="1"/>
    <xf numFmtId="0" fontId="31" fillId="0" borderId="0" xfId="51"/>
    <xf numFmtId="0" fontId="27" fillId="0" borderId="22" xfId="49" applyFill="1" applyBorder="1" applyAlignment="1" applyProtection="1"/>
    <xf numFmtId="0" fontId="36" fillId="0" borderId="0" xfId="52" applyFont="1" applyFill="1"/>
    <xf numFmtId="0" fontId="27" fillId="0" borderId="22" xfId="49" applyFill="1" applyBorder="1" applyAlignment="1" applyProtection="1">
      <alignment horizontal="center"/>
    </xf>
    <xf numFmtId="0" fontId="37" fillId="0" borderId="22" xfId="51" applyFont="1" applyBorder="1"/>
    <xf numFmtId="0" fontId="38" fillId="0" borderId="0" xfId="51" applyFont="1"/>
    <xf numFmtId="0" fontId="29" fillId="0" borderId="22" xfId="52" applyFont="1" applyFill="1" applyBorder="1" applyAlignment="1">
      <alignment horizontal="center" vertical="center" wrapText="1"/>
    </xf>
    <xf numFmtId="49" fontId="29" fillId="0" borderId="22" xfId="52" applyNumberFormat="1" applyFont="1" applyFill="1" applyBorder="1" applyAlignment="1">
      <alignment horizontal="center" vertical="center" wrapText="1"/>
    </xf>
    <xf numFmtId="0" fontId="36" fillId="0" borderId="22" xfId="51" applyFont="1" applyFill="1" applyBorder="1" applyAlignment="1">
      <alignment horizontal="center"/>
    </xf>
    <xf numFmtId="0" fontId="36" fillId="0" borderId="22" xfId="51" applyFont="1" applyFill="1" applyBorder="1"/>
    <xf numFmtId="0" fontId="36" fillId="0" borderId="22" xfId="52" applyFont="1" applyFill="1" applyBorder="1"/>
    <xf numFmtId="0" fontId="36" fillId="0" borderId="22" xfId="51" applyFont="1" applyFill="1" applyBorder="1" applyAlignment="1">
      <alignment wrapText="1"/>
    </xf>
    <xf numFmtId="0" fontId="36" fillId="0" borderId="22" xfId="51" applyFont="1" applyFill="1" applyBorder="1" applyAlignment="1">
      <alignment horizontal="right"/>
    </xf>
    <xf numFmtId="0" fontId="39" fillId="0" borderId="22" xfId="49" applyFont="1" applyFill="1" applyBorder="1" applyAlignment="1" applyProtection="1">
      <alignment horizontal="center"/>
    </xf>
    <xf numFmtId="0" fontId="36" fillId="0" borderId="0" xfId="51" applyFont="1" applyFill="1" applyBorder="1"/>
    <xf numFmtId="49" fontId="36" fillId="0" borderId="22" xfId="52" applyNumberFormat="1" applyFont="1" applyFill="1" applyBorder="1" applyAlignment="1">
      <alignment horizontal="center"/>
    </xf>
    <xf numFmtId="0" fontId="36" fillId="0" borderId="22" xfId="52" applyFont="1" applyFill="1" applyBorder="1" applyAlignment="1">
      <alignment horizontal="center"/>
    </xf>
    <xf numFmtId="0" fontId="40" fillId="0" borderId="22" xfId="49" applyFont="1" applyFill="1" applyBorder="1" applyAlignment="1" applyProtection="1">
      <alignment horizontal="center"/>
    </xf>
    <xf numFmtId="0" fontId="36" fillId="35" borderId="22" xfId="52" applyFont="1" applyFill="1" applyBorder="1" applyAlignment="1">
      <alignment horizontal="center"/>
    </xf>
    <xf numFmtId="0" fontId="36" fillId="35" borderId="22" xfId="52" applyFont="1" applyFill="1" applyBorder="1"/>
    <xf numFmtId="0" fontId="36" fillId="35" borderId="22" xfId="51" applyFont="1" applyFill="1" applyBorder="1"/>
    <xf numFmtId="49" fontId="36" fillId="35" borderId="22" xfId="52" applyNumberFormat="1" applyFont="1" applyFill="1" applyBorder="1" applyAlignment="1">
      <alignment horizontal="center"/>
    </xf>
    <xf numFmtId="0" fontId="39" fillId="35" borderId="22" xfId="49" applyFont="1" applyFill="1" applyBorder="1" applyAlignment="1" applyProtection="1">
      <alignment horizontal="center"/>
    </xf>
    <xf numFmtId="0" fontId="36" fillId="35" borderId="0" xfId="51" applyFont="1" applyFill="1" applyBorder="1"/>
    <xf numFmtId="0" fontId="40" fillId="35" borderId="0" xfId="49" applyFont="1" applyFill="1" applyAlignment="1" applyProtection="1">
      <alignment horizontal="center"/>
    </xf>
    <xf numFmtId="0" fontId="36" fillId="0" borderId="22" xfId="52" applyFont="1" applyFill="1" applyBorder="1" applyAlignment="1">
      <alignment horizontal="right"/>
    </xf>
    <xf numFmtId="49" fontId="36" fillId="0" borderId="0" xfId="52" applyNumberFormat="1" applyFont="1" applyFill="1" applyBorder="1" applyAlignment="1">
      <alignment horizontal="center"/>
    </xf>
    <xf numFmtId="0" fontId="40" fillId="0" borderId="0" xfId="49" applyFont="1" applyAlignment="1" applyProtection="1"/>
    <xf numFmtId="49" fontId="36" fillId="0" borderId="22" xfId="52" applyNumberFormat="1" applyFont="1" applyFill="1" applyBorder="1" applyAlignment="1">
      <alignment horizontal="left" indent="1"/>
    </xf>
    <xf numFmtId="0" fontId="36" fillId="0" borderId="22" xfId="52" applyFont="1" applyFill="1" applyBorder="1" applyAlignment="1">
      <alignment horizontal="left"/>
    </xf>
    <xf numFmtId="0" fontId="36" fillId="0" borderId="22" xfId="52" applyFont="1" applyFill="1" applyBorder="1" applyAlignment="1">
      <alignment wrapText="1"/>
    </xf>
    <xf numFmtId="0" fontId="36" fillId="35" borderId="22" xfId="51" applyFont="1" applyFill="1" applyBorder="1" applyAlignment="1">
      <alignment horizontal="center"/>
    </xf>
    <xf numFmtId="0" fontId="36" fillId="35" borderId="22" xfId="52" applyFont="1" applyFill="1" applyBorder="1" applyAlignment="1">
      <alignment horizontal="left"/>
    </xf>
    <xf numFmtId="0" fontId="36" fillId="35" borderId="22" xfId="52" applyFont="1" applyFill="1" applyBorder="1" applyAlignment="1">
      <alignment horizontal="right"/>
    </xf>
    <xf numFmtId="0" fontId="40" fillId="35" borderId="0" xfId="49" applyFont="1" applyFill="1" applyAlignment="1" applyProtection="1"/>
    <xf numFmtId="0" fontId="29" fillId="0" borderId="22" xfId="52" applyFont="1" applyFill="1" applyBorder="1"/>
    <xf numFmtId="0" fontId="40" fillId="0" borderId="22" xfId="49" applyFont="1" applyFill="1" applyBorder="1" applyAlignment="1" applyProtection="1"/>
    <xf numFmtId="49" fontId="36" fillId="0" borderId="22" xfId="52" applyNumberFormat="1" applyFont="1" applyFill="1" applyBorder="1" applyAlignment="1">
      <alignment horizontal="center" wrapText="1"/>
    </xf>
    <xf numFmtId="0" fontId="40" fillId="0" borderId="22" xfId="49" applyFont="1" applyBorder="1" applyAlignment="1" applyProtection="1"/>
    <xf numFmtId="0" fontId="36" fillId="0" borderId="20" xfId="51" applyFont="1" applyFill="1" applyBorder="1" applyAlignment="1">
      <alignment horizontal="center"/>
    </xf>
    <xf numFmtId="0" fontId="36" fillId="0" borderId="20" xfId="52" applyFont="1" applyFill="1" applyBorder="1" applyAlignment="1">
      <alignment horizontal="center"/>
    </xf>
    <xf numFmtId="0" fontId="36" fillId="0" borderId="20" xfId="52" applyFont="1" applyFill="1" applyBorder="1"/>
    <xf numFmtId="0" fontId="36" fillId="0" borderId="20" xfId="52" applyFont="1" applyFill="1" applyBorder="1" applyAlignment="1">
      <alignment horizontal="left"/>
    </xf>
    <xf numFmtId="49" fontId="36" fillId="0" borderId="20" xfId="52" applyNumberFormat="1" applyFont="1" applyFill="1" applyBorder="1" applyAlignment="1">
      <alignment horizontal="center"/>
    </xf>
    <xf numFmtId="0" fontId="40" fillId="0" borderId="0" xfId="49" applyFont="1" applyFill="1" applyBorder="1" applyAlignment="1" applyProtection="1">
      <alignment horizontal="center"/>
    </xf>
    <xf numFmtId="0" fontId="39" fillId="0" borderId="20" xfId="49" applyFont="1" applyFill="1" applyBorder="1" applyAlignment="1" applyProtection="1">
      <alignment horizontal="center"/>
    </xf>
    <xf numFmtId="0" fontId="36" fillId="35" borderId="22" xfId="51" applyFont="1" applyFill="1" applyBorder="1" applyAlignment="1">
      <alignment horizontal="right"/>
    </xf>
    <xf numFmtId="0" fontId="40" fillId="0" borderId="0" xfId="49" applyFont="1" applyFill="1" applyBorder="1" applyAlignment="1" applyProtection="1"/>
    <xf numFmtId="0" fontId="36" fillId="0" borderId="22" xfId="51" applyFont="1" applyBorder="1"/>
    <xf numFmtId="0" fontId="39" fillId="35" borderId="22" xfId="49" applyFont="1" applyFill="1" applyBorder="1" applyAlignment="1" applyProtection="1"/>
    <xf numFmtId="0" fontId="36" fillId="0" borderId="22" xfId="51" applyNumberFormat="1" applyFont="1" applyFill="1" applyBorder="1" applyAlignment="1">
      <alignment horizontal="right"/>
    </xf>
    <xf numFmtId="0" fontId="36" fillId="0" borderId="22" xfId="51" applyFont="1" applyFill="1" applyBorder="1" applyAlignment="1">
      <alignment horizontal="left"/>
    </xf>
    <xf numFmtId="49" fontId="36" fillId="0" borderId="22" xfId="52" quotePrefix="1" applyNumberFormat="1" applyFont="1" applyFill="1" applyBorder="1" applyAlignment="1">
      <alignment horizontal="center"/>
    </xf>
    <xf numFmtId="0" fontId="39" fillId="0" borderId="0" xfId="49" applyFont="1" applyFill="1" applyBorder="1" applyAlignment="1" applyProtection="1">
      <alignment horizontal="center"/>
    </xf>
    <xf numFmtId="0" fontId="36" fillId="0" borderId="22" xfId="52" applyNumberFormat="1" applyFont="1" applyFill="1" applyBorder="1" applyAlignment="1">
      <alignment horizontal="right"/>
    </xf>
    <xf numFmtId="0" fontId="40" fillId="35" borderId="22" xfId="49" applyFont="1" applyFill="1" applyBorder="1" applyAlignment="1" applyProtection="1"/>
    <xf numFmtId="0" fontId="36" fillId="0" borderId="0" xfId="51" applyFont="1"/>
    <xf numFmtId="0" fontId="36" fillId="0" borderId="22" xfId="51" applyFont="1" applyFill="1" applyBorder="1" applyAlignment="1">
      <alignment horizontal="center" wrapText="1"/>
    </xf>
    <xf numFmtId="0" fontId="36" fillId="35" borderId="22" xfId="51" applyNumberFormat="1" applyFont="1" applyFill="1" applyBorder="1" applyAlignment="1">
      <alignment horizontal="right"/>
    </xf>
    <xf numFmtId="0" fontId="36" fillId="35" borderId="22" xfId="51" applyFont="1" applyFill="1" applyBorder="1" applyAlignment="1">
      <alignment wrapText="1"/>
    </xf>
    <xf numFmtId="0" fontId="36" fillId="0" borderId="0" xfId="52" applyFont="1" applyFill="1" applyBorder="1"/>
    <xf numFmtId="0" fontId="36" fillId="34" borderId="0" xfId="52" applyFont="1" applyFill="1"/>
    <xf numFmtId="0" fontId="36" fillId="34" borderId="22" xfId="51" applyFont="1" applyFill="1" applyBorder="1"/>
    <xf numFmtId="0" fontId="36" fillId="34" borderId="22" xfId="52" applyFont="1" applyFill="1" applyBorder="1"/>
    <xf numFmtId="49" fontId="36" fillId="34" borderId="22" xfId="52" applyNumberFormat="1" applyFont="1" applyFill="1" applyBorder="1" applyAlignment="1">
      <alignment horizontal="center"/>
    </xf>
    <xf numFmtId="0" fontId="39" fillId="0" borderId="0" xfId="49" applyFont="1" applyFill="1" applyBorder="1" applyAlignment="1" applyProtection="1"/>
    <xf numFmtId="0" fontId="36" fillId="0" borderId="0" xfId="51" applyFont="1" applyFill="1"/>
    <xf numFmtId="0" fontId="40" fillId="0" borderId="0" xfId="49" applyFont="1" applyFill="1" applyAlignment="1" applyProtection="1"/>
    <xf numFmtId="0" fontId="36" fillId="0" borderId="0" xfId="51" applyFont="1" applyFill="1" applyBorder="1" applyAlignment="1">
      <alignment horizontal="center"/>
    </xf>
    <xf numFmtId="0" fontId="39" fillId="0" borderId="0" xfId="49" applyFont="1" applyFill="1" applyAlignment="1" applyProtection="1">
      <alignment horizontal="center"/>
    </xf>
    <xf numFmtId="0" fontId="41" fillId="0" borderId="35" xfId="51" applyFont="1" applyBorder="1" applyAlignment="1">
      <alignment horizontal="left" indent="1"/>
    </xf>
    <xf numFmtId="0" fontId="36" fillId="34" borderId="22" xfId="51" applyFont="1" applyFill="1" applyBorder="1" applyAlignment="1">
      <alignment horizontal="center"/>
    </xf>
    <xf numFmtId="0" fontId="36" fillId="34" borderId="22" xfId="51" applyFont="1" applyFill="1" applyBorder="1" applyAlignment="1">
      <alignment horizontal="right"/>
    </xf>
    <xf numFmtId="0" fontId="36" fillId="34" borderId="22" xfId="51" applyFont="1" applyFill="1" applyBorder="1" applyAlignment="1">
      <alignment horizontal="center" wrapText="1"/>
    </xf>
    <xf numFmtId="0" fontId="36" fillId="34" borderId="0" xfId="51" applyFont="1" applyFill="1" applyBorder="1" applyAlignment="1">
      <alignment horizontal="center" wrapText="1"/>
    </xf>
    <xf numFmtId="0" fontId="39" fillId="34" borderId="0" xfId="49" applyFont="1" applyFill="1" applyBorder="1" applyAlignment="1" applyProtection="1">
      <alignment horizontal="center"/>
    </xf>
    <xf numFmtId="0" fontId="39" fillId="34" borderId="22" xfId="49" applyFont="1" applyFill="1" applyBorder="1" applyAlignment="1" applyProtection="1">
      <alignment horizontal="center"/>
    </xf>
    <xf numFmtId="0" fontId="36" fillId="34" borderId="22" xfId="52" applyFont="1" applyFill="1" applyBorder="1" applyAlignment="1">
      <alignment horizontal="center"/>
    </xf>
    <xf numFmtId="0" fontId="40" fillId="34" borderId="22" xfId="49" applyFont="1" applyFill="1" applyBorder="1" applyAlignment="1" applyProtection="1">
      <alignment horizontal="center"/>
    </xf>
    <xf numFmtId="0" fontId="36" fillId="0" borderId="22" xfId="49" applyNumberFormat="1" applyFont="1" applyBorder="1" applyAlignment="1" applyProtection="1">
      <alignment vertical="center"/>
    </xf>
    <xf numFmtId="0" fontId="40" fillId="35" borderId="22" xfId="49" applyFont="1" applyFill="1" applyBorder="1" applyAlignment="1" applyProtection="1">
      <alignment horizontal="center"/>
    </xf>
    <xf numFmtId="0" fontId="42" fillId="0" borderId="22" xfId="54" applyFont="1" applyBorder="1" applyAlignment="1">
      <alignment wrapText="1"/>
    </xf>
    <xf numFmtId="0" fontId="36" fillId="0" borderId="22" xfId="54" applyFont="1" applyBorder="1" applyAlignment="1">
      <alignment wrapText="1"/>
    </xf>
    <xf numFmtId="0" fontId="36" fillId="0" borderId="22" xfId="54" applyFont="1" applyBorder="1" applyAlignment="1">
      <alignment horizontal="center" wrapText="1"/>
    </xf>
    <xf numFmtId="0" fontId="36" fillId="0" borderId="0" xfId="54" applyFont="1" applyAlignment="1">
      <alignment wrapText="1"/>
    </xf>
    <xf numFmtId="0" fontId="36" fillId="35" borderId="22" xfId="54" applyFont="1" applyFill="1" applyBorder="1" applyAlignment="1">
      <alignment wrapText="1"/>
    </xf>
    <xf numFmtId="0" fontId="36" fillId="35" borderId="22" xfId="54" applyFont="1" applyFill="1" applyBorder="1" applyAlignment="1">
      <alignment horizontal="center" wrapText="1"/>
    </xf>
    <xf numFmtId="0" fontId="36" fillId="35" borderId="0" xfId="54" applyFont="1" applyFill="1" applyAlignment="1">
      <alignment wrapText="1"/>
    </xf>
    <xf numFmtId="0" fontId="42" fillId="35" borderId="22" xfId="54" applyFont="1" applyFill="1" applyBorder="1" applyAlignment="1">
      <alignment wrapText="1"/>
    </xf>
    <xf numFmtId="0" fontId="36" fillId="35" borderId="22" xfId="54" applyFont="1" applyFill="1" applyBorder="1"/>
    <xf numFmtId="0" fontId="36" fillId="35" borderId="22" xfId="52" applyNumberFormat="1" applyFont="1" applyFill="1" applyBorder="1" applyAlignment="1">
      <alignment horizontal="right"/>
    </xf>
    <xf numFmtId="49" fontId="36" fillId="35" borderId="22" xfId="52" applyNumberFormat="1" applyFont="1" applyFill="1" applyBorder="1" applyAlignment="1">
      <alignment horizontal="center" wrapText="1"/>
    </xf>
    <xf numFmtId="0" fontId="36" fillId="0" borderId="22" xfId="52" applyFont="1" applyFill="1" applyBorder="1" applyAlignment="1">
      <alignment horizontal="center" vertical="center"/>
    </xf>
    <xf numFmtId="0" fontId="36" fillId="0" borderId="0" xfId="52" applyFont="1" applyFill="1" applyAlignment="1">
      <alignment horizontal="center" vertical="center"/>
    </xf>
    <xf numFmtId="0" fontId="36" fillId="35" borderId="0" xfId="51" applyFont="1" applyFill="1"/>
    <xf numFmtId="0" fontId="36" fillId="35" borderId="0" xfId="52" applyFont="1" applyFill="1"/>
    <xf numFmtId="0" fontId="36" fillId="35" borderId="18" xfId="54" applyFont="1" applyFill="1" applyBorder="1" applyAlignment="1">
      <alignment horizontal="center" wrapText="1"/>
    </xf>
    <xf numFmtId="0" fontId="43" fillId="35" borderId="0" xfId="51" applyFont="1" applyFill="1"/>
    <xf numFmtId="0" fontId="43" fillId="0" borderId="0" xfId="51" applyFont="1"/>
    <xf numFmtId="0" fontId="36" fillId="0" borderId="20" xfId="51" applyFont="1" applyBorder="1"/>
    <xf numFmtId="49" fontId="36" fillId="0" borderId="22" xfId="52" applyNumberFormat="1" applyFont="1" applyFill="1" applyBorder="1" applyAlignment="1">
      <alignment horizontal="left"/>
    </xf>
    <xf numFmtId="49" fontId="36" fillId="35" borderId="22" xfId="52" applyNumberFormat="1" applyFont="1" applyFill="1" applyBorder="1" applyAlignment="1">
      <alignment horizontal="left"/>
    </xf>
    <xf numFmtId="14" fontId="36" fillId="0" borderId="22" xfId="52" applyNumberFormat="1" applyFont="1" applyFill="1" applyBorder="1" applyAlignment="1">
      <alignment horizontal="center"/>
    </xf>
    <xf numFmtId="0" fontId="36" fillId="0" borderId="22" xfId="52" quotePrefix="1" applyFont="1" applyFill="1" applyBorder="1"/>
    <xf numFmtId="0" fontId="44" fillId="34" borderId="22" xfId="49" applyFont="1" applyFill="1" applyBorder="1" applyAlignment="1" applyProtection="1"/>
    <xf numFmtId="0" fontId="36" fillId="0" borderId="26" xfId="52" applyFont="1" applyFill="1" applyBorder="1"/>
    <xf numFmtId="0" fontId="45" fillId="41" borderId="22" xfId="51" applyFont="1" applyFill="1" applyBorder="1"/>
    <xf numFmtId="0" fontId="36" fillId="35" borderId="22" xfId="49" applyNumberFormat="1" applyFont="1" applyFill="1" applyBorder="1" applyAlignment="1" applyProtection="1">
      <alignment vertical="center"/>
    </xf>
    <xf numFmtId="0" fontId="36" fillId="33" borderId="22" xfId="52" applyFont="1" applyFill="1" applyBorder="1"/>
    <xf numFmtId="0" fontId="33" fillId="0" borderId="0" xfId="51" applyFont="1"/>
    <xf numFmtId="0" fontId="39" fillId="35" borderId="22" xfId="49" applyFont="1" applyFill="1" applyBorder="1" applyAlignment="1" applyProtection="1">
      <alignment wrapText="1"/>
    </xf>
    <xf numFmtId="2" fontId="36" fillId="0" borderId="22" xfId="52" applyNumberFormat="1" applyFont="1" applyFill="1" applyBorder="1" applyAlignment="1">
      <alignment horizontal="center"/>
    </xf>
    <xf numFmtId="0" fontId="36" fillId="33" borderId="22" xfId="51" applyFont="1" applyFill="1" applyBorder="1"/>
    <xf numFmtId="0" fontId="46" fillId="0" borderId="0" xfId="51" applyFont="1"/>
    <xf numFmtId="44" fontId="0" fillId="38" borderId="18" xfId="42" applyFont="1" applyFill="1" applyBorder="1" applyAlignment="1">
      <alignment horizontal="center" vertical="center"/>
    </xf>
    <xf numFmtId="44" fontId="0" fillId="38" borderId="20" xfId="42" applyFont="1" applyFill="1" applyBorder="1" applyAlignment="1">
      <alignment horizontal="center" vertical="center"/>
    </xf>
    <xf numFmtId="0" fontId="47" fillId="41" borderId="11" xfId="0" applyFont="1" applyFill="1" applyBorder="1"/>
    <xf numFmtId="0" fontId="0" fillId="35" borderId="14" xfId="42" applyNumberFormat="1" applyFont="1" applyFill="1" applyBorder="1"/>
    <xf numFmtId="0" fontId="0" fillId="48" borderId="14" xfId="42" applyNumberFormat="1" applyFont="1" applyFill="1" applyBorder="1"/>
    <xf numFmtId="0" fontId="14" fillId="35" borderId="14" xfId="42" applyNumberFormat="1" applyFont="1" applyFill="1" applyBorder="1"/>
    <xf numFmtId="44" fontId="0" fillId="38" borderId="18" xfId="42" applyFont="1" applyFill="1" applyBorder="1" applyAlignment="1">
      <alignment horizontal="center" vertical="center"/>
    </xf>
    <xf numFmtId="44" fontId="0" fillId="38" borderId="20" xfId="42" applyFont="1" applyFill="1" applyBorder="1" applyAlignment="1">
      <alignment horizontal="center" vertical="center"/>
    </xf>
    <xf numFmtId="0" fontId="18" fillId="0" borderId="0" xfId="0" applyFont="1"/>
    <xf numFmtId="44" fontId="30" fillId="34" borderId="0" xfId="48" applyFont="1" applyFill="1" applyBorder="1"/>
    <xf numFmtId="0" fontId="14" fillId="43" borderId="0" xfId="0" applyFont="1" applyFill="1" applyBorder="1"/>
    <xf numFmtId="1" fontId="25" fillId="43" borderId="11" xfId="0" applyNumberFormat="1" applyFont="1" applyFill="1" applyBorder="1" applyAlignment="1"/>
    <xf numFmtId="0" fontId="0" fillId="0" borderId="0" xfId="0" quotePrefix="1"/>
    <xf numFmtId="49" fontId="0" fillId="0" borderId="0" xfId="0" quotePrefix="1" applyNumberFormat="1"/>
    <xf numFmtId="44" fontId="30" fillId="49" borderId="26" xfId="48" applyFont="1" applyFill="1" applyBorder="1"/>
    <xf numFmtId="44" fontId="14" fillId="0" borderId="15" xfId="42" applyFont="1" applyBorder="1"/>
    <xf numFmtId="0" fontId="49" fillId="0" borderId="0" xfId="0" applyFont="1"/>
    <xf numFmtId="0" fontId="50" fillId="41" borderId="26" xfId="0" applyFont="1" applyFill="1" applyBorder="1" applyAlignment="1"/>
    <xf numFmtId="1" fontId="50" fillId="41" borderId="19" xfId="0" applyNumberFormat="1" applyFont="1" applyFill="1" applyBorder="1" applyAlignment="1"/>
    <xf numFmtId="1" fontId="50" fillId="41" borderId="11" xfId="0" applyNumberFormat="1" applyFont="1" applyFill="1" applyBorder="1" applyAlignment="1"/>
    <xf numFmtId="0" fontId="50" fillId="0" borderId="30" xfId="0" applyFont="1" applyFill="1" applyBorder="1"/>
    <xf numFmtId="0" fontId="50" fillId="41" borderId="26" xfId="0" applyFont="1" applyFill="1" applyBorder="1" applyAlignment="1">
      <alignment horizontal="right"/>
    </xf>
    <xf numFmtId="44" fontId="51" fillId="34" borderId="29" xfId="48" applyFont="1" applyFill="1" applyBorder="1"/>
    <xf numFmtId="44" fontId="51" fillId="34" borderId="26" xfId="48" applyFont="1" applyFill="1" applyBorder="1"/>
    <xf numFmtId="44" fontId="49" fillId="0" borderId="0" xfId="0" applyNumberFormat="1" applyFont="1"/>
    <xf numFmtId="49" fontId="49" fillId="0" borderId="0" xfId="0" applyNumberFormat="1" applyFont="1"/>
    <xf numFmtId="0" fontId="27" fillId="0" borderId="0" xfId="49" applyAlignment="1" applyProtection="1">
      <alignment vertical="center"/>
    </xf>
    <xf numFmtId="0" fontId="25" fillId="41" borderId="0" xfId="0" applyFont="1" applyFill="1" applyBorder="1" applyAlignment="1"/>
    <xf numFmtId="44" fontId="30" fillId="50" borderId="26" xfId="48" applyFont="1" applyFill="1" applyBorder="1"/>
    <xf numFmtId="14" fontId="25" fillId="35" borderId="22" xfId="0" applyNumberFormat="1" applyFont="1" applyFill="1" applyBorder="1"/>
    <xf numFmtId="0" fontId="14" fillId="0" borderId="14" xfId="42" applyNumberFormat="1" applyFont="1" applyFill="1" applyBorder="1"/>
    <xf numFmtId="6" fontId="25" fillId="41" borderId="0" xfId="0" applyNumberFormat="1" applyFont="1" applyFill="1" applyBorder="1" applyAlignment="1"/>
    <xf numFmtId="44" fontId="0" fillId="0" borderId="0" xfId="42" applyFont="1" applyBorder="1"/>
    <xf numFmtId="14" fontId="0" fillId="0" borderId="22" xfId="0" applyNumberFormat="1" applyBorder="1" applyAlignment="1">
      <alignment horizontal="center"/>
    </xf>
    <xf numFmtId="0" fontId="0" fillId="34" borderId="22" xfId="42" applyNumberFormat="1" applyFont="1" applyFill="1" applyBorder="1" applyAlignment="1">
      <alignment horizontal="center"/>
    </xf>
    <xf numFmtId="44" fontId="0" fillId="0" borderId="0" xfId="42" applyFont="1" applyAlignment="1">
      <alignment horizontal="center"/>
    </xf>
    <xf numFmtId="0" fontId="51" fillId="41" borderId="26" xfId="0" applyFont="1" applyFill="1" applyBorder="1" applyAlignment="1"/>
    <xf numFmtId="0" fontId="51" fillId="41" borderId="30" xfId="0" applyFont="1" applyFill="1" applyBorder="1"/>
    <xf numFmtId="0" fontId="50" fillId="41" borderId="30" xfId="0" applyFont="1" applyFill="1" applyBorder="1"/>
    <xf numFmtId="0" fontId="0" fillId="0" borderId="22" xfId="65" applyNumberFormat="1" applyFont="1" applyBorder="1" applyAlignment="1">
      <alignment horizontal="center"/>
    </xf>
    <xf numFmtId="0" fontId="0" fillId="35" borderId="22" xfId="65" applyNumberFormat="1" applyFont="1" applyFill="1" applyBorder="1" applyAlignment="1">
      <alignment horizontal="center"/>
    </xf>
    <xf numFmtId="0" fontId="0" fillId="35" borderId="22" xfId="42" applyNumberFormat="1" applyFont="1" applyFill="1" applyBorder="1" applyAlignment="1">
      <alignment horizontal="center"/>
    </xf>
    <xf numFmtId="0" fontId="0" fillId="0" borderId="22" xfId="65" applyNumberFormat="1" applyFont="1" applyBorder="1" applyAlignment="1">
      <alignment horizontal="center"/>
    </xf>
    <xf numFmtId="0" fontId="0" fillId="0" borderId="22" xfId="65" applyNumberFormat="1" applyFont="1" applyBorder="1" applyAlignment="1">
      <alignment horizontal="center"/>
    </xf>
    <xf numFmtId="0" fontId="0" fillId="0" borderId="22" xfId="65" applyNumberFormat="1" applyFont="1" applyBorder="1" applyAlignment="1">
      <alignment horizontal="center"/>
    </xf>
    <xf numFmtId="0" fontId="0" fillId="0" borderId="22" xfId="65" applyNumberFormat="1" applyFont="1" applyBorder="1" applyAlignment="1">
      <alignment horizontal="center"/>
    </xf>
    <xf numFmtId="0" fontId="0" fillId="0" borderId="22" xfId="65" applyNumberFormat="1" applyFont="1" applyBorder="1" applyAlignment="1">
      <alignment horizontal="center"/>
    </xf>
    <xf numFmtId="0" fontId="0" fillId="0" borderId="22" xfId="65" applyNumberFormat="1" applyFont="1" applyBorder="1" applyAlignment="1">
      <alignment horizontal="center"/>
    </xf>
    <xf numFmtId="0" fontId="0" fillId="0" borderId="22" xfId="65" applyNumberFormat="1" applyFont="1" applyBorder="1" applyAlignment="1">
      <alignment horizontal="center"/>
    </xf>
    <xf numFmtId="0" fontId="16" fillId="0" borderId="34" xfId="0" applyFont="1" applyBorder="1" applyAlignment="1">
      <alignment horizontal="center" wrapText="1"/>
    </xf>
    <xf numFmtId="0" fontId="25" fillId="41" borderId="29" xfId="0" applyFont="1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1" fillId="0" borderId="0" xfId="0" applyFont="1" applyAlignment="1">
      <alignment horizontal="center"/>
    </xf>
    <xf numFmtId="0" fontId="16" fillId="0" borderId="33" xfId="0" applyFont="1" applyBorder="1" applyAlignment="1">
      <alignment wrapText="1"/>
    </xf>
    <xf numFmtId="0" fontId="16" fillId="0" borderId="32" xfId="0" applyFont="1" applyBorder="1" applyAlignment="1">
      <alignment horizontal="center"/>
    </xf>
    <xf numFmtId="0" fontId="29" fillId="0" borderId="32" xfId="0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6" fillId="0" borderId="32" xfId="0" applyFont="1" applyBorder="1" applyAlignment="1">
      <alignment horizontal="center" wrapText="1"/>
    </xf>
    <xf numFmtId="0" fontId="16" fillId="0" borderId="36" xfId="0" applyFont="1" applyBorder="1" applyAlignment="1">
      <alignment horizontal="center" wrapText="1"/>
    </xf>
    <xf numFmtId="0" fontId="0" fillId="0" borderId="37" xfId="0" applyBorder="1" applyAlignment="1"/>
    <xf numFmtId="0" fontId="0" fillId="0" borderId="38" xfId="0" applyBorder="1" applyAlignment="1"/>
    <xf numFmtId="0" fontId="0" fillId="0" borderId="39" xfId="0" applyBorder="1" applyAlignment="1"/>
    <xf numFmtId="0" fontId="29" fillId="0" borderId="32" xfId="0" applyFont="1" applyFill="1" applyBorder="1" applyAlignment="1">
      <alignment horizontal="center" vertical="center"/>
    </xf>
    <xf numFmtId="0" fontId="0" fillId="0" borderId="32" xfId="0" applyBorder="1" applyAlignment="1"/>
    <xf numFmtId="0" fontId="16" fillId="0" borderId="34" xfId="0" applyFont="1" applyBorder="1" applyAlignment="1">
      <alignment horizontal="center"/>
    </xf>
    <xf numFmtId="44" fontId="0" fillId="33" borderId="18" xfId="42" applyFont="1" applyFill="1" applyBorder="1" applyAlignment="1">
      <alignment horizontal="center" wrapText="1"/>
    </xf>
    <xf numFmtId="0" fontId="0" fillId="0" borderId="19" xfId="0" applyBorder="1" applyAlignment="1"/>
    <xf numFmtId="0" fontId="0" fillId="0" borderId="20" xfId="0" applyBorder="1" applyAlignment="1"/>
    <xf numFmtId="44" fontId="16" fillId="38" borderId="23" xfId="42" applyFont="1" applyFill="1" applyBorder="1" applyAlignment="1">
      <alignment horizontal="center"/>
    </xf>
    <xf numFmtId="44" fontId="16" fillId="38" borderId="21" xfId="42" applyFont="1" applyFill="1" applyBorder="1" applyAlignment="1">
      <alignment horizontal="center"/>
    </xf>
    <xf numFmtId="44" fontId="16" fillId="39" borderId="23" xfId="42" applyFont="1" applyFill="1" applyBorder="1" applyAlignment="1">
      <alignment horizontal="center"/>
    </xf>
    <xf numFmtId="44" fontId="16" fillId="39" borderId="21" xfId="42" applyFont="1" applyFill="1" applyBorder="1" applyAlignment="1">
      <alignment horizontal="center"/>
    </xf>
    <xf numFmtId="44" fontId="16" fillId="39" borderId="24" xfId="42" applyFont="1" applyFill="1" applyBorder="1" applyAlignment="1">
      <alignment horizontal="center"/>
    </xf>
    <xf numFmtId="44" fontId="0" fillId="38" borderId="18" xfId="42" applyFont="1" applyFill="1" applyBorder="1" applyAlignment="1">
      <alignment horizontal="center" wrapText="1"/>
    </xf>
    <xf numFmtId="44" fontId="0" fillId="38" borderId="20" xfId="42" applyFont="1" applyFill="1" applyBorder="1" applyAlignment="1">
      <alignment horizontal="center" wrapText="1"/>
    </xf>
    <xf numFmtId="44" fontId="0" fillId="38" borderId="18" xfId="42" applyFont="1" applyFill="1" applyBorder="1" applyAlignment="1">
      <alignment horizontal="center" vertical="center"/>
    </xf>
    <xf numFmtId="44" fontId="0" fillId="38" borderId="20" xfId="42" applyFont="1" applyFill="1" applyBorder="1" applyAlignment="1">
      <alignment horizontal="center" vertical="center"/>
    </xf>
    <xf numFmtId="44" fontId="0" fillId="39" borderId="18" xfId="42" applyFont="1" applyFill="1" applyBorder="1" applyAlignment="1">
      <alignment horizontal="center" wrapText="1"/>
    </xf>
    <xf numFmtId="44" fontId="0" fillId="39" borderId="20" xfId="42" applyFont="1" applyFill="1" applyBorder="1" applyAlignment="1">
      <alignment horizontal="center" wrapText="1"/>
    </xf>
    <xf numFmtId="44" fontId="0" fillId="39" borderId="18" xfId="42" applyFont="1" applyFill="1" applyBorder="1" applyAlignment="1">
      <alignment horizontal="center" vertical="center" wrapText="1"/>
    </xf>
    <xf numFmtId="44" fontId="0" fillId="39" borderId="20" xfId="42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/>
    </xf>
    <xf numFmtId="0" fontId="29" fillId="0" borderId="18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wrapText="1"/>
    </xf>
    <xf numFmtId="0" fontId="29" fillId="0" borderId="20" xfId="0" applyFont="1" applyFill="1" applyBorder="1" applyAlignment="1">
      <alignment horizontal="center" wrapText="1"/>
    </xf>
    <xf numFmtId="0" fontId="29" fillId="0" borderId="23" xfId="0" applyFont="1" applyFill="1" applyBorder="1" applyAlignment="1">
      <alignment horizontal="center"/>
    </xf>
    <xf numFmtId="0" fontId="29" fillId="0" borderId="21" xfId="0" applyFont="1" applyFill="1" applyBorder="1" applyAlignment="1">
      <alignment horizontal="center"/>
    </xf>
    <xf numFmtId="0" fontId="29" fillId="0" borderId="24" xfId="0" applyFont="1" applyFill="1" applyBorder="1" applyAlignment="1">
      <alignment horizontal="center"/>
    </xf>
  </cellXfs>
  <cellStyles count="74">
    <cellStyle name="20% - Accent1" xfId="19" builtinId="30" customBuiltin="1"/>
    <cellStyle name="20% - Accent1 2" xfId="56"/>
    <cellStyle name="20% - Accent2" xfId="23" builtinId="34" customBuiltin="1"/>
    <cellStyle name="20% - Accent2 2" xfId="57"/>
    <cellStyle name="20% - Accent3" xfId="27" builtinId="38" customBuiltin="1"/>
    <cellStyle name="20% - Accent3 2" xfId="58"/>
    <cellStyle name="20% - Accent4" xfId="31" builtinId="42" customBuiltin="1"/>
    <cellStyle name="20% - Accent4 2" xfId="59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3 2" xfId="60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3 2" xfId="61"/>
    <cellStyle name="60% - Accent4" xfId="33" builtinId="44" customBuiltin="1"/>
    <cellStyle name="60% - Accent4 2" xfId="62"/>
    <cellStyle name="60% - Accent5" xfId="37" builtinId="48" customBuiltin="1"/>
    <cellStyle name="60% - Accent6" xfId="41" builtinId="52" customBuiltin="1"/>
    <cellStyle name="60% - Accent6 2" xfId="63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64"/>
    <cellStyle name="Currency" xfId="42" builtinId="4"/>
    <cellStyle name="Currency 2" xfId="44"/>
    <cellStyle name="Currency 2 2" xfId="55"/>
    <cellStyle name="Currency 2 2 2" xfId="67"/>
    <cellStyle name="Currency 2 3" xfId="66"/>
    <cellStyle name="Currency 3" xfId="48"/>
    <cellStyle name="Currency 3 2" xfId="68"/>
    <cellStyle name="Currency 4" xfId="50"/>
    <cellStyle name="Currency 4 2" xfId="69"/>
    <cellStyle name="Currency 5" xfId="6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/>
    <cellStyle name="Normal 2 2" xfId="53"/>
    <cellStyle name="Normal 2 2 2" xfId="70"/>
    <cellStyle name="Normal 3" xfId="54"/>
    <cellStyle name="Normal 4" xfId="47"/>
    <cellStyle name="Normal 5" xfId="51"/>
    <cellStyle name="Normal_SLSBS MEMBERS as at Oct 2008" xfId="52"/>
    <cellStyle name="Note" xfId="15" builtinId="10" customBuiltin="1"/>
    <cellStyle name="Note 2" xfId="71"/>
    <cellStyle name="Output" xfId="10" builtinId="21" customBuiltin="1"/>
    <cellStyle name="Title" xfId="1" builtinId="15" customBuiltin="1"/>
    <cellStyle name="Title 2" xfId="45"/>
    <cellStyle name="Title 2 2" xfId="73"/>
    <cellStyle name="Title 3" xfId="72"/>
    <cellStyle name="Total" xfId="17" builtinId="25" customBuiltin="1"/>
    <cellStyle name="Warning Text" xfId="14" builtinId="11" customBuiltin="1"/>
  </cellStyles>
  <dxfs count="5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Rajapaksha-krukshan@gmail.com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mailto:Rajapaksha-krukshan@gmail.com" TargetMode="External"/><Relationship Id="rId21" Type="http://schemas.openxmlformats.org/officeDocument/2006/relationships/hyperlink" Target="mailto:anoma15@optusnet.com.au" TargetMode="External"/><Relationship Id="rId42" Type="http://schemas.openxmlformats.org/officeDocument/2006/relationships/hyperlink" Target="mailto:rajika34@yahoo.com" TargetMode="External"/><Relationship Id="rId63" Type="http://schemas.openxmlformats.org/officeDocument/2006/relationships/hyperlink" Target="mailto:sajithr@bigpond.com" TargetMode="External"/><Relationship Id="rId84" Type="http://schemas.openxmlformats.org/officeDocument/2006/relationships/hyperlink" Target="mailto:krk@westnet.com.au" TargetMode="External"/><Relationship Id="rId138" Type="http://schemas.openxmlformats.org/officeDocument/2006/relationships/hyperlink" Target="mailto:kasupc@yahoo.com" TargetMode="External"/><Relationship Id="rId159" Type="http://schemas.openxmlformats.org/officeDocument/2006/relationships/hyperlink" Target="mailto:tanushka.dayananda@gmail.com" TargetMode="External"/><Relationship Id="rId170" Type="http://schemas.openxmlformats.org/officeDocument/2006/relationships/hyperlink" Target="mailto:chamila.warnapala@gmail.com" TargetMode="External"/><Relationship Id="rId191" Type="http://schemas.openxmlformats.org/officeDocument/2006/relationships/hyperlink" Target="mailto:uchitha.r@gmail.com" TargetMode="External"/><Relationship Id="rId205" Type="http://schemas.openxmlformats.org/officeDocument/2006/relationships/hyperlink" Target="mailto:damika@arach.net.au" TargetMode="External"/><Relationship Id="rId107" Type="http://schemas.openxmlformats.org/officeDocument/2006/relationships/hyperlink" Target="mailto:samanthi_wi@yahoo.com.au" TargetMode="External"/><Relationship Id="rId11" Type="http://schemas.openxmlformats.org/officeDocument/2006/relationships/hyperlink" Target="mailto:Shaakya@gmail.com" TargetMode="External"/><Relationship Id="rId32" Type="http://schemas.openxmlformats.org/officeDocument/2006/relationships/hyperlink" Target="mailto:Lionel.Kodagoda@slcsofwa.org" TargetMode="External"/><Relationship Id="rId37" Type="http://schemas.openxmlformats.org/officeDocument/2006/relationships/hyperlink" Target="mailto:lmartin23@iinet.net.au" TargetMode="External"/><Relationship Id="rId53" Type="http://schemas.openxmlformats.org/officeDocument/2006/relationships/hyperlink" Target="mailto:Lakshman.Alles@cbs.curtin.edu.au" TargetMode="External"/><Relationship Id="rId58" Type="http://schemas.openxmlformats.org/officeDocument/2006/relationships/hyperlink" Target="mailto:dsguna@yahoo.com" TargetMode="External"/><Relationship Id="rId74" Type="http://schemas.openxmlformats.org/officeDocument/2006/relationships/hyperlink" Target="mailto:nilanka.nanayakkara@ghd.com.au" TargetMode="External"/><Relationship Id="rId79" Type="http://schemas.openxmlformats.org/officeDocument/2006/relationships/hyperlink" Target="mailto:uaejayantha@iinet.net.au" TargetMode="External"/><Relationship Id="rId102" Type="http://schemas.openxmlformats.org/officeDocument/2006/relationships/hyperlink" Target="mailto:Wickramasinghe-niranji_w@yahoo.com" TargetMode="External"/><Relationship Id="rId123" Type="http://schemas.openxmlformats.org/officeDocument/2006/relationships/hyperlink" Target="mailto:jayanthi150@yahoo.com" TargetMode="External"/><Relationship Id="rId128" Type="http://schemas.openxmlformats.org/officeDocument/2006/relationships/hyperlink" Target="mailto:dhammika.priyantha@gmail.com" TargetMode="External"/><Relationship Id="rId144" Type="http://schemas.openxmlformats.org/officeDocument/2006/relationships/hyperlink" Target="mailto:mawije@iinet.net.au" TargetMode="External"/><Relationship Id="rId149" Type="http://schemas.openxmlformats.org/officeDocument/2006/relationships/hyperlink" Target="mailto:dssmail@gmail.com" TargetMode="External"/><Relationship Id="rId5" Type="http://schemas.openxmlformats.org/officeDocument/2006/relationships/hyperlink" Target="mailto:T.Chandratilleke@curtin.edu.au" TargetMode="External"/><Relationship Id="rId90" Type="http://schemas.openxmlformats.org/officeDocument/2006/relationships/hyperlink" Target="mailto:rohanw2@bigpond.com" TargetMode="External"/><Relationship Id="rId95" Type="http://schemas.openxmlformats.org/officeDocument/2006/relationships/hyperlink" Target="mailto:rbandarage@iinet.net.au" TargetMode="External"/><Relationship Id="rId160" Type="http://schemas.openxmlformats.org/officeDocument/2006/relationships/hyperlink" Target="mailto:manonjalee@yahoo.com" TargetMode="External"/><Relationship Id="rId165" Type="http://schemas.openxmlformats.org/officeDocument/2006/relationships/hyperlink" Target="mailto:sarathgr53@gmail.com" TargetMode="External"/><Relationship Id="rId181" Type="http://schemas.openxmlformats.org/officeDocument/2006/relationships/hyperlink" Target="mailto:kuruppup1963@yahoo.com" TargetMode="External"/><Relationship Id="rId186" Type="http://schemas.openxmlformats.org/officeDocument/2006/relationships/hyperlink" Target="mailto:nmahendra@gmail.com" TargetMode="External"/><Relationship Id="rId211" Type="http://schemas.openxmlformats.org/officeDocument/2006/relationships/hyperlink" Target="mailto:indika.athukorala@yahoo.com" TargetMode="External"/><Relationship Id="rId22" Type="http://schemas.openxmlformats.org/officeDocument/2006/relationships/hyperlink" Target="mailto:Theja@primusonline.com.au" TargetMode="External"/><Relationship Id="rId27" Type="http://schemas.openxmlformats.org/officeDocument/2006/relationships/hyperlink" Target="mailto:naljaya@iinet.net.au" TargetMode="External"/><Relationship Id="rId43" Type="http://schemas.openxmlformats.org/officeDocument/2006/relationships/hyperlink" Target="mailto:h.rajamanthri@gmail.com" TargetMode="External"/><Relationship Id="rId48" Type="http://schemas.openxmlformats.org/officeDocument/2006/relationships/hyperlink" Target="mailto:athilak@bigpond.net.au" TargetMode="External"/><Relationship Id="rId64" Type="http://schemas.openxmlformats.org/officeDocument/2006/relationships/hyperlink" Target="mailto:ranjansanath@hotmail.com" TargetMode="External"/><Relationship Id="rId69" Type="http://schemas.openxmlformats.org/officeDocument/2006/relationships/hyperlink" Target="mailto:snajeewagayani@hotmail.com" TargetMode="External"/><Relationship Id="rId113" Type="http://schemas.openxmlformats.org/officeDocument/2006/relationships/hyperlink" Target="mailto:dimuthu_iud@yahoo.com.au" TargetMode="External"/><Relationship Id="rId118" Type="http://schemas.openxmlformats.org/officeDocument/2006/relationships/hyperlink" Target="mailto:lak2mail@gmail.com" TargetMode="External"/><Relationship Id="rId134" Type="http://schemas.openxmlformats.org/officeDocument/2006/relationships/hyperlink" Target="mailto:Shoba.Senasinghe@coogee.com.au" TargetMode="External"/><Relationship Id="rId139" Type="http://schemas.openxmlformats.org/officeDocument/2006/relationships/hyperlink" Target="mailto:senaka7_w@hotmail.com" TargetMode="External"/><Relationship Id="rId80" Type="http://schemas.openxmlformats.org/officeDocument/2006/relationships/hyperlink" Target="mailto:thushara_dulmith@yahoo.com.au" TargetMode="External"/><Relationship Id="rId85" Type="http://schemas.openxmlformats.org/officeDocument/2006/relationships/hyperlink" Target="mailto:mohan_obey@yahoo.com" TargetMode="External"/><Relationship Id="rId150" Type="http://schemas.openxmlformats.org/officeDocument/2006/relationships/hyperlink" Target="mailto:devikaku@bigpond.com" TargetMode="External"/><Relationship Id="rId155" Type="http://schemas.openxmlformats.org/officeDocument/2006/relationships/hyperlink" Target="mailto:lalithajay@gmail.com" TargetMode="External"/><Relationship Id="rId171" Type="http://schemas.openxmlformats.org/officeDocument/2006/relationships/hyperlink" Target="mailto:mahiliyanage@yahoo.com" TargetMode="External"/><Relationship Id="rId176" Type="http://schemas.openxmlformats.org/officeDocument/2006/relationships/hyperlink" Target="mailto:chamee700@yahoo.com" TargetMode="External"/><Relationship Id="rId192" Type="http://schemas.openxmlformats.org/officeDocument/2006/relationships/hyperlink" Target="mailto:gihanz@gmail.com" TargetMode="External"/><Relationship Id="rId197" Type="http://schemas.openxmlformats.org/officeDocument/2006/relationships/hyperlink" Target="mailto:Sudath.DeSilva@landgate.wa.gov.au" TargetMode="External"/><Relationship Id="rId206" Type="http://schemas.openxmlformats.org/officeDocument/2006/relationships/hyperlink" Target="mailto:amilang77@hotmail.com" TargetMode="External"/><Relationship Id="rId201" Type="http://schemas.openxmlformats.org/officeDocument/2006/relationships/hyperlink" Target="mailto:jrasd@yahoo.com.au" TargetMode="External"/><Relationship Id="rId12" Type="http://schemas.openxmlformats.org/officeDocument/2006/relationships/hyperlink" Target="mailto:sdissa@iprimus.com.au" TargetMode="External"/><Relationship Id="rId17" Type="http://schemas.openxmlformats.org/officeDocument/2006/relationships/hyperlink" Target="mailto:lalithgunathilake394@hotmail.com" TargetMode="External"/><Relationship Id="rId33" Type="http://schemas.openxmlformats.org/officeDocument/2006/relationships/hyperlink" Target="mailto:prasadkumarasinghe@yahoo.com" TargetMode="External"/><Relationship Id="rId38" Type="http://schemas.openxmlformats.org/officeDocument/2006/relationships/hyperlink" Target="mailto:ano_martin@hotmail.com" TargetMode="External"/><Relationship Id="rId59" Type="http://schemas.openxmlformats.org/officeDocument/2006/relationships/hyperlink" Target="mailto:sajee.dezo@gmail.com" TargetMode="External"/><Relationship Id="rId103" Type="http://schemas.openxmlformats.org/officeDocument/2006/relationships/hyperlink" Target="mailto:ajithpan@gmail.com" TargetMode="External"/><Relationship Id="rId108" Type="http://schemas.openxmlformats.org/officeDocument/2006/relationships/hyperlink" Target="mailto:kanishka_pathirana@hotmail.com" TargetMode="External"/><Relationship Id="rId124" Type="http://schemas.openxmlformats.org/officeDocument/2006/relationships/hyperlink" Target="mailto:Asoka.Herath@snowdengroup.com" TargetMode="External"/><Relationship Id="rId129" Type="http://schemas.openxmlformats.org/officeDocument/2006/relationships/hyperlink" Target="mailto:prasadi.weerathunga@gmail.com" TargetMode="External"/><Relationship Id="rId54" Type="http://schemas.openxmlformats.org/officeDocument/2006/relationships/hyperlink" Target="mailto:nihal@maths.curtin.edu.au" TargetMode="External"/><Relationship Id="rId70" Type="http://schemas.openxmlformats.org/officeDocument/2006/relationships/hyperlink" Target="mailto:presap@iinet.net.au" TargetMode="External"/><Relationship Id="rId75" Type="http://schemas.openxmlformats.org/officeDocument/2006/relationships/hyperlink" Target="mailto:Lakshmi.DeSilva@det.wa.edu.au" TargetMode="External"/><Relationship Id="rId91" Type="http://schemas.openxmlformats.org/officeDocument/2006/relationships/hyperlink" Target="mailto:padw65@hotmail.com" TargetMode="External"/><Relationship Id="rId96" Type="http://schemas.openxmlformats.org/officeDocument/2006/relationships/hyperlink" Target="mailto:kalinga_y@hotmail.com" TargetMode="External"/><Relationship Id="rId140" Type="http://schemas.openxmlformats.org/officeDocument/2006/relationships/hyperlink" Target="mailto:lalithpremaratne@yahoo.com" TargetMode="External"/><Relationship Id="rId145" Type="http://schemas.openxmlformats.org/officeDocument/2006/relationships/hyperlink" Target="mailto:senaratna.mala@gmail.com" TargetMode="External"/><Relationship Id="rId161" Type="http://schemas.openxmlformats.org/officeDocument/2006/relationships/hyperlink" Target="mailto:rohithae@hotmail.com" TargetMode="External"/><Relationship Id="rId166" Type="http://schemas.openxmlformats.org/officeDocument/2006/relationships/hyperlink" Target="mailto:lakshikatri@yahoo.com" TargetMode="External"/><Relationship Id="rId182" Type="http://schemas.openxmlformats.org/officeDocument/2006/relationships/hyperlink" Target="mailto:udaya.jayasooriya@gmail.com" TargetMode="External"/><Relationship Id="rId187" Type="http://schemas.openxmlformats.org/officeDocument/2006/relationships/hyperlink" Target="mailto:pavithrai@gmail.com" TargetMode="External"/><Relationship Id="rId1" Type="http://schemas.openxmlformats.org/officeDocument/2006/relationships/hyperlink" Target="mailto:budabey@bigpond.com" TargetMode="External"/><Relationship Id="rId6" Type="http://schemas.openxmlformats.org/officeDocument/2006/relationships/hyperlink" Target="mailto:gehan@iinet.net.au" TargetMode="External"/><Relationship Id="rId212" Type="http://schemas.openxmlformats.org/officeDocument/2006/relationships/hyperlink" Target="mailto:kalingabalasooriya@yahoo.com" TargetMode="External"/><Relationship Id="rId23" Type="http://schemas.openxmlformats.org/officeDocument/2006/relationships/hyperlink" Target="mailto:hewage50@yahoo.com" TargetMode="External"/><Relationship Id="rId28" Type="http://schemas.openxmlformats.org/officeDocument/2006/relationships/hyperlink" Target="mailto:sarath@sarathjayawardana.com" TargetMode="External"/><Relationship Id="rId49" Type="http://schemas.openxmlformats.org/officeDocument/2006/relationships/hyperlink" Target="mailto:chirantha@optusnet.com.au" TargetMode="External"/><Relationship Id="rId114" Type="http://schemas.openxmlformats.org/officeDocument/2006/relationships/hyperlink" Target="mailto:tyronne_J22@yahoo.com" TargetMode="External"/><Relationship Id="rId119" Type="http://schemas.openxmlformats.org/officeDocument/2006/relationships/hyperlink" Target="mailto:erandeesonnadara@yahoo.com" TargetMode="External"/><Relationship Id="rId44" Type="http://schemas.openxmlformats.org/officeDocument/2006/relationships/hyperlink" Target="mailto:mahes.rajakaruna@mainroads.wa.gov.au" TargetMode="External"/><Relationship Id="rId60" Type="http://schemas.openxmlformats.org/officeDocument/2006/relationships/hyperlink" Target="mailto:p.sarukkalige@curtin.edu.au,spranjan@yahoo.com" TargetMode="External"/><Relationship Id="rId65" Type="http://schemas.openxmlformats.org/officeDocument/2006/relationships/hyperlink" Target="mailto:N.Subasinghe@murdoch.edu.au" TargetMode="External"/><Relationship Id="rId81" Type="http://schemas.openxmlformats.org/officeDocument/2006/relationships/hyperlink" Target="mailto:Deepani.Wimalaratne@det.wa.edu.au" TargetMode="External"/><Relationship Id="rId86" Type="http://schemas.openxmlformats.org/officeDocument/2006/relationships/hyperlink" Target="mailto:cyrilbah@hotmail.com" TargetMode="External"/><Relationship Id="rId130" Type="http://schemas.openxmlformats.org/officeDocument/2006/relationships/hyperlink" Target="mailto:kusala.liyanage@gmail.com" TargetMode="External"/><Relationship Id="rId135" Type="http://schemas.openxmlformats.org/officeDocument/2006/relationships/hyperlink" Target="mailto:nmadurapperuma@yahoo.com" TargetMode="External"/><Relationship Id="rId151" Type="http://schemas.openxmlformats.org/officeDocument/2006/relationships/hyperlink" Target="mailto:parakrama.indunil@gmail.com" TargetMode="External"/><Relationship Id="rId156" Type="http://schemas.openxmlformats.org/officeDocument/2006/relationships/hyperlink" Target="mailto:nkosala@gmail.com" TargetMode="External"/><Relationship Id="rId177" Type="http://schemas.openxmlformats.org/officeDocument/2006/relationships/hyperlink" Target="mailto:billabongccc@iinet.net.au" TargetMode="External"/><Relationship Id="rId198" Type="http://schemas.openxmlformats.org/officeDocument/2006/relationships/hyperlink" Target="mailto:nuwan1@gmail.com" TargetMode="External"/><Relationship Id="rId172" Type="http://schemas.openxmlformats.org/officeDocument/2006/relationships/hyperlink" Target="mailto:chamila_saranga@yahoo.com" TargetMode="External"/><Relationship Id="rId193" Type="http://schemas.openxmlformats.org/officeDocument/2006/relationships/hyperlink" Target="mailto:kaushalyep@gmail.com" TargetMode="External"/><Relationship Id="rId202" Type="http://schemas.openxmlformats.org/officeDocument/2006/relationships/hyperlink" Target="mailto:udaya.amaratunge@westernpower.com.au" TargetMode="External"/><Relationship Id="rId207" Type="http://schemas.openxmlformats.org/officeDocument/2006/relationships/hyperlink" Target="mailto:kanchana_g26@yahoo.com" TargetMode="External"/><Relationship Id="rId13" Type="http://schemas.openxmlformats.org/officeDocument/2006/relationships/hyperlink" Target="mailto:elan@iinet.net.au" TargetMode="External"/><Relationship Id="rId18" Type="http://schemas.openxmlformats.org/officeDocument/2006/relationships/hyperlink" Target="mailto:devran@iinet,net.au" TargetMode="External"/><Relationship Id="rId39" Type="http://schemas.openxmlformats.org/officeDocument/2006/relationships/hyperlink" Target="mailto:soma@westnet.com.au" TargetMode="External"/><Relationship Id="rId109" Type="http://schemas.openxmlformats.org/officeDocument/2006/relationships/hyperlink" Target="mailto:nmchami@yahoo.com" TargetMode="External"/><Relationship Id="rId34" Type="http://schemas.openxmlformats.org/officeDocument/2006/relationships/hyperlink" Target="mailto:anu13@optusnet.com.au" TargetMode="External"/><Relationship Id="rId50" Type="http://schemas.openxmlformats.org/officeDocument/2006/relationships/hyperlink" Target="mailto:werapitiya@hotmail.com" TargetMode="External"/><Relationship Id="rId55" Type="http://schemas.openxmlformats.org/officeDocument/2006/relationships/hyperlink" Target="mailto:madirag@hotmail.com" TargetMode="External"/><Relationship Id="rId76" Type="http://schemas.openxmlformats.org/officeDocument/2006/relationships/hyperlink" Target="mailto:w_d_sarathchandra@yahoo.com.au" TargetMode="External"/><Relationship Id="rId97" Type="http://schemas.openxmlformats.org/officeDocument/2006/relationships/hyperlink" Target="mailto:rohini.liyanage7@gmail.com" TargetMode="External"/><Relationship Id="rId104" Type="http://schemas.openxmlformats.org/officeDocument/2006/relationships/hyperlink" Target="mailto:chaturaf@gmail.com" TargetMode="External"/><Relationship Id="rId120" Type="http://schemas.openxmlformats.org/officeDocument/2006/relationships/hyperlink" Target="mailto:gamagenpd@gmail.com" TargetMode="External"/><Relationship Id="rId125" Type="http://schemas.openxmlformats.org/officeDocument/2006/relationships/hyperlink" Target="mailto:samithaperera@yahoo.com" TargetMode="External"/><Relationship Id="rId141" Type="http://schemas.openxmlformats.org/officeDocument/2006/relationships/hyperlink" Target="mailto:Anurawije@aol.com" TargetMode="External"/><Relationship Id="rId146" Type="http://schemas.openxmlformats.org/officeDocument/2006/relationships/hyperlink" Target="mailto:thaaraa1@yahoo.com" TargetMode="External"/><Relationship Id="rId167" Type="http://schemas.openxmlformats.org/officeDocument/2006/relationships/hyperlink" Target="mailto:buddhi9999@gmail.com" TargetMode="External"/><Relationship Id="rId188" Type="http://schemas.openxmlformats.org/officeDocument/2006/relationships/hyperlink" Target="mailto:upul_n@yahoo.com" TargetMode="External"/><Relationship Id="rId7" Type="http://schemas.openxmlformats.org/officeDocument/2006/relationships/hyperlink" Target="mailto:maheshathenabadu@yahoo.co.uk" TargetMode="External"/><Relationship Id="rId71" Type="http://schemas.openxmlformats.org/officeDocument/2006/relationships/hyperlink" Target="mailto:malkanthi.tennakoon@mainroads.wa.gov.au" TargetMode="External"/><Relationship Id="rId92" Type="http://schemas.openxmlformats.org/officeDocument/2006/relationships/hyperlink" Target="mailto:skn.wick@gmail.com" TargetMode="External"/><Relationship Id="rId162" Type="http://schemas.openxmlformats.org/officeDocument/2006/relationships/hyperlink" Target="mailto:rashmikae@yahoo.com" TargetMode="External"/><Relationship Id="rId183" Type="http://schemas.openxmlformats.org/officeDocument/2006/relationships/hyperlink" Target="mailto:amathota@transport.wa.gov.au" TargetMode="External"/><Relationship Id="rId213" Type="http://schemas.openxmlformats.org/officeDocument/2006/relationships/hyperlink" Target="mailto:srisena54@yahoo.com" TargetMode="External"/><Relationship Id="rId2" Type="http://schemas.openxmlformats.org/officeDocument/2006/relationships/hyperlink" Target="mailto:chinthani@yahoo.com" TargetMode="External"/><Relationship Id="rId29" Type="http://schemas.openxmlformats.org/officeDocument/2006/relationships/hyperlink" Target="mailto:santhushakaravita@hotmail.com" TargetMode="External"/><Relationship Id="rId24" Type="http://schemas.openxmlformats.org/officeDocument/2006/relationships/hyperlink" Target="mailto:janakahewa@hotmail.com" TargetMode="External"/><Relationship Id="rId40" Type="http://schemas.openxmlformats.org/officeDocument/2006/relationships/hyperlink" Target="mailto:arosha@iprimus.com.au" TargetMode="External"/><Relationship Id="rId45" Type="http://schemas.openxmlformats.org/officeDocument/2006/relationships/hyperlink" Target="mailto:hemanga@aapt.net.au" TargetMode="External"/><Relationship Id="rId66" Type="http://schemas.openxmlformats.org/officeDocument/2006/relationships/hyperlink" Target="mailto:muwanwella@gmail.com" TargetMode="External"/><Relationship Id="rId87" Type="http://schemas.openxmlformats.org/officeDocument/2006/relationships/hyperlink" Target="mailto:lal.abeysekera@challengertafe.wa.edu.au" TargetMode="External"/><Relationship Id="rId110" Type="http://schemas.openxmlformats.org/officeDocument/2006/relationships/hyperlink" Target="mailto:bernyperera@yahoo.com" TargetMode="External"/><Relationship Id="rId115" Type="http://schemas.openxmlformats.org/officeDocument/2006/relationships/hyperlink" Target="mailto:dimuthnimantha@yahoo.com" TargetMode="External"/><Relationship Id="rId131" Type="http://schemas.openxmlformats.org/officeDocument/2006/relationships/hyperlink" Target="mailto:nirmal@live.com" TargetMode="External"/><Relationship Id="rId136" Type="http://schemas.openxmlformats.org/officeDocument/2006/relationships/hyperlink" Target="mailto:mlrliyanage2000@yahoo.com" TargetMode="External"/><Relationship Id="rId157" Type="http://schemas.openxmlformats.org/officeDocument/2006/relationships/hyperlink" Target="mailto:kanch81@gmail.com" TargetMode="External"/><Relationship Id="rId178" Type="http://schemas.openxmlformats.org/officeDocument/2006/relationships/hyperlink" Target="mailto:omalaka@gmail.com" TargetMode="External"/><Relationship Id="rId61" Type="http://schemas.openxmlformats.org/officeDocument/2006/relationships/hyperlink" Target="mailto:rashmi_jayashri@yahoo.com.sg" TargetMode="External"/><Relationship Id="rId82" Type="http://schemas.openxmlformats.org/officeDocument/2006/relationships/hyperlink" Target="mailto:hplg2005@hotmail.com" TargetMode="External"/><Relationship Id="rId152" Type="http://schemas.openxmlformats.org/officeDocument/2006/relationships/hyperlink" Target="mailto:thanujasumanaratne@yahoo.com" TargetMode="External"/><Relationship Id="rId173" Type="http://schemas.openxmlformats.org/officeDocument/2006/relationships/hyperlink" Target="mailto:dealwisvinietha@gmail.com" TargetMode="External"/><Relationship Id="rId194" Type="http://schemas.openxmlformats.org/officeDocument/2006/relationships/hyperlink" Target="mailto:Siripala.Winnie@cbi.com" TargetMode="External"/><Relationship Id="rId199" Type="http://schemas.openxmlformats.org/officeDocument/2006/relationships/hyperlink" Target="mailto:vindyashi@yahoo.com" TargetMode="External"/><Relationship Id="rId203" Type="http://schemas.openxmlformats.org/officeDocument/2006/relationships/hyperlink" Target="tel:0409116437" TargetMode="External"/><Relationship Id="rId208" Type="http://schemas.openxmlformats.org/officeDocument/2006/relationships/hyperlink" Target="mailto:wicknihal@yahoo.com.au" TargetMode="External"/><Relationship Id="rId19" Type="http://schemas.openxmlformats.org/officeDocument/2006/relationships/hyperlink" Target="mailto:nalin.gunasekera@kangean-energy.com" TargetMode="External"/><Relationship Id="rId14" Type="http://schemas.openxmlformats.org/officeDocument/2006/relationships/hyperlink" Target="mailto:chandika_galappaththy@yahoo.com" TargetMode="External"/><Relationship Id="rId30" Type="http://schemas.openxmlformats.org/officeDocument/2006/relationships/hyperlink" Target="mailto:hemanthak77@yahoo.com" TargetMode="External"/><Relationship Id="rId35" Type="http://schemas.openxmlformats.org/officeDocument/2006/relationships/hyperlink" Target="mailto:nihal.liyanage@qas.com.au" TargetMode="External"/><Relationship Id="rId56" Type="http://schemas.openxmlformats.org/officeDocument/2006/relationships/hyperlink" Target="mailto:upali.don@mainroads.gov.au" TargetMode="External"/><Relationship Id="rId77" Type="http://schemas.openxmlformats.org/officeDocument/2006/relationships/hyperlink" Target="mailto:chumith@yahoo.com" TargetMode="External"/><Relationship Id="rId100" Type="http://schemas.openxmlformats.org/officeDocument/2006/relationships/hyperlink" Target="mailto:renukabandaranayake@gmail.com" TargetMode="External"/><Relationship Id="rId105" Type="http://schemas.openxmlformats.org/officeDocument/2006/relationships/hyperlink" Target="mailto:rjdesilva@gmail.com" TargetMode="External"/><Relationship Id="rId126" Type="http://schemas.openxmlformats.org/officeDocument/2006/relationships/hyperlink" Target="mailto:perera_sunil@hotmail.com" TargetMode="External"/><Relationship Id="rId147" Type="http://schemas.openxmlformats.org/officeDocument/2006/relationships/hyperlink" Target="mailto:thushsa@yahoo.com" TargetMode="External"/><Relationship Id="rId168" Type="http://schemas.openxmlformats.org/officeDocument/2006/relationships/hyperlink" Target="mailto:palithaaralinda@gmail.com" TargetMode="External"/><Relationship Id="rId8" Type="http://schemas.openxmlformats.org/officeDocument/2006/relationships/hyperlink" Target="mailto:kithdesilva@hotmail.com" TargetMode="External"/><Relationship Id="rId51" Type="http://schemas.openxmlformats.org/officeDocument/2006/relationships/hyperlink" Target="mailto:gayaniwera@hotmail.com" TargetMode="External"/><Relationship Id="rId72" Type="http://schemas.openxmlformats.org/officeDocument/2006/relationships/hyperlink" Target="mailto:snn_sl@yahoo.com" TargetMode="External"/><Relationship Id="rId93" Type="http://schemas.openxmlformats.org/officeDocument/2006/relationships/hyperlink" Target="mailto:ananda_kum@yahoo.com" TargetMode="External"/><Relationship Id="rId98" Type="http://schemas.openxmlformats.org/officeDocument/2006/relationships/hyperlink" Target="mailto:nihalkod@gmail.com" TargetMode="External"/><Relationship Id="rId121" Type="http://schemas.openxmlformats.org/officeDocument/2006/relationships/hyperlink" Target="mailto:chamari.rajamanthri@gmail.com" TargetMode="External"/><Relationship Id="rId142" Type="http://schemas.openxmlformats.org/officeDocument/2006/relationships/hyperlink" Target="mailto:tatiyajith@hotmail.com" TargetMode="External"/><Relationship Id="rId163" Type="http://schemas.openxmlformats.org/officeDocument/2006/relationships/hyperlink" Target="mailto:dbasnayaka@gmail.com" TargetMode="External"/><Relationship Id="rId184" Type="http://schemas.openxmlformats.org/officeDocument/2006/relationships/hyperlink" Target="mailto:skmathota@yahoo.com.au" TargetMode="External"/><Relationship Id="rId189" Type="http://schemas.openxmlformats.org/officeDocument/2006/relationships/hyperlink" Target="mailto:inokap_w@yahoo.com.au" TargetMode="External"/><Relationship Id="rId3" Type="http://schemas.openxmlformats.org/officeDocument/2006/relationships/hyperlink" Target="mailto:rchandresekera@vtown.com.au" TargetMode="External"/><Relationship Id="rId25" Type="http://schemas.openxmlformats.org/officeDocument/2006/relationships/hyperlink" Target="mailto:janaka.hewavitharana@water.wa.gov.au" TargetMode="External"/><Relationship Id="rId46" Type="http://schemas.openxmlformats.org/officeDocument/2006/relationships/hyperlink" Target="mailto:bandula_samarasinghe@yahoo.com.au" TargetMode="External"/><Relationship Id="rId67" Type="http://schemas.openxmlformats.org/officeDocument/2006/relationships/hyperlink" Target="mailto:m.kuruppu@curtin.edu.au" TargetMode="External"/><Relationship Id="rId116" Type="http://schemas.openxmlformats.org/officeDocument/2006/relationships/hyperlink" Target="mailto:nuwanweerakoon@hotmail.com" TargetMode="External"/><Relationship Id="rId137" Type="http://schemas.openxmlformats.org/officeDocument/2006/relationships/hyperlink" Target="mailto:meenuvit@yahoo.com" TargetMode="External"/><Relationship Id="rId158" Type="http://schemas.openxmlformats.org/officeDocument/2006/relationships/hyperlink" Target="mailto:rasika.dayananda@gmail.com" TargetMode="External"/><Relationship Id="rId20" Type="http://schemas.openxmlformats.org/officeDocument/2006/relationships/hyperlink" Target="mailto:bgesguna@iinet.net.au" TargetMode="External"/><Relationship Id="rId41" Type="http://schemas.openxmlformats.org/officeDocument/2006/relationships/hyperlink" Target="mailto:kamp14565@yahoo.com" TargetMode="External"/><Relationship Id="rId62" Type="http://schemas.openxmlformats.org/officeDocument/2006/relationships/hyperlink" Target="mailto:nranasinghe@ratheon.com.au" TargetMode="External"/><Relationship Id="rId83" Type="http://schemas.openxmlformats.org/officeDocument/2006/relationships/hyperlink" Target="mailto:p.gunawardhana@curtin.edu.au" TargetMode="External"/><Relationship Id="rId88" Type="http://schemas.openxmlformats.org/officeDocument/2006/relationships/hyperlink" Target="mailto:padminihewa@sltnet.lk" TargetMode="External"/><Relationship Id="rId111" Type="http://schemas.openxmlformats.org/officeDocument/2006/relationships/hyperlink" Target="mailto:sampath.munaweera@onesubsea.com" TargetMode="External"/><Relationship Id="rId132" Type="http://schemas.openxmlformats.org/officeDocument/2006/relationships/hyperlink" Target="mailto:gayaabey@live.com" TargetMode="External"/><Relationship Id="rId153" Type="http://schemas.openxmlformats.org/officeDocument/2006/relationships/hyperlink" Target="mailto:gemunu@gmail.com" TargetMode="External"/><Relationship Id="rId174" Type="http://schemas.openxmlformats.org/officeDocument/2006/relationships/hyperlink" Target="mailto:amiruhuna@yahoo.com" TargetMode="External"/><Relationship Id="rId179" Type="http://schemas.openxmlformats.org/officeDocument/2006/relationships/hyperlink" Target="mailto:thagya.dulanjalee@gmail.com" TargetMode="External"/><Relationship Id="rId195" Type="http://schemas.openxmlformats.org/officeDocument/2006/relationships/hyperlink" Target="mailto:sirical@yahoo.com.au" TargetMode="External"/><Relationship Id="rId209" Type="http://schemas.openxmlformats.org/officeDocument/2006/relationships/hyperlink" Target="mailto:punuwan@gmail.com" TargetMode="External"/><Relationship Id="rId190" Type="http://schemas.openxmlformats.org/officeDocument/2006/relationships/hyperlink" Target="mailto:nilakshia@live.com" TargetMode="External"/><Relationship Id="rId204" Type="http://schemas.openxmlformats.org/officeDocument/2006/relationships/hyperlink" Target="mailto:Gaw635@hotmail.com" TargetMode="External"/><Relationship Id="rId15" Type="http://schemas.openxmlformats.org/officeDocument/2006/relationships/hyperlink" Target="mailto:mgeevas@yahoo.com.au" TargetMode="External"/><Relationship Id="rId36" Type="http://schemas.openxmlformats.org/officeDocument/2006/relationships/hyperlink" Target="mailto:sanath.mapa@mrwa.wa.gov.au" TargetMode="External"/><Relationship Id="rId57" Type="http://schemas.openxmlformats.org/officeDocument/2006/relationships/hyperlink" Target="mailto:srajakaruna@flowserve.com" TargetMode="External"/><Relationship Id="rId106" Type="http://schemas.openxmlformats.org/officeDocument/2006/relationships/hyperlink" Target="mailto:srika3@bigpond.com" TargetMode="External"/><Relationship Id="rId127" Type="http://schemas.openxmlformats.org/officeDocument/2006/relationships/hyperlink" Target="mailto:gayomiprasanga@gmail.com" TargetMode="External"/><Relationship Id="rId10" Type="http://schemas.openxmlformats.org/officeDocument/2006/relationships/hyperlink" Target="mailto:ravi_des@virginbroadband.com.au" TargetMode="External"/><Relationship Id="rId31" Type="http://schemas.openxmlformats.org/officeDocument/2006/relationships/hyperlink" Target="mailto:chintha.kariyawasan@akerkvaerner.com" TargetMode="External"/><Relationship Id="rId52" Type="http://schemas.openxmlformats.org/officeDocument/2006/relationships/hyperlink" Target="mailto:Deepthi.Wimalaratne@health.wa.gov.au" TargetMode="External"/><Relationship Id="rId73" Type="http://schemas.openxmlformats.org/officeDocument/2006/relationships/hyperlink" Target="mailto:nwjls@hotmail.com" TargetMode="External"/><Relationship Id="rId78" Type="http://schemas.openxmlformats.org/officeDocument/2006/relationships/hyperlink" Target="mailto:sithara.siriwardana@yahoo.com" TargetMode="External"/><Relationship Id="rId94" Type="http://schemas.openxmlformats.org/officeDocument/2006/relationships/hyperlink" Target="mailto:asoka74@yahoo.com" TargetMode="External"/><Relationship Id="rId99" Type="http://schemas.openxmlformats.org/officeDocument/2006/relationships/hyperlink" Target="mailto:lkodituwakku@yahoo.com.au" TargetMode="External"/><Relationship Id="rId101" Type="http://schemas.openxmlformats.org/officeDocument/2006/relationships/hyperlink" Target="mailto:reemus2012@gmail.com" TargetMode="External"/><Relationship Id="rId122" Type="http://schemas.openxmlformats.org/officeDocument/2006/relationships/hyperlink" Target="mailto:sume_raj@yahoo.com.au" TargetMode="External"/><Relationship Id="rId143" Type="http://schemas.openxmlformats.org/officeDocument/2006/relationships/hyperlink" Target="mailto:dilki63@hotmail.com" TargetMode="External"/><Relationship Id="rId148" Type="http://schemas.openxmlformats.org/officeDocument/2006/relationships/hyperlink" Target="mailto:amiten@live.com.au" TargetMode="External"/><Relationship Id="rId164" Type="http://schemas.openxmlformats.org/officeDocument/2006/relationships/hyperlink" Target="mailto:sandamaleedissanayake@gmail.com" TargetMode="External"/><Relationship Id="rId169" Type="http://schemas.openxmlformats.org/officeDocument/2006/relationships/hyperlink" Target="mailto:pal.lin78@gmail.com" TargetMode="External"/><Relationship Id="rId185" Type="http://schemas.openxmlformats.org/officeDocument/2006/relationships/hyperlink" Target="mailto:dhammikatp@gmail.com" TargetMode="External"/><Relationship Id="rId4" Type="http://schemas.openxmlformats.org/officeDocument/2006/relationships/hyperlink" Target="mailto:chandrad@bigpond.net.au" TargetMode="External"/><Relationship Id="rId9" Type="http://schemas.openxmlformats.org/officeDocument/2006/relationships/hyperlink" Target="mailto:metlin1@hotmail.com" TargetMode="External"/><Relationship Id="rId180" Type="http://schemas.openxmlformats.org/officeDocument/2006/relationships/hyperlink" Target="mailto:jayanthatilak@yahoo.com.au" TargetMode="External"/><Relationship Id="rId210" Type="http://schemas.openxmlformats.org/officeDocument/2006/relationships/hyperlink" Target="mailto:rwickramage@yahoo.com" TargetMode="External"/><Relationship Id="rId26" Type="http://schemas.openxmlformats.org/officeDocument/2006/relationships/hyperlink" Target="mailto:tilak.jayawardena@mrwa.wa.gov.au" TargetMode="External"/><Relationship Id="rId47" Type="http://schemas.openxmlformats.org/officeDocument/2006/relationships/hyperlink" Target="mailto:suesen@bigpond.com" TargetMode="External"/><Relationship Id="rId68" Type="http://schemas.openxmlformats.org/officeDocument/2006/relationships/hyperlink" Target="mailto:aukumara@gmail.com" TargetMode="External"/><Relationship Id="rId89" Type="http://schemas.openxmlformats.org/officeDocument/2006/relationships/hyperlink" Target="mailto:padmika@gmail.com" TargetMode="External"/><Relationship Id="rId112" Type="http://schemas.openxmlformats.org/officeDocument/2006/relationships/hyperlink" Target="mailto:fernandomc52@yahoo.com" TargetMode="External"/><Relationship Id="rId133" Type="http://schemas.openxmlformats.org/officeDocument/2006/relationships/hyperlink" Target="mailto:nilanpk@hotmail.com" TargetMode="External"/><Relationship Id="rId154" Type="http://schemas.openxmlformats.org/officeDocument/2006/relationships/hyperlink" Target="mailto:dilanirangika@yahoo.com" TargetMode="External"/><Relationship Id="rId175" Type="http://schemas.openxmlformats.org/officeDocument/2006/relationships/hyperlink" Target="mailto:lalindelgoda@gmail.com" TargetMode="External"/><Relationship Id="rId196" Type="http://schemas.openxmlformats.org/officeDocument/2006/relationships/hyperlink" Target="mailto:byatiyana@gmail.com" TargetMode="External"/><Relationship Id="rId200" Type="http://schemas.openxmlformats.org/officeDocument/2006/relationships/hyperlink" Target="mailto:abeywdc@live.com" TargetMode="External"/><Relationship Id="rId16" Type="http://schemas.openxmlformats.org/officeDocument/2006/relationships/hyperlink" Target="mailto:senpathi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asanak.peiris@gmail.com" TargetMode="External"/><Relationship Id="rId18" Type="http://schemas.openxmlformats.org/officeDocument/2006/relationships/hyperlink" Target="mailto:chamaliekumarajeewa@gmail.com" TargetMode="External"/><Relationship Id="rId26" Type="http://schemas.openxmlformats.org/officeDocument/2006/relationships/hyperlink" Target="mailto:rasika@iinet.com" TargetMode="External"/><Relationship Id="rId39" Type="http://schemas.openxmlformats.org/officeDocument/2006/relationships/hyperlink" Target="mailto:janakisan@yahoo.com" TargetMode="External"/><Relationship Id="rId21" Type="http://schemas.openxmlformats.org/officeDocument/2006/relationships/hyperlink" Target="mailto:kamaltennakoon3@gmail.com" TargetMode="External"/><Relationship Id="rId34" Type="http://schemas.openxmlformats.org/officeDocument/2006/relationships/hyperlink" Target="mailto:maduki2004@yahoo.com" TargetMode="External"/><Relationship Id="rId42" Type="http://schemas.openxmlformats.org/officeDocument/2006/relationships/hyperlink" Target="mailto:nchamilsanjayadias@yahoo.com.au" TargetMode="External"/><Relationship Id="rId47" Type="http://schemas.openxmlformats.org/officeDocument/2006/relationships/hyperlink" Target="mailto:dilshan3@yahoo.com" TargetMode="External"/><Relationship Id="rId50" Type="http://schemas.openxmlformats.org/officeDocument/2006/relationships/hyperlink" Target="mailto:indikapw@hotmail.com" TargetMode="External"/><Relationship Id="rId55" Type="http://schemas.openxmlformats.org/officeDocument/2006/relationships/hyperlink" Target="mailto:janaka8@live.com" TargetMode="External"/><Relationship Id="rId63" Type="http://schemas.openxmlformats.org/officeDocument/2006/relationships/hyperlink" Target="mailto:kohobangeg@gmail.com" TargetMode="External"/><Relationship Id="rId68" Type="http://schemas.openxmlformats.org/officeDocument/2006/relationships/hyperlink" Target="mailto:keerthijanaka@yahoo.com" TargetMode="External"/><Relationship Id="rId76" Type="http://schemas.openxmlformats.org/officeDocument/2006/relationships/hyperlink" Target="mailto:umangika@yahoo.com" TargetMode="External"/><Relationship Id="rId7" Type="http://schemas.openxmlformats.org/officeDocument/2006/relationships/hyperlink" Target="mailto:dilshan3@yahoo.com" TargetMode="External"/><Relationship Id="rId71" Type="http://schemas.openxmlformats.org/officeDocument/2006/relationships/hyperlink" Target="mailto:hasihapu9@gamil.com" TargetMode="External"/><Relationship Id="rId2" Type="http://schemas.openxmlformats.org/officeDocument/2006/relationships/hyperlink" Target="mailto:sulorasika@gmail.com" TargetMode="External"/><Relationship Id="rId16" Type="http://schemas.openxmlformats.org/officeDocument/2006/relationships/hyperlink" Target="mailto:billabongccc@iinet.net.au" TargetMode="External"/><Relationship Id="rId29" Type="http://schemas.openxmlformats.org/officeDocument/2006/relationships/hyperlink" Target="mailto:h_nuwan@yahoo.com" TargetMode="External"/><Relationship Id="rId11" Type="http://schemas.openxmlformats.org/officeDocument/2006/relationships/hyperlink" Target="mailto:rrcmunasinghe@yahoo.com" TargetMode="External"/><Relationship Id="rId24" Type="http://schemas.openxmlformats.org/officeDocument/2006/relationships/hyperlink" Target="mailto:hemantha1020@gmail.com" TargetMode="External"/><Relationship Id="rId32" Type="http://schemas.openxmlformats.org/officeDocument/2006/relationships/hyperlink" Target="mailto:hasihapu9@gamil.com" TargetMode="External"/><Relationship Id="rId37" Type="http://schemas.openxmlformats.org/officeDocument/2006/relationships/hyperlink" Target="mailto:erangachandrani@yahoo.com" TargetMode="External"/><Relationship Id="rId40" Type="http://schemas.openxmlformats.org/officeDocument/2006/relationships/hyperlink" Target="mailto:umangika@yahoo.com" TargetMode="External"/><Relationship Id="rId45" Type="http://schemas.openxmlformats.org/officeDocument/2006/relationships/hyperlink" Target="mailto:mayapath@gmail.com" TargetMode="External"/><Relationship Id="rId53" Type="http://schemas.openxmlformats.org/officeDocument/2006/relationships/hyperlink" Target="mailto:sasanak.peiris@gmail.com" TargetMode="External"/><Relationship Id="rId58" Type="http://schemas.openxmlformats.org/officeDocument/2006/relationships/hyperlink" Target="mailto:chamaliekumarajeewa@gmail.com" TargetMode="External"/><Relationship Id="rId66" Type="http://schemas.openxmlformats.org/officeDocument/2006/relationships/hyperlink" Target="mailto:rasika@iinet.com" TargetMode="External"/><Relationship Id="rId74" Type="http://schemas.openxmlformats.org/officeDocument/2006/relationships/hyperlink" Target="mailto:erangachandrani@yahoo.com" TargetMode="External"/><Relationship Id="rId79" Type="http://schemas.openxmlformats.org/officeDocument/2006/relationships/hyperlink" Target="mailto:nushan.indika@yahoo.com" TargetMode="External"/><Relationship Id="rId5" Type="http://schemas.openxmlformats.org/officeDocument/2006/relationships/hyperlink" Target="mailto:liyamali@yahoo.com" TargetMode="External"/><Relationship Id="rId61" Type="http://schemas.openxmlformats.org/officeDocument/2006/relationships/hyperlink" Target="mailto:kamaltennakoon3@gmail.com" TargetMode="External"/><Relationship Id="rId82" Type="http://schemas.openxmlformats.org/officeDocument/2006/relationships/vmlDrawing" Target="../drawings/vmlDrawing2.vml"/><Relationship Id="rId10" Type="http://schemas.openxmlformats.org/officeDocument/2006/relationships/hyperlink" Target="mailto:indikapw@hotmail.com" TargetMode="External"/><Relationship Id="rId19" Type="http://schemas.openxmlformats.org/officeDocument/2006/relationships/hyperlink" Target="mailto:s.jayamanna@optusnet.com.au" TargetMode="External"/><Relationship Id="rId31" Type="http://schemas.openxmlformats.org/officeDocument/2006/relationships/hyperlink" Target="mailto:ruhansi2008@gmail.com" TargetMode="External"/><Relationship Id="rId44" Type="http://schemas.openxmlformats.org/officeDocument/2006/relationships/hyperlink" Target="mailto:nushan.indika@yahoo.com" TargetMode="External"/><Relationship Id="rId52" Type="http://schemas.openxmlformats.org/officeDocument/2006/relationships/hyperlink" Target="mailto:navindafernando@y7mail.com" TargetMode="External"/><Relationship Id="rId60" Type="http://schemas.openxmlformats.org/officeDocument/2006/relationships/hyperlink" Target="mailto:chanaka123@yahoo.com" TargetMode="External"/><Relationship Id="rId65" Type="http://schemas.openxmlformats.org/officeDocument/2006/relationships/hyperlink" Target="mailto:dumindus@live.com" TargetMode="External"/><Relationship Id="rId73" Type="http://schemas.openxmlformats.org/officeDocument/2006/relationships/hyperlink" Target="mailto:mihiriv@hotmail.com" TargetMode="External"/><Relationship Id="rId78" Type="http://schemas.openxmlformats.org/officeDocument/2006/relationships/hyperlink" Target="mailto:ban2ula213@gmail.com" TargetMode="External"/><Relationship Id="rId81" Type="http://schemas.openxmlformats.org/officeDocument/2006/relationships/printerSettings" Target="../printerSettings/printerSettings4.bin"/><Relationship Id="rId4" Type="http://schemas.openxmlformats.org/officeDocument/2006/relationships/hyperlink" Target="mailto:chathu4@yahoo.com" TargetMode="External"/><Relationship Id="rId9" Type="http://schemas.openxmlformats.org/officeDocument/2006/relationships/hyperlink" Target="mailto:p.athukorale@gmail.com" TargetMode="External"/><Relationship Id="rId14" Type="http://schemas.openxmlformats.org/officeDocument/2006/relationships/hyperlink" Target="mailto:udithaj@gmail.com" TargetMode="External"/><Relationship Id="rId22" Type="http://schemas.openxmlformats.org/officeDocument/2006/relationships/hyperlink" Target="mailto:anura.rathnayake@strling.wa.gov.au" TargetMode="External"/><Relationship Id="rId27" Type="http://schemas.openxmlformats.org/officeDocument/2006/relationships/hyperlink" Target="mailto:g.sirikumara@gmail.com" TargetMode="External"/><Relationship Id="rId30" Type="http://schemas.openxmlformats.org/officeDocument/2006/relationships/hyperlink" Target="mailto:abey1975@gmail.com" TargetMode="External"/><Relationship Id="rId35" Type="http://schemas.openxmlformats.org/officeDocument/2006/relationships/hyperlink" Target="mailto:mihiriv@hotmail.com" TargetMode="External"/><Relationship Id="rId43" Type="http://schemas.openxmlformats.org/officeDocument/2006/relationships/hyperlink" Target="mailto:ban2ula213@gmail.com" TargetMode="External"/><Relationship Id="rId48" Type="http://schemas.openxmlformats.org/officeDocument/2006/relationships/hyperlink" Target="mailto:h.athukorale@gmail.com" TargetMode="External"/><Relationship Id="rId56" Type="http://schemas.openxmlformats.org/officeDocument/2006/relationships/hyperlink" Target="mailto:billabongccc@iinet.net.au" TargetMode="External"/><Relationship Id="rId64" Type="http://schemas.openxmlformats.org/officeDocument/2006/relationships/hyperlink" Target="mailto:hemantha1020@gmail.com" TargetMode="External"/><Relationship Id="rId69" Type="http://schemas.openxmlformats.org/officeDocument/2006/relationships/hyperlink" Target="mailto:h_nuwan@yahoo.com" TargetMode="External"/><Relationship Id="rId77" Type="http://schemas.openxmlformats.org/officeDocument/2006/relationships/hyperlink" Target="mailto:nchamilsanjayadias@yahoo.com.au" TargetMode="External"/><Relationship Id="rId8" Type="http://schemas.openxmlformats.org/officeDocument/2006/relationships/hyperlink" Target="mailto:h.athukorale@gmail.com" TargetMode="External"/><Relationship Id="rId51" Type="http://schemas.openxmlformats.org/officeDocument/2006/relationships/hyperlink" Target="mailto:rrcmunasinghe@yahoo.com" TargetMode="External"/><Relationship Id="rId72" Type="http://schemas.openxmlformats.org/officeDocument/2006/relationships/hyperlink" Target="mailto:maduki2004@yahoo.com" TargetMode="External"/><Relationship Id="rId80" Type="http://schemas.openxmlformats.org/officeDocument/2006/relationships/hyperlink" Target="mailto:mayapath@gmail.com" TargetMode="External"/><Relationship Id="rId3" Type="http://schemas.openxmlformats.org/officeDocument/2006/relationships/hyperlink" Target="mailto:sudarshaniwimalasiri@yahoo.com" TargetMode="External"/><Relationship Id="rId12" Type="http://schemas.openxmlformats.org/officeDocument/2006/relationships/hyperlink" Target="mailto:navindafernando@y7mail.com" TargetMode="External"/><Relationship Id="rId17" Type="http://schemas.openxmlformats.org/officeDocument/2006/relationships/hyperlink" Target="mailto:kalindu@hotmail.com" TargetMode="External"/><Relationship Id="rId25" Type="http://schemas.openxmlformats.org/officeDocument/2006/relationships/hyperlink" Target="mailto:dumindus@live.com" TargetMode="External"/><Relationship Id="rId33" Type="http://schemas.openxmlformats.org/officeDocument/2006/relationships/hyperlink" Target="mailto:chamalikaroshani@gmail.com" TargetMode="External"/><Relationship Id="rId38" Type="http://schemas.openxmlformats.org/officeDocument/2006/relationships/hyperlink" Target="mailto:spulasinhage@yahoo.com" TargetMode="External"/><Relationship Id="rId46" Type="http://schemas.openxmlformats.org/officeDocument/2006/relationships/hyperlink" Target="mailto:dreamthari@yahoo.com" TargetMode="External"/><Relationship Id="rId59" Type="http://schemas.openxmlformats.org/officeDocument/2006/relationships/hyperlink" Target="mailto:s.jayamanna@optusnet.com.au" TargetMode="External"/><Relationship Id="rId67" Type="http://schemas.openxmlformats.org/officeDocument/2006/relationships/hyperlink" Target="mailto:g.sirikumara@gmail.com" TargetMode="External"/><Relationship Id="rId20" Type="http://schemas.openxmlformats.org/officeDocument/2006/relationships/hyperlink" Target="mailto:chanaka123@yahoo.com" TargetMode="External"/><Relationship Id="rId41" Type="http://schemas.openxmlformats.org/officeDocument/2006/relationships/hyperlink" Target="mailto:ksanathkumara@yahoo.com" TargetMode="External"/><Relationship Id="rId54" Type="http://schemas.openxmlformats.org/officeDocument/2006/relationships/hyperlink" Target="mailto:udithaj@gmail.com" TargetMode="External"/><Relationship Id="rId62" Type="http://schemas.openxmlformats.org/officeDocument/2006/relationships/hyperlink" Target="mailto:anura.rathnayake@strling.wa.gov.au" TargetMode="External"/><Relationship Id="rId70" Type="http://schemas.openxmlformats.org/officeDocument/2006/relationships/hyperlink" Target="mailto:abey1975@gmail.com" TargetMode="External"/><Relationship Id="rId75" Type="http://schemas.openxmlformats.org/officeDocument/2006/relationships/hyperlink" Target="mailto:janakisan@yahoo.com" TargetMode="External"/><Relationship Id="rId83" Type="http://schemas.openxmlformats.org/officeDocument/2006/relationships/comments" Target="../comments2.xml"/><Relationship Id="rId1" Type="http://schemas.openxmlformats.org/officeDocument/2006/relationships/hyperlink" Target="mailto:Rajapaksha-krukshan@gmail.com" TargetMode="External"/><Relationship Id="rId6" Type="http://schemas.openxmlformats.org/officeDocument/2006/relationships/hyperlink" Target="mailto:dreamthari@yahoo.com" TargetMode="External"/><Relationship Id="rId15" Type="http://schemas.openxmlformats.org/officeDocument/2006/relationships/hyperlink" Target="mailto:janaka8@live.com" TargetMode="External"/><Relationship Id="rId23" Type="http://schemas.openxmlformats.org/officeDocument/2006/relationships/hyperlink" Target="mailto:kohobangeg@gmail.com" TargetMode="External"/><Relationship Id="rId28" Type="http://schemas.openxmlformats.org/officeDocument/2006/relationships/hyperlink" Target="mailto:keerthijanaka@yahoo.com" TargetMode="External"/><Relationship Id="rId36" Type="http://schemas.openxmlformats.org/officeDocument/2006/relationships/hyperlink" Target="mailto:thavishv@hotmail.com" TargetMode="External"/><Relationship Id="rId49" Type="http://schemas.openxmlformats.org/officeDocument/2006/relationships/hyperlink" Target="mailto:p.athukorale@gmail.com" TargetMode="External"/><Relationship Id="rId57" Type="http://schemas.openxmlformats.org/officeDocument/2006/relationships/hyperlink" Target="mailto:kalindu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4"/>
  <sheetViews>
    <sheetView workbookViewId="0">
      <selection activeCell="A8" sqref="A8:C120"/>
    </sheetView>
  </sheetViews>
  <sheetFormatPr defaultRowHeight="14.4" x14ac:dyDescent="0.3"/>
  <cols>
    <col min="1" max="1" width="10.6640625" bestFit="1" customWidth="1"/>
    <col min="2" max="2" width="11.33203125" style="3" bestFit="1" customWidth="1"/>
    <col min="10" max="10" width="9.109375" customWidth="1"/>
  </cols>
  <sheetData>
    <row r="1" spans="1:3" s="138" customFormat="1" x14ac:dyDescent="0.3">
      <c r="B1" s="139"/>
    </row>
    <row r="2" spans="1:3" s="138" customFormat="1" x14ac:dyDescent="0.3">
      <c r="B2" s="139"/>
    </row>
    <row r="3" spans="1:3" s="138" customFormat="1" x14ac:dyDescent="0.3">
      <c r="B3" s="139"/>
    </row>
    <row r="4" spans="1:3" s="138" customFormat="1" x14ac:dyDescent="0.3">
      <c r="B4" s="139"/>
    </row>
    <row r="5" spans="1:3" s="138" customFormat="1" x14ac:dyDescent="0.3">
      <c r="B5" s="139"/>
    </row>
    <row r="6" spans="1:3" s="138" customFormat="1" x14ac:dyDescent="0.3">
      <c r="B6" s="139"/>
    </row>
    <row r="7" spans="1:3" s="138" customFormat="1" x14ac:dyDescent="0.3">
      <c r="B7" s="139"/>
    </row>
    <row r="8" spans="1:3" s="138" customFormat="1" x14ac:dyDescent="0.3">
      <c r="A8" s="121">
        <v>42489</v>
      </c>
      <c r="B8" s="138">
        <v>-81.92</v>
      </c>
      <c r="C8" s="138" t="s">
        <v>3320</v>
      </c>
    </row>
    <row r="9" spans="1:3" s="138" customFormat="1" x14ac:dyDescent="0.3">
      <c r="A9" s="121">
        <v>42489</v>
      </c>
      <c r="B9" s="138">
        <v>8000</v>
      </c>
      <c r="C9" s="138" t="s">
        <v>0</v>
      </c>
    </row>
    <row r="10" spans="1:3" s="138" customFormat="1" x14ac:dyDescent="0.3">
      <c r="A10" s="121">
        <v>42489</v>
      </c>
      <c r="B10" s="138">
        <v>20</v>
      </c>
      <c r="C10" s="138" t="s">
        <v>2880</v>
      </c>
    </row>
    <row r="11" spans="1:3" s="138" customFormat="1" x14ac:dyDescent="0.3">
      <c r="A11" s="121">
        <v>42489</v>
      </c>
      <c r="B11" s="138">
        <v>20</v>
      </c>
      <c r="C11" s="138" t="s">
        <v>2574</v>
      </c>
    </row>
    <row r="12" spans="1:3" s="138" customFormat="1" x14ac:dyDescent="0.3">
      <c r="A12" s="121">
        <v>42488</v>
      </c>
      <c r="B12" s="138">
        <v>1145</v>
      </c>
      <c r="C12" s="138" t="s">
        <v>5562</v>
      </c>
    </row>
    <row r="13" spans="1:3" s="138" customFormat="1" x14ac:dyDescent="0.3">
      <c r="A13" s="121">
        <v>42488</v>
      </c>
      <c r="B13" s="138">
        <v>135</v>
      </c>
      <c r="C13" s="138" t="s">
        <v>5563</v>
      </c>
    </row>
    <row r="14" spans="1:3" s="138" customFormat="1" x14ac:dyDescent="0.3">
      <c r="A14" s="121">
        <v>42488</v>
      </c>
      <c r="B14" s="138">
        <v>20</v>
      </c>
      <c r="C14" s="138" t="s">
        <v>12</v>
      </c>
    </row>
    <row r="15" spans="1:3" s="138" customFormat="1" x14ac:dyDescent="0.3">
      <c r="A15" s="121">
        <v>42488</v>
      </c>
      <c r="B15" s="138">
        <v>20</v>
      </c>
      <c r="C15" s="138" t="s">
        <v>13</v>
      </c>
    </row>
    <row r="16" spans="1:3" s="138" customFormat="1" x14ac:dyDescent="0.3">
      <c r="A16" s="121">
        <v>42488</v>
      </c>
      <c r="B16" s="138">
        <v>20</v>
      </c>
      <c r="C16" s="138" t="s">
        <v>3147</v>
      </c>
    </row>
    <row r="17" spans="1:3" s="138" customFormat="1" x14ac:dyDescent="0.3">
      <c r="A17" s="121">
        <v>42488</v>
      </c>
      <c r="B17" s="138">
        <v>20</v>
      </c>
      <c r="C17" s="138" t="s">
        <v>14</v>
      </c>
    </row>
    <row r="18" spans="1:3" s="138" customFormat="1" x14ac:dyDescent="0.3">
      <c r="A18" s="121">
        <v>42488</v>
      </c>
      <c r="B18" s="138">
        <v>20</v>
      </c>
      <c r="C18" s="138" t="s">
        <v>11</v>
      </c>
    </row>
    <row r="19" spans="1:3" s="138" customFormat="1" x14ac:dyDescent="0.3">
      <c r="A19" s="121">
        <v>42488</v>
      </c>
      <c r="B19" s="138">
        <v>20</v>
      </c>
      <c r="C19" s="138" t="s">
        <v>2846</v>
      </c>
    </row>
    <row r="20" spans="1:3" s="138" customFormat="1" x14ac:dyDescent="0.3">
      <c r="A20" s="121">
        <v>42487</v>
      </c>
      <c r="B20" s="138">
        <v>-1000</v>
      </c>
      <c r="C20" s="138">
        <v>1624</v>
      </c>
    </row>
    <row r="21" spans="1:3" s="138" customFormat="1" x14ac:dyDescent="0.3">
      <c r="A21" s="121">
        <v>42487</v>
      </c>
      <c r="B21" s="138">
        <v>1000</v>
      </c>
      <c r="C21" s="138" t="s">
        <v>5564</v>
      </c>
    </row>
    <row r="22" spans="1:3" s="138" customFormat="1" x14ac:dyDescent="0.3">
      <c r="A22" s="121">
        <v>42487</v>
      </c>
      <c r="B22" s="138">
        <v>240</v>
      </c>
      <c r="C22" s="138" t="s">
        <v>5565</v>
      </c>
    </row>
    <row r="23" spans="1:3" s="138" customFormat="1" x14ac:dyDescent="0.3">
      <c r="A23" s="121">
        <v>42487</v>
      </c>
      <c r="B23" s="138">
        <v>80</v>
      </c>
      <c r="C23" s="138" t="s">
        <v>5566</v>
      </c>
    </row>
    <row r="24" spans="1:3" s="138" customFormat="1" x14ac:dyDescent="0.3">
      <c r="A24" s="121">
        <v>42487</v>
      </c>
      <c r="B24" s="138">
        <v>30</v>
      </c>
      <c r="C24" s="138" t="s">
        <v>15</v>
      </c>
    </row>
    <row r="25" spans="1:3" s="138" customFormat="1" x14ac:dyDescent="0.3">
      <c r="A25" s="121">
        <v>42487</v>
      </c>
      <c r="B25" s="138">
        <v>20</v>
      </c>
      <c r="C25" s="138" t="s">
        <v>5123</v>
      </c>
    </row>
    <row r="26" spans="1:3" s="138" customFormat="1" x14ac:dyDescent="0.3">
      <c r="A26" s="121">
        <v>42487</v>
      </c>
      <c r="B26" s="138">
        <v>20</v>
      </c>
      <c r="C26" s="138" t="s">
        <v>5567</v>
      </c>
    </row>
    <row r="27" spans="1:3" s="138" customFormat="1" x14ac:dyDescent="0.3">
      <c r="A27" s="121">
        <v>42487</v>
      </c>
      <c r="B27" s="138">
        <v>20</v>
      </c>
      <c r="C27" s="138" t="s">
        <v>2752</v>
      </c>
    </row>
    <row r="28" spans="1:3" s="138" customFormat="1" x14ac:dyDescent="0.3">
      <c r="A28" s="121">
        <v>42486</v>
      </c>
      <c r="B28" s="138">
        <v>1500</v>
      </c>
      <c r="C28" s="138" t="s">
        <v>5568</v>
      </c>
    </row>
    <row r="29" spans="1:3" s="138" customFormat="1" x14ac:dyDescent="0.3">
      <c r="A29" s="121">
        <v>42486</v>
      </c>
      <c r="B29" s="138">
        <v>1055</v>
      </c>
      <c r="C29" s="138" t="s">
        <v>5569</v>
      </c>
    </row>
    <row r="30" spans="1:3" s="138" customFormat="1" x14ac:dyDescent="0.3">
      <c r="A30" s="121">
        <v>42486</v>
      </c>
      <c r="B30" s="138">
        <v>950</v>
      </c>
      <c r="C30" s="138" t="s">
        <v>5570</v>
      </c>
    </row>
    <row r="31" spans="1:3" s="138" customFormat="1" x14ac:dyDescent="0.3">
      <c r="A31" s="121">
        <v>42486</v>
      </c>
      <c r="B31" s="138">
        <v>920</v>
      </c>
      <c r="C31" s="138" t="s">
        <v>5571</v>
      </c>
    </row>
    <row r="32" spans="1:3" s="138" customFormat="1" x14ac:dyDescent="0.3">
      <c r="A32" s="121">
        <v>42486</v>
      </c>
      <c r="B32" s="138">
        <v>500</v>
      </c>
      <c r="C32" s="138" t="s">
        <v>5572</v>
      </c>
    </row>
    <row r="33" spans="1:3" s="138" customFormat="1" x14ac:dyDescent="0.3">
      <c r="A33" s="121">
        <v>42486</v>
      </c>
      <c r="B33" s="138">
        <v>250</v>
      </c>
      <c r="C33" s="138" t="s">
        <v>5573</v>
      </c>
    </row>
    <row r="34" spans="1:3" s="138" customFormat="1" x14ac:dyDescent="0.3">
      <c r="A34" s="121">
        <v>42486</v>
      </c>
      <c r="B34" s="138">
        <v>60</v>
      </c>
      <c r="C34" s="138" t="s">
        <v>5454</v>
      </c>
    </row>
    <row r="35" spans="1:3" s="138" customFormat="1" x14ac:dyDescent="0.3">
      <c r="A35" s="121">
        <v>42486</v>
      </c>
      <c r="B35" s="138">
        <v>20</v>
      </c>
      <c r="C35" s="138" t="s">
        <v>5333</v>
      </c>
    </row>
    <row r="36" spans="1:3" s="138" customFormat="1" x14ac:dyDescent="0.3">
      <c r="A36" s="121">
        <v>42486</v>
      </c>
      <c r="B36" s="138">
        <v>20</v>
      </c>
      <c r="C36" s="138" t="s">
        <v>5126</v>
      </c>
    </row>
    <row r="37" spans="1:3" s="138" customFormat="1" x14ac:dyDescent="0.3">
      <c r="A37" s="121">
        <v>42486</v>
      </c>
      <c r="B37" s="138">
        <v>20</v>
      </c>
      <c r="C37" s="138" t="s">
        <v>18</v>
      </c>
    </row>
    <row r="38" spans="1:3" s="138" customFormat="1" x14ac:dyDescent="0.3">
      <c r="A38" s="121">
        <v>42486</v>
      </c>
      <c r="B38" s="138">
        <v>20</v>
      </c>
      <c r="C38" s="138" t="s">
        <v>2872</v>
      </c>
    </row>
    <row r="39" spans="1:3" s="138" customFormat="1" x14ac:dyDescent="0.3">
      <c r="A39" s="121">
        <v>42486</v>
      </c>
      <c r="B39" s="138">
        <v>20</v>
      </c>
      <c r="C39" s="138" t="s">
        <v>5443</v>
      </c>
    </row>
    <row r="40" spans="1:3" s="138" customFormat="1" x14ac:dyDescent="0.3">
      <c r="A40" s="121">
        <v>42486</v>
      </c>
      <c r="B40" s="138">
        <v>20</v>
      </c>
      <c r="C40" s="138" t="s">
        <v>107</v>
      </c>
    </row>
    <row r="41" spans="1:3" s="138" customFormat="1" x14ac:dyDescent="0.3">
      <c r="A41" s="121">
        <v>42486</v>
      </c>
      <c r="B41" s="138">
        <v>20</v>
      </c>
      <c r="C41" s="138" t="s">
        <v>19</v>
      </c>
    </row>
    <row r="42" spans="1:3" s="138" customFormat="1" x14ac:dyDescent="0.3">
      <c r="A42" s="121">
        <v>42482</v>
      </c>
      <c r="B42" s="138">
        <v>730</v>
      </c>
      <c r="C42" s="138" t="s">
        <v>5574</v>
      </c>
    </row>
    <row r="43" spans="1:3" s="138" customFormat="1" x14ac:dyDescent="0.3">
      <c r="A43" s="121">
        <v>42481</v>
      </c>
      <c r="B43" s="138">
        <v>700</v>
      </c>
      <c r="C43" s="138" t="s">
        <v>5575</v>
      </c>
    </row>
    <row r="44" spans="1:3" s="138" customFormat="1" x14ac:dyDescent="0.3">
      <c r="A44" s="121">
        <v>42481</v>
      </c>
      <c r="B44" s="138">
        <v>240</v>
      </c>
      <c r="C44" s="138" t="s">
        <v>5576</v>
      </c>
    </row>
    <row r="45" spans="1:3" s="138" customFormat="1" x14ac:dyDescent="0.3">
      <c r="A45" s="121">
        <v>42481</v>
      </c>
      <c r="B45" s="138">
        <v>50</v>
      </c>
      <c r="C45" s="138" t="s">
        <v>20</v>
      </c>
    </row>
    <row r="46" spans="1:3" s="138" customFormat="1" x14ac:dyDescent="0.3">
      <c r="A46" s="121">
        <v>42481</v>
      </c>
      <c r="B46" s="138">
        <v>40</v>
      </c>
      <c r="C46" s="138" t="s">
        <v>5577</v>
      </c>
    </row>
    <row r="47" spans="1:3" s="138" customFormat="1" x14ac:dyDescent="0.3">
      <c r="A47" s="121">
        <v>42481</v>
      </c>
      <c r="B47" s="138">
        <v>20</v>
      </c>
      <c r="C47" s="138" t="s">
        <v>2759</v>
      </c>
    </row>
    <row r="48" spans="1:3" s="138" customFormat="1" x14ac:dyDescent="0.3">
      <c r="A48" s="121">
        <v>42481</v>
      </c>
      <c r="B48" s="138">
        <v>20</v>
      </c>
      <c r="C48" s="138" t="s">
        <v>2843</v>
      </c>
    </row>
    <row r="49" spans="1:3" s="138" customFormat="1" x14ac:dyDescent="0.3">
      <c r="A49" s="121">
        <v>42481</v>
      </c>
      <c r="B49" s="138">
        <v>20</v>
      </c>
      <c r="C49" s="138" t="s">
        <v>21</v>
      </c>
    </row>
    <row r="50" spans="1:3" s="138" customFormat="1" x14ac:dyDescent="0.3">
      <c r="A50" s="121">
        <v>42480</v>
      </c>
      <c r="B50" s="138">
        <v>-616.94000000000005</v>
      </c>
      <c r="C50" s="138" t="s">
        <v>3149</v>
      </c>
    </row>
    <row r="51" spans="1:3" s="138" customFormat="1" x14ac:dyDescent="0.3">
      <c r="A51" s="121">
        <v>42480</v>
      </c>
      <c r="B51" s="138">
        <v>20</v>
      </c>
      <c r="C51" s="138" t="s">
        <v>22</v>
      </c>
    </row>
    <row r="52" spans="1:3" s="138" customFormat="1" x14ac:dyDescent="0.3">
      <c r="A52" s="121">
        <v>42480</v>
      </c>
      <c r="B52" s="138">
        <v>20</v>
      </c>
      <c r="C52" s="138" t="s">
        <v>98</v>
      </c>
    </row>
    <row r="53" spans="1:3" s="138" customFormat="1" x14ac:dyDescent="0.3">
      <c r="A53" s="121">
        <v>42480</v>
      </c>
      <c r="B53" s="138">
        <v>20</v>
      </c>
      <c r="C53" s="138" t="s">
        <v>2875</v>
      </c>
    </row>
    <row r="54" spans="1:3" s="138" customFormat="1" x14ac:dyDescent="0.3">
      <c r="A54" s="121">
        <v>42480</v>
      </c>
      <c r="B54" s="138">
        <v>20</v>
      </c>
      <c r="C54" s="138" t="s">
        <v>248</v>
      </c>
    </row>
    <row r="55" spans="1:3" s="138" customFormat="1" x14ac:dyDescent="0.3">
      <c r="A55" s="121">
        <v>42480</v>
      </c>
      <c r="B55" s="138">
        <v>20</v>
      </c>
      <c r="C55" s="138" t="s">
        <v>68</v>
      </c>
    </row>
    <row r="56" spans="1:3" s="138" customFormat="1" x14ac:dyDescent="0.3">
      <c r="A56" s="121">
        <v>42479</v>
      </c>
      <c r="B56" s="138">
        <v>16160</v>
      </c>
      <c r="C56" s="138" t="s">
        <v>0</v>
      </c>
    </row>
    <row r="57" spans="1:3" s="138" customFormat="1" x14ac:dyDescent="0.3">
      <c r="A57" s="121">
        <v>42479</v>
      </c>
      <c r="B57" s="138">
        <v>1655</v>
      </c>
      <c r="C57" s="138" t="s">
        <v>0</v>
      </c>
    </row>
    <row r="58" spans="1:3" s="138" customFormat="1" x14ac:dyDescent="0.3">
      <c r="A58" s="121">
        <v>42479</v>
      </c>
      <c r="B58" s="138">
        <v>500</v>
      </c>
      <c r="C58" s="138" t="s">
        <v>5578</v>
      </c>
    </row>
    <row r="59" spans="1:3" s="138" customFormat="1" x14ac:dyDescent="0.3">
      <c r="A59" s="121">
        <v>42479</v>
      </c>
      <c r="B59" s="138">
        <v>20</v>
      </c>
      <c r="C59" s="138" t="s">
        <v>5130</v>
      </c>
    </row>
    <row r="60" spans="1:3" s="138" customFormat="1" x14ac:dyDescent="0.3">
      <c r="A60" s="121">
        <v>42479</v>
      </c>
      <c r="B60" s="138">
        <v>20</v>
      </c>
      <c r="C60" s="138" t="s">
        <v>2878</v>
      </c>
    </row>
    <row r="61" spans="1:3" s="138" customFormat="1" x14ac:dyDescent="0.3">
      <c r="A61" s="121">
        <v>42478</v>
      </c>
      <c r="B61" s="138">
        <v>-3300</v>
      </c>
      <c r="C61" s="138">
        <v>1622</v>
      </c>
    </row>
    <row r="62" spans="1:3" s="138" customFormat="1" x14ac:dyDescent="0.3">
      <c r="A62" s="121">
        <v>42478</v>
      </c>
      <c r="B62" s="138">
        <v>-209</v>
      </c>
      <c r="C62" s="138">
        <v>1625</v>
      </c>
    </row>
    <row r="63" spans="1:3" s="138" customFormat="1" x14ac:dyDescent="0.3">
      <c r="A63" s="121">
        <v>42478</v>
      </c>
      <c r="B63" s="138">
        <v>20</v>
      </c>
      <c r="C63" s="138" t="s">
        <v>5135</v>
      </c>
    </row>
    <row r="64" spans="1:3" s="138" customFormat="1" x14ac:dyDescent="0.3">
      <c r="A64" s="121">
        <v>42478</v>
      </c>
      <c r="B64" s="138">
        <v>20</v>
      </c>
      <c r="C64" s="138" t="s">
        <v>24</v>
      </c>
    </row>
    <row r="65" spans="1:3" s="138" customFormat="1" x14ac:dyDescent="0.3">
      <c r="A65" s="121">
        <v>42478</v>
      </c>
      <c r="B65" s="138">
        <v>20</v>
      </c>
      <c r="C65" s="138" t="s">
        <v>25</v>
      </c>
    </row>
    <row r="66" spans="1:3" s="138" customFormat="1" x14ac:dyDescent="0.3">
      <c r="A66" s="121">
        <v>42478</v>
      </c>
      <c r="B66" s="138">
        <v>20</v>
      </c>
      <c r="C66" s="138" t="s">
        <v>247</v>
      </c>
    </row>
    <row r="67" spans="1:3" s="138" customFormat="1" x14ac:dyDescent="0.3">
      <c r="A67" s="121">
        <v>42478</v>
      </c>
      <c r="B67" s="138">
        <v>20</v>
      </c>
      <c r="C67" s="138" t="s">
        <v>5450</v>
      </c>
    </row>
    <row r="68" spans="1:3" s="138" customFormat="1" x14ac:dyDescent="0.3">
      <c r="A68" s="121">
        <v>42478</v>
      </c>
      <c r="B68" s="138">
        <v>20</v>
      </c>
      <c r="C68" s="138" t="s">
        <v>26</v>
      </c>
    </row>
    <row r="69" spans="1:3" s="138" customFormat="1" x14ac:dyDescent="0.3">
      <c r="A69" s="121">
        <v>42478</v>
      </c>
      <c r="B69" s="138">
        <v>20</v>
      </c>
      <c r="C69" s="138" t="s">
        <v>334</v>
      </c>
    </row>
    <row r="70" spans="1:3" s="138" customFormat="1" x14ac:dyDescent="0.3">
      <c r="A70" s="121">
        <v>42478</v>
      </c>
      <c r="B70" s="138">
        <v>20</v>
      </c>
      <c r="C70" s="138" t="s">
        <v>202</v>
      </c>
    </row>
    <row r="71" spans="1:3" s="138" customFormat="1" x14ac:dyDescent="0.3">
      <c r="A71" s="121">
        <v>42475</v>
      </c>
      <c r="B71" s="138">
        <v>-1410</v>
      </c>
      <c r="C71" s="138">
        <v>1632</v>
      </c>
    </row>
    <row r="72" spans="1:3" s="138" customFormat="1" x14ac:dyDescent="0.3">
      <c r="A72" s="121">
        <v>42475</v>
      </c>
      <c r="B72" s="138">
        <v>-1385.46</v>
      </c>
      <c r="C72" s="138">
        <v>1630</v>
      </c>
    </row>
    <row r="73" spans="1:3" s="138" customFormat="1" x14ac:dyDescent="0.3">
      <c r="A73" s="121">
        <v>42475</v>
      </c>
      <c r="B73" s="138">
        <v>-1163</v>
      </c>
      <c r="C73" s="138">
        <v>1631</v>
      </c>
    </row>
    <row r="74" spans="1:3" s="138" customFormat="1" x14ac:dyDescent="0.3">
      <c r="A74" s="121">
        <v>42475</v>
      </c>
      <c r="B74" s="138">
        <v>-424.94</v>
      </c>
      <c r="C74" s="138" t="s">
        <v>3151</v>
      </c>
    </row>
    <row r="75" spans="1:3" s="138" customFormat="1" x14ac:dyDescent="0.3">
      <c r="A75" s="121">
        <v>42475</v>
      </c>
      <c r="B75" s="138">
        <v>-58.41</v>
      </c>
      <c r="C75" s="138">
        <v>1633</v>
      </c>
    </row>
    <row r="76" spans="1:3" s="138" customFormat="1" x14ac:dyDescent="0.3">
      <c r="A76" s="121">
        <v>42475</v>
      </c>
      <c r="B76" s="138">
        <v>60</v>
      </c>
      <c r="C76" s="138" t="s">
        <v>5137</v>
      </c>
    </row>
    <row r="77" spans="1:3" s="138" customFormat="1" x14ac:dyDescent="0.3">
      <c r="A77" s="121">
        <v>42475</v>
      </c>
      <c r="B77" s="138">
        <v>60</v>
      </c>
      <c r="C77" s="138" t="s">
        <v>5136</v>
      </c>
    </row>
    <row r="78" spans="1:3" s="138" customFormat="1" x14ac:dyDescent="0.3">
      <c r="A78" s="121">
        <v>42475</v>
      </c>
      <c r="B78" s="138">
        <v>20</v>
      </c>
      <c r="C78" s="138" t="s">
        <v>3150</v>
      </c>
    </row>
    <row r="79" spans="1:3" s="138" customFormat="1" x14ac:dyDescent="0.3">
      <c r="A79" s="121">
        <v>42475</v>
      </c>
      <c r="B79" s="138">
        <v>20</v>
      </c>
      <c r="C79" s="138" t="s">
        <v>110</v>
      </c>
    </row>
    <row r="80" spans="1:3" s="138" customFormat="1" x14ac:dyDescent="0.3">
      <c r="A80" s="121">
        <v>42475</v>
      </c>
      <c r="B80" s="138">
        <v>20</v>
      </c>
      <c r="C80" s="138" t="s">
        <v>27</v>
      </c>
    </row>
    <row r="81" spans="1:3" s="138" customFormat="1" x14ac:dyDescent="0.3">
      <c r="A81" s="121">
        <v>42475</v>
      </c>
      <c r="B81" s="138">
        <v>20</v>
      </c>
      <c r="C81" s="138" t="s">
        <v>109</v>
      </c>
    </row>
    <row r="82" spans="1:3" s="138" customFormat="1" x14ac:dyDescent="0.3">
      <c r="A82" s="121">
        <v>42475</v>
      </c>
      <c r="B82" s="138">
        <v>20</v>
      </c>
      <c r="C82" s="138" t="s">
        <v>5579</v>
      </c>
    </row>
    <row r="83" spans="1:3" s="138" customFormat="1" x14ac:dyDescent="0.3">
      <c r="A83" s="121">
        <v>42474</v>
      </c>
      <c r="B83" s="138">
        <v>-1798.56</v>
      </c>
      <c r="C83" s="138">
        <v>1627</v>
      </c>
    </row>
    <row r="84" spans="1:3" s="138" customFormat="1" x14ac:dyDescent="0.3">
      <c r="A84" s="121">
        <v>42474</v>
      </c>
      <c r="B84" s="138">
        <v>500</v>
      </c>
      <c r="C84" s="138" t="s">
        <v>5580</v>
      </c>
    </row>
    <row r="85" spans="1:3" s="138" customFormat="1" x14ac:dyDescent="0.3">
      <c r="A85" s="121">
        <v>42474</v>
      </c>
      <c r="B85" s="138">
        <v>400</v>
      </c>
      <c r="C85" s="138" t="s">
        <v>3154</v>
      </c>
    </row>
    <row r="86" spans="1:3" s="138" customFormat="1" x14ac:dyDescent="0.3">
      <c r="A86" s="121">
        <v>42474</v>
      </c>
      <c r="B86" s="138">
        <v>100</v>
      </c>
      <c r="C86" s="138" t="s">
        <v>5581</v>
      </c>
    </row>
    <row r="87" spans="1:3" s="138" customFormat="1" x14ac:dyDescent="0.3">
      <c r="A87" s="121">
        <v>42474</v>
      </c>
      <c r="B87" s="138">
        <v>20</v>
      </c>
      <c r="C87" s="138" t="s">
        <v>243</v>
      </c>
    </row>
    <row r="88" spans="1:3" s="138" customFormat="1" x14ac:dyDescent="0.3">
      <c r="A88" s="121">
        <v>42474</v>
      </c>
      <c r="B88" s="138">
        <v>20</v>
      </c>
      <c r="C88" s="138" t="s">
        <v>99</v>
      </c>
    </row>
    <row r="89" spans="1:3" s="138" customFormat="1" x14ac:dyDescent="0.3">
      <c r="A89" s="121">
        <v>42473</v>
      </c>
      <c r="B89" s="138">
        <v>-373</v>
      </c>
      <c r="C89" s="138">
        <v>1623</v>
      </c>
    </row>
    <row r="90" spans="1:3" s="138" customFormat="1" x14ac:dyDescent="0.3">
      <c r="A90" s="121">
        <v>42473</v>
      </c>
      <c r="B90" s="138">
        <v>20</v>
      </c>
      <c r="C90" s="138" t="s">
        <v>92</v>
      </c>
    </row>
    <row r="91" spans="1:3" s="138" customFormat="1" x14ac:dyDescent="0.3">
      <c r="A91" s="121">
        <v>42473</v>
      </c>
      <c r="B91" s="138">
        <v>-1666.95</v>
      </c>
      <c r="C91" s="138" t="s">
        <v>3</v>
      </c>
    </row>
    <row r="92" spans="1:3" s="138" customFormat="1" x14ac:dyDescent="0.3">
      <c r="A92" s="121">
        <v>42471</v>
      </c>
      <c r="B92" s="138">
        <v>686.2</v>
      </c>
      <c r="C92" s="138" t="s">
        <v>0</v>
      </c>
    </row>
    <row r="93" spans="1:3" s="138" customFormat="1" x14ac:dyDescent="0.3">
      <c r="A93" s="121">
        <v>42471</v>
      </c>
      <c r="B93" s="138">
        <v>600</v>
      </c>
      <c r="C93" s="138" t="s">
        <v>0</v>
      </c>
    </row>
    <row r="94" spans="1:3" s="138" customFormat="1" x14ac:dyDescent="0.3">
      <c r="A94" s="121">
        <v>42471</v>
      </c>
      <c r="B94" s="138">
        <v>440</v>
      </c>
      <c r="C94" s="138" t="s">
        <v>0</v>
      </c>
    </row>
    <row r="95" spans="1:3" s="138" customFormat="1" x14ac:dyDescent="0.3">
      <c r="A95" s="121">
        <v>42471</v>
      </c>
      <c r="B95" s="138">
        <v>100</v>
      </c>
      <c r="C95" s="138" t="s">
        <v>5582</v>
      </c>
    </row>
    <row r="96" spans="1:3" s="138" customFormat="1" x14ac:dyDescent="0.3">
      <c r="A96" s="121">
        <v>42471</v>
      </c>
      <c r="B96" s="138">
        <v>20</v>
      </c>
      <c r="C96" s="138" t="s">
        <v>497</v>
      </c>
    </row>
    <row r="97" spans="1:3" s="138" customFormat="1" x14ac:dyDescent="0.3">
      <c r="A97" s="121">
        <v>42471</v>
      </c>
      <c r="B97" s="138">
        <v>20</v>
      </c>
      <c r="C97" s="138" t="s">
        <v>5346</v>
      </c>
    </row>
    <row r="98" spans="1:3" s="138" customFormat="1" x14ac:dyDescent="0.3">
      <c r="A98" s="121">
        <v>42468</v>
      </c>
      <c r="B98" s="138">
        <v>120</v>
      </c>
      <c r="C98" s="138" t="s">
        <v>5583</v>
      </c>
    </row>
    <row r="99" spans="1:3" s="138" customFormat="1" x14ac:dyDescent="0.3">
      <c r="A99" s="121">
        <v>42468</v>
      </c>
      <c r="B99" s="138">
        <v>20</v>
      </c>
      <c r="C99" s="138" t="s">
        <v>2663</v>
      </c>
    </row>
    <row r="100" spans="1:3" s="138" customFormat="1" x14ac:dyDescent="0.3">
      <c r="A100" s="121">
        <v>42466</v>
      </c>
      <c r="B100" s="138">
        <v>240</v>
      </c>
      <c r="C100" s="138" t="s">
        <v>5584</v>
      </c>
    </row>
    <row r="101" spans="1:3" s="138" customFormat="1" x14ac:dyDescent="0.3">
      <c r="A101" s="121">
        <v>42466</v>
      </c>
      <c r="B101" s="138">
        <v>140</v>
      </c>
      <c r="C101" s="138" t="s">
        <v>5585</v>
      </c>
    </row>
    <row r="102" spans="1:3" s="138" customFormat="1" x14ac:dyDescent="0.3">
      <c r="A102" s="121">
        <v>42466</v>
      </c>
      <c r="B102" s="138">
        <v>-1328.13</v>
      </c>
      <c r="C102" s="138" t="s">
        <v>3</v>
      </c>
    </row>
    <row r="103" spans="1:3" s="138" customFormat="1" x14ac:dyDescent="0.3">
      <c r="A103" s="121">
        <v>42464</v>
      </c>
      <c r="B103" s="138">
        <v>-166.4</v>
      </c>
      <c r="C103" s="138" t="s">
        <v>5586</v>
      </c>
    </row>
    <row r="104" spans="1:3" s="138" customFormat="1" x14ac:dyDescent="0.3">
      <c r="A104" s="121">
        <v>42464</v>
      </c>
      <c r="B104" s="138">
        <v>-125.05</v>
      </c>
      <c r="C104" s="138" t="s">
        <v>5587</v>
      </c>
    </row>
    <row r="105" spans="1:3" s="138" customFormat="1" x14ac:dyDescent="0.3">
      <c r="A105" s="121">
        <v>42464</v>
      </c>
      <c r="B105" s="138">
        <v>13256.1</v>
      </c>
      <c r="C105" s="138" t="s">
        <v>0</v>
      </c>
    </row>
    <row r="106" spans="1:3" s="138" customFormat="1" x14ac:dyDescent="0.3">
      <c r="A106" s="121">
        <v>42464</v>
      </c>
      <c r="B106" s="138">
        <v>20</v>
      </c>
      <c r="C106" s="138" t="s">
        <v>270</v>
      </c>
    </row>
    <row r="107" spans="1:3" s="138" customFormat="1" x14ac:dyDescent="0.3">
      <c r="A107" s="121">
        <v>42464</v>
      </c>
      <c r="B107" s="138">
        <v>20</v>
      </c>
      <c r="C107" s="138" t="s">
        <v>5461</v>
      </c>
    </row>
    <row r="108" spans="1:3" s="138" customFormat="1" x14ac:dyDescent="0.3">
      <c r="A108" s="121">
        <v>42464</v>
      </c>
      <c r="B108" s="138">
        <v>20</v>
      </c>
      <c r="C108" s="138" t="s">
        <v>5144</v>
      </c>
    </row>
    <row r="109" spans="1:3" s="138" customFormat="1" x14ac:dyDescent="0.3">
      <c r="A109" s="121">
        <v>42464</v>
      </c>
      <c r="B109" s="138">
        <v>20</v>
      </c>
      <c r="C109" s="138" t="s">
        <v>2669</v>
      </c>
    </row>
    <row r="110" spans="1:3" s="138" customFormat="1" x14ac:dyDescent="0.3">
      <c r="A110" s="121">
        <v>42464</v>
      </c>
      <c r="B110" s="138">
        <v>20</v>
      </c>
      <c r="C110" s="138" t="s">
        <v>5355</v>
      </c>
    </row>
    <row r="111" spans="1:3" s="138" customFormat="1" x14ac:dyDescent="0.3">
      <c r="A111" s="121">
        <v>42464</v>
      </c>
      <c r="B111" s="138">
        <v>20</v>
      </c>
      <c r="C111" s="138" t="s">
        <v>4</v>
      </c>
    </row>
    <row r="112" spans="1:3" s="138" customFormat="1" x14ac:dyDescent="0.3">
      <c r="A112" s="121">
        <v>42461</v>
      </c>
      <c r="B112" s="138">
        <v>240</v>
      </c>
      <c r="C112" s="138" t="s">
        <v>5588</v>
      </c>
    </row>
    <row r="113" spans="1:3" s="138" customFormat="1" x14ac:dyDescent="0.3">
      <c r="A113" s="121">
        <v>42461</v>
      </c>
      <c r="B113" s="138">
        <v>120</v>
      </c>
      <c r="C113" s="138" t="s">
        <v>5589</v>
      </c>
    </row>
    <row r="114" spans="1:3" s="138" customFormat="1" x14ac:dyDescent="0.3">
      <c r="A114" s="121">
        <v>42461</v>
      </c>
      <c r="B114" s="138">
        <v>120</v>
      </c>
      <c r="C114" s="138" t="s">
        <v>5590</v>
      </c>
    </row>
    <row r="115" spans="1:3" s="138" customFormat="1" x14ac:dyDescent="0.3">
      <c r="A115" s="121">
        <v>42461</v>
      </c>
      <c r="B115" s="138">
        <v>20</v>
      </c>
      <c r="C115" s="138" t="s">
        <v>7</v>
      </c>
    </row>
    <row r="116" spans="1:3" s="138" customFormat="1" x14ac:dyDescent="0.3">
      <c r="A116" s="121">
        <v>42461</v>
      </c>
      <c r="B116" s="138">
        <v>20</v>
      </c>
      <c r="C116" s="138" t="s">
        <v>5462</v>
      </c>
    </row>
    <row r="117" spans="1:3" s="138" customFormat="1" x14ac:dyDescent="0.3">
      <c r="A117" s="121">
        <v>42461</v>
      </c>
      <c r="B117" s="138">
        <v>20</v>
      </c>
      <c r="C117" s="138" t="s">
        <v>289</v>
      </c>
    </row>
    <row r="118" spans="1:3" s="138" customFormat="1" x14ac:dyDescent="0.3">
      <c r="A118" s="121">
        <v>42461</v>
      </c>
      <c r="B118" s="138">
        <v>20</v>
      </c>
      <c r="C118" s="138" t="s">
        <v>100</v>
      </c>
    </row>
    <row r="119" spans="1:3" s="138" customFormat="1" x14ac:dyDescent="0.3">
      <c r="A119" s="121">
        <v>42461</v>
      </c>
      <c r="B119" s="138">
        <v>20</v>
      </c>
      <c r="C119" s="138" t="s">
        <v>8</v>
      </c>
    </row>
    <row r="120" spans="1:3" s="138" customFormat="1" x14ac:dyDescent="0.3">
      <c r="A120" s="121">
        <v>42461</v>
      </c>
      <c r="B120" s="138">
        <v>20</v>
      </c>
      <c r="C120" s="138" t="s">
        <v>3322</v>
      </c>
    </row>
    <row r="121" spans="1:3" s="138" customFormat="1" x14ac:dyDescent="0.3">
      <c r="B121" s="139"/>
    </row>
    <row r="122" spans="1:3" s="138" customFormat="1" x14ac:dyDescent="0.3">
      <c r="A122" s="121">
        <v>42460</v>
      </c>
      <c r="B122" s="138">
        <v>240</v>
      </c>
      <c r="C122" s="138" t="s">
        <v>5439</v>
      </c>
    </row>
    <row r="123" spans="1:3" s="138" customFormat="1" x14ac:dyDescent="0.3">
      <c r="A123" s="121">
        <v>42460</v>
      </c>
      <c r="B123" s="138">
        <v>120</v>
      </c>
      <c r="C123" s="138" t="s">
        <v>3152</v>
      </c>
    </row>
    <row r="124" spans="1:3" s="138" customFormat="1" x14ac:dyDescent="0.3">
      <c r="A124" s="121">
        <v>42460</v>
      </c>
      <c r="B124" s="138">
        <v>100</v>
      </c>
      <c r="C124" s="138" t="s">
        <v>5440</v>
      </c>
    </row>
    <row r="125" spans="1:3" s="138" customFormat="1" x14ac:dyDescent="0.3">
      <c r="A125" s="121">
        <v>42460</v>
      </c>
      <c r="B125" s="138">
        <v>60</v>
      </c>
      <c r="C125" s="138" t="s">
        <v>5441</v>
      </c>
    </row>
    <row r="126" spans="1:3" s="138" customFormat="1" x14ac:dyDescent="0.3">
      <c r="A126" s="121">
        <v>42460</v>
      </c>
      <c r="B126" s="138">
        <v>20</v>
      </c>
      <c r="C126" s="138" t="s">
        <v>5442</v>
      </c>
    </row>
    <row r="127" spans="1:3" s="138" customFormat="1" x14ac:dyDescent="0.3">
      <c r="A127" s="121">
        <v>42459</v>
      </c>
      <c r="B127" s="138">
        <v>-81.5</v>
      </c>
      <c r="C127" s="138" t="s">
        <v>3320</v>
      </c>
    </row>
    <row r="128" spans="1:3" s="138" customFormat="1" x14ac:dyDescent="0.3">
      <c r="A128" s="121">
        <v>42459</v>
      </c>
      <c r="B128" s="138">
        <v>2430</v>
      </c>
      <c r="C128" s="138" t="s">
        <v>0</v>
      </c>
    </row>
    <row r="129" spans="1:3" s="138" customFormat="1" x14ac:dyDescent="0.3">
      <c r="A129" s="121">
        <v>42459</v>
      </c>
      <c r="B129" s="138">
        <v>595</v>
      </c>
      <c r="C129" s="138" t="s">
        <v>0</v>
      </c>
    </row>
    <row r="130" spans="1:3" s="138" customFormat="1" x14ac:dyDescent="0.3">
      <c r="A130" s="121">
        <v>42459</v>
      </c>
      <c r="B130" s="138">
        <v>20</v>
      </c>
      <c r="C130" s="138" t="s">
        <v>5332</v>
      </c>
    </row>
    <row r="131" spans="1:3" s="138" customFormat="1" x14ac:dyDescent="0.3">
      <c r="A131" s="121">
        <v>42459</v>
      </c>
      <c r="B131" s="138">
        <v>20</v>
      </c>
      <c r="C131" s="138" t="s">
        <v>5443</v>
      </c>
    </row>
    <row r="132" spans="1:3" s="138" customFormat="1" x14ac:dyDescent="0.3">
      <c r="A132" s="121">
        <v>42459</v>
      </c>
      <c r="B132" s="138">
        <v>20</v>
      </c>
      <c r="C132" s="138" t="s">
        <v>2574</v>
      </c>
    </row>
    <row r="133" spans="1:3" s="138" customFormat="1" x14ac:dyDescent="0.3">
      <c r="A133" s="121">
        <v>42458</v>
      </c>
      <c r="B133" s="138">
        <v>120</v>
      </c>
      <c r="C133" s="138" t="s">
        <v>5444</v>
      </c>
    </row>
    <row r="134" spans="1:3" s="138" customFormat="1" x14ac:dyDescent="0.3">
      <c r="A134" s="121">
        <v>42458</v>
      </c>
      <c r="B134" s="138">
        <v>30</v>
      </c>
      <c r="C134" s="138" t="s">
        <v>15</v>
      </c>
    </row>
    <row r="135" spans="1:3" s="138" customFormat="1" x14ac:dyDescent="0.3">
      <c r="A135" s="121">
        <v>42458</v>
      </c>
      <c r="B135" s="138">
        <v>20</v>
      </c>
      <c r="C135" s="138" t="s">
        <v>5333</v>
      </c>
    </row>
    <row r="136" spans="1:3" s="138" customFormat="1" x14ac:dyDescent="0.3">
      <c r="A136" s="121">
        <v>42458</v>
      </c>
      <c r="B136" s="138">
        <v>20</v>
      </c>
      <c r="C136" s="138" t="s">
        <v>11</v>
      </c>
    </row>
    <row r="137" spans="1:3" s="138" customFormat="1" x14ac:dyDescent="0.3">
      <c r="A137" s="121">
        <v>42458</v>
      </c>
      <c r="B137" s="138">
        <v>20</v>
      </c>
      <c r="C137" s="138" t="s">
        <v>2846</v>
      </c>
    </row>
    <row r="138" spans="1:3" s="138" customFormat="1" x14ac:dyDescent="0.3">
      <c r="A138" s="121">
        <v>42458</v>
      </c>
      <c r="B138" s="138">
        <v>20</v>
      </c>
      <c r="C138" s="138" t="s">
        <v>13</v>
      </c>
    </row>
    <row r="139" spans="1:3" s="138" customFormat="1" x14ac:dyDescent="0.3">
      <c r="A139" s="121">
        <v>42458</v>
      </c>
      <c r="B139" s="138">
        <v>20</v>
      </c>
      <c r="C139" s="138" t="s">
        <v>3147</v>
      </c>
    </row>
    <row r="140" spans="1:3" s="138" customFormat="1" x14ac:dyDescent="0.3">
      <c r="A140" s="121">
        <v>42458</v>
      </c>
      <c r="B140" s="138">
        <v>20</v>
      </c>
      <c r="C140" s="138" t="s">
        <v>2880</v>
      </c>
    </row>
    <row r="141" spans="1:3" s="138" customFormat="1" x14ac:dyDescent="0.3">
      <c r="A141" s="121">
        <v>42458</v>
      </c>
      <c r="B141" s="138">
        <v>20</v>
      </c>
      <c r="C141" s="138" t="s">
        <v>18</v>
      </c>
    </row>
    <row r="142" spans="1:3" s="138" customFormat="1" x14ac:dyDescent="0.3">
      <c r="A142" s="121">
        <v>42458</v>
      </c>
      <c r="B142" s="138">
        <v>20</v>
      </c>
      <c r="C142" s="138" t="s">
        <v>14</v>
      </c>
    </row>
    <row r="143" spans="1:3" s="138" customFormat="1" x14ac:dyDescent="0.3">
      <c r="A143" s="121">
        <v>42458</v>
      </c>
      <c r="B143" s="138">
        <v>20</v>
      </c>
      <c r="C143" s="138" t="s">
        <v>2752</v>
      </c>
    </row>
    <row r="144" spans="1:3" s="138" customFormat="1" x14ac:dyDescent="0.3">
      <c r="A144" s="121">
        <v>42458</v>
      </c>
      <c r="B144" s="138">
        <v>20</v>
      </c>
      <c r="C144" s="138" t="s">
        <v>2872</v>
      </c>
    </row>
    <row r="145" spans="1:3" s="138" customFormat="1" x14ac:dyDescent="0.3">
      <c r="A145" s="121">
        <v>42458</v>
      </c>
      <c r="B145" s="138">
        <v>20</v>
      </c>
      <c r="C145" s="138" t="s">
        <v>12</v>
      </c>
    </row>
    <row r="146" spans="1:3" s="138" customFormat="1" x14ac:dyDescent="0.3">
      <c r="A146" s="121">
        <v>42458</v>
      </c>
      <c r="B146" s="138">
        <v>20</v>
      </c>
      <c r="C146" s="138" t="s">
        <v>5123</v>
      </c>
    </row>
    <row r="147" spans="1:3" s="138" customFormat="1" x14ac:dyDescent="0.3">
      <c r="A147" s="121">
        <v>42458</v>
      </c>
      <c r="B147" s="138">
        <v>20</v>
      </c>
      <c r="C147" s="138" t="s">
        <v>107</v>
      </c>
    </row>
    <row r="148" spans="1:3" s="138" customFormat="1" x14ac:dyDescent="0.3">
      <c r="A148" s="121">
        <v>42453</v>
      </c>
      <c r="B148" s="138">
        <v>-550</v>
      </c>
      <c r="C148" s="138">
        <v>1618</v>
      </c>
    </row>
    <row r="149" spans="1:3" s="138" customFormat="1" x14ac:dyDescent="0.3">
      <c r="A149" s="121">
        <v>42453</v>
      </c>
      <c r="B149" s="138">
        <v>240</v>
      </c>
      <c r="C149" s="138" t="s">
        <v>5445</v>
      </c>
    </row>
    <row r="150" spans="1:3" s="138" customFormat="1" x14ac:dyDescent="0.3">
      <c r="A150" s="121">
        <v>42453</v>
      </c>
      <c r="B150" s="138">
        <v>20</v>
      </c>
      <c r="C150" s="138" t="s">
        <v>19</v>
      </c>
    </row>
    <row r="151" spans="1:3" s="138" customFormat="1" x14ac:dyDescent="0.3">
      <c r="A151" s="121">
        <v>42452</v>
      </c>
      <c r="B151" s="138">
        <v>20</v>
      </c>
      <c r="C151" s="138" t="s">
        <v>5126</v>
      </c>
    </row>
    <row r="152" spans="1:3" s="138" customFormat="1" x14ac:dyDescent="0.3">
      <c r="A152" s="121">
        <v>42452</v>
      </c>
      <c r="B152" s="138">
        <v>20</v>
      </c>
      <c r="C152" s="138" t="s">
        <v>5442</v>
      </c>
    </row>
    <row r="153" spans="1:3" s="138" customFormat="1" x14ac:dyDescent="0.3">
      <c r="A153" s="121">
        <v>42451</v>
      </c>
      <c r="B153" s="138">
        <v>200</v>
      </c>
      <c r="C153" s="138" t="s">
        <v>5</v>
      </c>
    </row>
    <row r="154" spans="1:3" s="138" customFormat="1" x14ac:dyDescent="0.3">
      <c r="A154" s="121">
        <v>42450</v>
      </c>
      <c r="B154" s="138">
        <v>240</v>
      </c>
      <c r="C154" s="138" t="s">
        <v>5446</v>
      </c>
    </row>
    <row r="155" spans="1:3" s="138" customFormat="1" x14ac:dyDescent="0.3">
      <c r="A155" s="121">
        <v>42450</v>
      </c>
      <c r="B155" s="138">
        <v>200</v>
      </c>
      <c r="C155" s="138" t="s">
        <v>2885</v>
      </c>
    </row>
    <row r="156" spans="1:3" s="138" customFormat="1" x14ac:dyDescent="0.3">
      <c r="A156" s="121">
        <v>42450</v>
      </c>
      <c r="B156" s="138">
        <v>60</v>
      </c>
      <c r="C156" s="138" t="s">
        <v>5447</v>
      </c>
    </row>
    <row r="157" spans="1:3" s="138" customFormat="1" x14ac:dyDescent="0.3">
      <c r="A157" s="121">
        <v>42450</v>
      </c>
      <c r="B157" s="138">
        <v>50</v>
      </c>
      <c r="C157" s="138" t="s">
        <v>20</v>
      </c>
    </row>
    <row r="158" spans="1:3" s="138" customFormat="1" x14ac:dyDescent="0.3">
      <c r="A158" s="121">
        <v>42450</v>
      </c>
      <c r="B158" s="138">
        <v>20</v>
      </c>
      <c r="C158" s="138" t="s">
        <v>2759</v>
      </c>
    </row>
    <row r="159" spans="1:3" s="138" customFormat="1" x14ac:dyDescent="0.3">
      <c r="A159" s="121">
        <v>42450</v>
      </c>
      <c r="B159" s="138">
        <v>20</v>
      </c>
      <c r="C159" s="138" t="s">
        <v>5130</v>
      </c>
    </row>
    <row r="160" spans="1:3" s="138" customFormat="1" x14ac:dyDescent="0.3">
      <c r="A160" s="121">
        <v>42450</v>
      </c>
      <c r="B160" s="138">
        <v>20</v>
      </c>
      <c r="C160" s="138" t="s">
        <v>68</v>
      </c>
    </row>
    <row r="161" spans="1:3" s="138" customFormat="1" x14ac:dyDescent="0.3">
      <c r="A161" s="121">
        <v>42450</v>
      </c>
      <c r="B161" s="138">
        <v>20</v>
      </c>
      <c r="C161" s="138" t="s">
        <v>248</v>
      </c>
    </row>
    <row r="162" spans="1:3" s="138" customFormat="1" x14ac:dyDescent="0.3">
      <c r="A162" s="121">
        <v>42450</v>
      </c>
      <c r="B162" s="138">
        <v>20</v>
      </c>
      <c r="C162" s="138" t="s">
        <v>2878</v>
      </c>
    </row>
    <row r="163" spans="1:3" s="138" customFormat="1" x14ac:dyDescent="0.3">
      <c r="A163" s="121">
        <v>42450</v>
      </c>
      <c r="B163" s="138">
        <v>20</v>
      </c>
      <c r="C163" s="138" t="s">
        <v>21</v>
      </c>
    </row>
    <row r="164" spans="1:3" s="138" customFormat="1" x14ac:dyDescent="0.3">
      <c r="A164" s="121">
        <v>42450</v>
      </c>
      <c r="B164" s="138">
        <v>20</v>
      </c>
      <c r="C164" s="138" t="s">
        <v>2875</v>
      </c>
    </row>
    <row r="165" spans="1:3" s="138" customFormat="1" x14ac:dyDescent="0.3">
      <c r="A165" s="121">
        <v>42450</v>
      </c>
      <c r="B165" s="138">
        <v>20</v>
      </c>
      <c r="C165" s="138" t="s">
        <v>2843</v>
      </c>
    </row>
    <row r="166" spans="1:3" s="138" customFormat="1" x14ac:dyDescent="0.3">
      <c r="A166" s="121">
        <v>42450</v>
      </c>
      <c r="B166" s="138">
        <v>20</v>
      </c>
      <c r="C166" s="138" t="s">
        <v>22</v>
      </c>
    </row>
    <row r="167" spans="1:3" s="138" customFormat="1" x14ac:dyDescent="0.3">
      <c r="A167" s="121">
        <v>42450</v>
      </c>
      <c r="B167" s="138">
        <v>20</v>
      </c>
      <c r="C167" s="138" t="s">
        <v>98</v>
      </c>
    </row>
    <row r="168" spans="1:3" s="138" customFormat="1" x14ac:dyDescent="0.3">
      <c r="A168" s="121">
        <v>42447</v>
      </c>
      <c r="B168" s="138">
        <v>20</v>
      </c>
      <c r="C168" s="138" t="s">
        <v>26</v>
      </c>
    </row>
    <row r="169" spans="1:3" s="138" customFormat="1" x14ac:dyDescent="0.3">
      <c r="A169" s="121">
        <v>42447</v>
      </c>
      <c r="B169" s="138">
        <v>20</v>
      </c>
      <c r="C169" s="138" t="s">
        <v>5135</v>
      </c>
    </row>
    <row r="170" spans="1:3" s="138" customFormat="1" x14ac:dyDescent="0.3">
      <c r="A170" s="121">
        <v>42447</v>
      </c>
      <c r="B170" s="138">
        <v>20</v>
      </c>
      <c r="C170" s="138" t="s">
        <v>247</v>
      </c>
    </row>
    <row r="171" spans="1:3" s="138" customFormat="1" x14ac:dyDescent="0.3">
      <c r="A171" s="121">
        <v>42445</v>
      </c>
      <c r="B171" s="138">
        <v>-188.45</v>
      </c>
      <c r="C171" s="138" t="s">
        <v>5448</v>
      </c>
    </row>
    <row r="172" spans="1:3" s="138" customFormat="1" x14ac:dyDescent="0.3">
      <c r="A172" s="121">
        <v>42445</v>
      </c>
      <c r="B172" s="138">
        <v>-151.30000000000001</v>
      </c>
      <c r="C172" s="138" t="s">
        <v>5449</v>
      </c>
    </row>
    <row r="173" spans="1:3" s="138" customFormat="1" x14ac:dyDescent="0.3">
      <c r="A173" s="121">
        <v>42445</v>
      </c>
      <c r="B173" s="138">
        <v>20</v>
      </c>
      <c r="C173" s="138" t="s">
        <v>202</v>
      </c>
    </row>
    <row r="174" spans="1:3" s="138" customFormat="1" x14ac:dyDescent="0.3">
      <c r="A174" s="121">
        <v>42445</v>
      </c>
      <c r="B174" s="138">
        <v>20</v>
      </c>
      <c r="C174" s="138" t="s">
        <v>334</v>
      </c>
    </row>
    <row r="175" spans="1:3" s="138" customFormat="1" x14ac:dyDescent="0.3">
      <c r="A175" s="121">
        <v>42445</v>
      </c>
      <c r="B175" s="138">
        <v>20</v>
      </c>
      <c r="C175" s="138" t="s">
        <v>5450</v>
      </c>
    </row>
    <row r="176" spans="1:3" s="138" customFormat="1" x14ac:dyDescent="0.3">
      <c r="A176" s="121">
        <v>42445</v>
      </c>
      <c r="B176" s="138">
        <v>20</v>
      </c>
      <c r="C176" s="138" t="s">
        <v>24</v>
      </c>
    </row>
    <row r="177" spans="1:3" s="138" customFormat="1" x14ac:dyDescent="0.3">
      <c r="A177" s="121">
        <v>42445</v>
      </c>
      <c r="B177" s="138">
        <v>20</v>
      </c>
      <c r="C177" s="138" t="s">
        <v>25</v>
      </c>
    </row>
    <row r="178" spans="1:3" s="138" customFormat="1" x14ac:dyDescent="0.3">
      <c r="A178" s="121">
        <v>42444</v>
      </c>
      <c r="B178" s="138">
        <v>-2500</v>
      </c>
      <c r="C178" s="138">
        <v>1619</v>
      </c>
    </row>
    <row r="179" spans="1:3" s="138" customFormat="1" x14ac:dyDescent="0.3">
      <c r="A179" s="121">
        <v>42444</v>
      </c>
      <c r="B179" s="138">
        <v>20</v>
      </c>
      <c r="C179" s="138" t="s">
        <v>3150</v>
      </c>
    </row>
    <row r="180" spans="1:3" s="138" customFormat="1" x14ac:dyDescent="0.3">
      <c r="A180" s="121">
        <v>42444</v>
      </c>
      <c r="B180" s="138">
        <v>20</v>
      </c>
      <c r="C180" s="138" t="s">
        <v>110</v>
      </c>
    </row>
    <row r="181" spans="1:3" s="138" customFormat="1" x14ac:dyDescent="0.3">
      <c r="A181" s="121">
        <v>42444</v>
      </c>
      <c r="B181" s="138">
        <v>20</v>
      </c>
      <c r="C181" s="138" t="s">
        <v>264</v>
      </c>
    </row>
    <row r="182" spans="1:3" s="138" customFormat="1" x14ac:dyDescent="0.3">
      <c r="A182" s="121">
        <v>42444</v>
      </c>
      <c r="B182" s="138">
        <v>20</v>
      </c>
      <c r="C182" s="138" t="s">
        <v>109</v>
      </c>
    </row>
    <row r="183" spans="1:3" s="138" customFormat="1" x14ac:dyDescent="0.3">
      <c r="A183" s="121">
        <v>42444</v>
      </c>
      <c r="B183" s="138">
        <v>20</v>
      </c>
      <c r="C183" s="138" t="s">
        <v>27</v>
      </c>
    </row>
    <row r="184" spans="1:3" s="138" customFormat="1" x14ac:dyDescent="0.3">
      <c r="A184" s="121">
        <v>42444</v>
      </c>
      <c r="B184" s="138">
        <v>-1666.95</v>
      </c>
      <c r="C184" s="138" t="s">
        <v>3</v>
      </c>
    </row>
    <row r="185" spans="1:3" s="138" customFormat="1" x14ac:dyDescent="0.3">
      <c r="A185" s="121">
        <v>42443</v>
      </c>
      <c r="B185" s="138">
        <v>-2640</v>
      </c>
      <c r="C185" s="138">
        <v>1617</v>
      </c>
    </row>
    <row r="186" spans="1:3" s="138" customFormat="1" x14ac:dyDescent="0.3">
      <c r="A186" s="121">
        <v>42443</v>
      </c>
      <c r="B186" s="138">
        <v>200</v>
      </c>
      <c r="C186" s="138" t="s">
        <v>5451</v>
      </c>
    </row>
    <row r="187" spans="1:3" s="138" customFormat="1" x14ac:dyDescent="0.3">
      <c r="A187" s="121">
        <v>42443</v>
      </c>
      <c r="B187" s="138">
        <v>160</v>
      </c>
      <c r="C187" s="138" t="s">
        <v>5452</v>
      </c>
    </row>
    <row r="188" spans="1:3" s="138" customFormat="1" x14ac:dyDescent="0.3">
      <c r="A188" s="121">
        <v>42443</v>
      </c>
      <c r="B188" s="138">
        <v>60</v>
      </c>
      <c r="C188" s="138" t="s">
        <v>5453</v>
      </c>
    </row>
    <row r="189" spans="1:3" s="138" customFormat="1" x14ac:dyDescent="0.3">
      <c r="A189" s="121">
        <v>42443</v>
      </c>
      <c r="B189" s="138">
        <v>60</v>
      </c>
      <c r="C189" s="138" t="s">
        <v>5454</v>
      </c>
    </row>
    <row r="190" spans="1:3" s="138" customFormat="1" x14ac:dyDescent="0.3">
      <c r="A190" s="121">
        <v>42443</v>
      </c>
      <c r="B190" s="138">
        <v>20</v>
      </c>
      <c r="C190" s="138" t="s">
        <v>243</v>
      </c>
    </row>
    <row r="191" spans="1:3" s="138" customFormat="1" x14ac:dyDescent="0.3">
      <c r="A191" s="121">
        <v>42443</v>
      </c>
      <c r="B191" s="138">
        <v>20</v>
      </c>
      <c r="C191" s="138" t="s">
        <v>92</v>
      </c>
    </row>
    <row r="192" spans="1:3" s="138" customFormat="1" x14ac:dyDescent="0.3">
      <c r="A192" s="121">
        <v>42443</v>
      </c>
      <c r="B192" s="138">
        <v>20</v>
      </c>
      <c r="C192" s="138" t="s">
        <v>99</v>
      </c>
    </row>
    <row r="193" spans="1:3" s="138" customFormat="1" x14ac:dyDescent="0.3">
      <c r="A193" s="121">
        <v>42443</v>
      </c>
      <c r="B193" s="138">
        <v>20</v>
      </c>
      <c r="C193" s="138" t="s">
        <v>2748</v>
      </c>
    </row>
    <row r="194" spans="1:3" s="138" customFormat="1" x14ac:dyDescent="0.3">
      <c r="A194" s="121">
        <v>42439</v>
      </c>
      <c r="B194" s="138">
        <v>20</v>
      </c>
      <c r="C194" s="138" t="s">
        <v>5346</v>
      </c>
    </row>
    <row r="195" spans="1:3" s="138" customFormat="1" x14ac:dyDescent="0.3">
      <c r="A195" s="121">
        <v>42439</v>
      </c>
      <c r="B195" s="138">
        <v>20</v>
      </c>
      <c r="C195" s="138" t="s">
        <v>497</v>
      </c>
    </row>
    <row r="196" spans="1:3" s="138" customFormat="1" x14ac:dyDescent="0.3">
      <c r="A196" s="121">
        <v>42437</v>
      </c>
      <c r="B196" s="138">
        <v>20</v>
      </c>
      <c r="C196" s="138" t="s">
        <v>2663</v>
      </c>
    </row>
    <row r="197" spans="1:3" s="138" customFormat="1" x14ac:dyDescent="0.3">
      <c r="A197" s="121">
        <v>42437</v>
      </c>
      <c r="B197" s="138">
        <v>20</v>
      </c>
      <c r="C197" s="138" t="s">
        <v>5442</v>
      </c>
    </row>
    <row r="198" spans="1:3" s="138" customFormat="1" x14ac:dyDescent="0.3">
      <c r="A198" s="121">
        <v>42437</v>
      </c>
      <c r="B198" s="138">
        <v>-1328.13</v>
      </c>
      <c r="C198" s="138" t="s">
        <v>3</v>
      </c>
    </row>
    <row r="199" spans="1:3" s="138" customFormat="1" x14ac:dyDescent="0.3">
      <c r="A199" s="121">
        <v>42436</v>
      </c>
      <c r="B199" s="138">
        <v>240</v>
      </c>
      <c r="C199" s="138" t="s">
        <v>5455</v>
      </c>
    </row>
    <row r="200" spans="1:3" s="138" customFormat="1" x14ac:dyDescent="0.3">
      <c r="A200" s="121">
        <v>42436</v>
      </c>
      <c r="B200" s="138">
        <v>240</v>
      </c>
      <c r="C200" s="138" t="s">
        <v>5456</v>
      </c>
    </row>
    <row r="201" spans="1:3" s="138" customFormat="1" x14ac:dyDescent="0.3">
      <c r="A201" s="121">
        <v>42436</v>
      </c>
      <c r="B201" s="138">
        <v>60</v>
      </c>
      <c r="C201" s="138" t="s">
        <v>5457</v>
      </c>
    </row>
    <row r="202" spans="1:3" s="138" customFormat="1" x14ac:dyDescent="0.3">
      <c r="A202" s="121">
        <v>42436</v>
      </c>
      <c r="B202" s="138">
        <v>20</v>
      </c>
      <c r="C202" s="138" t="s">
        <v>5458</v>
      </c>
    </row>
    <row r="203" spans="1:3" s="138" customFormat="1" x14ac:dyDescent="0.3">
      <c r="A203" s="121">
        <v>42436</v>
      </c>
      <c r="B203" s="138">
        <v>20</v>
      </c>
      <c r="C203" s="138" t="s">
        <v>1</v>
      </c>
    </row>
    <row r="204" spans="1:3" s="138" customFormat="1" x14ac:dyDescent="0.3">
      <c r="A204" s="121">
        <v>42432</v>
      </c>
      <c r="B204" s="138">
        <v>240</v>
      </c>
      <c r="C204" s="138" t="s">
        <v>5459</v>
      </c>
    </row>
    <row r="205" spans="1:3" s="138" customFormat="1" x14ac:dyDescent="0.3">
      <c r="A205" s="121">
        <v>42432</v>
      </c>
      <c r="B205" s="138">
        <v>20</v>
      </c>
      <c r="C205" s="138" t="s">
        <v>5460</v>
      </c>
    </row>
    <row r="206" spans="1:3" s="138" customFormat="1" x14ac:dyDescent="0.3">
      <c r="A206" s="121">
        <v>42432</v>
      </c>
      <c r="B206" s="138">
        <v>20</v>
      </c>
      <c r="C206" s="138" t="s">
        <v>5461</v>
      </c>
    </row>
    <row r="207" spans="1:3" s="138" customFormat="1" x14ac:dyDescent="0.3">
      <c r="A207" s="121">
        <v>42431</v>
      </c>
      <c r="B207" s="138">
        <v>20</v>
      </c>
      <c r="C207" s="138" t="s">
        <v>4</v>
      </c>
    </row>
    <row r="208" spans="1:3" s="138" customFormat="1" x14ac:dyDescent="0.3">
      <c r="A208" s="121">
        <v>42431</v>
      </c>
      <c r="B208" s="138">
        <v>20</v>
      </c>
      <c r="C208" s="138" t="s">
        <v>5144</v>
      </c>
    </row>
    <row r="209" spans="1:3" s="138" customFormat="1" x14ac:dyDescent="0.3">
      <c r="A209" s="121">
        <v>42431</v>
      </c>
      <c r="B209" s="138">
        <v>20</v>
      </c>
      <c r="C209" s="138" t="s">
        <v>2669</v>
      </c>
    </row>
    <row r="210" spans="1:3" s="138" customFormat="1" x14ac:dyDescent="0.3">
      <c r="A210" s="121">
        <v>42431</v>
      </c>
      <c r="B210" s="138">
        <v>20</v>
      </c>
      <c r="C210" s="138" t="s">
        <v>270</v>
      </c>
    </row>
    <row r="211" spans="1:3" s="138" customFormat="1" x14ac:dyDescent="0.3">
      <c r="A211" s="121">
        <v>42431</v>
      </c>
      <c r="B211" s="138">
        <v>20</v>
      </c>
      <c r="C211" s="138" t="s">
        <v>2574</v>
      </c>
    </row>
    <row r="212" spans="1:3" s="138" customFormat="1" x14ac:dyDescent="0.3">
      <c r="A212" s="121">
        <v>42431</v>
      </c>
      <c r="B212" s="138">
        <v>20</v>
      </c>
      <c r="C212" s="138" t="s">
        <v>5355</v>
      </c>
    </row>
    <row r="213" spans="1:3" s="138" customFormat="1" x14ac:dyDescent="0.3">
      <c r="A213" s="121">
        <v>42430</v>
      </c>
      <c r="B213" s="138">
        <v>80</v>
      </c>
      <c r="C213" s="138" t="s">
        <v>10</v>
      </c>
    </row>
    <row r="214" spans="1:3" s="138" customFormat="1" x14ac:dyDescent="0.3">
      <c r="A214" s="121">
        <v>42430</v>
      </c>
      <c r="B214" s="138">
        <v>20</v>
      </c>
      <c r="C214" s="138" t="s">
        <v>7</v>
      </c>
    </row>
    <row r="215" spans="1:3" s="138" customFormat="1" x14ac:dyDescent="0.3">
      <c r="A215" s="121">
        <v>42430</v>
      </c>
      <c r="B215" s="138">
        <v>20</v>
      </c>
      <c r="C215" s="138" t="s">
        <v>5462</v>
      </c>
    </row>
    <row r="216" spans="1:3" s="138" customFormat="1" x14ac:dyDescent="0.3">
      <c r="A216" s="121">
        <v>42430</v>
      </c>
      <c r="B216" s="138">
        <v>20</v>
      </c>
      <c r="C216" s="138" t="s">
        <v>100</v>
      </c>
    </row>
    <row r="217" spans="1:3" s="138" customFormat="1" x14ac:dyDescent="0.3">
      <c r="A217" s="121">
        <v>42430</v>
      </c>
      <c r="B217" s="138">
        <v>20</v>
      </c>
      <c r="C217" s="138" t="s">
        <v>289</v>
      </c>
    </row>
    <row r="218" spans="1:3" s="138" customFormat="1" x14ac:dyDescent="0.3">
      <c r="A218" s="121">
        <v>42430</v>
      </c>
      <c r="B218" s="138">
        <v>20</v>
      </c>
      <c r="C218" s="138" t="s">
        <v>8</v>
      </c>
    </row>
    <row r="219" spans="1:3" s="138" customFormat="1" x14ac:dyDescent="0.3">
      <c r="A219" s="121">
        <v>42430</v>
      </c>
      <c r="B219" s="138">
        <v>20</v>
      </c>
      <c r="C219" s="138" t="s">
        <v>3322</v>
      </c>
    </row>
    <row r="220" spans="1:3" s="138" customFormat="1" x14ac:dyDescent="0.3">
      <c r="B220" s="139"/>
    </row>
    <row r="221" spans="1:3" s="138" customFormat="1" x14ac:dyDescent="0.3">
      <c r="A221" s="121">
        <v>42429</v>
      </c>
      <c r="B221" s="138">
        <v>-92.6</v>
      </c>
      <c r="C221" s="138" t="s">
        <v>3320</v>
      </c>
    </row>
    <row r="222" spans="1:3" s="138" customFormat="1" x14ac:dyDescent="0.3">
      <c r="A222" s="121">
        <v>42429</v>
      </c>
      <c r="B222" s="138">
        <v>120</v>
      </c>
      <c r="C222" s="138" t="s">
        <v>5330</v>
      </c>
    </row>
    <row r="223" spans="1:3" s="138" customFormat="1" x14ac:dyDescent="0.3">
      <c r="A223" s="121">
        <v>42429</v>
      </c>
      <c r="B223" s="138">
        <v>100</v>
      </c>
      <c r="C223" s="138" t="s">
        <v>5331</v>
      </c>
    </row>
    <row r="224" spans="1:3" s="138" customFormat="1" x14ac:dyDescent="0.3">
      <c r="A224" s="121">
        <v>42429</v>
      </c>
      <c r="B224" s="138">
        <v>30</v>
      </c>
      <c r="C224" s="138" t="s">
        <v>15</v>
      </c>
    </row>
    <row r="225" spans="1:3" s="138" customFormat="1" x14ac:dyDescent="0.3">
      <c r="A225" s="121">
        <v>42429</v>
      </c>
      <c r="B225" s="138">
        <v>20</v>
      </c>
      <c r="C225" s="138" t="s">
        <v>5332</v>
      </c>
    </row>
    <row r="226" spans="1:3" s="138" customFormat="1" x14ac:dyDescent="0.3">
      <c r="A226" s="121">
        <v>42429</v>
      </c>
      <c r="B226" s="138">
        <v>20</v>
      </c>
      <c r="C226" s="138" t="s">
        <v>2846</v>
      </c>
    </row>
    <row r="227" spans="1:3" s="138" customFormat="1" x14ac:dyDescent="0.3">
      <c r="A227" s="121">
        <v>42429</v>
      </c>
      <c r="B227" s="138">
        <v>20</v>
      </c>
      <c r="C227" s="138" t="s">
        <v>11</v>
      </c>
    </row>
    <row r="228" spans="1:3" s="138" customFormat="1" x14ac:dyDescent="0.3">
      <c r="A228" s="121">
        <v>42429</v>
      </c>
      <c r="B228" s="138">
        <v>20</v>
      </c>
      <c r="C228" s="138" t="s">
        <v>13</v>
      </c>
    </row>
    <row r="229" spans="1:3" s="138" customFormat="1" x14ac:dyDescent="0.3">
      <c r="A229" s="121">
        <v>42429</v>
      </c>
      <c r="B229" s="138">
        <v>20</v>
      </c>
      <c r="C229" s="138" t="s">
        <v>3147</v>
      </c>
    </row>
    <row r="230" spans="1:3" s="138" customFormat="1" x14ac:dyDescent="0.3">
      <c r="A230" s="121">
        <v>42429</v>
      </c>
      <c r="B230" s="138">
        <v>20</v>
      </c>
      <c r="C230" s="138" t="s">
        <v>2880</v>
      </c>
    </row>
    <row r="231" spans="1:3" s="138" customFormat="1" x14ac:dyDescent="0.3">
      <c r="A231" s="121">
        <v>42429</v>
      </c>
      <c r="B231" s="138">
        <v>20</v>
      </c>
      <c r="C231" s="138" t="s">
        <v>14</v>
      </c>
    </row>
    <row r="232" spans="1:3" s="138" customFormat="1" x14ac:dyDescent="0.3">
      <c r="A232" s="121">
        <v>42429</v>
      </c>
      <c r="B232" s="138">
        <v>20</v>
      </c>
      <c r="C232" s="138" t="s">
        <v>2752</v>
      </c>
    </row>
    <row r="233" spans="1:3" s="138" customFormat="1" x14ac:dyDescent="0.3">
      <c r="A233" s="121">
        <v>42429</v>
      </c>
      <c r="B233" s="138">
        <v>20</v>
      </c>
      <c r="C233" s="138" t="s">
        <v>12</v>
      </c>
    </row>
    <row r="234" spans="1:3" s="138" customFormat="1" x14ac:dyDescent="0.3">
      <c r="A234" s="121">
        <v>42429</v>
      </c>
      <c r="B234" s="138">
        <v>20</v>
      </c>
      <c r="C234" s="138" t="s">
        <v>5123</v>
      </c>
    </row>
    <row r="235" spans="1:3" s="138" customFormat="1" x14ac:dyDescent="0.3">
      <c r="A235" s="121">
        <v>42426</v>
      </c>
      <c r="B235" s="138">
        <v>20</v>
      </c>
      <c r="C235" s="138" t="s">
        <v>5333</v>
      </c>
    </row>
    <row r="236" spans="1:3" s="138" customFormat="1" x14ac:dyDescent="0.3">
      <c r="A236" s="121">
        <v>42426</v>
      </c>
      <c r="B236" s="138">
        <v>20</v>
      </c>
      <c r="C236" s="138" t="s">
        <v>2872</v>
      </c>
    </row>
    <row r="237" spans="1:3" s="138" customFormat="1" x14ac:dyDescent="0.3">
      <c r="A237" s="121">
        <v>42425</v>
      </c>
      <c r="B237" s="138">
        <v>1460</v>
      </c>
      <c r="C237" s="138" t="s">
        <v>0</v>
      </c>
    </row>
    <row r="238" spans="1:3" s="138" customFormat="1" x14ac:dyDescent="0.3">
      <c r="A238" s="121">
        <v>42425</v>
      </c>
      <c r="B238" s="138">
        <v>240</v>
      </c>
      <c r="C238" s="138" t="s">
        <v>5334</v>
      </c>
    </row>
    <row r="239" spans="1:3" s="138" customFormat="1" x14ac:dyDescent="0.3">
      <c r="A239" s="121">
        <v>42425</v>
      </c>
      <c r="B239" s="138">
        <v>240</v>
      </c>
      <c r="C239" s="138" t="s">
        <v>5335</v>
      </c>
    </row>
    <row r="240" spans="1:3" s="138" customFormat="1" x14ac:dyDescent="0.3">
      <c r="A240" s="121">
        <v>42425</v>
      </c>
      <c r="B240" s="138">
        <v>20</v>
      </c>
      <c r="C240" s="138" t="s">
        <v>107</v>
      </c>
    </row>
    <row r="241" spans="1:3" s="138" customFormat="1" x14ac:dyDescent="0.3">
      <c r="A241" s="121">
        <v>42424</v>
      </c>
      <c r="B241" s="138">
        <v>20</v>
      </c>
      <c r="C241" s="138" t="s">
        <v>19</v>
      </c>
    </row>
    <row r="242" spans="1:3" s="138" customFormat="1" x14ac:dyDescent="0.3">
      <c r="A242" s="121">
        <v>42423</v>
      </c>
      <c r="B242" s="138">
        <v>-1100</v>
      </c>
      <c r="C242" s="138">
        <v>1612</v>
      </c>
    </row>
    <row r="243" spans="1:3" s="138" customFormat="1" x14ac:dyDescent="0.3">
      <c r="A243" s="121">
        <v>42423</v>
      </c>
      <c r="B243" s="138">
        <v>20</v>
      </c>
      <c r="C243" s="138" t="s">
        <v>5126</v>
      </c>
    </row>
    <row r="244" spans="1:3" s="138" customFormat="1" x14ac:dyDescent="0.3">
      <c r="A244" s="121">
        <v>42423</v>
      </c>
      <c r="B244" s="138">
        <v>20</v>
      </c>
      <c r="C244" s="138" t="s">
        <v>18</v>
      </c>
    </row>
    <row r="245" spans="1:3" s="138" customFormat="1" x14ac:dyDescent="0.3">
      <c r="A245" s="121">
        <v>42422</v>
      </c>
      <c r="B245" s="138">
        <v>-556.76</v>
      </c>
      <c r="C245" s="138">
        <v>1604</v>
      </c>
    </row>
    <row r="246" spans="1:3" s="138" customFormat="1" x14ac:dyDescent="0.3">
      <c r="A246" s="121">
        <v>42422</v>
      </c>
      <c r="B246" s="138">
        <v>50</v>
      </c>
      <c r="C246" s="138" t="s">
        <v>20</v>
      </c>
    </row>
    <row r="247" spans="1:3" s="138" customFormat="1" x14ac:dyDescent="0.3">
      <c r="A247" s="121">
        <v>42422</v>
      </c>
      <c r="B247" s="138">
        <v>20</v>
      </c>
      <c r="C247" s="138" t="s">
        <v>2843</v>
      </c>
    </row>
    <row r="248" spans="1:3" s="138" customFormat="1" x14ac:dyDescent="0.3">
      <c r="A248" s="121">
        <v>42422</v>
      </c>
      <c r="B248" s="138">
        <v>20</v>
      </c>
      <c r="C248" s="138" t="s">
        <v>21</v>
      </c>
    </row>
    <row r="249" spans="1:3" s="138" customFormat="1" x14ac:dyDescent="0.3">
      <c r="A249" s="121">
        <v>42422</v>
      </c>
      <c r="B249" s="138">
        <v>20</v>
      </c>
      <c r="C249" s="138" t="s">
        <v>2875</v>
      </c>
    </row>
    <row r="250" spans="1:3" s="138" customFormat="1" x14ac:dyDescent="0.3">
      <c r="A250" s="121">
        <v>42422</v>
      </c>
      <c r="B250" s="138">
        <v>20</v>
      </c>
      <c r="C250" s="138" t="s">
        <v>248</v>
      </c>
    </row>
    <row r="251" spans="1:3" s="138" customFormat="1" x14ac:dyDescent="0.3">
      <c r="A251" s="121">
        <v>42422</v>
      </c>
      <c r="B251" s="138">
        <v>20</v>
      </c>
      <c r="C251" s="138" t="s">
        <v>68</v>
      </c>
    </row>
    <row r="252" spans="1:3" s="138" customFormat="1" x14ac:dyDescent="0.3">
      <c r="A252" s="121">
        <v>42422</v>
      </c>
      <c r="B252" s="138">
        <v>20</v>
      </c>
      <c r="C252" s="138" t="s">
        <v>2759</v>
      </c>
    </row>
    <row r="253" spans="1:3" s="138" customFormat="1" x14ac:dyDescent="0.3">
      <c r="A253" s="121">
        <v>42422</v>
      </c>
      <c r="B253" s="138">
        <v>20</v>
      </c>
      <c r="C253" s="138" t="s">
        <v>22</v>
      </c>
    </row>
    <row r="254" spans="1:3" s="138" customFormat="1" x14ac:dyDescent="0.3">
      <c r="A254" s="121">
        <v>42419</v>
      </c>
      <c r="B254" s="138">
        <v>-779.19</v>
      </c>
      <c r="C254" s="138" t="s">
        <v>3149</v>
      </c>
    </row>
    <row r="255" spans="1:3" s="138" customFormat="1" x14ac:dyDescent="0.3">
      <c r="A255" s="121">
        <v>42419</v>
      </c>
      <c r="B255" s="138">
        <v>20</v>
      </c>
      <c r="C255" s="138" t="s">
        <v>2878</v>
      </c>
    </row>
    <row r="256" spans="1:3" s="138" customFormat="1" x14ac:dyDescent="0.3">
      <c r="A256" s="121">
        <v>42419</v>
      </c>
      <c r="B256" s="138">
        <v>20</v>
      </c>
      <c r="C256" s="138" t="s">
        <v>5130</v>
      </c>
    </row>
    <row r="257" spans="1:3" s="138" customFormat="1" x14ac:dyDescent="0.3">
      <c r="A257" s="121">
        <v>42418</v>
      </c>
      <c r="B257" s="138">
        <v>20</v>
      </c>
      <c r="C257" s="138" t="s">
        <v>5135</v>
      </c>
    </row>
    <row r="258" spans="1:3" s="138" customFormat="1" x14ac:dyDescent="0.3">
      <c r="A258" s="121">
        <v>42418</v>
      </c>
      <c r="B258" s="138">
        <v>20</v>
      </c>
      <c r="C258" s="138" t="s">
        <v>247</v>
      </c>
    </row>
    <row r="259" spans="1:3" s="138" customFormat="1" x14ac:dyDescent="0.3">
      <c r="A259" s="121">
        <v>42418</v>
      </c>
      <c r="B259" s="138">
        <v>20</v>
      </c>
      <c r="C259" s="138" t="s">
        <v>26</v>
      </c>
    </row>
    <row r="260" spans="1:3" s="138" customFormat="1" x14ac:dyDescent="0.3">
      <c r="A260" s="121">
        <v>42417</v>
      </c>
      <c r="B260" s="138">
        <v>240</v>
      </c>
      <c r="C260" s="138" t="s">
        <v>5336</v>
      </c>
    </row>
    <row r="261" spans="1:3" s="138" customFormat="1" x14ac:dyDescent="0.3">
      <c r="A261" s="121">
        <v>42417</v>
      </c>
      <c r="B261" s="138">
        <v>20</v>
      </c>
      <c r="C261" s="138" t="s">
        <v>2574</v>
      </c>
    </row>
    <row r="262" spans="1:3" s="138" customFormat="1" x14ac:dyDescent="0.3">
      <c r="A262" s="121">
        <v>42416</v>
      </c>
      <c r="B262" s="138">
        <v>20</v>
      </c>
      <c r="C262" s="138" t="s">
        <v>334</v>
      </c>
    </row>
    <row r="263" spans="1:3" s="138" customFormat="1" x14ac:dyDescent="0.3">
      <c r="A263" s="121">
        <v>42416</v>
      </c>
      <c r="B263" s="138">
        <v>20</v>
      </c>
      <c r="C263" s="138" t="s">
        <v>202</v>
      </c>
    </row>
    <row r="264" spans="1:3" s="138" customFormat="1" x14ac:dyDescent="0.3">
      <c r="A264" s="121">
        <v>42416</v>
      </c>
      <c r="B264" s="138">
        <v>20</v>
      </c>
      <c r="C264" s="138" t="s">
        <v>24</v>
      </c>
    </row>
    <row r="265" spans="1:3" s="138" customFormat="1" x14ac:dyDescent="0.3">
      <c r="A265" s="121">
        <v>42416</v>
      </c>
      <c r="B265" s="138">
        <v>20</v>
      </c>
      <c r="C265" s="138" t="s">
        <v>25</v>
      </c>
    </row>
    <row r="266" spans="1:3" s="138" customFormat="1" x14ac:dyDescent="0.3">
      <c r="A266" s="121">
        <v>42416</v>
      </c>
      <c r="B266" s="138">
        <v>20</v>
      </c>
      <c r="C266" s="138" t="s">
        <v>200</v>
      </c>
    </row>
    <row r="267" spans="1:3" s="138" customFormat="1" x14ac:dyDescent="0.3">
      <c r="A267" s="121">
        <v>42415</v>
      </c>
      <c r="B267" s="138">
        <v>-400.06</v>
      </c>
      <c r="C267" s="138" t="s">
        <v>3151</v>
      </c>
    </row>
    <row r="268" spans="1:3" s="138" customFormat="1" x14ac:dyDescent="0.3">
      <c r="A268" s="121">
        <v>42415</v>
      </c>
      <c r="B268" s="138">
        <v>240</v>
      </c>
      <c r="C268" s="138" t="s">
        <v>5337</v>
      </c>
    </row>
    <row r="269" spans="1:3" s="138" customFormat="1" x14ac:dyDescent="0.3">
      <c r="A269" s="121">
        <v>42415</v>
      </c>
      <c r="B269" s="138">
        <v>240</v>
      </c>
      <c r="C269" s="138" t="s">
        <v>5338</v>
      </c>
    </row>
    <row r="270" spans="1:3" s="138" customFormat="1" x14ac:dyDescent="0.3">
      <c r="A270" s="121">
        <v>42415</v>
      </c>
      <c r="B270" s="138">
        <v>60</v>
      </c>
      <c r="C270" s="138" t="s">
        <v>492</v>
      </c>
    </row>
    <row r="271" spans="1:3" s="138" customFormat="1" x14ac:dyDescent="0.3">
      <c r="A271" s="121">
        <v>42415</v>
      </c>
      <c r="B271" s="138">
        <v>20</v>
      </c>
      <c r="C271" s="138" t="s">
        <v>3150</v>
      </c>
    </row>
    <row r="272" spans="1:3" s="138" customFormat="1" x14ac:dyDescent="0.3">
      <c r="A272" s="121">
        <v>42415</v>
      </c>
      <c r="B272" s="138">
        <v>20</v>
      </c>
      <c r="C272" s="138" t="s">
        <v>110</v>
      </c>
    </row>
    <row r="273" spans="1:3" s="138" customFormat="1" x14ac:dyDescent="0.3">
      <c r="A273" s="121">
        <v>42415</v>
      </c>
      <c r="B273" s="138">
        <v>20</v>
      </c>
      <c r="C273" s="138" t="s">
        <v>92</v>
      </c>
    </row>
    <row r="274" spans="1:3" s="138" customFormat="1" x14ac:dyDescent="0.3">
      <c r="A274" s="121">
        <v>42415</v>
      </c>
      <c r="B274" s="138">
        <v>20</v>
      </c>
      <c r="C274" s="138" t="s">
        <v>264</v>
      </c>
    </row>
    <row r="275" spans="1:3" s="138" customFormat="1" x14ac:dyDescent="0.3">
      <c r="A275" s="121">
        <v>42415</v>
      </c>
      <c r="B275" s="138">
        <v>20</v>
      </c>
      <c r="C275" s="138" t="s">
        <v>109</v>
      </c>
    </row>
    <row r="276" spans="1:3" s="138" customFormat="1" x14ac:dyDescent="0.3">
      <c r="A276" s="121">
        <v>42415</v>
      </c>
      <c r="B276" s="138">
        <v>20</v>
      </c>
      <c r="C276" s="138" t="s">
        <v>27</v>
      </c>
    </row>
    <row r="277" spans="1:3" s="138" customFormat="1" x14ac:dyDescent="0.3">
      <c r="A277" s="121">
        <v>42415</v>
      </c>
      <c r="B277" s="138">
        <v>20</v>
      </c>
      <c r="C277" s="138" t="s">
        <v>5339</v>
      </c>
    </row>
    <row r="278" spans="1:3" s="138" customFormat="1" x14ac:dyDescent="0.3">
      <c r="A278" s="121">
        <v>42415</v>
      </c>
      <c r="B278" s="138">
        <v>20</v>
      </c>
      <c r="C278" s="138" t="s">
        <v>5340</v>
      </c>
    </row>
    <row r="279" spans="1:3" s="138" customFormat="1" x14ac:dyDescent="0.3">
      <c r="A279" s="121">
        <v>42415</v>
      </c>
      <c r="B279" s="138">
        <v>20</v>
      </c>
      <c r="C279" s="138" t="s">
        <v>5341</v>
      </c>
    </row>
    <row r="280" spans="1:3" s="138" customFormat="1" x14ac:dyDescent="0.3">
      <c r="A280" s="121">
        <v>42415</v>
      </c>
      <c r="B280" s="138">
        <v>20</v>
      </c>
      <c r="C280" s="138" t="s">
        <v>99</v>
      </c>
    </row>
    <row r="281" spans="1:3" s="138" customFormat="1" x14ac:dyDescent="0.3">
      <c r="A281" s="121">
        <v>42415</v>
      </c>
      <c r="B281" s="138">
        <v>240</v>
      </c>
      <c r="C281" s="138" t="s">
        <v>5342</v>
      </c>
    </row>
    <row r="282" spans="1:3" s="138" customFormat="1" x14ac:dyDescent="0.3">
      <c r="A282" s="121">
        <v>42415</v>
      </c>
      <c r="B282" s="138">
        <v>20</v>
      </c>
      <c r="C282" s="138" t="s">
        <v>243</v>
      </c>
    </row>
    <row r="283" spans="1:3" s="138" customFormat="1" x14ac:dyDescent="0.3">
      <c r="A283" s="121">
        <v>42415</v>
      </c>
      <c r="B283" s="138">
        <v>-1666.95</v>
      </c>
      <c r="C283" s="138" t="s">
        <v>3</v>
      </c>
    </row>
    <row r="284" spans="1:3" s="138" customFormat="1" x14ac:dyDescent="0.3">
      <c r="A284" s="121">
        <v>42412</v>
      </c>
      <c r="B284" s="138">
        <v>-220</v>
      </c>
      <c r="C284" s="138">
        <v>1610</v>
      </c>
    </row>
    <row r="285" spans="1:3" s="138" customFormat="1" x14ac:dyDescent="0.3">
      <c r="A285" s="121">
        <v>42412</v>
      </c>
      <c r="B285" s="138">
        <v>20</v>
      </c>
      <c r="C285" s="138" t="s">
        <v>2748</v>
      </c>
    </row>
    <row r="286" spans="1:3" s="138" customFormat="1" x14ac:dyDescent="0.3">
      <c r="A286" s="121">
        <v>42410</v>
      </c>
      <c r="B286" s="138">
        <v>240</v>
      </c>
      <c r="C286" s="138" t="s">
        <v>5343</v>
      </c>
    </row>
    <row r="287" spans="1:3" s="138" customFormat="1" x14ac:dyDescent="0.3">
      <c r="A287" s="121">
        <v>42410</v>
      </c>
      <c r="B287" s="138">
        <v>120</v>
      </c>
      <c r="C287" s="138" t="s">
        <v>5344</v>
      </c>
    </row>
    <row r="288" spans="1:3" s="138" customFormat="1" x14ac:dyDescent="0.3">
      <c r="A288" s="121">
        <v>42410</v>
      </c>
      <c r="B288" s="138">
        <v>100</v>
      </c>
      <c r="C288" s="138" t="s">
        <v>5345</v>
      </c>
    </row>
    <row r="289" spans="1:3" s="138" customFormat="1" x14ac:dyDescent="0.3">
      <c r="A289" s="121">
        <v>42410</v>
      </c>
      <c r="B289" s="138">
        <v>20</v>
      </c>
      <c r="C289" s="138" t="s">
        <v>5346</v>
      </c>
    </row>
    <row r="290" spans="1:3" s="138" customFormat="1" x14ac:dyDescent="0.3">
      <c r="A290" s="121">
        <v>42410</v>
      </c>
      <c r="B290" s="138">
        <v>20</v>
      </c>
      <c r="C290" s="138" t="s">
        <v>497</v>
      </c>
    </row>
    <row r="291" spans="1:3" s="138" customFormat="1" x14ac:dyDescent="0.3">
      <c r="A291" s="121">
        <v>42408</v>
      </c>
      <c r="B291" s="138">
        <v>1620</v>
      </c>
      <c r="C291" s="138" t="s">
        <v>0</v>
      </c>
    </row>
    <row r="292" spans="1:3" s="138" customFormat="1" x14ac:dyDescent="0.3">
      <c r="A292" s="121">
        <v>42408</v>
      </c>
      <c r="B292" s="138">
        <v>240</v>
      </c>
      <c r="C292" s="138" t="s">
        <v>5347</v>
      </c>
    </row>
    <row r="293" spans="1:3" s="138" customFormat="1" x14ac:dyDescent="0.3">
      <c r="A293" s="121">
        <v>42408</v>
      </c>
      <c r="B293" s="138">
        <v>20</v>
      </c>
      <c r="C293" s="138" t="s">
        <v>2663</v>
      </c>
    </row>
    <row r="294" spans="1:3" s="138" customFormat="1" x14ac:dyDescent="0.3">
      <c r="A294" s="121">
        <v>42408</v>
      </c>
      <c r="B294" s="138">
        <v>20</v>
      </c>
      <c r="C294" s="138" t="s">
        <v>1</v>
      </c>
    </row>
    <row r="295" spans="1:3" s="138" customFormat="1" x14ac:dyDescent="0.3">
      <c r="A295" s="121">
        <v>42408</v>
      </c>
      <c r="B295" s="138">
        <v>120</v>
      </c>
      <c r="C295" s="138" t="s">
        <v>5348</v>
      </c>
    </row>
    <row r="296" spans="1:3" s="138" customFormat="1" x14ac:dyDescent="0.3">
      <c r="A296" s="121">
        <v>42408</v>
      </c>
      <c r="B296" s="138">
        <v>40</v>
      </c>
      <c r="C296" s="138" t="s">
        <v>5349</v>
      </c>
    </row>
    <row r="297" spans="1:3" s="138" customFormat="1" x14ac:dyDescent="0.3">
      <c r="A297" s="121">
        <v>42408</v>
      </c>
      <c r="B297" s="138">
        <v>-1328.13</v>
      </c>
      <c r="C297" s="138" t="s">
        <v>3</v>
      </c>
    </row>
    <row r="298" spans="1:3" s="138" customFormat="1" x14ac:dyDescent="0.3">
      <c r="A298" s="121">
        <v>42405</v>
      </c>
      <c r="B298" s="138">
        <v>240</v>
      </c>
      <c r="C298" s="138" t="s">
        <v>5350</v>
      </c>
    </row>
    <row r="299" spans="1:3" s="138" customFormat="1" x14ac:dyDescent="0.3">
      <c r="A299" s="121">
        <v>42404</v>
      </c>
      <c r="B299" s="138">
        <v>240</v>
      </c>
      <c r="C299" s="138" t="s">
        <v>5351</v>
      </c>
    </row>
    <row r="300" spans="1:3" s="138" customFormat="1" x14ac:dyDescent="0.3">
      <c r="A300" s="121">
        <v>42404</v>
      </c>
      <c r="B300" s="138">
        <v>20</v>
      </c>
      <c r="C300" s="138" t="s">
        <v>2669</v>
      </c>
    </row>
    <row r="301" spans="1:3" s="138" customFormat="1" x14ac:dyDescent="0.3">
      <c r="A301" s="121">
        <v>42403</v>
      </c>
      <c r="B301" s="138">
        <v>40</v>
      </c>
      <c r="C301" s="138" t="s">
        <v>2574</v>
      </c>
    </row>
    <row r="302" spans="1:3" s="138" customFormat="1" x14ac:dyDescent="0.3">
      <c r="A302" s="121">
        <v>42402</v>
      </c>
      <c r="B302" s="138">
        <v>-14.95</v>
      </c>
      <c r="C302" s="138">
        <v>1600</v>
      </c>
    </row>
    <row r="303" spans="1:3" s="138" customFormat="1" x14ac:dyDescent="0.3">
      <c r="A303" s="121">
        <v>42402</v>
      </c>
      <c r="B303" s="138">
        <v>220</v>
      </c>
      <c r="C303" s="138" t="s">
        <v>5352</v>
      </c>
    </row>
    <row r="304" spans="1:3" s="138" customFormat="1" x14ac:dyDescent="0.3">
      <c r="A304" s="121">
        <v>42402</v>
      </c>
      <c r="B304" s="138">
        <v>20</v>
      </c>
      <c r="C304" s="138" t="s">
        <v>4</v>
      </c>
    </row>
    <row r="305" spans="1:3" s="138" customFormat="1" x14ac:dyDescent="0.3">
      <c r="A305" s="121">
        <v>42402</v>
      </c>
      <c r="B305" s="138">
        <v>20</v>
      </c>
      <c r="C305" s="138" t="s">
        <v>5144</v>
      </c>
    </row>
    <row r="306" spans="1:3" s="138" customFormat="1" x14ac:dyDescent="0.3">
      <c r="A306" s="121">
        <v>42402</v>
      </c>
      <c r="B306" s="138">
        <v>20</v>
      </c>
      <c r="C306" s="138" t="s">
        <v>270</v>
      </c>
    </row>
    <row r="307" spans="1:3" s="138" customFormat="1" x14ac:dyDescent="0.3">
      <c r="A307" s="121">
        <v>42401</v>
      </c>
      <c r="B307" s="138">
        <v>240</v>
      </c>
      <c r="C307" s="138" t="s">
        <v>5353</v>
      </c>
    </row>
    <row r="308" spans="1:3" s="138" customFormat="1" x14ac:dyDescent="0.3">
      <c r="A308" s="121">
        <v>42401</v>
      </c>
      <c r="B308" s="138">
        <v>120</v>
      </c>
      <c r="C308" s="138" t="s">
        <v>5354</v>
      </c>
    </row>
    <row r="309" spans="1:3" s="138" customFormat="1" x14ac:dyDescent="0.3">
      <c r="A309" s="121">
        <v>42401</v>
      </c>
      <c r="B309" s="138">
        <v>20</v>
      </c>
      <c r="C309" s="138" t="s">
        <v>7</v>
      </c>
    </row>
    <row r="310" spans="1:3" s="138" customFormat="1" x14ac:dyDescent="0.3">
      <c r="A310" s="121">
        <v>42401</v>
      </c>
      <c r="B310" s="138">
        <v>20</v>
      </c>
      <c r="C310" s="138" t="s">
        <v>100</v>
      </c>
    </row>
    <row r="311" spans="1:3" s="138" customFormat="1" x14ac:dyDescent="0.3">
      <c r="A311" s="121">
        <v>42401</v>
      </c>
      <c r="B311" s="138">
        <v>20</v>
      </c>
      <c r="C311" s="138" t="s">
        <v>5355</v>
      </c>
    </row>
    <row r="312" spans="1:3" s="138" customFormat="1" x14ac:dyDescent="0.3">
      <c r="A312" s="121">
        <v>42401</v>
      </c>
      <c r="B312" s="138">
        <v>20</v>
      </c>
      <c r="C312" s="138" t="s">
        <v>289</v>
      </c>
    </row>
    <row r="313" spans="1:3" s="138" customFormat="1" x14ac:dyDescent="0.3">
      <c r="A313" s="121">
        <v>42401</v>
      </c>
      <c r="B313" s="138">
        <v>20</v>
      </c>
      <c r="C313" s="138" t="s">
        <v>8</v>
      </c>
    </row>
    <row r="314" spans="1:3" s="138" customFormat="1" x14ac:dyDescent="0.3">
      <c r="A314" s="121">
        <v>42401</v>
      </c>
      <c r="B314" s="138">
        <v>20</v>
      </c>
      <c r="C314" s="138" t="s">
        <v>2880</v>
      </c>
    </row>
    <row r="315" spans="1:3" s="138" customFormat="1" x14ac:dyDescent="0.3">
      <c r="A315" s="121">
        <v>42401</v>
      </c>
      <c r="B315" s="138">
        <v>20</v>
      </c>
      <c r="C315" s="138" t="s">
        <v>3322</v>
      </c>
    </row>
    <row r="316" spans="1:3" s="138" customFormat="1" x14ac:dyDescent="0.3">
      <c r="A316" s="121">
        <v>42401</v>
      </c>
      <c r="B316" s="138">
        <v>20</v>
      </c>
      <c r="C316" s="138" t="s">
        <v>10</v>
      </c>
    </row>
    <row r="317" spans="1:3" s="138" customFormat="1" x14ac:dyDescent="0.3">
      <c r="A317" s="121">
        <v>42401</v>
      </c>
      <c r="B317" s="138">
        <v>60</v>
      </c>
      <c r="C317" s="138" t="s">
        <v>5356</v>
      </c>
    </row>
    <row r="318" spans="1:3" s="138" customFormat="1" x14ac:dyDescent="0.3">
      <c r="A318" s="121">
        <v>42401</v>
      </c>
      <c r="B318" s="138">
        <v>20</v>
      </c>
      <c r="C318" s="138" t="s">
        <v>5332</v>
      </c>
    </row>
    <row r="319" spans="1:3" s="138" customFormat="1" x14ac:dyDescent="0.3">
      <c r="B319" s="139"/>
    </row>
    <row r="320" spans="1:3" s="138" customFormat="1" x14ac:dyDescent="0.3">
      <c r="A320" s="121">
        <v>42398</v>
      </c>
      <c r="B320" s="138">
        <v>-81.34</v>
      </c>
      <c r="C320" s="138" t="s">
        <v>3320</v>
      </c>
    </row>
    <row r="321" spans="1:3" s="138" customFormat="1" x14ac:dyDescent="0.3">
      <c r="A321" s="121">
        <v>42397</v>
      </c>
      <c r="B321" s="138">
        <v>20</v>
      </c>
      <c r="C321" s="138" t="s">
        <v>12</v>
      </c>
    </row>
    <row r="322" spans="1:3" s="138" customFormat="1" x14ac:dyDescent="0.3">
      <c r="A322" s="121">
        <v>42397</v>
      </c>
      <c r="B322" s="138">
        <v>20</v>
      </c>
      <c r="C322" s="138" t="s">
        <v>13</v>
      </c>
    </row>
    <row r="323" spans="1:3" s="138" customFormat="1" x14ac:dyDescent="0.3">
      <c r="A323" s="121">
        <v>42397</v>
      </c>
      <c r="B323" s="138">
        <v>20</v>
      </c>
      <c r="C323" s="138" t="s">
        <v>3147</v>
      </c>
    </row>
    <row r="324" spans="1:3" s="138" customFormat="1" x14ac:dyDescent="0.3">
      <c r="A324" s="121">
        <v>42397</v>
      </c>
      <c r="B324" s="138">
        <v>20</v>
      </c>
      <c r="C324" s="138" t="s">
        <v>14</v>
      </c>
    </row>
    <row r="325" spans="1:3" s="138" customFormat="1" x14ac:dyDescent="0.3">
      <c r="A325" s="121">
        <v>42397</v>
      </c>
      <c r="B325" s="138">
        <v>20</v>
      </c>
      <c r="C325" s="138" t="s">
        <v>2846</v>
      </c>
    </row>
    <row r="326" spans="1:3" s="138" customFormat="1" x14ac:dyDescent="0.3">
      <c r="A326" s="121">
        <v>42397</v>
      </c>
      <c r="B326" s="138">
        <v>20</v>
      </c>
      <c r="C326" s="138" t="s">
        <v>11</v>
      </c>
    </row>
    <row r="327" spans="1:3" s="138" customFormat="1" x14ac:dyDescent="0.3">
      <c r="A327" s="121">
        <v>42396</v>
      </c>
      <c r="B327" s="138">
        <v>-5000</v>
      </c>
      <c r="C327" s="138" t="s">
        <v>5121</v>
      </c>
    </row>
    <row r="328" spans="1:3" s="138" customFormat="1" x14ac:dyDescent="0.3">
      <c r="A328" s="121">
        <v>42396</v>
      </c>
      <c r="B328" s="138">
        <v>30</v>
      </c>
      <c r="C328" s="138" t="s">
        <v>15</v>
      </c>
    </row>
    <row r="329" spans="1:3" s="138" customFormat="1" x14ac:dyDescent="0.3">
      <c r="A329" s="121">
        <v>42396</v>
      </c>
      <c r="B329" s="138">
        <v>25</v>
      </c>
      <c r="C329" s="138" t="s">
        <v>5122</v>
      </c>
    </row>
    <row r="330" spans="1:3" s="138" customFormat="1" x14ac:dyDescent="0.3">
      <c r="A330" s="121">
        <v>42396</v>
      </c>
      <c r="B330" s="138">
        <v>20</v>
      </c>
      <c r="C330" s="138" t="s">
        <v>5123</v>
      </c>
    </row>
    <row r="331" spans="1:3" s="138" customFormat="1" x14ac:dyDescent="0.3">
      <c r="A331" s="121">
        <v>42396</v>
      </c>
      <c r="B331" s="138">
        <v>20</v>
      </c>
      <c r="C331" s="138" t="s">
        <v>2752</v>
      </c>
    </row>
    <row r="332" spans="1:3" s="138" customFormat="1" x14ac:dyDescent="0.3">
      <c r="A332" s="121">
        <v>42396</v>
      </c>
      <c r="B332" s="138">
        <v>20</v>
      </c>
      <c r="C332" s="138" t="s">
        <v>2872</v>
      </c>
    </row>
    <row r="333" spans="1:3" s="138" customFormat="1" x14ac:dyDescent="0.3">
      <c r="A333" s="121">
        <v>42394</v>
      </c>
      <c r="B333" s="138">
        <v>-372.7</v>
      </c>
      <c r="C333" s="138">
        <v>1611</v>
      </c>
    </row>
    <row r="334" spans="1:3" s="138" customFormat="1" x14ac:dyDescent="0.3">
      <c r="A334" s="121">
        <v>42394</v>
      </c>
      <c r="B334" s="138">
        <v>50</v>
      </c>
      <c r="C334" s="138" t="s">
        <v>5124</v>
      </c>
    </row>
    <row r="335" spans="1:3" s="138" customFormat="1" x14ac:dyDescent="0.3">
      <c r="A335" s="121">
        <v>42394</v>
      </c>
      <c r="B335" s="138">
        <v>50</v>
      </c>
      <c r="C335" s="138" t="s">
        <v>5125</v>
      </c>
    </row>
    <row r="336" spans="1:3" s="138" customFormat="1" x14ac:dyDescent="0.3">
      <c r="A336" s="121">
        <v>42394</v>
      </c>
      <c r="B336" s="138">
        <v>20</v>
      </c>
      <c r="C336" s="138" t="s">
        <v>107</v>
      </c>
    </row>
    <row r="337" spans="1:3" s="138" customFormat="1" x14ac:dyDescent="0.3">
      <c r="A337" s="121">
        <v>42394</v>
      </c>
      <c r="B337" s="138">
        <v>20</v>
      </c>
      <c r="C337" s="138" t="s">
        <v>5126</v>
      </c>
    </row>
    <row r="338" spans="1:3" s="138" customFormat="1" x14ac:dyDescent="0.3">
      <c r="A338" s="121">
        <v>42394</v>
      </c>
      <c r="B338" s="138">
        <v>20</v>
      </c>
      <c r="C338" s="138" t="s">
        <v>19</v>
      </c>
    </row>
    <row r="339" spans="1:3" s="138" customFormat="1" x14ac:dyDescent="0.3">
      <c r="A339" s="121">
        <v>42391</v>
      </c>
      <c r="B339" s="138">
        <v>-220</v>
      </c>
      <c r="C339" s="138">
        <v>1607</v>
      </c>
    </row>
    <row r="340" spans="1:3" s="138" customFormat="1" x14ac:dyDescent="0.3">
      <c r="A340" s="121">
        <v>42391</v>
      </c>
      <c r="B340" s="138">
        <v>1000</v>
      </c>
      <c r="C340" s="138" t="s">
        <v>5127</v>
      </c>
    </row>
    <row r="341" spans="1:3" s="138" customFormat="1" x14ac:dyDescent="0.3">
      <c r="A341" s="121">
        <v>42391</v>
      </c>
      <c r="B341" s="138">
        <v>480</v>
      </c>
      <c r="C341" s="138" t="s">
        <v>0</v>
      </c>
    </row>
    <row r="342" spans="1:3" s="138" customFormat="1" x14ac:dyDescent="0.3">
      <c r="A342" s="121">
        <v>42390</v>
      </c>
      <c r="B342" s="138">
        <v>240</v>
      </c>
      <c r="C342" s="138" t="s">
        <v>495</v>
      </c>
    </row>
    <row r="343" spans="1:3" s="138" customFormat="1" x14ac:dyDescent="0.3">
      <c r="A343" s="121">
        <v>42390</v>
      </c>
      <c r="B343" s="138">
        <v>240</v>
      </c>
      <c r="C343" s="138" t="s">
        <v>5128</v>
      </c>
    </row>
    <row r="344" spans="1:3" s="138" customFormat="1" x14ac:dyDescent="0.3">
      <c r="A344" s="121">
        <v>42390</v>
      </c>
      <c r="B344" s="138">
        <v>100</v>
      </c>
      <c r="C344" s="138" t="s">
        <v>5129</v>
      </c>
    </row>
    <row r="345" spans="1:3" s="138" customFormat="1" x14ac:dyDescent="0.3">
      <c r="A345" s="121">
        <v>42390</v>
      </c>
      <c r="B345" s="138">
        <v>50</v>
      </c>
      <c r="C345" s="138" t="s">
        <v>20</v>
      </c>
    </row>
    <row r="346" spans="1:3" s="138" customFormat="1" x14ac:dyDescent="0.3">
      <c r="A346" s="121">
        <v>42390</v>
      </c>
      <c r="B346" s="138">
        <v>20</v>
      </c>
      <c r="C346" s="138" t="s">
        <v>2759</v>
      </c>
    </row>
    <row r="347" spans="1:3" s="138" customFormat="1" x14ac:dyDescent="0.3">
      <c r="A347" s="121">
        <v>42390</v>
      </c>
      <c r="B347" s="138">
        <v>20</v>
      </c>
      <c r="C347" s="138" t="s">
        <v>2843</v>
      </c>
    </row>
    <row r="348" spans="1:3" s="138" customFormat="1" x14ac:dyDescent="0.3">
      <c r="A348" s="121">
        <v>42390</v>
      </c>
      <c r="B348" s="138">
        <v>20</v>
      </c>
      <c r="C348" s="138" t="s">
        <v>21</v>
      </c>
    </row>
    <row r="349" spans="1:3" s="138" customFormat="1" x14ac:dyDescent="0.3">
      <c r="A349" s="121">
        <v>42389</v>
      </c>
      <c r="B349" s="138">
        <v>20</v>
      </c>
      <c r="C349" s="138" t="s">
        <v>22</v>
      </c>
    </row>
    <row r="350" spans="1:3" s="138" customFormat="1" x14ac:dyDescent="0.3">
      <c r="A350" s="121">
        <v>42389</v>
      </c>
      <c r="B350" s="138">
        <v>20</v>
      </c>
      <c r="C350" s="138" t="s">
        <v>98</v>
      </c>
    </row>
    <row r="351" spans="1:3" s="138" customFormat="1" x14ac:dyDescent="0.3">
      <c r="A351" s="121">
        <v>42389</v>
      </c>
      <c r="B351" s="138">
        <v>20</v>
      </c>
      <c r="C351" s="138" t="s">
        <v>68</v>
      </c>
    </row>
    <row r="352" spans="1:3" s="138" customFormat="1" x14ac:dyDescent="0.3">
      <c r="A352" s="121">
        <v>42389</v>
      </c>
      <c r="B352" s="138">
        <v>20</v>
      </c>
      <c r="C352" s="138" t="s">
        <v>248</v>
      </c>
    </row>
    <row r="353" spans="1:3" s="138" customFormat="1" x14ac:dyDescent="0.3">
      <c r="A353" s="121">
        <v>42389</v>
      </c>
      <c r="B353" s="138">
        <v>20</v>
      </c>
      <c r="C353" s="138" t="s">
        <v>2875</v>
      </c>
    </row>
    <row r="354" spans="1:3" s="138" customFormat="1" x14ac:dyDescent="0.3">
      <c r="A354" s="121">
        <v>42388</v>
      </c>
      <c r="B354" s="138">
        <v>-548.5</v>
      </c>
      <c r="C354" s="138">
        <v>1608</v>
      </c>
    </row>
    <row r="355" spans="1:3" s="138" customFormat="1" x14ac:dyDescent="0.3">
      <c r="A355" s="121">
        <v>42388</v>
      </c>
      <c r="B355" s="138">
        <v>20</v>
      </c>
      <c r="C355" s="138" t="s">
        <v>5130</v>
      </c>
    </row>
    <row r="356" spans="1:3" s="138" customFormat="1" x14ac:dyDescent="0.3">
      <c r="A356" s="121">
        <v>42388</v>
      </c>
      <c r="B356" s="138">
        <v>20</v>
      </c>
      <c r="C356" s="138" t="s">
        <v>2878</v>
      </c>
    </row>
    <row r="357" spans="1:3" s="138" customFormat="1" x14ac:dyDescent="0.3">
      <c r="A357" s="121">
        <v>42387</v>
      </c>
      <c r="B357" s="138">
        <v>240</v>
      </c>
      <c r="C357" s="138" t="s">
        <v>5131</v>
      </c>
    </row>
    <row r="358" spans="1:3" s="138" customFormat="1" x14ac:dyDescent="0.3">
      <c r="A358" s="121">
        <v>42387</v>
      </c>
      <c r="B358" s="138">
        <v>100</v>
      </c>
      <c r="C358" s="138" t="s">
        <v>5132</v>
      </c>
    </row>
    <row r="359" spans="1:3" s="138" customFormat="1" x14ac:dyDescent="0.3">
      <c r="A359" s="121">
        <v>42387</v>
      </c>
      <c r="B359" s="138">
        <v>100</v>
      </c>
      <c r="C359" s="138" t="s">
        <v>5133</v>
      </c>
    </row>
    <row r="360" spans="1:3" s="138" customFormat="1" x14ac:dyDescent="0.3">
      <c r="A360" s="121">
        <v>42387</v>
      </c>
      <c r="B360" s="138">
        <v>50</v>
      </c>
      <c r="C360" s="138" t="s">
        <v>5134</v>
      </c>
    </row>
    <row r="361" spans="1:3" s="138" customFormat="1" x14ac:dyDescent="0.3">
      <c r="A361" s="121">
        <v>42387</v>
      </c>
      <c r="B361" s="138">
        <v>20</v>
      </c>
      <c r="C361" s="138" t="s">
        <v>5135</v>
      </c>
    </row>
    <row r="362" spans="1:3" s="138" customFormat="1" x14ac:dyDescent="0.3">
      <c r="A362" s="121">
        <v>42387</v>
      </c>
      <c r="B362" s="138">
        <v>20</v>
      </c>
      <c r="C362" s="138" t="s">
        <v>25</v>
      </c>
    </row>
    <row r="363" spans="1:3" s="138" customFormat="1" x14ac:dyDescent="0.3">
      <c r="A363" s="121">
        <v>42387</v>
      </c>
      <c r="B363" s="138">
        <v>20</v>
      </c>
      <c r="C363" s="138" t="s">
        <v>200</v>
      </c>
    </row>
    <row r="364" spans="1:3" s="138" customFormat="1" x14ac:dyDescent="0.3">
      <c r="A364" s="121">
        <v>42387</v>
      </c>
      <c r="B364" s="138">
        <v>20</v>
      </c>
      <c r="C364" s="138" t="s">
        <v>247</v>
      </c>
    </row>
    <row r="365" spans="1:3" s="138" customFormat="1" x14ac:dyDescent="0.3">
      <c r="A365" s="121">
        <v>42387</v>
      </c>
      <c r="B365" s="138">
        <v>20</v>
      </c>
      <c r="C365" s="138" t="s">
        <v>24</v>
      </c>
    </row>
    <row r="366" spans="1:3" s="138" customFormat="1" x14ac:dyDescent="0.3">
      <c r="A366" s="121">
        <v>42387</v>
      </c>
      <c r="B366" s="138">
        <v>20</v>
      </c>
      <c r="C366" s="138" t="s">
        <v>26</v>
      </c>
    </row>
    <row r="367" spans="1:3" s="138" customFormat="1" x14ac:dyDescent="0.3">
      <c r="A367" s="121">
        <v>42387</v>
      </c>
      <c r="B367" s="138">
        <v>20</v>
      </c>
      <c r="C367" s="138" t="s">
        <v>334</v>
      </c>
    </row>
    <row r="368" spans="1:3" s="138" customFormat="1" x14ac:dyDescent="0.3">
      <c r="A368" s="121">
        <v>42387</v>
      </c>
      <c r="B368" s="138">
        <v>20</v>
      </c>
      <c r="C368" s="138" t="s">
        <v>202</v>
      </c>
    </row>
    <row r="369" spans="1:3" s="138" customFormat="1" x14ac:dyDescent="0.3">
      <c r="A369" s="121">
        <v>42384</v>
      </c>
      <c r="B369" s="138">
        <v>60</v>
      </c>
      <c r="C369" s="138" t="s">
        <v>5136</v>
      </c>
    </row>
    <row r="370" spans="1:3" s="138" customFormat="1" x14ac:dyDescent="0.3">
      <c r="A370" s="121">
        <v>42384</v>
      </c>
      <c r="B370" s="138">
        <v>60</v>
      </c>
      <c r="C370" s="138" t="s">
        <v>5137</v>
      </c>
    </row>
    <row r="371" spans="1:3" s="138" customFormat="1" x14ac:dyDescent="0.3">
      <c r="A371" s="121">
        <v>42384</v>
      </c>
      <c r="B371" s="138">
        <v>20</v>
      </c>
      <c r="C371" s="138" t="s">
        <v>3150</v>
      </c>
    </row>
    <row r="372" spans="1:3" s="138" customFormat="1" x14ac:dyDescent="0.3">
      <c r="A372" s="121">
        <v>42384</v>
      </c>
      <c r="B372" s="138">
        <v>20</v>
      </c>
      <c r="C372" s="138" t="s">
        <v>110</v>
      </c>
    </row>
    <row r="373" spans="1:3" s="138" customFormat="1" x14ac:dyDescent="0.3">
      <c r="A373" s="121">
        <v>42384</v>
      </c>
      <c r="B373" s="138">
        <v>20</v>
      </c>
      <c r="C373" s="138" t="s">
        <v>264</v>
      </c>
    </row>
    <row r="374" spans="1:3" s="138" customFormat="1" x14ac:dyDescent="0.3">
      <c r="A374" s="121">
        <v>42384</v>
      </c>
      <c r="B374" s="138">
        <v>20</v>
      </c>
      <c r="C374" s="138" t="s">
        <v>109</v>
      </c>
    </row>
    <row r="375" spans="1:3" s="138" customFormat="1" x14ac:dyDescent="0.3">
      <c r="A375" s="121">
        <v>42384</v>
      </c>
      <c r="B375" s="138">
        <v>20</v>
      </c>
      <c r="C375" s="138" t="s">
        <v>27</v>
      </c>
    </row>
    <row r="376" spans="1:3" s="138" customFormat="1" x14ac:dyDescent="0.3">
      <c r="A376" s="121">
        <v>42383</v>
      </c>
      <c r="B376" s="138">
        <v>-151.25</v>
      </c>
      <c r="C376" s="138" t="s">
        <v>5138</v>
      </c>
    </row>
    <row r="377" spans="1:3" s="138" customFormat="1" x14ac:dyDescent="0.3">
      <c r="A377" s="121">
        <v>42383</v>
      </c>
      <c r="B377" s="138">
        <v>-111.35</v>
      </c>
      <c r="C377" s="138" t="s">
        <v>5139</v>
      </c>
    </row>
    <row r="378" spans="1:3" s="138" customFormat="1" x14ac:dyDescent="0.3">
      <c r="A378" s="121">
        <v>42383</v>
      </c>
      <c r="B378" s="138">
        <v>20</v>
      </c>
      <c r="C378" s="138" t="s">
        <v>243</v>
      </c>
    </row>
    <row r="379" spans="1:3" s="138" customFormat="1" x14ac:dyDescent="0.3">
      <c r="A379" s="121">
        <v>42383</v>
      </c>
      <c r="B379" s="138">
        <v>20</v>
      </c>
      <c r="C379" s="138" t="s">
        <v>99</v>
      </c>
    </row>
    <row r="380" spans="1:3" s="138" customFormat="1" x14ac:dyDescent="0.3">
      <c r="A380" s="121">
        <v>42382</v>
      </c>
      <c r="B380" s="138">
        <v>20</v>
      </c>
      <c r="C380" s="138" t="s">
        <v>92</v>
      </c>
    </row>
    <row r="381" spans="1:3" s="138" customFormat="1" x14ac:dyDescent="0.3">
      <c r="A381" s="121">
        <v>42382</v>
      </c>
      <c r="B381" s="138">
        <v>-1666.95</v>
      </c>
      <c r="C381" s="138" t="s">
        <v>3</v>
      </c>
    </row>
    <row r="382" spans="1:3" s="138" customFormat="1" x14ac:dyDescent="0.3">
      <c r="A382" s="121">
        <v>42381</v>
      </c>
      <c r="B382" s="138">
        <v>-10000</v>
      </c>
      <c r="C382" s="138" t="s">
        <v>5140</v>
      </c>
    </row>
    <row r="383" spans="1:3" s="138" customFormat="1" x14ac:dyDescent="0.3">
      <c r="A383" s="121">
        <v>42381</v>
      </c>
      <c r="B383" s="138">
        <v>20</v>
      </c>
      <c r="C383" s="138" t="s">
        <v>2748</v>
      </c>
    </row>
    <row r="384" spans="1:3" s="138" customFormat="1" x14ac:dyDescent="0.3">
      <c r="A384" s="121">
        <v>42380</v>
      </c>
      <c r="B384" s="138">
        <v>120</v>
      </c>
      <c r="C384" s="138" t="s">
        <v>5141</v>
      </c>
    </row>
    <row r="385" spans="1:3" s="138" customFormat="1" x14ac:dyDescent="0.3">
      <c r="A385" s="121">
        <v>42380</v>
      </c>
      <c r="B385" s="138">
        <v>20</v>
      </c>
      <c r="C385" s="138" t="s">
        <v>497</v>
      </c>
    </row>
    <row r="386" spans="1:3" s="138" customFormat="1" x14ac:dyDescent="0.3">
      <c r="A386" s="121">
        <v>42377</v>
      </c>
      <c r="B386" s="138">
        <v>240</v>
      </c>
      <c r="C386" s="138" t="s">
        <v>5142</v>
      </c>
    </row>
    <row r="387" spans="1:3" s="138" customFormat="1" x14ac:dyDescent="0.3">
      <c r="A387" s="121">
        <v>42377</v>
      </c>
      <c r="B387" s="138">
        <v>20</v>
      </c>
      <c r="C387" s="138" t="s">
        <v>2663</v>
      </c>
    </row>
    <row r="388" spans="1:3" s="138" customFormat="1" x14ac:dyDescent="0.3">
      <c r="A388" s="121">
        <v>42376</v>
      </c>
      <c r="B388" s="138">
        <v>20</v>
      </c>
      <c r="C388" s="138" t="s">
        <v>2574</v>
      </c>
    </row>
    <row r="389" spans="1:3" s="138" customFormat="1" x14ac:dyDescent="0.3">
      <c r="A389" s="121">
        <v>42375</v>
      </c>
      <c r="B389" s="138">
        <v>240</v>
      </c>
      <c r="C389" s="138" t="s">
        <v>5143</v>
      </c>
    </row>
    <row r="390" spans="1:3" s="138" customFormat="1" x14ac:dyDescent="0.3">
      <c r="A390" s="121">
        <v>42375</v>
      </c>
      <c r="B390" s="138">
        <v>20</v>
      </c>
      <c r="C390" s="138" t="s">
        <v>5144</v>
      </c>
    </row>
    <row r="391" spans="1:3" s="138" customFormat="1" x14ac:dyDescent="0.3">
      <c r="A391" s="121">
        <v>42375</v>
      </c>
      <c r="B391" s="138">
        <v>20</v>
      </c>
      <c r="C391" s="138" t="s">
        <v>1</v>
      </c>
    </row>
    <row r="392" spans="1:3" s="138" customFormat="1" x14ac:dyDescent="0.3">
      <c r="A392" s="121">
        <v>42375</v>
      </c>
      <c r="B392" s="138">
        <v>-1328.13</v>
      </c>
      <c r="C392" s="138" t="s">
        <v>3</v>
      </c>
    </row>
    <row r="393" spans="1:3" s="138" customFormat="1" x14ac:dyDescent="0.3">
      <c r="A393" s="121">
        <v>42374</v>
      </c>
      <c r="B393" s="138">
        <v>100</v>
      </c>
      <c r="C393" s="138" t="s">
        <v>5145</v>
      </c>
    </row>
    <row r="394" spans="1:3" s="138" customFormat="1" x14ac:dyDescent="0.3">
      <c r="A394" s="121">
        <v>42373</v>
      </c>
      <c r="B394" s="138">
        <v>-2526</v>
      </c>
      <c r="C394" s="138">
        <v>1606</v>
      </c>
    </row>
    <row r="395" spans="1:3" s="138" customFormat="1" x14ac:dyDescent="0.3">
      <c r="A395" s="121">
        <v>42373</v>
      </c>
      <c r="B395" s="138">
        <v>4400</v>
      </c>
      <c r="C395" s="138" t="s">
        <v>0</v>
      </c>
    </row>
    <row r="396" spans="1:3" s="138" customFormat="1" x14ac:dyDescent="0.3">
      <c r="A396" s="121">
        <v>42373</v>
      </c>
      <c r="B396" s="138">
        <v>240</v>
      </c>
      <c r="C396" s="138" t="s">
        <v>5146</v>
      </c>
    </row>
    <row r="397" spans="1:3" s="138" customFormat="1" x14ac:dyDescent="0.3">
      <c r="A397" s="121">
        <v>42373</v>
      </c>
      <c r="B397" s="138">
        <v>120</v>
      </c>
      <c r="C397" s="138" t="s">
        <v>5147</v>
      </c>
    </row>
    <row r="398" spans="1:3" s="138" customFormat="1" x14ac:dyDescent="0.3">
      <c r="A398" s="121">
        <v>42373</v>
      </c>
      <c r="B398" s="138">
        <v>20</v>
      </c>
      <c r="C398" s="138" t="s">
        <v>5148</v>
      </c>
    </row>
    <row r="399" spans="1:3" s="138" customFormat="1" x14ac:dyDescent="0.3">
      <c r="A399" s="121">
        <v>42373</v>
      </c>
      <c r="B399" s="138">
        <v>20</v>
      </c>
      <c r="C399" s="138" t="s">
        <v>100</v>
      </c>
    </row>
    <row r="400" spans="1:3" s="138" customFormat="1" x14ac:dyDescent="0.3">
      <c r="A400" s="121">
        <v>42373</v>
      </c>
      <c r="B400" s="138">
        <v>20</v>
      </c>
      <c r="C400" s="138" t="s">
        <v>289</v>
      </c>
    </row>
    <row r="401" spans="1:3" s="138" customFormat="1" x14ac:dyDescent="0.3">
      <c r="A401" s="121">
        <v>42373</v>
      </c>
      <c r="B401" s="138">
        <v>20</v>
      </c>
      <c r="C401" s="138" t="s">
        <v>8</v>
      </c>
    </row>
    <row r="402" spans="1:3" s="138" customFormat="1" x14ac:dyDescent="0.3">
      <c r="A402" s="121">
        <v>42373</v>
      </c>
      <c r="B402" s="138">
        <v>20</v>
      </c>
      <c r="C402" s="138" t="s">
        <v>2669</v>
      </c>
    </row>
    <row r="403" spans="1:3" s="138" customFormat="1" x14ac:dyDescent="0.3">
      <c r="A403" s="121">
        <v>42373</v>
      </c>
      <c r="B403" s="138">
        <v>20</v>
      </c>
      <c r="C403" s="138" t="s">
        <v>270</v>
      </c>
    </row>
    <row r="404" spans="1:3" s="138" customFormat="1" x14ac:dyDescent="0.3">
      <c r="A404" s="121">
        <v>42373</v>
      </c>
      <c r="B404" s="138">
        <v>20</v>
      </c>
      <c r="C404" s="138" t="s">
        <v>10</v>
      </c>
    </row>
    <row r="405" spans="1:3" s="138" customFormat="1" x14ac:dyDescent="0.3">
      <c r="A405" s="121">
        <v>42373</v>
      </c>
      <c r="B405" s="138">
        <v>20</v>
      </c>
      <c r="C405" s="138" t="s">
        <v>3322</v>
      </c>
    </row>
    <row r="406" spans="1:3" s="138" customFormat="1" x14ac:dyDescent="0.3">
      <c r="A406" s="121">
        <v>42373</v>
      </c>
      <c r="B406" s="138">
        <v>20</v>
      </c>
      <c r="C406" s="138" t="s">
        <v>9</v>
      </c>
    </row>
    <row r="407" spans="1:3" s="138" customFormat="1" x14ac:dyDescent="0.3">
      <c r="A407" s="121">
        <v>42373</v>
      </c>
      <c r="B407" s="138">
        <v>240</v>
      </c>
      <c r="C407" s="138" t="s">
        <v>5149</v>
      </c>
    </row>
    <row r="408" spans="1:3" s="138" customFormat="1" x14ac:dyDescent="0.3">
      <c r="A408" s="121">
        <v>42373</v>
      </c>
      <c r="B408" s="138">
        <v>20</v>
      </c>
      <c r="C408" s="138" t="s">
        <v>4</v>
      </c>
    </row>
    <row r="409" spans="1:3" s="138" customFormat="1" x14ac:dyDescent="0.3">
      <c r="A409" s="121">
        <v>42373</v>
      </c>
      <c r="B409" s="138">
        <v>240</v>
      </c>
      <c r="C409" s="138" t="s">
        <v>5150</v>
      </c>
    </row>
    <row r="410" spans="1:3" s="138" customFormat="1" x14ac:dyDescent="0.3">
      <c r="A410" s="121">
        <v>42373</v>
      </c>
      <c r="B410" s="138">
        <v>20</v>
      </c>
      <c r="C410" s="138" t="s">
        <v>7</v>
      </c>
    </row>
    <row r="411" spans="1:3" s="138" customFormat="1" x14ac:dyDescent="0.3"/>
    <row r="412" spans="1:3" s="138" customFormat="1" x14ac:dyDescent="0.3">
      <c r="B412" s="139"/>
    </row>
    <row r="413" spans="1:3" s="138" customFormat="1" x14ac:dyDescent="0.3">
      <c r="A413" s="121">
        <v>42369</v>
      </c>
      <c r="B413" s="138">
        <v>-68.930000000000007</v>
      </c>
      <c r="C413" s="138" t="s">
        <v>3320</v>
      </c>
    </row>
    <row r="414" spans="1:3" s="138" customFormat="1" x14ac:dyDescent="0.3">
      <c r="A414" s="121">
        <v>42369</v>
      </c>
      <c r="B414" s="138">
        <v>200</v>
      </c>
      <c r="C414" s="138" t="s">
        <v>3321</v>
      </c>
    </row>
    <row r="415" spans="1:3" s="138" customFormat="1" x14ac:dyDescent="0.3">
      <c r="A415" s="121">
        <v>42369</v>
      </c>
      <c r="B415" s="138">
        <v>20</v>
      </c>
      <c r="C415" s="138" t="s">
        <v>3322</v>
      </c>
    </row>
    <row r="416" spans="1:3" s="138" customFormat="1" x14ac:dyDescent="0.3">
      <c r="A416" s="121">
        <v>42368</v>
      </c>
      <c r="B416" s="138">
        <v>20</v>
      </c>
      <c r="C416" s="138" t="s">
        <v>2880</v>
      </c>
    </row>
    <row r="417" spans="1:3" s="138" customFormat="1" x14ac:dyDescent="0.3">
      <c r="A417" s="121">
        <v>42367</v>
      </c>
      <c r="B417" s="138">
        <v>-600</v>
      </c>
      <c r="C417" s="138">
        <v>1601</v>
      </c>
    </row>
    <row r="418" spans="1:3" s="138" customFormat="1" x14ac:dyDescent="0.3">
      <c r="A418" s="121">
        <v>42367</v>
      </c>
      <c r="B418" s="138">
        <v>-140</v>
      </c>
      <c r="C418" s="138">
        <v>1602</v>
      </c>
    </row>
    <row r="419" spans="1:3" s="138" customFormat="1" x14ac:dyDescent="0.3">
      <c r="A419" s="121">
        <v>42367</v>
      </c>
      <c r="B419" s="138">
        <v>1370</v>
      </c>
      <c r="C419" s="138" t="s">
        <v>0</v>
      </c>
    </row>
    <row r="420" spans="1:3" s="138" customFormat="1" x14ac:dyDescent="0.3">
      <c r="A420" s="121">
        <v>42367</v>
      </c>
      <c r="B420" s="138">
        <v>120</v>
      </c>
      <c r="C420" s="138" t="s">
        <v>3147</v>
      </c>
    </row>
    <row r="421" spans="1:3" s="138" customFormat="1" x14ac:dyDescent="0.3">
      <c r="A421" s="121">
        <v>42367</v>
      </c>
      <c r="B421" s="138">
        <v>30</v>
      </c>
      <c r="C421" s="138" t="s">
        <v>15</v>
      </c>
    </row>
    <row r="422" spans="1:3" s="138" customFormat="1" x14ac:dyDescent="0.3">
      <c r="A422" s="121">
        <v>42367</v>
      </c>
      <c r="B422" s="138">
        <v>20</v>
      </c>
      <c r="C422" s="138" t="s">
        <v>2846</v>
      </c>
    </row>
    <row r="423" spans="1:3" s="138" customFormat="1" x14ac:dyDescent="0.3">
      <c r="A423" s="121">
        <v>42367</v>
      </c>
      <c r="B423" s="138">
        <v>20</v>
      </c>
      <c r="C423" s="138" t="s">
        <v>11</v>
      </c>
    </row>
    <row r="424" spans="1:3" s="138" customFormat="1" x14ac:dyDescent="0.3">
      <c r="A424" s="121">
        <v>42367</v>
      </c>
      <c r="B424" s="138">
        <v>20</v>
      </c>
      <c r="C424" s="138" t="s">
        <v>13</v>
      </c>
    </row>
    <row r="425" spans="1:3" s="138" customFormat="1" x14ac:dyDescent="0.3">
      <c r="A425" s="121">
        <v>42367</v>
      </c>
      <c r="B425" s="138">
        <v>20</v>
      </c>
      <c r="C425" s="138" t="s">
        <v>3147</v>
      </c>
    </row>
    <row r="426" spans="1:3" s="138" customFormat="1" x14ac:dyDescent="0.3">
      <c r="A426" s="121">
        <v>42367</v>
      </c>
      <c r="B426" s="138">
        <v>20</v>
      </c>
      <c r="C426" s="138" t="s">
        <v>14</v>
      </c>
    </row>
    <row r="427" spans="1:3" s="138" customFormat="1" x14ac:dyDescent="0.3">
      <c r="A427" s="121">
        <v>42367</v>
      </c>
      <c r="B427" s="138">
        <v>20</v>
      </c>
      <c r="C427" s="138" t="s">
        <v>2752</v>
      </c>
    </row>
    <row r="428" spans="1:3" s="138" customFormat="1" x14ac:dyDescent="0.3">
      <c r="A428" s="121">
        <v>42367</v>
      </c>
      <c r="B428" s="138">
        <v>20</v>
      </c>
      <c r="C428" s="138" t="s">
        <v>2872</v>
      </c>
    </row>
    <row r="429" spans="1:3" s="138" customFormat="1" x14ac:dyDescent="0.3">
      <c r="A429" s="121">
        <v>42367</v>
      </c>
      <c r="B429" s="138">
        <v>20</v>
      </c>
      <c r="C429" s="138" t="s">
        <v>12</v>
      </c>
    </row>
    <row r="430" spans="1:3" s="138" customFormat="1" x14ac:dyDescent="0.3">
      <c r="A430" s="121">
        <v>42367</v>
      </c>
      <c r="B430" s="138">
        <v>20</v>
      </c>
      <c r="C430" s="138" t="s">
        <v>107</v>
      </c>
    </row>
    <row r="431" spans="1:3" s="138" customFormat="1" x14ac:dyDescent="0.3">
      <c r="A431" s="121">
        <v>42367</v>
      </c>
      <c r="B431" s="138">
        <v>20</v>
      </c>
      <c r="C431" s="138" t="s">
        <v>17</v>
      </c>
    </row>
    <row r="432" spans="1:3" s="138" customFormat="1" x14ac:dyDescent="0.3">
      <c r="A432" s="121">
        <v>42362</v>
      </c>
      <c r="B432" s="138">
        <v>20</v>
      </c>
      <c r="C432" s="138" t="s">
        <v>19</v>
      </c>
    </row>
    <row r="433" spans="1:3" s="138" customFormat="1" x14ac:dyDescent="0.3">
      <c r="A433" s="121">
        <v>42361</v>
      </c>
      <c r="B433" s="138">
        <v>20</v>
      </c>
      <c r="C433" s="138" t="s">
        <v>2574</v>
      </c>
    </row>
    <row r="434" spans="1:3" s="138" customFormat="1" x14ac:dyDescent="0.3">
      <c r="A434" s="121">
        <v>42361</v>
      </c>
      <c r="B434" s="138">
        <v>20</v>
      </c>
      <c r="C434" s="138" t="s">
        <v>18</v>
      </c>
    </row>
    <row r="435" spans="1:3" s="138" customFormat="1" x14ac:dyDescent="0.3">
      <c r="A435" s="121">
        <v>42360</v>
      </c>
      <c r="B435" s="138">
        <v>-741.3</v>
      </c>
      <c r="C435" s="138">
        <v>1603</v>
      </c>
    </row>
    <row r="436" spans="1:3" s="138" customFormat="1" x14ac:dyDescent="0.3">
      <c r="A436" s="121">
        <v>42360</v>
      </c>
      <c r="B436" s="138">
        <v>-199</v>
      </c>
      <c r="C436" s="138">
        <v>1594</v>
      </c>
    </row>
    <row r="437" spans="1:3" s="138" customFormat="1" x14ac:dyDescent="0.3">
      <c r="A437" s="121">
        <v>42359</v>
      </c>
      <c r="B437" s="138">
        <v>-15000</v>
      </c>
      <c r="C437" s="138" t="s">
        <v>2756</v>
      </c>
    </row>
    <row r="438" spans="1:3" s="138" customFormat="1" x14ac:dyDescent="0.3">
      <c r="A438" s="121">
        <v>42359</v>
      </c>
      <c r="B438" s="138">
        <v>-150</v>
      </c>
      <c r="C438" s="138">
        <v>1598</v>
      </c>
    </row>
    <row r="439" spans="1:3" s="138" customFormat="1" x14ac:dyDescent="0.3">
      <c r="A439" s="121">
        <v>42359</v>
      </c>
      <c r="B439" s="138">
        <v>280</v>
      </c>
      <c r="C439" s="138" t="s">
        <v>3148</v>
      </c>
    </row>
    <row r="440" spans="1:3" s="138" customFormat="1" x14ac:dyDescent="0.3">
      <c r="A440" s="121">
        <v>42359</v>
      </c>
      <c r="B440" s="138">
        <v>50</v>
      </c>
      <c r="C440" s="138" t="s">
        <v>20</v>
      </c>
    </row>
    <row r="441" spans="1:3" s="138" customFormat="1" x14ac:dyDescent="0.3">
      <c r="A441" s="121">
        <v>42359</v>
      </c>
      <c r="B441" s="138">
        <v>20</v>
      </c>
      <c r="C441" s="138" t="s">
        <v>2759</v>
      </c>
    </row>
    <row r="442" spans="1:3" s="138" customFormat="1" x14ac:dyDescent="0.3">
      <c r="A442" s="121">
        <v>42359</v>
      </c>
      <c r="B442" s="138">
        <v>20</v>
      </c>
      <c r="C442" s="138" t="s">
        <v>2878</v>
      </c>
    </row>
    <row r="443" spans="1:3" s="138" customFormat="1" x14ac:dyDescent="0.3">
      <c r="A443" s="121">
        <v>42359</v>
      </c>
      <c r="B443" s="138">
        <v>20</v>
      </c>
      <c r="C443" s="138" t="s">
        <v>2843</v>
      </c>
    </row>
    <row r="444" spans="1:3" s="138" customFormat="1" x14ac:dyDescent="0.3">
      <c r="A444" s="121">
        <v>42359</v>
      </c>
      <c r="B444" s="138">
        <v>20</v>
      </c>
      <c r="C444" s="138" t="s">
        <v>21</v>
      </c>
    </row>
    <row r="445" spans="1:3" s="138" customFormat="1" x14ac:dyDescent="0.3">
      <c r="A445" s="121">
        <v>42359</v>
      </c>
      <c r="B445" s="138">
        <v>20</v>
      </c>
      <c r="C445" s="138" t="s">
        <v>2875</v>
      </c>
    </row>
    <row r="446" spans="1:3" s="138" customFormat="1" x14ac:dyDescent="0.3">
      <c r="A446" s="121">
        <v>42359</v>
      </c>
      <c r="B446" s="138">
        <v>20</v>
      </c>
      <c r="C446" s="138" t="s">
        <v>68</v>
      </c>
    </row>
    <row r="447" spans="1:3" s="138" customFormat="1" x14ac:dyDescent="0.3">
      <c r="A447" s="121">
        <v>42359</v>
      </c>
      <c r="B447" s="138">
        <v>20</v>
      </c>
      <c r="C447" s="138" t="s">
        <v>248</v>
      </c>
    </row>
    <row r="448" spans="1:3" s="138" customFormat="1" x14ac:dyDescent="0.3">
      <c r="A448" s="121">
        <v>42359</v>
      </c>
      <c r="B448" s="138">
        <v>20</v>
      </c>
      <c r="C448" s="138" t="s">
        <v>22</v>
      </c>
    </row>
    <row r="449" spans="1:3" s="138" customFormat="1" x14ac:dyDescent="0.3">
      <c r="A449" s="121">
        <v>42356</v>
      </c>
      <c r="B449" s="138">
        <v>20</v>
      </c>
      <c r="C449" s="138" t="s">
        <v>247</v>
      </c>
    </row>
    <row r="450" spans="1:3" s="138" customFormat="1" x14ac:dyDescent="0.3">
      <c r="A450" s="121">
        <v>42356</v>
      </c>
      <c r="B450" s="138">
        <v>20</v>
      </c>
      <c r="C450" s="138" t="s">
        <v>26</v>
      </c>
    </row>
    <row r="451" spans="1:3" s="138" customFormat="1" x14ac:dyDescent="0.3">
      <c r="A451" s="121">
        <v>42354</v>
      </c>
      <c r="B451" s="138">
        <v>2250</v>
      </c>
      <c r="C451" s="138" t="s">
        <v>0</v>
      </c>
    </row>
    <row r="452" spans="1:3" s="138" customFormat="1" x14ac:dyDescent="0.3">
      <c r="A452" s="121">
        <v>42354</v>
      </c>
      <c r="B452" s="138">
        <v>20</v>
      </c>
      <c r="C452" s="138" t="s">
        <v>24</v>
      </c>
    </row>
    <row r="453" spans="1:3" s="138" customFormat="1" x14ac:dyDescent="0.3">
      <c r="A453" s="121">
        <v>42354</v>
      </c>
      <c r="B453" s="138">
        <v>20</v>
      </c>
      <c r="C453" s="138" t="s">
        <v>200</v>
      </c>
    </row>
    <row r="454" spans="1:3" s="138" customFormat="1" x14ac:dyDescent="0.3">
      <c r="A454" s="121">
        <v>42354</v>
      </c>
      <c r="B454" s="138">
        <v>20</v>
      </c>
      <c r="C454" s="138" t="s">
        <v>25</v>
      </c>
    </row>
    <row r="455" spans="1:3" s="138" customFormat="1" x14ac:dyDescent="0.3">
      <c r="A455" s="121">
        <v>42354</v>
      </c>
      <c r="B455" s="138">
        <v>20</v>
      </c>
      <c r="C455" s="138" t="s">
        <v>202</v>
      </c>
    </row>
    <row r="456" spans="1:3" s="138" customFormat="1" x14ac:dyDescent="0.3">
      <c r="A456" s="121">
        <v>42354</v>
      </c>
      <c r="B456" s="138">
        <v>20</v>
      </c>
      <c r="C456" s="138" t="s">
        <v>334</v>
      </c>
    </row>
    <row r="457" spans="1:3" s="138" customFormat="1" x14ac:dyDescent="0.3">
      <c r="A457" s="121">
        <v>42353</v>
      </c>
      <c r="B457" s="138">
        <v>-436.94</v>
      </c>
      <c r="C457" s="138" t="s">
        <v>3149</v>
      </c>
    </row>
    <row r="458" spans="1:3" s="138" customFormat="1" x14ac:dyDescent="0.3">
      <c r="A458" s="121">
        <v>42353</v>
      </c>
      <c r="B458" s="138">
        <v>20</v>
      </c>
      <c r="C458" s="138" t="s">
        <v>3150</v>
      </c>
    </row>
    <row r="459" spans="1:3" s="138" customFormat="1" x14ac:dyDescent="0.3">
      <c r="A459" s="121">
        <v>42353</v>
      </c>
      <c r="B459" s="138">
        <v>20</v>
      </c>
      <c r="C459" s="138" t="s">
        <v>110</v>
      </c>
    </row>
    <row r="460" spans="1:3" s="138" customFormat="1" x14ac:dyDescent="0.3">
      <c r="A460" s="121">
        <v>42353</v>
      </c>
      <c r="B460" s="138">
        <v>20</v>
      </c>
      <c r="C460" s="138" t="s">
        <v>264</v>
      </c>
    </row>
    <row r="461" spans="1:3" s="138" customFormat="1" x14ac:dyDescent="0.3">
      <c r="A461" s="121">
        <v>42353</v>
      </c>
      <c r="B461" s="138">
        <v>20</v>
      </c>
      <c r="C461" s="138" t="s">
        <v>109</v>
      </c>
    </row>
    <row r="462" spans="1:3" s="138" customFormat="1" x14ac:dyDescent="0.3">
      <c r="A462" s="121">
        <v>42353</v>
      </c>
      <c r="B462" s="138">
        <v>20</v>
      </c>
      <c r="C462" s="138" t="s">
        <v>27</v>
      </c>
    </row>
    <row r="463" spans="1:3" s="138" customFormat="1" x14ac:dyDescent="0.3">
      <c r="A463" s="121">
        <v>42353</v>
      </c>
      <c r="B463" s="138">
        <v>-1666.95</v>
      </c>
      <c r="C463" s="138" t="s">
        <v>3</v>
      </c>
    </row>
    <row r="464" spans="1:3" s="138" customFormat="1" x14ac:dyDescent="0.3">
      <c r="A464" s="121">
        <v>42352</v>
      </c>
      <c r="B464" s="138">
        <v>-423.41</v>
      </c>
      <c r="C464" s="138">
        <v>1599</v>
      </c>
    </row>
    <row r="465" spans="1:3" s="138" customFormat="1" x14ac:dyDescent="0.3">
      <c r="A465" s="121">
        <v>42352</v>
      </c>
      <c r="B465" s="138">
        <v>20</v>
      </c>
      <c r="C465" s="138" t="s">
        <v>243</v>
      </c>
    </row>
    <row r="466" spans="1:3" s="138" customFormat="1" x14ac:dyDescent="0.3">
      <c r="A466" s="121">
        <v>42352</v>
      </c>
      <c r="B466" s="138">
        <v>20</v>
      </c>
      <c r="C466" s="138" t="s">
        <v>92</v>
      </c>
    </row>
    <row r="467" spans="1:3" s="138" customFormat="1" x14ac:dyDescent="0.3">
      <c r="A467" s="121">
        <v>42352</v>
      </c>
      <c r="B467" s="138">
        <v>20</v>
      </c>
      <c r="C467" s="138" t="s">
        <v>99</v>
      </c>
    </row>
    <row r="468" spans="1:3" s="138" customFormat="1" x14ac:dyDescent="0.3">
      <c r="A468" s="121">
        <v>42352</v>
      </c>
      <c r="B468" s="138">
        <v>20</v>
      </c>
      <c r="C468" s="138" t="s">
        <v>2748</v>
      </c>
    </row>
    <row r="469" spans="1:3" s="138" customFormat="1" x14ac:dyDescent="0.3">
      <c r="A469" s="121">
        <v>42348</v>
      </c>
      <c r="B469" s="138">
        <v>-305.58999999999997</v>
      </c>
      <c r="C469" s="138" t="s">
        <v>3151</v>
      </c>
    </row>
    <row r="470" spans="1:3" s="138" customFormat="1" x14ac:dyDescent="0.3">
      <c r="A470" s="121">
        <v>42348</v>
      </c>
      <c r="B470" s="138">
        <v>20</v>
      </c>
      <c r="C470" s="138" t="s">
        <v>497</v>
      </c>
    </row>
    <row r="471" spans="1:3" s="138" customFormat="1" x14ac:dyDescent="0.3">
      <c r="A471" s="121">
        <v>42347</v>
      </c>
      <c r="B471" s="138">
        <v>-300</v>
      </c>
      <c r="C471" s="138">
        <v>1587</v>
      </c>
    </row>
    <row r="472" spans="1:3" s="138" customFormat="1" x14ac:dyDescent="0.3">
      <c r="A472" s="121">
        <v>42346</v>
      </c>
      <c r="B472" s="138">
        <v>120</v>
      </c>
      <c r="C472" s="138" t="s">
        <v>3152</v>
      </c>
    </row>
    <row r="473" spans="1:3" s="138" customFormat="1" x14ac:dyDescent="0.3">
      <c r="A473" s="121">
        <v>42346</v>
      </c>
      <c r="B473" s="138">
        <v>20</v>
      </c>
      <c r="C473" s="138" t="s">
        <v>2663</v>
      </c>
    </row>
    <row r="474" spans="1:3" s="138" customFormat="1" x14ac:dyDescent="0.3">
      <c r="A474" s="121">
        <v>42346</v>
      </c>
      <c r="B474" s="138">
        <v>-1328.13</v>
      </c>
      <c r="C474" s="138" t="s">
        <v>3</v>
      </c>
    </row>
    <row r="475" spans="1:3" s="138" customFormat="1" x14ac:dyDescent="0.3">
      <c r="A475" s="121">
        <v>42345</v>
      </c>
      <c r="B475" s="138">
        <v>20</v>
      </c>
      <c r="C475" s="138" t="s">
        <v>1</v>
      </c>
    </row>
    <row r="476" spans="1:3" s="138" customFormat="1" x14ac:dyDescent="0.3">
      <c r="A476" s="121">
        <v>42342</v>
      </c>
      <c r="B476" s="138">
        <v>-800</v>
      </c>
      <c r="C476" s="138">
        <v>1595</v>
      </c>
    </row>
    <row r="477" spans="1:3" s="138" customFormat="1" x14ac:dyDescent="0.3">
      <c r="A477" s="121">
        <v>42342</v>
      </c>
      <c r="B477" s="138">
        <v>240</v>
      </c>
      <c r="C477" s="138" t="s">
        <v>3153</v>
      </c>
    </row>
    <row r="478" spans="1:3" s="138" customFormat="1" x14ac:dyDescent="0.3">
      <c r="A478" s="121">
        <v>42341</v>
      </c>
      <c r="B478" s="138">
        <v>400</v>
      </c>
      <c r="C478" s="138" t="s">
        <v>3154</v>
      </c>
    </row>
    <row r="479" spans="1:3" s="138" customFormat="1" x14ac:dyDescent="0.3">
      <c r="A479" s="121">
        <v>42341</v>
      </c>
      <c r="B479" s="138">
        <v>200</v>
      </c>
      <c r="C479" s="138" t="s">
        <v>0</v>
      </c>
    </row>
    <row r="480" spans="1:3" s="138" customFormat="1" x14ac:dyDescent="0.3">
      <c r="A480" s="121">
        <v>42340</v>
      </c>
      <c r="B480" s="138">
        <v>-1500</v>
      </c>
      <c r="C480" s="138">
        <v>1597</v>
      </c>
    </row>
    <row r="481" spans="1:3" s="138" customFormat="1" x14ac:dyDescent="0.3">
      <c r="A481" s="121">
        <v>42340</v>
      </c>
      <c r="B481" s="138">
        <v>-1100</v>
      </c>
      <c r="C481" s="138">
        <v>1596</v>
      </c>
    </row>
    <row r="482" spans="1:3" s="138" customFormat="1" x14ac:dyDescent="0.3">
      <c r="A482" s="121">
        <v>42340</v>
      </c>
      <c r="B482" s="138">
        <v>20</v>
      </c>
      <c r="C482" s="138" t="s">
        <v>4</v>
      </c>
    </row>
    <row r="483" spans="1:3" s="138" customFormat="1" x14ac:dyDescent="0.3">
      <c r="A483" s="121">
        <v>42340</v>
      </c>
      <c r="B483" s="138">
        <v>20</v>
      </c>
      <c r="C483" s="138" t="s">
        <v>270</v>
      </c>
    </row>
    <row r="484" spans="1:3" s="138" customFormat="1" x14ac:dyDescent="0.3">
      <c r="A484" s="121">
        <v>42340</v>
      </c>
      <c r="B484" s="138">
        <v>20</v>
      </c>
      <c r="C484" s="138" t="s">
        <v>2669</v>
      </c>
    </row>
    <row r="485" spans="1:3" s="138" customFormat="1" x14ac:dyDescent="0.3">
      <c r="A485" s="121">
        <v>42339</v>
      </c>
      <c r="B485" s="138">
        <v>20</v>
      </c>
      <c r="C485" s="138" t="s">
        <v>7</v>
      </c>
    </row>
    <row r="486" spans="1:3" s="138" customFormat="1" x14ac:dyDescent="0.3">
      <c r="A486" s="121">
        <v>42339</v>
      </c>
      <c r="B486" s="138">
        <v>20</v>
      </c>
      <c r="C486" s="138" t="s">
        <v>201</v>
      </c>
    </row>
    <row r="487" spans="1:3" s="138" customFormat="1" x14ac:dyDescent="0.3">
      <c r="A487" s="121">
        <v>42339</v>
      </c>
      <c r="B487" s="138">
        <v>20</v>
      </c>
      <c r="C487" s="138" t="s">
        <v>6</v>
      </c>
    </row>
    <row r="488" spans="1:3" s="138" customFormat="1" x14ac:dyDescent="0.3">
      <c r="A488" s="121">
        <v>42339</v>
      </c>
      <c r="B488" s="138">
        <v>20</v>
      </c>
      <c r="C488" s="138" t="s">
        <v>289</v>
      </c>
    </row>
    <row r="489" spans="1:3" s="138" customFormat="1" x14ac:dyDescent="0.3">
      <c r="A489" s="121">
        <v>42339</v>
      </c>
      <c r="B489" s="138">
        <v>20</v>
      </c>
      <c r="C489" s="138" t="s">
        <v>100</v>
      </c>
    </row>
    <row r="490" spans="1:3" s="138" customFormat="1" x14ac:dyDescent="0.3">
      <c r="A490" s="121">
        <v>42339</v>
      </c>
      <c r="B490" s="138">
        <v>20</v>
      </c>
      <c r="C490" s="138" t="s">
        <v>8</v>
      </c>
    </row>
    <row r="491" spans="1:3" s="138" customFormat="1" x14ac:dyDescent="0.3">
      <c r="A491" s="121">
        <v>42339</v>
      </c>
      <c r="B491" s="138">
        <v>20</v>
      </c>
      <c r="C491" s="138" t="s">
        <v>10</v>
      </c>
    </row>
    <row r="492" spans="1:3" s="138" customFormat="1" x14ac:dyDescent="0.3">
      <c r="A492" s="121">
        <v>42339</v>
      </c>
      <c r="B492" s="138">
        <v>20</v>
      </c>
      <c r="C492" s="138" t="s">
        <v>9</v>
      </c>
    </row>
    <row r="493" spans="1:3" s="138" customFormat="1" x14ac:dyDescent="0.3">
      <c r="A493" s="121"/>
    </row>
    <row r="494" spans="1:3" s="138" customFormat="1" x14ac:dyDescent="0.3">
      <c r="A494" s="121"/>
    </row>
    <row r="495" spans="1:3" s="138" customFormat="1" x14ac:dyDescent="0.3">
      <c r="A495" s="121">
        <v>42338</v>
      </c>
      <c r="B495" s="138">
        <v>-738.68</v>
      </c>
      <c r="C495" s="138">
        <v>1591</v>
      </c>
    </row>
    <row r="496" spans="1:3" s="138" customFormat="1" x14ac:dyDescent="0.3">
      <c r="A496" s="121">
        <v>42338</v>
      </c>
      <c r="B496" s="138">
        <v>-495</v>
      </c>
      <c r="C496" s="138">
        <v>1593</v>
      </c>
    </row>
    <row r="497" spans="1:3" s="138" customFormat="1" x14ac:dyDescent="0.3">
      <c r="A497" s="121">
        <v>42338</v>
      </c>
      <c r="B497" s="138">
        <v>-113.62</v>
      </c>
      <c r="C497" s="138">
        <v>1589</v>
      </c>
    </row>
    <row r="498" spans="1:3" s="138" customFormat="1" x14ac:dyDescent="0.3">
      <c r="A498" s="121">
        <v>42338</v>
      </c>
      <c r="B498" s="138">
        <v>-110</v>
      </c>
      <c r="C498" s="138">
        <v>1590</v>
      </c>
    </row>
    <row r="499" spans="1:3" s="138" customFormat="1" x14ac:dyDescent="0.3">
      <c r="A499" s="121">
        <v>42338</v>
      </c>
      <c r="B499" s="138">
        <v>100</v>
      </c>
      <c r="C499" s="138" t="s">
        <v>3155</v>
      </c>
    </row>
    <row r="500" spans="1:3" s="138" customFormat="1" x14ac:dyDescent="0.3">
      <c r="A500" s="121">
        <v>42338</v>
      </c>
      <c r="B500" s="138">
        <v>20</v>
      </c>
      <c r="C500" s="138" t="s">
        <v>2846</v>
      </c>
    </row>
    <row r="501" spans="1:3" s="138" customFormat="1" x14ac:dyDescent="0.3">
      <c r="A501" s="121">
        <v>42338</v>
      </c>
      <c r="B501" s="138">
        <v>20</v>
      </c>
      <c r="C501" s="138" t="s">
        <v>11</v>
      </c>
    </row>
    <row r="502" spans="1:3" s="138" customFormat="1" x14ac:dyDescent="0.3">
      <c r="A502" s="121">
        <v>42338</v>
      </c>
      <c r="B502" s="138">
        <v>20</v>
      </c>
      <c r="C502" s="138" t="s">
        <v>13</v>
      </c>
    </row>
    <row r="503" spans="1:3" s="138" customFormat="1" x14ac:dyDescent="0.3">
      <c r="A503" s="121">
        <v>42338</v>
      </c>
      <c r="B503" s="138">
        <v>20</v>
      </c>
      <c r="C503" s="138" t="s">
        <v>14</v>
      </c>
    </row>
    <row r="504" spans="1:3" s="138" customFormat="1" x14ac:dyDescent="0.3">
      <c r="A504" s="121">
        <v>42338</v>
      </c>
      <c r="B504" s="138">
        <v>20</v>
      </c>
      <c r="C504" s="138" t="s">
        <v>3156</v>
      </c>
    </row>
    <row r="505" spans="1:3" s="138" customFormat="1" x14ac:dyDescent="0.3">
      <c r="A505" s="121">
        <v>42338</v>
      </c>
      <c r="B505" s="138">
        <v>20</v>
      </c>
      <c r="C505" s="138" t="s">
        <v>12</v>
      </c>
    </row>
    <row r="506" spans="1:3" s="138" customFormat="1" x14ac:dyDescent="0.3">
      <c r="A506" s="121"/>
    </row>
    <row r="507" spans="1:3" s="138" customFormat="1" x14ac:dyDescent="0.3">
      <c r="A507" s="121">
        <v>42335</v>
      </c>
      <c r="B507" s="138">
        <v>250</v>
      </c>
      <c r="C507" s="138" t="s">
        <v>2870</v>
      </c>
    </row>
    <row r="508" spans="1:3" s="138" customFormat="1" x14ac:dyDescent="0.3">
      <c r="A508" s="121">
        <v>42335</v>
      </c>
      <c r="B508" s="138">
        <v>230</v>
      </c>
      <c r="C508" s="138" t="s">
        <v>2871</v>
      </c>
    </row>
    <row r="509" spans="1:3" s="138" customFormat="1" x14ac:dyDescent="0.3">
      <c r="A509" s="121">
        <v>42335</v>
      </c>
      <c r="B509" s="138">
        <v>30</v>
      </c>
      <c r="C509" s="138" t="s">
        <v>15</v>
      </c>
    </row>
    <row r="510" spans="1:3" s="138" customFormat="1" x14ac:dyDescent="0.3">
      <c r="A510" s="121">
        <v>42335</v>
      </c>
      <c r="B510" s="138">
        <v>20</v>
      </c>
      <c r="C510" s="138" t="s">
        <v>2872</v>
      </c>
    </row>
    <row r="511" spans="1:3" s="138" customFormat="1" x14ac:dyDescent="0.3">
      <c r="A511" s="121">
        <v>42335</v>
      </c>
      <c r="B511" s="138">
        <v>20</v>
      </c>
      <c r="C511" s="138" t="s">
        <v>2752</v>
      </c>
    </row>
    <row r="512" spans="1:3" s="138" customFormat="1" x14ac:dyDescent="0.3">
      <c r="A512" s="121">
        <v>42333</v>
      </c>
      <c r="B512" s="138">
        <v>-739.09</v>
      </c>
      <c r="C512" s="138">
        <v>1592</v>
      </c>
    </row>
    <row r="513" spans="1:3" s="138" customFormat="1" x14ac:dyDescent="0.3">
      <c r="A513" s="121">
        <v>42333</v>
      </c>
      <c r="B513" s="138">
        <v>1000</v>
      </c>
      <c r="C513" s="138" t="s">
        <v>2873</v>
      </c>
    </row>
    <row r="514" spans="1:3" s="138" customFormat="1" x14ac:dyDescent="0.3">
      <c r="A514" s="121">
        <v>42333</v>
      </c>
      <c r="B514" s="138">
        <v>20</v>
      </c>
      <c r="C514" s="138" t="s">
        <v>107</v>
      </c>
    </row>
    <row r="515" spans="1:3" s="138" customFormat="1" x14ac:dyDescent="0.3">
      <c r="A515" s="121">
        <v>42333</v>
      </c>
      <c r="B515" s="138">
        <v>20</v>
      </c>
      <c r="C515" s="138" t="s">
        <v>17</v>
      </c>
    </row>
    <row r="516" spans="1:3" s="138" customFormat="1" x14ac:dyDescent="0.3">
      <c r="A516" s="121">
        <v>42332</v>
      </c>
      <c r="B516" s="138">
        <v>20</v>
      </c>
      <c r="C516" s="138" t="s">
        <v>19</v>
      </c>
    </row>
    <row r="517" spans="1:3" s="138" customFormat="1" x14ac:dyDescent="0.3">
      <c r="A517" s="121">
        <v>42331</v>
      </c>
      <c r="B517" s="138">
        <v>18559.599999999999</v>
      </c>
      <c r="C517" s="138" t="s">
        <v>0</v>
      </c>
    </row>
    <row r="518" spans="1:3" s="138" customFormat="1" x14ac:dyDescent="0.3">
      <c r="A518" s="121">
        <v>42331</v>
      </c>
      <c r="B518" s="138">
        <v>1200</v>
      </c>
      <c r="C518" s="138" t="s">
        <v>0</v>
      </c>
    </row>
    <row r="519" spans="1:3" s="138" customFormat="1" x14ac:dyDescent="0.3">
      <c r="A519" s="121">
        <v>42331</v>
      </c>
      <c r="B519" s="138">
        <v>100</v>
      </c>
      <c r="C519" s="138" t="s">
        <v>2874</v>
      </c>
    </row>
    <row r="520" spans="1:3" s="138" customFormat="1" x14ac:dyDescent="0.3">
      <c r="A520" s="121">
        <v>42331</v>
      </c>
      <c r="B520" s="138">
        <v>50</v>
      </c>
      <c r="C520" s="138" t="s">
        <v>20</v>
      </c>
    </row>
    <row r="521" spans="1:3" s="138" customFormat="1" x14ac:dyDescent="0.3">
      <c r="A521" s="121">
        <v>42331</v>
      </c>
      <c r="B521" s="138">
        <v>20</v>
      </c>
      <c r="C521" s="138" t="s">
        <v>2843</v>
      </c>
    </row>
    <row r="522" spans="1:3" s="138" customFormat="1" x14ac:dyDescent="0.3">
      <c r="A522" s="121">
        <v>42331</v>
      </c>
      <c r="B522" s="138">
        <v>20</v>
      </c>
      <c r="C522" s="138" t="s">
        <v>21</v>
      </c>
    </row>
    <row r="523" spans="1:3" s="138" customFormat="1" x14ac:dyDescent="0.3">
      <c r="A523" s="121">
        <v>42331</v>
      </c>
      <c r="B523" s="138">
        <v>20</v>
      </c>
      <c r="C523" s="138" t="s">
        <v>18</v>
      </c>
    </row>
    <row r="524" spans="1:3" s="138" customFormat="1" x14ac:dyDescent="0.3">
      <c r="A524" s="121">
        <v>42331</v>
      </c>
      <c r="B524" s="138">
        <v>20</v>
      </c>
      <c r="C524" s="138" t="s">
        <v>2875</v>
      </c>
    </row>
    <row r="525" spans="1:3" s="138" customFormat="1" x14ac:dyDescent="0.3">
      <c r="A525" s="121">
        <v>42331</v>
      </c>
      <c r="B525" s="138">
        <v>200</v>
      </c>
      <c r="C525" s="138" t="s">
        <v>2876</v>
      </c>
    </row>
    <row r="526" spans="1:3" s="138" customFormat="1" x14ac:dyDescent="0.3">
      <c r="A526" s="121">
        <v>42331</v>
      </c>
      <c r="B526" s="138">
        <v>20</v>
      </c>
      <c r="C526" s="138" t="s">
        <v>2759</v>
      </c>
    </row>
    <row r="527" spans="1:3" s="138" customFormat="1" x14ac:dyDescent="0.3">
      <c r="A527" s="121">
        <v>42328</v>
      </c>
      <c r="B527" s="138">
        <v>120</v>
      </c>
      <c r="C527" s="138" t="s">
        <v>292</v>
      </c>
    </row>
    <row r="528" spans="1:3" s="138" customFormat="1" x14ac:dyDescent="0.3">
      <c r="A528" s="121">
        <v>42328</v>
      </c>
      <c r="B528" s="138">
        <v>50</v>
      </c>
      <c r="C528" s="138" t="s">
        <v>2877</v>
      </c>
    </row>
    <row r="529" spans="1:3" s="138" customFormat="1" x14ac:dyDescent="0.3">
      <c r="A529" s="121">
        <v>42328</v>
      </c>
      <c r="B529" s="138">
        <v>20</v>
      </c>
      <c r="C529" s="138" t="s">
        <v>22</v>
      </c>
    </row>
    <row r="530" spans="1:3" s="138" customFormat="1" x14ac:dyDescent="0.3">
      <c r="A530" s="121">
        <v>42328</v>
      </c>
      <c r="B530" s="138">
        <v>20</v>
      </c>
      <c r="C530" s="138" t="s">
        <v>98</v>
      </c>
    </row>
    <row r="531" spans="1:3" s="138" customFormat="1" x14ac:dyDescent="0.3">
      <c r="A531" s="121">
        <v>42328</v>
      </c>
      <c r="B531" s="138">
        <v>20</v>
      </c>
      <c r="C531" s="138" t="s">
        <v>2574</v>
      </c>
    </row>
    <row r="532" spans="1:3" s="138" customFormat="1" x14ac:dyDescent="0.3">
      <c r="A532" s="121">
        <v>42328</v>
      </c>
      <c r="B532" s="138">
        <v>20</v>
      </c>
      <c r="C532" s="138" t="s">
        <v>248</v>
      </c>
    </row>
    <row r="533" spans="1:3" s="138" customFormat="1" x14ac:dyDescent="0.3">
      <c r="A533" s="121">
        <v>42327</v>
      </c>
      <c r="B533" s="138">
        <v>20</v>
      </c>
      <c r="C533" s="138" t="s">
        <v>2878</v>
      </c>
    </row>
    <row r="534" spans="1:3" s="138" customFormat="1" x14ac:dyDescent="0.3">
      <c r="A534" s="121">
        <v>42326</v>
      </c>
      <c r="B534" s="138">
        <v>20</v>
      </c>
      <c r="C534" s="138" t="s">
        <v>247</v>
      </c>
    </row>
    <row r="535" spans="1:3" s="138" customFormat="1" x14ac:dyDescent="0.3">
      <c r="A535" s="121">
        <v>42326</v>
      </c>
      <c r="B535" s="138">
        <v>20</v>
      </c>
      <c r="C535" s="138" t="s">
        <v>26</v>
      </c>
    </row>
    <row r="536" spans="1:3" s="138" customFormat="1" x14ac:dyDescent="0.3">
      <c r="A536" s="121">
        <v>42325</v>
      </c>
      <c r="B536" s="138">
        <v>-139.62</v>
      </c>
      <c r="C536" s="138">
        <v>1584</v>
      </c>
    </row>
    <row r="537" spans="1:3" s="138" customFormat="1" x14ac:dyDescent="0.3">
      <c r="A537" s="121">
        <v>42324</v>
      </c>
      <c r="B537" s="138">
        <v>10554.04</v>
      </c>
      <c r="C537" s="138" t="s">
        <v>0</v>
      </c>
    </row>
    <row r="538" spans="1:3" s="138" customFormat="1" x14ac:dyDescent="0.3">
      <c r="A538" s="121">
        <v>42324</v>
      </c>
      <c r="B538" s="138">
        <v>880</v>
      </c>
      <c r="C538" s="138" t="s">
        <v>0</v>
      </c>
    </row>
    <row r="539" spans="1:3" s="138" customFormat="1" x14ac:dyDescent="0.3">
      <c r="A539" s="121">
        <v>42324</v>
      </c>
      <c r="B539" s="138">
        <v>120</v>
      </c>
      <c r="C539" s="138" t="s">
        <v>2879</v>
      </c>
    </row>
    <row r="540" spans="1:3" s="138" customFormat="1" x14ac:dyDescent="0.3">
      <c r="A540" s="121">
        <v>42324</v>
      </c>
      <c r="B540" s="138">
        <v>100</v>
      </c>
      <c r="C540" s="138" t="s">
        <v>2880</v>
      </c>
    </row>
    <row r="541" spans="1:3" s="138" customFormat="1" x14ac:dyDescent="0.3">
      <c r="A541" s="121">
        <v>42324</v>
      </c>
      <c r="B541" s="138">
        <v>60</v>
      </c>
      <c r="C541" s="138" t="s">
        <v>492</v>
      </c>
    </row>
    <row r="542" spans="1:3" s="138" customFormat="1" x14ac:dyDescent="0.3">
      <c r="A542" s="121">
        <v>42324</v>
      </c>
      <c r="B542" s="138">
        <v>20</v>
      </c>
      <c r="C542" s="138" t="s">
        <v>200</v>
      </c>
    </row>
    <row r="543" spans="1:3" s="138" customFormat="1" x14ac:dyDescent="0.3">
      <c r="A543" s="121">
        <v>42324</v>
      </c>
      <c r="B543" s="138">
        <v>20</v>
      </c>
      <c r="C543" s="138" t="s">
        <v>25</v>
      </c>
    </row>
    <row r="544" spans="1:3" s="138" customFormat="1" x14ac:dyDescent="0.3">
      <c r="A544" s="121">
        <v>42324</v>
      </c>
      <c r="B544" s="138">
        <v>20</v>
      </c>
      <c r="C544" s="138" t="s">
        <v>24</v>
      </c>
    </row>
    <row r="545" spans="1:3" s="138" customFormat="1" x14ac:dyDescent="0.3">
      <c r="A545" s="121">
        <v>42324</v>
      </c>
      <c r="B545" s="138">
        <v>20</v>
      </c>
      <c r="C545" s="138" t="s">
        <v>202</v>
      </c>
    </row>
    <row r="546" spans="1:3" s="138" customFormat="1" x14ac:dyDescent="0.3">
      <c r="A546" s="121">
        <v>42324</v>
      </c>
      <c r="B546" s="138">
        <v>20</v>
      </c>
      <c r="C546" s="138" t="s">
        <v>264</v>
      </c>
    </row>
    <row r="547" spans="1:3" s="138" customFormat="1" x14ac:dyDescent="0.3">
      <c r="A547" s="121">
        <v>42324</v>
      </c>
      <c r="B547" s="138">
        <v>20</v>
      </c>
      <c r="C547" s="138" t="s">
        <v>109</v>
      </c>
    </row>
    <row r="548" spans="1:3" s="138" customFormat="1" x14ac:dyDescent="0.3">
      <c r="A548" s="121">
        <v>42324</v>
      </c>
      <c r="B548" s="138">
        <v>20</v>
      </c>
      <c r="C548" s="138" t="s">
        <v>334</v>
      </c>
    </row>
    <row r="549" spans="1:3" s="138" customFormat="1" x14ac:dyDescent="0.3">
      <c r="A549" s="121">
        <v>42324</v>
      </c>
      <c r="B549" s="138">
        <v>20</v>
      </c>
      <c r="C549" s="138" t="s">
        <v>27</v>
      </c>
    </row>
    <row r="550" spans="1:3" s="138" customFormat="1" x14ac:dyDescent="0.3">
      <c r="A550" s="121">
        <v>42324</v>
      </c>
      <c r="B550" s="138">
        <v>20</v>
      </c>
      <c r="C550" s="138" t="s">
        <v>99</v>
      </c>
    </row>
    <row r="551" spans="1:3" s="138" customFormat="1" x14ac:dyDescent="0.3">
      <c r="A551" s="121">
        <v>42324</v>
      </c>
      <c r="B551" s="138">
        <v>20</v>
      </c>
      <c r="C551" s="138" t="s">
        <v>110</v>
      </c>
    </row>
    <row r="552" spans="1:3" s="138" customFormat="1" x14ac:dyDescent="0.3">
      <c r="A552" s="121">
        <v>42324</v>
      </c>
      <c r="B552" s="138">
        <v>20</v>
      </c>
      <c r="C552" s="138" t="s">
        <v>243</v>
      </c>
    </row>
    <row r="553" spans="1:3" s="138" customFormat="1" x14ac:dyDescent="0.3">
      <c r="A553" s="121">
        <v>42321</v>
      </c>
      <c r="B553" s="138">
        <v>20</v>
      </c>
      <c r="C553" s="138" t="s">
        <v>92</v>
      </c>
    </row>
    <row r="554" spans="1:3" s="138" customFormat="1" x14ac:dyDescent="0.3">
      <c r="A554" s="121">
        <v>42321</v>
      </c>
      <c r="B554" s="138">
        <v>-1666.95</v>
      </c>
      <c r="C554" s="138" t="s">
        <v>3</v>
      </c>
    </row>
    <row r="555" spans="1:3" s="138" customFormat="1" x14ac:dyDescent="0.3">
      <c r="A555" s="121">
        <v>42320</v>
      </c>
      <c r="B555" s="138">
        <v>-311.45</v>
      </c>
      <c r="C555" s="138" t="s">
        <v>2881</v>
      </c>
    </row>
    <row r="556" spans="1:3" s="138" customFormat="1" x14ac:dyDescent="0.3">
      <c r="A556" s="121">
        <v>42320</v>
      </c>
      <c r="B556" s="138">
        <v>-131.4</v>
      </c>
      <c r="C556" s="138" t="s">
        <v>2882</v>
      </c>
    </row>
    <row r="557" spans="1:3" s="138" customFormat="1" x14ac:dyDescent="0.3">
      <c r="A557" s="121">
        <v>42320</v>
      </c>
      <c r="B557" s="138">
        <v>20</v>
      </c>
      <c r="C557" s="138" t="s">
        <v>2</v>
      </c>
    </row>
    <row r="558" spans="1:3" s="138" customFormat="1" x14ac:dyDescent="0.3">
      <c r="A558" s="121">
        <v>42320</v>
      </c>
      <c r="B558" s="138">
        <v>20</v>
      </c>
      <c r="C558" s="138" t="s">
        <v>68</v>
      </c>
    </row>
    <row r="559" spans="1:3" s="138" customFormat="1" x14ac:dyDescent="0.3">
      <c r="A559" s="121">
        <v>42320</v>
      </c>
      <c r="B559" s="138">
        <v>20</v>
      </c>
      <c r="C559" s="138" t="s">
        <v>2748</v>
      </c>
    </row>
    <row r="560" spans="1:3" s="138" customFormat="1" x14ac:dyDescent="0.3">
      <c r="A560" s="121">
        <v>42319</v>
      </c>
      <c r="B560" s="138">
        <v>-700</v>
      </c>
      <c r="C560" s="138">
        <v>1588</v>
      </c>
    </row>
    <row r="561" spans="1:3" s="138" customFormat="1" x14ac:dyDescent="0.3">
      <c r="A561" s="121">
        <v>42318</v>
      </c>
      <c r="B561" s="138">
        <v>20</v>
      </c>
      <c r="C561" s="138" t="s">
        <v>497</v>
      </c>
    </row>
    <row r="562" spans="1:3" s="138" customFormat="1" x14ac:dyDescent="0.3">
      <c r="A562" s="121">
        <v>42317</v>
      </c>
      <c r="B562" s="138">
        <v>-41</v>
      </c>
      <c r="C562" s="138">
        <v>1586</v>
      </c>
    </row>
    <row r="563" spans="1:3" s="138" customFormat="1" x14ac:dyDescent="0.3">
      <c r="A563" s="121">
        <v>42317</v>
      </c>
      <c r="B563" s="138">
        <v>240</v>
      </c>
      <c r="C563" s="138" t="s">
        <v>2883</v>
      </c>
    </row>
    <row r="564" spans="1:3" s="138" customFormat="1" x14ac:dyDescent="0.3">
      <c r="A564" s="121">
        <v>42317</v>
      </c>
      <c r="B564" s="138">
        <v>240</v>
      </c>
      <c r="C564" s="138" t="s">
        <v>2884</v>
      </c>
    </row>
    <row r="565" spans="1:3" s="138" customFormat="1" x14ac:dyDescent="0.3">
      <c r="A565" s="121">
        <v>42317</v>
      </c>
      <c r="B565" s="138">
        <v>100</v>
      </c>
      <c r="C565" s="138" t="s">
        <v>2885</v>
      </c>
    </row>
    <row r="566" spans="1:3" s="138" customFormat="1" x14ac:dyDescent="0.3">
      <c r="A566" s="121">
        <v>42317</v>
      </c>
      <c r="B566" s="138">
        <v>20</v>
      </c>
      <c r="C566" s="138" t="s">
        <v>2663</v>
      </c>
    </row>
    <row r="567" spans="1:3" s="138" customFormat="1" x14ac:dyDescent="0.3">
      <c r="A567" s="121">
        <v>42314</v>
      </c>
      <c r="B567" s="138">
        <v>20</v>
      </c>
      <c r="C567" s="138" t="s">
        <v>1</v>
      </c>
    </row>
    <row r="568" spans="1:3" s="138" customFormat="1" x14ac:dyDescent="0.3">
      <c r="A568" s="121">
        <v>42314</v>
      </c>
      <c r="B568" s="138">
        <v>-1328.13</v>
      </c>
      <c r="C568" s="138" t="s">
        <v>3</v>
      </c>
    </row>
    <row r="569" spans="1:3" s="138" customFormat="1" x14ac:dyDescent="0.3">
      <c r="A569" s="121">
        <v>42313</v>
      </c>
      <c r="B569" s="138">
        <v>100</v>
      </c>
      <c r="C569" s="138" t="s">
        <v>2754</v>
      </c>
    </row>
    <row r="570" spans="1:3" s="138" customFormat="1" x14ac:dyDescent="0.3">
      <c r="A570" s="121">
        <v>42311</v>
      </c>
      <c r="B570" s="138">
        <v>300</v>
      </c>
      <c r="C570" s="138" t="s">
        <v>2845</v>
      </c>
    </row>
    <row r="571" spans="1:3" s="138" customFormat="1" x14ac:dyDescent="0.3">
      <c r="A571" s="121">
        <v>42310</v>
      </c>
      <c r="B571" s="138">
        <v>20</v>
      </c>
      <c r="C571" s="138" t="s">
        <v>4</v>
      </c>
    </row>
    <row r="572" spans="1:3" s="138" customFormat="1" x14ac:dyDescent="0.3">
      <c r="A572" s="121">
        <v>42310</v>
      </c>
      <c r="B572" s="138">
        <v>20</v>
      </c>
      <c r="C572" s="138" t="s">
        <v>100</v>
      </c>
    </row>
    <row r="573" spans="1:3" s="138" customFormat="1" x14ac:dyDescent="0.3">
      <c r="A573" s="121">
        <v>42310</v>
      </c>
      <c r="B573" s="138">
        <v>20</v>
      </c>
      <c r="C573" s="138" t="s">
        <v>289</v>
      </c>
    </row>
    <row r="574" spans="1:3" s="138" customFormat="1" x14ac:dyDescent="0.3">
      <c r="A574" s="121">
        <v>42310</v>
      </c>
      <c r="B574" s="138">
        <v>20</v>
      </c>
      <c r="C574" s="138" t="s">
        <v>8</v>
      </c>
    </row>
    <row r="575" spans="1:3" s="138" customFormat="1" x14ac:dyDescent="0.3">
      <c r="A575" s="121">
        <v>42310</v>
      </c>
      <c r="B575" s="138">
        <v>20</v>
      </c>
      <c r="C575" s="138" t="s">
        <v>270</v>
      </c>
    </row>
    <row r="576" spans="1:3" s="138" customFormat="1" x14ac:dyDescent="0.3">
      <c r="A576" s="121">
        <v>42310</v>
      </c>
      <c r="B576" s="138">
        <v>20</v>
      </c>
      <c r="C576" s="138" t="s">
        <v>2669</v>
      </c>
    </row>
    <row r="577" spans="1:3" s="138" customFormat="1" x14ac:dyDescent="0.3">
      <c r="A577" s="121">
        <v>42310</v>
      </c>
      <c r="B577" s="138">
        <v>20</v>
      </c>
      <c r="C577" s="138" t="s">
        <v>10</v>
      </c>
    </row>
    <row r="578" spans="1:3" s="138" customFormat="1" x14ac:dyDescent="0.3">
      <c r="A578" s="121">
        <v>42310</v>
      </c>
      <c r="B578" s="138">
        <v>20</v>
      </c>
      <c r="C578" s="138" t="s">
        <v>9</v>
      </c>
    </row>
    <row r="579" spans="1:3" s="138" customFormat="1" x14ac:dyDescent="0.3">
      <c r="A579" s="121">
        <v>42310</v>
      </c>
      <c r="B579" s="138">
        <v>20</v>
      </c>
      <c r="C579" s="138" t="s">
        <v>7</v>
      </c>
    </row>
    <row r="580" spans="1:3" s="138" customFormat="1" x14ac:dyDescent="0.3">
      <c r="A580" s="121">
        <v>42310</v>
      </c>
      <c r="B580" s="138">
        <v>20</v>
      </c>
      <c r="C580" s="138" t="s">
        <v>201</v>
      </c>
    </row>
    <row r="581" spans="1:3" s="138" customFormat="1" x14ac:dyDescent="0.3">
      <c r="A581" s="121">
        <v>42310</v>
      </c>
      <c r="B581" s="138">
        <v>20</v>
      </c>
      <c r="C581" s="138" t="s">
        <v>6</v>
      </c>
    </row>
    <row r="582" spans="1:3" s="138" customFormat="1" x14ac:dyDescent="0.3">
      <c r="A582" s="121"/>
    </row>
    <row r="583" spans="1:3" s="138" customFormat="1" x14ac:dyDescent="0.3">
      <c r="A583" s="121">
        <v>42305</v>
      </c>
      <c r="B583" s="138">
        <v>150</v>
      </c>
      <c r="C583" s="138" t="s">
        <v>0</v>
      </c>
    </row>
    <row r="584" spans="1:3" s="138" customFormat="1" x14ac:dyDescent="0.3">
      <c r="A584" s="121">
        <v>42305</v>
      </c>
      <c r="B584" s="138">
        <v>20</v>
      </c>
      <c r="C584" s="138" t="s">
        <v>12</v>
      </c>
    </row>
    <row r="585" spans="1:3" s="138" customFormat="1" x14ac:dyDescent="0.3">
      <c r="A585" s="121">
        <v>42305</v>
      </c>
      <c r="B585" s="138">
        <v>20</v>
      </c>
      <c r="C585" s="138" t="s">
        <v>11</v>
      </c>
    </row>
    <row r="586" spans="1:3" s="138" customFormat="1" x14ac:dyDescent="0.3">
      <c r="A586" s="121">
        <v>42305</v>
      </c>
      <c r="B586" s="138">
        <v>20</v>
      </c>
      <c r="C586" s="138" t="s">
        <v>2846</v>
      </c>
    </row>
    <row r="587" spans="1:3" s="138" customFormat="1" x14ac:dyDescent="0.3">
      <c r="A587" s="121">
        <v>42305</v>
      </c>
      <c r="B587" s="138">
        <v>20</v>
      </c>
      <c r="C587" s="138" t="s">
        <v>13</v>
      </c>
    </row>
    <row r="588" spans="1:3" s="138" customFormat="1" x14ac:dyDescent="0.3">
      <c r="A588" s="121">
        <v>42305</v>
      </c>
      <c r="B588" s="138">
        <v>20</v>
      </c>
      <c r="C588" s="138" t="s">
        <v>14</v>
      </c>
    </row>
    <row r="589" spans="1:3" s="138" customFormat="1" x14ac:dyDescent="0.3">
      <c r="A589" s="121">
        <v>42304</v>
      </c>
      <c r="B589" s="138">
        <v>-3300</v>
      </c>
      <c r="C589" s="138">
        <v>1585</v>
      </c>
    </row>
    <row r="590" spans="1:3" s="138" customFormat="1" x14ac:dyDescent="0.3">
      <c r="A590" s="121">
        <v>42304</v>
      </c>
      <c r="B590" s="138">
        <v>30</v>
      </c>
      <c r="C590" s="138" t="s">
        <v>15</v>
      </c>
    </row>
    <row r="591" spans="1:3" s="138" customFormat="1" x14ac:dyDescent="0.3">
      <c r="A591" s="121">
        <v>42304</v>
      </c>
      <c r="B591" s="138">
        <v>20</v>
      </c>
      <c r="C591" s="138" t="s">
        <v>2752</v>
      </c>
    </row>
    <row r="592" spans="1:3" s="138" customFormat="1" x14ac:dyDescent="0.3">
      <c r="A592" s="121">
        <v>42303</v>
      </c>
      <c r="B592" s="138">
        <v>20</v>
      </c>
      <c r="C592" s="138" t="s">
        <v>107</v>
      </c>
    </row>
    <row r="593" spans="1:3" s="138" customFormat="1" x14ac:dyDescent="0.3">
      <c r="A593" s="121">
        <v>42303</v>
      </c>
      <c r="B593" s="138">
        <v>20</v>
      </c>
      <c r="C593" s="138" t="s">
        <v>17</v>
      </c>
    </row>
    <row r="594" spans="1:3" s="138" customFormat="1" x14ac:dyDescent="0.3">
      <c r="A594" s="121">
        <v>42303</v>
      </c>
      <c r="B594" s="138">
        <v>20</v>
      </c>
      <c r="C594" s="138" t="s">
        <v>19</v>
      </c>
    </row>
    <row r="595" spans="1:3" s="138" customFormat="1" x14ac:dyDescent="0.3">
      <c r="A595" s="121">
        <v>42300</v>
      </c>
      <c r="B595" s="138">
        <v>20</v>
      </c>
      <c r="C595" s="138" t="s">
        <v>18</v>
      </c>
    </row>
    <row r="596" spans="1:3" s="138" customFormat="1" x14ac:dyDescent="0.3">
      <c r="A596" s="121">
        <v>42298</v>
      </c>
      <c r="B596" s="138">
        <v>50</v>
      </c>
      <c r="C596" s="138" t="s">
        <v>20</v>
      </c>
    </row>
    <row r="597" spans="1:3" s="138" customFormat="1" x14ac:dyDescent="0.3">
      <c r="A597" s="121">
        <v>42298</v>
      </c>
      <c r="B597" s="138">
        <v>20</v>
      </c>
      <c r="C597" s="138" t="s">
        <v>2759</v>
      </c>
    </row>
    <row r="598" spans="1:3" s="138" customFormat="1" x14ac:dyDescent="0.3">
      <c r="A598" s="121">
        <v>42298</v>
      </c>
      <c r="B598" s="138">
        <v>20</v>
      </c>
      <c r="C598" s="138" t="s">
        <v>21</v>
      </c>
    </row>
    <row r="599" spans="1:3" s="138" customFormat="1" x14ac:dyDescent="0.3">
      <c r="A599" s="121">
        <v>42298</v>
      </c>
      <c r="B599" s="138">
        <v>20</v>
      </c>
      <c r="C599" s="138" t="s">
        <v>2843</v>
      </c>
    </row>
    <row r="600" spans="1:3" s="138" customFormat="1" x14ac:dyDescent="0.3">
      <c r="A600" s="121">
        <v>42297</v>
      </c>
      <c r="B600" s="138">
        <v>20</v>
      </c>
      <c r="C600" s="138" t="s">
        <v>22</v>
      </c>
    </row>
    <row r="601" spans="1:3" s="138" customFormat="1" x14ac:dyDescent="0.3">
      <c r="A601" s="121">
        <v>42297</v>
      </c>
      <c r="B601" s="138">
        <v>20</v>
      </c>
      <c r="C601" s="138" t="s">
        <v>248</v>
      </c>
    </row>
    <row r="602" spans="1:3" s="138" customFormat="1" x14ac:dyDescent="0.3">
      <c r="A602" s="121">
        <v>42296</v>
      </c>
      <c r="B602" s="138">
        <v>1480</v>
      </c>
      <c r="C602" s="138" t="s">
        <v>0</v>
      </c>
    </row>
    <row r="603" spans="1:3" s="138" customFormat="1" x14ac:dyDescent="0.3">
      <c r="A603" s="121">
        <v>42296</v>
      </c>
      <c r="B603" s="138">
        <v>500</v>
      </c>
      <c r="C603" s="138" t="s">
        <v>0</v>
      </c>
    </row>
    <row r="604" spans="1:3" s="138" customFormat="1" x14ac:dyDescent="0.3">
      <c r="A604" s="121">
        <v>42296</v>
      </c>
      <c r="B604" s="138">
        <v>20</v>
      </c>
      <c r="C604" s="138" t="s">
        <v>2844</v>
      </c>
    </row>
    <row r="605" spans="1:3" s="138" customFormat="1" x14ac:dyDescent="0.3">
      <c r="A605" s="121">
        <v>42296</v>
      </c>
      <c r="B605" s="138">
        <v>20</v>
      </c>
      <c r="C605" s="138" t="s">
        <v>26</v>
      </c>
    </row>
    <row r="606" spans="1:3" s="138" customFormat="1" x14ac:dyDescent="0.3">
      <c r="A606" s="121">
        <v>42296</v>
      </c>
      <c r="B606" s="138">
        <v>20</v>
      </c>
      <c r="C606" s="138" t="s">
        <v>247</v>
      </c>
    </row>
    <row r="607" spans="1:3" s="138" customFormat="1" x14ac:dyDescent="0.3">
      <c r="A607" s="121">
        <v>42293</v>
      </c>
      <c r="B607" s="138">
        <v>2700</v>
      </c>
      <c r="C607" s="138" t="s">
        <v>2845</v>
      </c>
    </row>
    <row r="608" spans="1:3" s="138" customFormat="1" x14ac:dyDescent="0.3">
      <c r="A608" s="121">
        <v>42293</v>
      </c>
      <c r="B608" s="138">
        <v>20</v>
      </c>
      <c r="C608" s="138" t="s">
        <v>25</v>
      </c>
    </row>
    <row r="609" spans="1:3" s="138" customFormat="1" x14ac:dyDescent="0.3">
      <c r="A609" s="121">
        <v>42293</v>
      </c>
      <c r="B609" s="138">
        <v>20</v>
      </c>
      <c r="C609" s="138" t="s">
        <v>24</v>
      </c>
    </row>
    <row r="610" spans="1:3" s="138" customFormat="1" x14ac:dyDescent="0.3">
      <c r="A610" s="121">
        <v>42293</v>
      </c>
      <c r="B610" s="138">
        <v>20</v>
      </c>
      <c r="C610" s="138" t="s">
        <v>200</v>
      </c>
    </row>
    <row r="611" spans="1:3" s="138" customFormat="1" x14ac:dyDescent="0.3">
      <c r="A611" s="121">
        <v>42293</v>
      </c>
      <c r="B611" s="138">
        <v>20</v>
      </c>
      <c r="C611" s="138" t="s">
        <v>334</v>
      </c>
    </row>
    <row r="612" spans="1:3" s="138" customFormat="1" x14ac:dyDescent="0.3">
      <c r="A612" s="121">
        <v>42293</v>
      </c>
      <c r="B612" s="138">
        <v>20</v>
      </c>
      <c r="C612" s="138" t="s">
        <v>202</v>
      </c>
    </row>
    <row r="613" spans="1:3" s="138" customFormat="1" x14ac:dyDescent="0.3">
      <c r="A613" s="121">
        <v>42292</v>
      </c>
      <c r="B613" s="138">
        <v>20</v>
      </c>
      <c r="C613" s="138" t="s">
        <v>110</v>
      </c>
    </row>
    <row r="614" spans="1:3" s="138" customFormat="1" x14ac:dyDescent="0.3">
      <c r="A614" s="121">
        <v>42292</v>
      </c>
      <c r="B614" s="138">
        <v>20</v>
      </c>
      <c r="C614" s="138" t="s">
        <v>264</v>
      </c>
    </row>
    <row r="615" spans="1:3" s="138" customFormat="1" x14ac:dyDescent="0.3">
      <c r="A615" s="121">
        <v>42292</v>
      </c>
      <c r="B615" s="138">
        <v>20</v>
      </c>
      <c r="C615" s="138" t="s">
        <v>109</v>
      </c>
    </row>
    <row r="616" spans="1:3" s="138" customFormat="1" x14ac:dyDescent="0.3">
      <c r="A616" s="121">
        <v>42292</v>
      </c>
      <c r="B616" s="138">
        <v>20</v>
      </c>
      <c r="C616" s="138" t="s">
        <v>27</v>
      </c>
    </row>
    <row r="617" spans="1:3" s="138" customFormat="1" x14ac:dyDescent="0.3">
      <c r="A617" s="121">
        <v>42291</v>
      </c>
      <c r="B617" s="138">
        <v>-1807.09</v>
      </c>
      <c r="C617" s="138">
        <v>1583</v>
      </c>
    </row>
    <row r="618" spans="1:3" s="138" customFormat="1" x14ac:dyDescent="0.3">
      <c r="A618" s="121">
        <v>42291</v>
      </c>
      <c r="B618" s="138">
        <v>-1200</v>
      </c>
      <c r="C618" s="138">
        <v>1580</v>
      </c>
    </row>
    <row r="619" spans="1:3" s="138" customFormat="1" x14ac:dyDescent="0.3">
      <c r="A619" s="121">
        <v>42291</v>
      </c>
      <c r="B619" s="138">
        <v>20</v>
      </c>
      <c r="C619" s="138" t="s">
        <v>243</v>
      </c>
    </row>
    <row r="620" spans="1:3" s="138" customFormat="1" x14ac:dyDescent="0.3">
      <c r="A620" s="121">
        <v>42291</v>
      </c>
      <c r="B620" s="138">
        <v>20</v>
      </c>
      <c r="C620" s="138" t="s">
        <v>99</v>
      </c>
    </row>
    <row r="621" spans="1:3" s="138" customFormat="1" x14ac:dyDescent="0.3">
      <c r="A621" s="121">
        <v>42291</v>
      </c>
      <c r="B621" s="138">
        <v>20</v>
      </c>
      <c r="C621" s="138" t="s">
        <v>2574</v>
      </c>
    </row>
    <row r="622" spans="1:3" s="138" customFormat="1" x14ac:dyDescent="0.3">
      <c r="A622" s="121">
        <v>42290</v>
      </c>
      <c r="B622" s="138">
        <v>-1198.98</v>
      </c>
      <c r="C622" s="138">
        <v>1581</v>
      </c>
    </row>
    <row r="623" spans="1:3" s="138" customFormat="1" x14ac:dyDescent="0.3">
      <c r="A623" s="121">
        <v>42290</v>
      </c>
      <c r="B623" s="138">
        <v>-100</v>
      </c>
      <c r="C623" s="138">
        <v>1582</v>
      </c>
    </row>
    <row r="624" spans="1:3" s="138" customFormat="1" x14ac:dyDescent="0.3">
      <c r="A624" s="121">
        <v>42290</v>
      </c>
      <c r="B624" s="138">
        <v>20</v>
      </c>
      <c r="C624" s="138" t="s">
        <v>92</v>
      </c>
    </row>
    <row r="625" spans="1:3" s="138" customFormat="1" x14ac:dyDescent="0.3">
      <c r="A625" s="121">
        <v>42290</v>
      </c>
      <c r="B625" s="138">
        <v>-1666.95</v>
      </c>
      <c r="C625" s="138" t="s">
        <v>3</v>
      </c>
    </row>
    <row r="626" spans="1:3" s="138" customFormat="1" x14ac:dyDescent="0.3">
      <c r="A626" s="121">
        <v>42289</v>
      </c>
      <c r="B626" s="138">
        <v>-2000</v>
      </c>
      <c r="C626" s="138">
        <v>1579</v>
      </c>
    </row>
    <row r="627" spans="1:3" s="138" customFormat="1" x14ac:dyDescent="0.3">
      <c r="A627" s="121">
        <v>42289</v>
      </c>
      <c r="B627" s="138">
        <v>20</v>
      </c>
      <c r="C627" s="138" t="s">
        <v>68</v>
      </c>
    </row>
    <row r="628" spans="1:3" s="138" customFormat="1" x14ac:dyDescent="0.3">
      <c r="A628" s="121">
        <v>42289</v>
      </c>
      <c r="B628" s="138">
        <v>20</v>
      </c>
      <c r="C628" s="138" t="s">
        <v>2748</v>
      </c>
    </row>
    <row r="629" spans="1:3" s="138" customFormat="1" x14ac:dyDescent="0.3">
      <c r="A629" s="121">
        <v>42289</v>
      </c>
      <c r="B629" s="138">
        <v>20</v>
      </c>
      <c r="C629" s="138" t="s">
        <v>497</v>
      </c>
    </row>
    <row r="630" spans="1:3" s="138" customFormat="1" x14ac:dyDescent="0.3">
      <c r="A630" s="121">
        <v>42286</v>
      </c>
      <c r="B630" s="138">
        <v>20</v>
      </c>
      <c r="C630" s="138" t="s">
        <v>2</v>
      </c>
    </row>
    <row r="631" spans="1:3" s="138" customFormat="1" x14ac:dyDescent="0.3">
      <c r="A631" s="121">
        <v>42285</v>
      </c>
      <c r="B631" s="138">
        <v>3000</v>
      </c>
      <c r="C631" s="138" t="s">
        <v>2749</v>
      </c>
    </row>
    <row r="632" spans="1:3" s="138" customFormat="1" x14ac:dyDescent="0.3">
      <c r="A632" s="121">
        <v>42285</v>
      </c>
      <c r="B632" s="138">
        <v>20</v>
      </c>
      <c r="C632" s="138" t="s">
        <v>2663</v>
      </c>
    </row>
    <row r="633" spans="1:3" s="138" customFormat="1" x14ac:dyDescent="0.3">
      <c r="A633" s="121">
        <v>42283</v>
      </c>
      <c r="B633" s="138">
        <v>20</v>
      </c>
      <c r="C633" s="138" t="s">
        <v>1</v>
      </c>
    </row>
    <row r="634" spans="1:3" s="120" customFormat="1" x14ac:dyDescent="0.3">
      <c r="A634" s="121">
        <v>42283</v>
      </c>
      <c r="B634" s="138">
        <v>-1328.13</v>
      </c>
      <c r="C634" s="138" t="s">
        <v>3</v>
      </c>
    </row>
    <row r="635" spans="1:3" s="120" customFormat="1" x14ac:dyDescent="0.3">
      <c r="A635" s="121">
        <v>42282</v>
      </c>
      <c r="B635" s="138">
        <v>-1615</v>
      </c>
      <c r="C635" s="138">
        <v>1574</v>
      </c>
    </row>
    <row r="636" spans="1:3" s="120" customFormat="1" x14ac:dyDescent="0.3">
      <c r="A636" s="121">
        <v>42282</v>
      </c>
      <c r="B636" s="138">
        <v>60</v>
      </c>
      <c r="C636" s="138" t="s">
        <v>2750</v>
      </c>
    </row>
    <row r="637" spans="1:3" s="120" customFormat="1" x14ac:dyDescent="0.3">
      <c r="A637" s="121">
        <v>42279</v>
      </c>
      <c r="B637" s="138">
        <v>20</v>
      </c>
      <c r="C637" s="138" t="s">
        <v>4</v>
      </c>
    </row>
    <row r="638" spans="1:3" s="120" customFormat="1" x14ac:dyDescent="0.3">
      <c r="A638" s="121">
        <v>42279</v>
      </c>
      <c r="B638" s="138">
        <v>20</v>
      </c>
      <c r="C638" s="138" t="s">
        <v>2669</v>
      </c>
    </row>
    <row r="639" spans="1:3" s="120" customFormat="1" x14ac:dyDescent="0.3">
      <c r="A639" s="121">
        <v>42279</v>
      </c>
      <c r="B639" s="138">
        <v>20</v>
      </c>
      <c r="C639" s="138" t="s">
        <v>270</v>
      </c>
    </row>
    <row r="640" spans="1:3" s="120" customFormat="1" x14ac:dyDescent="0.3">
      <c r="A640" s="121">
        <v>42278</v>
      </c>
      <c r="B640" s="138">
        <v>20</v>
      </c>
      <c r="C640" s="138" t="s">
        <v>7</v>
      </c>
    </row>
    <row r="641" spans="1:3" s="120" customFormat="1" x14ac:dyDescent="0.3">
      <c r="A641" s="121">
        <v>42278</v>
      </c>
      <c r="B641" s="138">
        <v>20</v>
      </c>
      <c r="C641" s="138" t="s">
        <v>201</v>
      </c>
    </row>
    <row r="642" spans="1:3" s="120" customFormat="1" x14ac:dyDescent="0.3">
      <c r="A642" s="121">
        <v>42278</v>
      </c>
      <c r="B642" s="138">
        <v>20</v>
      </c>
      <c r="C642" s="138" t="s">
        <v>6</v>
      </c>
    </row>
    <row r="643" spans="1:3" s="120" customFormat="1" x14ac:dyDescent="0.3">
      <c r="A643" s="121">
        <v>42278</v>
      </c>
      <c r="B643" s="138">
        <v>20</v>
      </c>
      <c r="C643" s="138" t="s">
        <v>8</v>
      </c>
    </row>
    <row r="644" spans="1:3" s="120" customFormat="1" x14ac:dyDescent="0.3">
      <c r="A644" s="121">
        <v>42278</v>
      </c>
      <c r="B644" s="138">
        <v>20</v>
      </c>
      <c r="C644" s="138" t="s">
        <v>10</v>
      </c>
    </row>
    <row r="645" spans="1:3" s="120" customFormat="1" x14ac:dyDescent="0.3">
      <c r="A645" s="121">
        <v>42278</v>
      </c>
      <c r="B645" s="138">
        <v>20</v>
      </c>
      <c r="C645" s="138" t="s">
        <v>9</v>
      </c>
    </row>
    <row r="646" spans="1:3" s="120" customFormat="1" x14ac:dyDescent="0.3">
      <c r="A646" s="121">
        <v>42278</v>
      </c>
      <c r="B646" s="138">
        <v>20</v>
      </c>
      <c r="C646" s="138" t="s">
        <v>100</v>
      </c>
    </row>
    <row r="647" spans="1:3" s="120" customFormat="1" x14ac:dyDescent="0.3">
      <c r="A647" s="121">
        <v>42278</v>
      </c>
      <c r="B647" s="138">
        <v>20</v>
      </c>
      <c r="C647" s="138" t="s">
        <v>289</v>
      </c>
    </row>
    <row r="648" spans="1:3" s="120" customFormat="1" x14ac:dyDescent="0.3">
      <c r="A648" s="121"/>
      <c r="B648" s="138"/>
      <c r="C648" s="138"/>
    </row>
    <row r="649" spans="1:3" s="120" customFormat="1" x14ac:dyDescent="0.3">
      <c r="A649" s="121">
        <v>42277</v>
      </c>
      <c r="B649" s="138">
        <v>-1249</v>
      </c>
      <c r="C649" s="138">
        <v>1572</v>
      </c>
    </row>
    <row r="650" spans="1:3" s="120" customFormat="1" x14ac:dyDescent="0.3">
      <c r="A650" s="121">
        <v>42276</v>
      </c>
      <c r="B650" s="138">
        <v>-1200</v>
      </c>
      <c r="C650" s="138">
        <v>1576</v>
      </c>
    </row>
    <row r="651" spans="1:3" s="120" customFormat="1" x14ac:dyDescent="0.3">
      <c r="A651" s="121">
        <v>42276</v>
      </c>
      <c r="B651" s="138">
        <v>-100</v>
      </c>
      <c r="C651" s="138">
        <v>1571</v>
      </c>
    </row>
    <row r="652" spans="1:3" s="120" customFormat="1" x14ac:dyDescent="0.3">
      <c r="A652" s="121">
        <v>42276</v>
      </c>
      <c r="B652" s="138">
        <v>300</v>
      </c>
      <c r="C652" s="138" t="s">
        <v>0</v>
      </c>
    </row>
    <row r="653" spans="1:3" s="120" customFormat="1" x14ac:dyDescent="0.3">
      <c r="A653" s="121">
        <v>42275</v>
      </c>
      <c r="B653" s="138">
        <v>60</v>
      </c>
      <c r="C653" s="138" t="s">
        <v>2751</v>
      </c>
    </row>
    <row r="654" spans="1:3" s="120" customFormat="1" x14ac:dyDescent="0.3">
      <c r="A654" s="121">
        <v>42275</v>
      </c>
      <c r="B654" s="138">
        <v>30</v>
      </c>
      <c r="C654" s="138" t="s">
        <v>15</v>
      </c>
    </row>
    <row r="655" spans="1:3" s="120" customFormat="1" x14ac:dyDescent="0.3">
      <c r="A655" s="121">
        <v>42275</v>
      </c>
      <c r="B655" s="138">
        <v>20</v>
      </c>
      <c r="C655" s="138" t="s">
        <v>12</v>
      </c>
    </row>
    <row r="656" spans="1:3" s="120" customFormat="1" x14ac:dyDescent="0.3">
      <c r="A656" s="121">
        <v>42275</v>
      </c>
      <c r="B656" s="138">
        <v>20</v>
      </c>
      <c r="C656" s="138" t="s">
        <v>11</v>
      </c>
    </row>
    <row r="657" spans="1:3" s="120" customFormat="1" x14ac:dyDescent="0.3">
      <c r="A657" s="121">
        <v>42275</v>
      </c>
      <c r="B657" s="138">
        <v>20</v>
      </c>
      <c r="C657" s="138" t="s">
        <v>13</v>
      </c>
    </row>
    <row r="658" spans="1:3" s="120" customFormat="1" x14ac:dyDescent="0.3">
      <c r="A658" s="121">
        <v>42275</v>
      </c>
      <c r="B658" s="138">
        <v>20</v>
      </c>
      <c r="C658" s="138" t="s">
        <v>14</v>
      </c>
    </row>
    <row r="659" spans="1:3" s="120" customFormat="1" x14ac:dyDescent="0.3">
      <c r="A659" s="121">
        <v>42275</v>
      </c>
      <c r="B659" s="138">
        <v>20</v>
      </c>
      <c r="C659" s="138" t="s">
        <v>2752</v>
      </c>
    </row>
    <row r="660" spans="1:3" s="120" customFormat="1" x14ac:dyDescent="0.3">
      <c r="A660" s="121">
        <v>42275</v>
      </c>
      <c r="B660" s="138">
        <v>120</v>
      </c>
      <c r="C660" s="138" t="s">
        <v>2753</v>
      </c>
    </row>
    <row r="661" spans="1:3" s="120" customFormat="1" x14ac:dyDescent="0.3">
      <c r="A661" s="121">
        <v>42272</v>
      </c>
      <c r="B661" s="138">
        <v>-24</v>
      </c>
      <c r="C661" s="138">
        <v>1575</v>
      </c>
    </row>
    <row r="662" spans="1:3" s="120" customFormat="1" x14ac:dyDescent="0.3">
      <c r="A662" s="121">
        <v>42272</v>
      </c>
      <c r="B662" s="138">
        <v>100</v>
      </c>
      <c r="C662" s="138" t="s">
        <v>2754</v>
      </c>
    </row>
    <row r="663" spans="1:3" x14ac:dyDescent="0.3">
      <c r="A663" s="121">
        <v>42272</v>
      </c>
      <c r="B663" s="138">
        <v>20</v>
      </c>
      <c r="C663" s="138" t="s">
        <v>107</v>
      </c>
    </row>
    <row r="664" spans="1:3" x14ac:dyDescent="0.3">
      <c r="A664" s="121">
        <v>42272</v>
      </c>
      <c r="B664" s="138">
        <v>20</v>
      </c>
      <c r="C664" s="138" t="s">
        <v>17</v>
      </c>
    </row>
    <row r="665" spans="1:3" x14ac:dyDescent="0.3">
      <c r="A665" s="121">
        <v>42271</v>
      </c>
      <c r="B665" s="138">
        <v>240</v>
      </c>
      <c r="C665" s="138" t="s">
        <v>2755</v>
      </c>
    </row>
    <row r="666" spans="1:3" x14ac:dyDescent="0.3">
      <c r="A666" s="121">
        <v>42271</v>
      </c>
      <c r="B666" s="138">
        <v>20</v>
      </c>
      <c r="C666" s="138" t="s">
        <v>19</v>
      </c>
    </row>
    <row r="667" spans="1:3" x14ac:dyDescent="0.3">
      <c r="A667" s="121">
        <v>42270</v>
      </c>
      <c r="B667" s="138">
        <v>20</v>
      </c>
      <c r="C667" s="138" t="s">
        <v>18</v>
      </c>
    </row>
    <row r="668" spans="1:3" x14ac:dyDescent="0.3">
      <c r="A668" s="121">
        <v>42269</v>
      </c>
      <c r="B668" s="138">
        <v>-798</v>
      </c>
      <c r="C668" s="138">
        <v>1578</v>
      </c>
    </row>
    <row r="669" spans="1:3" x14ac:dyDescent="0.3">
      <c r="A669" s="121">
        <v>42268</v>
      </c>
      <c r="B669" s="138">
        <v>-25000</v>
      </c>
      <c r="C669" s="138" t="s">
        <v>2756</v>
      </c>
    </row>
    <row r="670" spans="1:3" x14ac:dyDescent="0.3">
      <c r="A670" s="121">
        <v>42268</v>
      </c>
      <c r="B670" s="138">
        <v>-166</v>
      </c>
      <c r="C670" s="138">
        <v>1573</v>
      </c>
    </row>
    <row r="671" spans="1:3" x14ac:dyDescent="0.3">
      <c r="A671" s="121">
        <v>42268</v>
      </c>
      <c r="B671" s="138">
        <v>730</v>
      </c>
      <c r="C671" s="138" t="s">
        <v>0</v>
      </c>
    </row>
    <row r="672" spans="1:3" x14ac:dyDescent="0.3">
      <c r="A672" s="121">
        <v>42268</v>
      </c>
      <c r="B672" s="138">
        <v>500</v>
      </c>
      <c r="C672" s="138" t="s">
        <v>0</v>
      </c>
    </row>
    <row r="673" spans="1:3" x14ac:dyDescent="0.3">
      <c r="A673" s="121">
        <v>42268</v>
      </c>
      <c r="B673" s="138">
        <v>120</v>
      </c>
      <c r="C673" s="138" t="s">
        <v>2757</v>
      </c>
    </row>
    <row r="674" spans="1:3" x14ac:dyDescent="0.3">
      <c r="A674" s="121">
        <v>42268</v>
      </c>
      <c r="B674" s="138">
        <v>50</v>
      </c>
      <c r="C674" s="138" t="s">
        <v>20</v>
      </c>
    </row>
    <row r="675" spans="1:3" x14ac:dyDescent="0.3">
      <c r="A675" s="121">
        <v>42268</v>
      </c>
      <c r="B675" s="138">
        <v>20</v>
      </c>
      <c r="C675" s="138" t="s">
        <v>2758</v>
      </c>
    </row>
    <row r="676" spans="1:3" x14ac:dyDescent="0.3">
      <c r="A676" s="121">
        <v>42268</v>
      </c>
      <c r="B676" s="138">
        <v>20</v>
      </c>
      <c r="C676" s="138" t="s">
        <v>2759</v>
      </c>
    </row>
    <row r="677" spans="1:3" x14ac:dyDescent="0.3">
      <c r="A677" s="121">
        <v>42268</v>
      </c>
      <c r="B677" s="138">
        <v>20</v>
      </c>
      <c r="C677" s="138" t="s">
        <v>248</v>
      </c>
    </row>
    <row r="678" spans="1:3" x14ac:dyDescent="0.3">
      <c r="A678" s="121">
        <v>42268</v>
      </c>
      <c r="B678" s="138">
        <v>20</v>
      </c>
      <c r="C678" s="138" t="s">
        <v>21</v>
      </c>
    </row>
    <row r="679" spans="1:3" x14ac:dyDescent="0.3">
      <c r="A679" s="121">
        <v>42268</v>
      </c>
      <c r="B679" s="138">
        <v>20</v>
      </c>
      <c r="C679" s="138" t="s">
        <v>2760</v>
      </c>
    </row>
    <row r="680" spans="1:3" x14ac:dyDescent="0.3">
      <c r="A680" s="121">
        <v>42268</v>
      </c>
      <c r="B680" s="138">
        <v>20</v>
      </c>
      <c r="C680" s="138" t="s">
        <v>22</v>
      </c>
    </row>
    <row r="681" spans="1:3" x14ac:dyDescent="0.3">
      <c r="A681" s="121">
        <v>42268</v>
      </c>
      <c r="B681" s="138">
        <v>20</v>
      </c>
      <c r="C681" s="138" t="s">
        <v>98</v>
      </c>
    </row>
    <row r="682" spans="1:3" x14ac:dyDescent="0.3">
      <c r="A682" s="121">
        <v>42265</v>
      </c>
      <c r="B682" s="138">
        <v>200</v>
      </c>
      <c r="C682" s="138" t="s">
        <v>2761</v>
      </c>
    </row>
    <row r="683" spans="1:3" x14ac:dyDescent="0.3">
      <c r="A683" s="121">
        <v>42265</v>
      </c>
      <c r="B683" s="138">
        <v>20</v>
      </c>
      <c r="C683" s="138" t="s">
        <v>247</v>
      </c>
    </row>
    <row r="684" spans="1:3" x14ac:dyDescent="0.3">
      <c r="A684" s="121">
        <v>42265</v>
      </c>
      <c r="B684" s="138">
        <v>20</v>
      </c>
      <c r="C684" s="138" t="s">
        <v>2574</v>
      </c>
    </row>
    <row r="685" spans="1:3" x14ac:dyDescent="0.3">
      <c r="A685" s="121">
        <v>42265</v>
      </c>
      <c r="B685" s="138">
        <v>20</v>
      </c>
      <c r="C685" s="138" t="s">
        <v>26</v>
      </c>
    </row>
    <row r="686" spans="1:3" x14ac:dyDescent="0.3">
      <c r="A686" s="138"/>
      <c r="B686" s="139"/>
      <c r="C686" s="138"/>
    </row>
    <row r="687" spans="1:3" x14ac:dyDescent="0.3">
      <c r="A687" s="121">
        <v>42263</v>
      </c>
      <c r="B687" s="138">
        <v>20</v>
      </c>
      <c r="C687" s="138" t="s">
        <v>334</v>
      </c>
    </row>
    <row r="688" spans="1:3" x14ac:dyDescent="0.3">
      <c r="A688" s="121">
        <v>42263</v>
      </c>
      <c r="B688" s="138">
        <v>20</v>
      </c>
      <c r="C688" s="138" t="s">
        <v>202</v>
      </c>
    </row>
    <row r="689" spans="1:3" x14ac:dyDescent="0.3">
      <c r="A689" s="121">
        <v>42263</v>
      </c>
      <c r="B689" s="138">
        <v>20</v>
      </c>
      <c r="C689" s="138" t="s">
        <v>25</v>
      </c>
    </row>
    <row r="690" spans="1:3" x14ac:dyDescent="0.3">
      <c r="A690" s="121">
        <v>42263</v>
      </c>
      <c r="B690" s="138">
        <v>20</v>
      </c>
      <c r="C690" s="138" t="s">
        <v>24</v>
      </c>
    </row>
    <row r="691" spans="1:3" x14ac:dyDescent="0.3">
      <c r="A691" s="121">
        <v>42263</v>
      </c>
      <c r="B691" s="138">
        <v>20</v>
      </c>
      <c r="C691" s="138" t="s">
        <v>200</v>
      </c>
    </row>
    <row r="692" spans="1:3" s="118" customFormat="1" x14ac:dyDescent="0.3">
      <c r="A692" s="121">
        <v>42262</v>
      </c>
      <c r="B692" s="138">
        <v>240</v>
      </c>
      <c r="C692" s="138" t="s">
        <v>2658</v>
      </c>
    </row>
    <row r="693" spans="1:3" x14ac:dyDescent="0.3">
      <c r="A693" s="121">
        <v>42262</v>
      </c>
      <c r="B693" s="138">
        <v>240</v>
      </c>
      <c r="C693" s="138" t="s">
        <v>2659</v>
      </c>
    </row>
    <row r="694" spans="1:3" x14ac:dyDescent="0.3">
      <c r="A694" s="121">
        <v>42262</v>
      </c>
      <c r="B694" s="138">
        <v>20</v>
      </c>
      <c r="C694" s="138" t="s">
        <v>110</v>
      </c>
    </row>
    <row r="695" spans="1:3" x14ac:dyDescent="0.3">
      <c r="A695" s="121">
        <v>42262</v>
      </c>
      <c r="B695" s="138">
        <v>20</v>
      </c>
      <c r="C695" s="138" t="s">
        <v>264</v>
      </c>
    </row>
    <row r="696" spans="1:3" x14ac:dyDescent="0.3">
      <c r="A696" s="121">
        <v>42262</v>
      </c>
      <c r="B696" s="138">
        <v>20</v>
      </c>
      <c r="C696" s="138" t="s">
        <v>109</v>
      </c>
    </row>
    <row r="697" spans="1:3" x14ac:dyDescent="0.3">
      <c r="A697" s="121">
        <v>42262</v>
      </c>
      <c r="B697" s="138">
        <v>20</v>
      </c>
      <c r="C697" s="138" t="s">
        <v>27</v>
      </c>
    </row>
    <row r="698" spans="1:3" x14ac:dyDescent="0.3">
      <c r="A698" s="121">
        <v>42262</v>
      </c>
      <c r="B698" s="138">
        <v>-1666.95</v>
      </c>
      <c r="C698" s="138" t="s">
        <v>3</v>
      </c>
    </row>
    <row r="699" spans="1:3" x14ac:dyDescent="0.3">
      <c r="A699" s="121">
        <v>42261</v>
      </c>
      <c r="B699" s="138">
        <v>20</v>
      </c>
      <c r="C699" s="138" t="s">
        <v>243</v>
      </c>
    </row>
    <row r="700" spans="1:3" x14ac:dyDescent="0.3">
      <c r="A700" s="121">
        <v>42261</v>
      </c>
      <c r="B700" s="138">
        <v>20</v>
      </c>
      <c r="C700" s="138" t="s">
        <v>68</v>
      </c>
    </row>
    <row r="701" spans="1:3" x14ac:dyDescent="0.3">
      <c r="A701" s="121">
        <v>42261</v>
      </c>
      <c r="B701" s="138">
        <v>20</v>
      </c>
      <c r="C701" s="138" t="s">
        <v>92</v>
      </c>
    </row>
    <row r="702" spans="1:3" x14ac:dyDescent="0.3">
      <c r="A702" s="121">
        <v>42261</v>
      </c>
      <c r="B702" s="138">
        <v>20</v>
      </c>
      <c r="C702" s="138" t="s">
        <v>99</v>
      </c>
    </row>
    <row r="703" spans="1:3" x14ac:dyDescent="0.3">
      <c r="A703" s="121">
        <v>42261</v>
      </c>
      <c r="B703" s="138">
        <v>120</v>
      </c>
      <c r="C703" s="138" t="s">
        <v>2660</v>
      </c>
    </row>
    <row r="704" spans="1:3" x14ac:dyDescent="0.3">
      <c r="A704" s="121">
        <v>42258</v>
      </c>
      <c r="B704" s="138">
        <v>100</v>
      </c>
      <c r="C704" s="138" t="s">
        <v>2661</v>
      </c>
    </row>
    <row r="705" spans="1:3" x14ac:dyDescent="0.3">
      <c r="A705" s="121">
        <v>42257</v>
      </c>
      <c r="B705" s="138">
        <v>20</v>
      </c>
      <c r="C705" s="138" t="s">
        <v>497</v>
      </c>
    </row>
    <row r="706" spans="1:3" x14ac:dyDescent="0.3">
      <c r="A706" s="121">
        <v>42256</v>
      </c>
      <c r="B706" s="138">
        <v>20</v>
      </c>
      <c r="C706" s="138" t="s">
        <v>2</v>
      </c>
    </row>
    <row r="707" spans="1:3" x14ac:dyDescent="0.3">
      <c r="A707" s="121">
        <v>42255</v>
      </c>
      <c r="B707" s="138">
        <v>-4235</v>
      </c>
      <c r="C707" s="138">
        <v>1570</v>
      </c>
    </row>
    <row r="708" spans="1:3" x14ac:dyDescent="0.3">
      <c r="A708" s="121">
        <v>42255</v>
      </c>
      <c r="B708" s="138">
        <v>240</v>
      </c>
      <c r="C708" s="138" t="s">
        <v>2662</v>
      </c>
    </row>
    <row r="709" spans="1:3" x14ac:dyDescent="0.3">
      <c r="A709" s="121">
        <v>42255</v>
      </c>
      <c r="B709" s="138">
        <v>20</v>
      </c>
      <c r="C709" s="138" t="s">
        <v>2663</v>
      </c>
    </row>
    <row r="710" spans="1:3" x14ac:dyDescent="0.3">
      <c r="A710" s="121">
        <v>42255</v>
      </c>
      <c r="B710" s="138">
        <v>-1328.13</v>
      </c>
      <c r="C710" s="138" t="s">
        <v>3</v>
      </c>
    </row>
    <row r="711" spans="1:3" x14ac:dyDescent="0.3">
      <c r="A711" s="121">
        <v>42254</v>
      </c>
      <c r="B711" s="138">
        <v>300</v>
      </c>
      <c r="C711" s="138" t="s">
        <v>2664</v>
      </c>
    </row>
    <row r="712" spans="1:3" x14ac:dyDescent="0.3">
      <c r="A712" s="121">
        <v>42254</v>
      </c>
      <c r="B712" s="138">
        <v>240</v>
      </c>
      <c r="C712" s="138" t="s">
        <v>2665</v>
      </c>
    </row>
    <row r="713" spans="1:3" x14ac:dyDescent="0.3">
      <c r="A713" s="121">
        <v>42254</v>
      </c>
      <c r="B713" s="138">
        <v>80</v>
      </c>
      <c r="C713" s="138" t="s">
        <v>0</v>
      </c>
    </row>
    <row r="714" spans="1:3" x14ac:dyDescent="0.3">
      <c r="A714" s="121">
        <v>42254</v>
      </c>
      <c r="B714" s="138">
        <v>20</v>
      </c>
      <c r="C714" s="138" t="s">
        <v>1</v>
      </c>
    </row>
    <row r="715" spans="1:3" x14ac:dyDescent="0.3">
      <c r="A715" s="121">
        <v>42254</v>
      </c>
      <c r="B715" s="138">
        <v>-0.6</v>
      </c>
      <c r="C715" s="138" t="s">
        <v>2666</v>
      </c>
    </row>
    <row r="716" spans="1:3" x14ac:dyDescent="0.3">
      <c r="A716" s="121">
        <v>42254</v>
      </c>
      <c r="B716" s="138">
        <v>-0.8</v>
      </c>
      <c r="C716" s="138" t="s">
        <v>2667</v>
      </c>
    </row>
    <row r="717" spans="1:3" x14ac:dyDescent="0.3">
      <c r="A717" s="121">
        <v>42254</v>
      </c>
      <c r="B717" s="138">
        <v>-1.2</v>
      </c>
      <c r="C717" s="138" t="s">
        <v>2668</v>
      </c>
    </row>
    <row r="718" spans="1:3" x14ac:dyDescent="0.3">
      <c r="A718" s="121">
        <v>42254</v>
      </c>
      <c r="B718" s="138">
        <v>1.66</v>
      </c>
      <c r="C718" s="138" t="s">
        <v>16</v>
      </c>
    </row>
    <row r="719" spans="1:3" x14ac:dyDescent="0.3">
      <c r="A719" s="121">
        <v>42251</v>
      </c>
      <c r="B719" s="138">
        <v>-2338.69</v>
      </c>
      <c r="C719" s="138">
        <v>1568</v>
      </c>
    </row>
    <row r="720" spans="1:3" x14ac:dyDescent="0.3">
      <c r="A720" s="121">
        <v>42249</v>
      </c>
      <c r="B720" s="138">
        <v>20</v>
      </c>
      <c r="C720" s="138" t="s">
        <v>4</v>
      </c>
    </row>
    <row r="721" spans="1:3" x14ac:dyDescent="0.3">
      <c r="A721" s="121">
        <v>42249</v>
      </c>
      <c r="B721" s="138">
        <v>20</v>
      </c>
      <c r="C721" s="138" t="s">
        <v>2669</v>
      </c>
    </row>
    <row r="722" spans="1:3" x14ac:dyDescent="0.3">
      <c r="A722" s="121">
        <v>42249</v>
      </c>
      <c r="B722" s="138">
        <v>20</v>
      </c>
      <c r="C722" s="138" t="s">
        <v>270</v>
      </c>
    </row>
    <row r="723" spans="1:3" x14ac:dyDescent="0.3">
      <c r="A723" s="121">
        <v>42248</v>
      </c>
      <c r="B723" s="138">
        <v>20</v>
      </c>
      <c r="C723" s="138" t="s">
        <v>7</v>
      </c>
    </row>
    <row r="724" spans="1:3" x14ac:dyDescent="0.3">
      <c r="A724" s="121">
        <v>42248</v>
      </c>
      <c r="B724" s="138">
        <v>20</v>
      </c>
      <c r="C724" s="138" t="s">
        <v>201</v>
      </c>
    </row>
    <row r="725" spans="1:3" x14ac:dyDescent="0.3">
      <c r="A725" s="121">
        <v>42248</v>
      </c>
      <c r="B725" s="138">
        <v>20</v>
      </c>
      <c r="C725" s="138" t="s">
        <v>6</v>
      </c>
    </row>
    <row r="726" spans="1:3" x14ac:dyDescent="0.3">
      <c r="A726" s="121">
        <v>42248</v>
      </c>
      <c r="B726" s="138">
        <v>20</v>
      </c>
      <c r="C726" s="138" t="s">
        <v>8</v>
      </c>
    </row>
    <row r="727" spans="1:3" x14ac:dyDescent="0.3">
      <c r="A727" s="121">
        <v>42248</v>
      </c>
      <c r="B727" s="138">
        <v>20</v>
      </c>
      <c r="C727" s="138" t="s">
        <v>10</v>
      </c>
    </row>
    <row r="728" spans="1:3" x14ac:dyDescent="0.3">
      <c r="A728" s="121">
        <v>42248</v>
      </c>
      <c r="B728" s="138">
        <v>20</v>
      </c>
      <c r="C728" s="138" t="s">
        <v>9</v>
      </c>
    </row>
    <row r="729" spans="1:3" x14ac:dyDescent="0.3">
      <c r="A729" s="121">
        <v>42248</v>
      </c>
      <c r="B729" s="138">
        <v>20</v>
      </c>
      <c r="C729" s="138" t="s">
        <v>100</v>
      </c>
    </row>
    <row r="730" spans="1:3" x14ac:dyDescent="0.3">
      <c r="A730" s="121">
        <v>42248</v>
      </c>
      <c r="B730" s="138">
        <v>20</v>
      </c>
      <c r="C730" s="138" t="s">
        <v>289</v>
      </c>
    </row>
    <row r="731" spans="1:3" x14ac:dyDescent="0.3">
      <c r="A731" s="138"/>
      <c r="B731" s="139"/>
      <c r="C731" s="138"/>
    </row>
    <row r="732" spans="1:3" x14ac:dyDescent="0.3">
      <c r="A732" s="121">
        <v>42247</v>
      </c>
      <c r="B732" s="120">
        <v>1930</v>
      </c>
      <c r="C732" s="120" t="s">
        <v>0</v>
      </c>
    </row>
    <row r="733" spans="1:3" x14ac:dyDescent="0.3">
      <c r="A733" s="121">
        <v>42247</v>
      </c>
      <c r="B733" s="120">
        <v>20</v>
      </c>
      <c r="C733" s="120" t="s">
        <v>11</v>
      </c>
    </row>
    <row r="734" spans="1:3" x14ac:dyDescent="0.3">
      <c r="A734" s="121">
        <v>42247</v>
      </c>
      <c r="B734" s="120">
        <v>20</v>
      </c>
      <c r="C734" s="120" t="s">
        <v>2566</v>
      </c>
    </row>
    <row r="735" spans="1:3" x14ac:dyDescent="0.3">
      <c r="A735" s="121">
        <v>42244</v>
      </c>
      <c r="B735" s="120">
        <v>20</v>
      </c>
      <c r="C735" s="120" t="s">
        <v>12</v>
      </c>
    </row>
    <row r="736" spans="1:3" x14ac:dyDescent="0.3">
      <c r="A736" s="121">
        <v>42244</v>
      </c>
      <c r="B736" s="120">
        <v>20</v>
      </c>
      <c r="C736" s="120" t="s">
        <v>13</v>
      </c>
    </row>
    <row r="737" spans="1:10" x14ac:dyDescent="0.3">
      <c r="A737" s="121">
        <v>42244</v>
      </c>
      <c r="B737" s="120">
        <v>20</v>
      </c>
      <c r="C737" s="120" t="s">
        <v>14</v>
      </c>
    </row>
    <row r="738" spans="1:10" x14ac:dyDescent="0.3">
      <c r="A738" s="121">
        <v>42243</v>
      </c>
      <c r="B738" s="120">
        <v>30</v>
      </c>
      <c r="C738" s="120" t="s">
        <v>15</v>
      </c>
    </row>
    <row r="739" spans="1:10" x14ac:dyDescent="0.3">
      <c r="A739" s="121">
        <v>42242</v>
      </c>
      <c r="B739" s="120">
        <v>100</v>
      </c>
      <c r="C739" s="120" t="s">
        <v>2567</v>
      </c>
    </row>
    <row r="740" spans="1:10" x14ac:dyDescent="0.3">
      <c r="A740" s="121">
        <v>42242</v>
      </c>
      <c r="B740" s="120">
        <v>80</v>
      </c>
      <c r="C740" s="120" t="s">
        <v>2568</v>
      </c>
    </row>
    <row r="741" spans="1:10" x14ac:dyDescent="0.3">
      <c r="A741" s="121">
        <v>42241</v>
      </c>
      <c r="B741" s="120">
        <v>-3</v>
      </c>
      <c r="C741" s="120" t="s">
        <v>108</v>
      </c>
    </row>
    <row r="742" spans="1:10" x14ac:dyDescent="0.3">
      <c r="A742" s="121">
        <v>42241</v>
      </c>
      <c r="B742" s="120">
        <v>-2.8</v>
      </c>
      <c r="C742" s="120" t="s">
        <v>2569</v>
      </c>
    </row>
    <row r="743" spans="1:10" x14ac:dyDescent="0.3">
      <c r="A743" s="121">
        <v>42241</v>
      </c>
      <c r="B743" s="120">
        <v>-7.6</v>
      </c>
      <c r="C743" s="120" t="s">
        <v>2570</v>
      </c>
    </row>
    <row r="744" spans="1:10" x14ac:dyDescent="0.3">
      <c r="A744" s="121">
        <v>42241</v>
      </c>
      <c r="B744" s="120">
        <v>-12.5</v>
      </c>
      <c r="C744" s="120" t="s">
        <v>2571</v>
      </c>
    </row>
    <row r="745" spans="1:10" x14ac:dyDescent="0.3">
      <c r="A745" s="121">
        <v>42241</v>
      </c>
      <c r="B745" s="120">
        <v>-1.2</v>
      </c>
      <c r="C745" s="120" t="s">
        <v>2572</v>
      </c>
    </row>
    <row r="746" spans="1:10" x14ac:dyDescent="0.3">
      <c r="A746" s="121">
        <v>42241</v>
      </c>
      <c r="B746" s="120">
        <v>3.8</v>
      </c>
      <c r="C746" s="120" t="s">
        <v>16</v>
      </c>
    </row>
    <row r="747" spans="1:10" x14ac:dyDescent="0.3">
      <c r="A747" s="121">
        <v>42241</v>
      </c>
      <c r="B747" s="120">
        <v>20</v>
      </c>
      <c r="C747" s="120" t="s">
        <v>107</v>
      </c>
    </row>
    <row r="748" spans="1:10" x14ac:dyDescent="0.3">
      <c r="A748" s="121">
        <v>42241</v>
      </c>
      <c r="B748" s="120">
        <v>20</v>
      </c>
      <c r="C748" s="120" t="s">
        <v>17</v>
      </c>
    </row>
    <row r="749" spans="1:10" x14ac:dyDescent="0.3">
      <c r="A749" s="121">
        <v>42240</v>
      </c>
      <c r="B749" s="120">
        <v>1240</v>
      </c>
      <c r="C749" s="120" t="s">
        <v>0</v>
      </c>
    </row>
    <row r="750" spans="1:10" x14ac:dyDescent="0.3">
      <c r="A750" s="121">
        <v>42240</v>
      </c>
      <c r="B750" s="120">
        <v>240</v>
      </c>
      <c r="C750" s="120" t="s">
        <v>2573</v>
      </c>
      <c r="D750" s="23"/>
      <c r="E750" s="23"/>
      <c r="F750" s="23"/>
      <c r="G750" s="23"/>
      <c r="H750" s="23"/>
      <c r="I750" s="23"/>
      <c r="J750" s="23"/>
    </row>
    <row r="751" spans="1:10" x14ac:dyDescent="0.3">
      <c r="A751" s="121">
        <v>42240</v>
      </c>
      <c r="B751" s="120">
        <v>180</v>
      </c>
      <c r="C751" s="120" t="s">
        <v>0</v>
      </c>
    </row>
    <row r="752" spans="1:10" x14ac:dyDescent="0.3">
      <c r="A752" s="121">
        <v>42240</v>
      </c>
      <c r="B752" s="120">
        <v>20</v>
      </c>
      <c r="C752" s="120" t="s">
        <v>19</v>
      </c>
    </row>
    <row r="753" spans="1:3" x14ac:dyDescent="0.3">
      <c r="A753" s="121">
        <v>42240</v>
      </c>
      <c r="B753" s="120">
        <v>20</v>
      </c>
      <c r="C753" s="120" t="s">
        <v>18</v>
      </c>
    </row>
    <row r="754" spans="1:3" x14ac:dyDescent="0.3">
      <c r="A754" s="121">
        <v>42237</v>
      </c>
      <c r="B754" s="120">
        <v>50</v>
      </c>
      <c r="C754" s="120" t="s">
        <v>20</v>
      </c>
    </row>
    <row r="755" spans="1:3" x14ac:dyDescent="0.3">
      <c r="A755" s="121">
        <v>42237</v>
      </c>
      <c r="B755" s="120">
        <v>20</v>
      </c>
      <c r="C755" s="120" t="s">
        <v>21</v>
      </c>
    </row>
    <row r="756" spans="1:3" x14ac:dyDescent="0.3">
      <c r="A756" s="121">
        <v>42237</v>
      </c>
      <c r="B756" s="120">
        <v>20</v>
      </c>
      <c r="C756" s="120" t="s">
        <v>2574</v>
      </c>
    </row>
    <row r="757" spans="1:3" x14ac:dyDescent="0.3">
      <c r="A757" s="121">
        <v>42236</v>
      </c>
      <c r="B757" s="120">
        <v>20</v>
      </c>
      <c r="C757" s="120" t="s">
        <v>22</v>
      </c>
    </row>
    <row r="758" spans="1:3" x14ac:dyDescent="0.3">
      <c r="A758" s="121">
        <v>42236</v>
      </c>
      <c r="B758" s="120">
        <v>20</v>
      </c>
      <c r="C758" s="120" t="s">
        <v>98</v>
      </c>
    </row>
    <row r="759" spans="1:3" x14ac:dyDescent="0.3">
      <c r="A759" s="121">
        <v>42236</v>
      </c>
      <c r="B759" s="120">
        <v>20</v>
      </c>
      <c r="C759" s="120" t="s">
        <v>23</v>
      </c>
    </row>
    <row r="760" spans="1:3" x14ac:dyDescent="0.3">
      <c r="A760" s="121">
        <v>42236</v>
      </c>
      <c r="B760" s="120">
        <v>20</v>
      </c>
      <c r="C760" s="120" t="s">
        <v>248</v>
      </c>
    </row>
    <row r="762" spans="1:3" x14ac:dyDescent="0.3">
      <c r="A762" s="121">
        <v>42234</v>
      </c>
      <c r="B762" s="120">
        <v>20</v>
      </c>
      <c r="C762" s="120" t="s">
        <v>26</v>
      </c>
    </row>
    <row r="763" spans="1:3" x14ac:dyDescent="0.3">
      <c r="A763" s="121">
        <v>42234</v>
      </c>
      <c r="B763" s="120">
        <v>20</v>
      </c>
      <c r="C763" s="120" t="s">
        <v>247</v>
      </c>
    </row>
    <row r="764" spans="1:3" x14ac:dyDescent="0.3">
      <c r="A764" s="121">
        <v>42233</v>
      </c>
      <c r="B764" s="120">
        <v>20</v>
      </c>
      <c r="C764" s="120" t="s">
        <v>264</v>
      </c>
    </row>
    <row r="765" spans="1:3" x14ac:dyDescent="0.3">
      <c r="A765" s="121">
        <v>42233</v>
      </c>
      <c r="B765" s="120">
        <v>20</v>
      </c>
      <c r="C765" s="120" t="s">
        <v>109</v>
      </c>
    </row>
    <row r="766" spans="1:3" x14ac:dyDescent="0.3">
      <c r="A766" s="121">
        <v>42233</v>
      </c>
      <c r="B766" s="120">
        <v>20</v>
      </c>
      <c r="C766" s="120" t="s">
        <v>202</v>
      </c>
    </row>
    <row r="767" spans="1:3" x14ac:dyDescent="0.3">
      <c r="A767" s="121">
        <v>42233</v>
      </c>
      <c r="B767" s="120">
        <v>20</v>
      </c>
      <c r="C767" s="120" t="s">
        <v>334</v>
      </c>
    </row>
    <row r="768" spans="1:3" x14ac:dyDescent="0.3">
      <c r="A768" s="121">
        <v>42233</v>
      </c>
      <c r="B768" s="120">
        <v>20</v>
      </c>
      <c r="C768" s="120" t="s">
        <v>27</v>
      </c>
    </row>
    <row r="769" spans="1:3" x14ac:dyDescent="0.3">
      <c r="A769" s="121">
        <v>42233</v>
      </c>
      <c r="B769" s="120">
        <v>20</v>
      </c>
      <c r="C769" s="120" t="s">
        <v>200</v>
      </c>
    </row>
    <row r="770" spans="1:3" x14ac:dyDescent="0.3">
      <c r="A770" s="121">
        <v>42233</v>
      </c>
      <c r="B770" s="120">
        <v>20</v>
      </c>
      <c r="C770" s="120" t="s">
        <v>24</v>
      </c>
    </row>
    <row r="771" spans="1:3" x14ac:dyDescent="0.3">
      <c r="A771" s="121">
        <v>42233</v>
      </c>
      <c r="B771" s="120">
        <v>20</v>
      </c>
      <c r="C771" s="120" t="s">
        <v>25</v>
      </c>
    </row>
    <row r="772" spans="1:3" x14ac:dyDescent="0.3">
      <c r="A772" s="121">
        <v>42233</v>
      </c>
      <c r="B772" s="120">
        <v>20</v>
      </c>
      <c r="C772" s="120" t="s">
        <v>110</v>
      </c>
    </row>
    <row r="773" spans="1:3" x14ac:dyDescent="0.3">
      <c r="A773" s="121">
        <v>42230</v>
      </c>
      <c r="B773" s="120">
        <v>60</v>
      </c>
      <c r="C773" s="120" t="s">
        <v>492</v>
      </c>
    </row>
    <row r="774" spans="1:3" x14ac:dyDescent="0.3">
      <c r="A774" s="121">
        <v>42230</v>
      </c>
      <c r="B774" s="120">
        <v>20</v>
      </c>
      <c r="C774" s="120" t="s">
        <v>243</v>
      </c>
    </row>
    <row r="775" spans="1:3" x14ac:dyDescent="0.3">
      <c r="A775" s="121">
        <v>42230</v>
      </c>
      <c r="B775" s="120">
        <v>20</v>
      </c>
      <c r="C775" s="120" t="s">
        <v>99</v>
      </c>
    </row>
    <row r="776" spans="1:3" x14ac:dyDescent="0.3">
      <c r="A776" s="121">
        <v>42229</v>
      </c>
      <c r="B776" s="120">
        <v>-1615</v>
      </c>
      <c r="C776" s="120">
        <v>1560</v>
      </c>
    </row>
    <row r="777" spans="1:3" x14ac:dyDescent="0.3">
      <c r="A777" s="121">
        <v>42229</v>
      </c>
      <c r="B777" s="120">
        <v>240</v>
      </c>
      <c r="C777" s="120" t="s">
        <v>493</v>
      </c>
    </row>
    <row r="778" spans="1:3" x14ac:dyDescent="0.3">
      <c r="A778" s="121">
        <v>42229</v>
      </c>
      <c r="B778" s="120">
        <v>240</v>
      </c>
      <c r="C778" s="120" t="s">
        <v>494</v>
      </c>
    </row>
    <row r="779" spans="1:3" x14ac:dyDescent="0.3">
      <c r="A779" s="121">
        <v>42229</v>
      </c>
      <c r="B779" s="120">
        <v>20</v>
      </c>
      <c r="C779" s="120" t="s">
        <v>92</v>
      </c>
    </row>
    <row r="780" spans="1:3" x14ac:dyDescent="0.3">
      <c r="A780" s="121">
        <v>42229</v>
      </c>
      <c r="B780" s="120">
        <v>-1666.95</v>
      </c>
      <c r="C780" s="120" t="s">
        <v>3</v>
      </c>
    </row>
    <row r="781" spans="1:3" x14ac:dyDescent="0.3">
      <c r="A781" s="121">
        <v>42228</v>
      </c>
      <c r="B781" s="120">
        <v>-475.02</v>
      </c>
      <c r="C781" s="120">
        <v>1566</v>
      </c>
    </row>
    <row r="782" spans="1:3" x14ac:dyDescent="0.3">
      <c r="A782" s="121">
        <v>42228</v>
      </c>
      <c r="B782" s="120">
        <v>20</v>
      </c>
      <c r="C782" s="120" t="s">
        <v>68</v>
      </c>
    </row>
    <row r="783" spans="1:3" x14ac:dyDescent="0.3">
      <c r="A783" s="121">
        <v>42227</v>
      </c>
      <c r="B783" s="120">
        <v>300</v>
      </c>
      <c r="C783" s="120" t="s">
        <v>0</v>
      </c>
    </row>
    <row r="784" spans="1:3" x14ac:dyDescent="0.3">
      <c r="A784" s="121">
        <v>42227</v>
      </c>
      <c r="B784" s="120">
        <v>120</v>
      </c>
      <c r="C784" s="120" t="s">
        <v>495</v>
      </c>
    </row>
    <row r="785" spans="1:3" x14ac:dyDescent="0.3">
      <c r="A785" s="121">
        <v>42226</v>
      </c>
      <c r="B785" s="120">
        <v>240</v>
      </c>
      <c r="C785" s="120" t="s">
        <v>496</v>
      </c>
    </row>
    <row r="786" spans="1:3" x14ac:dyDescent="0.3">
      <c r="A786" s="121">
        <v>42226</v>
      </c>
      <c r="B786" s="120">
        <v>20</v>
      </c>
      <c r="C786" s="120" t="s">
        <v>497</v>
      </c>
    </row>
    <row r="787" spans="1:3" x14ac:dyDescent="0.3">
      <c r="A787" s="121">
        <v>42226</v>
      </c>
      <c r="B787" s="120">
        <v>20</v>
      </c>
      <c r="C787" s="120" t="s">
        <v>2</v>
      </c>
    </row>
    <row r="788" spans="1:3" x14ac:dyDescent="0.3">
      <c r="A788" s="121">
        <v>42223</v>
      </c>
      <c r="B788" s="120">
        <v>-306.31</v>
      </c>
      <c r="C788" s="120">
        <v>1564</v>
      </c>
    </row>
    <row r="789" spans="1:3" x14ac:dyDescent="0.3">
      <c r="A789" s="121">
        <v>42223</v>
      </c>
      <c r="B789" s="120">
        <v>3384</v>
      </c>
      <c r="C789" s="120" t="s">
        <v>498</v>
      </c>
    </row>
    <row r="790" spans="1:3" x14ac:dyDescent="0.3">
      <c r="A790" s="118"/>
      <c r="B790" s="117"/>
      <c r="C790" s="118"/>
    </row>
    <row r="791" spans="1:3" x14ac:dyDescent="0.3">
      <c r="A791" s="1">
        <v>42222</v>
      </c>
      <c r="B791" s="114">
        <v>20</v>
      </c>
      <c r="C791" t="s">
        <v>1</v>
      </c>
    </row>
    <row r="792" spans="1:3" x14ac:dyDescent="0.3">
      <c r="A792" s="1">
        <v>42222</v>
      </c>
      <c r="B792" s="114">
        <v>-1328.13</v>
      </c>
      <c r="C792" t="s">
        <v>3</v>
      </c>
    </row>
    <row r="793" spans="1:3" x14ac:dyDescent="0.3">
      <c r="A793" s="1">
        <v>42220</v>
      </c>
      <c r="B793" s="114">
        <v>-91.72</v>
      </c>
      <c r="C793">
        <v>1563</v>
      </c>
    </row>
    <row r="794" spans="1:3" x14ac:dyDescent="0.3">
      <c r="A794" s="1">
        <v>42219</v>
      </c>
      <c r="B794" s="114">
        <v>-78.98</v>
      </c>
      <c r="C794">
        <v>1565</v>
      </c>
    </row>
    <row r="795" spans="1:3" x14ac:dyDescent="0.3">
      <c r="A795" s="1">
        <v>42219</v>
      </c>
      <c r="B795" s="114">
        <v>1730</v>
      </c>
      <c r="C795" t="s">
        <v>0</v>
      </c>
    </row>
    <row r="796" spans="1:3" x14ac:dyDescent="0.3">
      <c r="A796" s="1">
        <v>42219</v>
      </c>
      <c r="B796" s="114">
        <v>60</v>
      </c>
      <c r="C796" t="s">
        <v>388</v>
      </c>
    </row>
    <row r="797" spans="1:3" x14ac:dyDescent="0.3">
      <c r="A797" s="1">
        <v>42219</v>
      </c>
      <c r="B797" s="114">
        <v>20</v>
      </c>
      <c r="C797" t="s">
        <v>289</v>
      </c>
    </row>
    <row r="798" spans="1:3" x14ac:dyDescent="0.3">
      <c r="A798" s="1">
        <v>42219</v>
      </c>
      <c r="B798" s="114">
        <v>20</v>
      </c>
      <c r="C798" t="s">
        <v>100</v>
      </c>
    </row>
    <row r="799" spans="1:3" x14ac:dyDescent="0.3">
      <c r="A799" s="1">
        <v>42219</v>
      </c>
      <c r="B799" s="114">
        <v>20</v>
      </c>
      <c r="C799" t="s">
        <v>8</v>
      </c>
    </row>
    <row r="800" spans="1:3" x14ac:dyDescent="0.3">
      <c r="A800" s="1">
        <v>42219</v>
      </c>
      <c r="B800" s="114">
        <v>20</v>
      </c>
      <c r="C800" t="s">
        <v>270</v>
      </c>
    </row>
    <row r="801" spans="1:3" x14ac:dyDescent="0.3">
      <c r="A801" s="1">
        <v>42219</v>
      </c>
      <c r="B801" s="114">
        <v>20</v>
      </c>
      <c r="C801" t="s">
        <v>10</v>
      </c>
    </row>
    <row r="802" spans="1:3" x14ac:dyDescent="0.3">
      <c r="A802" s="1">
        <v>42219</v>
      </c>
      <c r="B802" s="114">
        <v>20</v>
      </c>
      <c r="C802" t="s">
        <v>9</v>
      </c>
    </row>
    <row r="803" spans="1:3" x14ac:dyDescent="0.3">
      <c r="A803" s="1">
        <v>42219</v>
      </c>
      <c r="B803" s="114">
        <v>20</v>
      </c>
      <c r="C803" t="s">
        <v>4</v>
      </c>
    </row>
    <row r="804" spans="1:3" x14ac:dyDescent="0.3">
      <c r="A804" s="1">
        <v>42219</v>
      </c>
      <c r="B804" s="114">
        <v>20</v>
      </c>
      <c r="C804" t="s">
        <v>7</v>
      </c>
    </row>
    <row r="805" spans="1:3" x14ac:dyDescent="0.3">
      <c r="A805" s="1">
        <v>42219</v>
      </c>
      <c r="B805" s="114">
        <v>20</v>
      </c>
      <c r="C805" t="s">
        <v>201</v>
      </c>
    </row>
    <row r="806" spans="1:3" x14ac:dyDescent="0.3">
      <c r="A806" s="1">
        <v>42219</v>
      </c>
      <c r="B806" s="114">
        <v>20</v>
      </c>
      <c r="C806" t="s">
        <v>6</v>
      </c>
    </row>
    <row r="807" spans="1:3" x14ac:dyDescent="0.3">
      <c r="A807" s="1">
        <v>42216</v>
      </c>
      <c r="B807" s="114">
        <v>240</v>
      </c>
      <c r="C807" t="s">
        <v>389</v>
      </c>
    </row>
    <row r="808" spans="1:3" x14ac:dyDescent="0.3">
      <c r="A808" s="1">
        <v>42216</v>
      </c>
      <c r="B808" s="114">
        <v>20</v>
      </c>
      <c r="C808" t="s">
        <v>11</v>
      </c>
    </row>
    <row r="809" spans="1:3" x14ac:dyDescent="0.3">
      <c r="A809" s="1"/>
      <c r="B809" s="114"/>
    </row>
    <row r="810" spans="1:3" x14ac:dyDescent="0.3">
      <c r="A810" s="1">
        <v>42215</v>
      </c>
      <c r="B810" s="3">
        <v>240</v>
      </c>
      <c r="C810" t="s">
        <v>337</v>
      </c>
    </row>
    <row r="811" spans="1:3" x14ac:dyDescent="0.3">
      <c r="A811" s="1">
        <v>42215</v>
      </c>
      <c r="B811" s="3">
        <v>120</v>
      </c>
      <c r="C811" t="s">
        <v>338</v>
      </c>
    </row>
    <row r="812" spans="1:3" x14ac:dyDescent="0.3">
      <c r="A812" s="1">
        <v>42214</v>
      </c>
      <c r="B812" s="3">
        <v>240</v>
      </c>
      <c r="C812" t="s">
        <v>339</v>
      </c>
    </row>
    <row r="813" spans="1:3" x14ac:dyDescent="0.3">
      <c r="A813" s="1">
        <v>42214</v>
      </c>
      <c r="B813" s="3">
        <v>240</v>
      </c>
      <c r="C813" t="s">
        <v>340</v>
      </c>
    </row>
    <row r="814" spans="1:3" x14ac:dyDescent="0.3">
      <c r="A814" s="1">
        <v>42213</v>
      </c>
      <c r="B814" s="3">
        <v>20</v>
      </c>
      <c r="C814" t="s">
        <v>12</v>
      </c>
    </row>
    <row r="815" spans="1:3" x14ac:dyDescent="0.3">
      <c r="A815" s="1">
        <v>42213</v>
      </c>
      <c r="B815" s="3">
        <v>20</v>
      </c>
      <c r="C815" t="s">
        <v>13</v>
      </c>
    </row>
    <row r="816" spans="1:3" x14ac:dyDescent="0.3">
      <c r="A816" s="1">
        <v>42213</v>
      </c>
      <c r="B816" s="3">
        <v>20</v>
      </c>
      <c r="C816" t="s">
        <v>14</v>
      </c>
    </row>
    <row r="817" spans="1:3" x14ac:dyDescent="0.3">
      <c r="A817" s="1">
        <v>42212</v>
      </c>
      <c r="B817" s="3">
        <v>1000</v>
      </c>
      <c r="C817" t="s">
        <v>0</v>
      </c>
    </row>
    <row r="818" spans="1:3" x14ac:dyDescent="0.3">
      <c r="A818" s="1">
        <v>42212</v>
      </c>
      <c r="B818" s="3">
        <v>120</v>
      </c>
      <c r="C818" t="s">
        <v>89</v>
      </c>
    </row>
    <row r="819" spans="1:3" x14ac:dyDescent="0.3">
      <c r="A819" s="1">
        <v>42212</v>
      </c>
      <c r="B819" s="3">
        <v>120</v>
      </c>
      <c r="C819" t="s">
        <v>341</v>
      </c>
    </row>
    <row r="820" spans="1:3" x14ac:dyDescent="0.3">
      <c r="A820" s="1">
        <v>42212</v>
      </c>
      <c r="B820" s="3">
        <v>30</v>
      </c>
      <c r="C820" t="s">
        <v>15</v>
      </c>
    </row>
    <row r="821" spans="1:3" x14ac:dyDescent="0.3">
      <c r="A821" s="1">
        <v>42212</v>
      </c>
      <c r="B821" s="3">
        <v>20</v>
      </c>
      <c r="C821" t="s">
        <v>107</v>
      </c>
    </row>
    <row r="822" spans="1:3" x14ac:dyDescent="0.3">
      <c r="A822" s="1">
        <v>42212</v>
      </c>
      <c r="B822" s="3">
        <v>20</v>
      </c>
      <c r="C822" t="s">
        <v>17</v>
      </c>
    </row>
    <row r="823" spans="1:3" x14ac:dyDescent="0.3">
      <c r="A823" s="1"/>
    </row>
    <row r="824" spans="1:3" x14ac:dyDescent="0.3">
      <c r="A824" s="1">
        <v>42209</v>
      </c>
      <c r="B824" s="3">
        <v>-3</v>
      </c>
      <c r="C824" t="s">
        <v>108</v>
      </c>
    </row>
    <row r="825" spans="1:3" x14ac:dyDescent="0.3">
      <c r="A825" s="1">
        <v>42209</v>
      </c>
      <c r="B825" s="3">
        <v>-2.6</v>
      </c>
      <c r="C825" t="s">
        <v>28</v>
      </c>
    </row>
    <row r="826" spans="1:3" x14ac:dyDescent="0.3">
      <c r="A826" s="1">
        <v>42209</v>
      </c>
      <c r="B826" s="3">
        <v>-8.6</v>
      </c>
      <c r="C826" t="s">
        <v>331</v>
      </c>
    </row>
    <row r="827" spans="1:3" x14ac:dyDescent="0.3">
      <c r="A827" s="1">
        <v>42209</v>
      </c>
      <c r="B827" s="3">
        <v>-5</v>
      </c>
      <c r="C827" t="s">
        <v>332</v>
      </c>
    </row>
    <row r="828" spans="1:3" x14ac:dyDescent="0.3">
      <c r="A828" s="1">
        <v>42209</v>
      </c>
      <c r="B828" s="3">
        <v>3.42</v>
      </c>
      <c r="C828" t="s">
        <v>16</v>
      </c>
    </row>
    <row r="829" spans="1:3" x14ac:dyDescent="0.3">
      <c r="A829" s="1">
        <v>42209</v>
      </c>
      <c r="B829" s="3">
        <v>-4942.53</v>
      </c>
      <c r="C829">
        <v>1562</v>
      </c>
    </row>
    <row r="830" spans="1:3" x14ac:dyDescent="0.3">
      <c r="A830" s="1">
        <v>42209</v>
      </c>
      <c r="B830" s="3">
        <v>20</v>
      </c>
      <c r="C830" t="s">
        <v>19</v>
      </c>
    </row>
    <row r="831" spans="1:3" x14ac:dyDescent="0.3">
      <c r="A831" s="1">
        <v>42208</v>
      </c>
      <c r="B831" s="3">
        <v>-684.35</v>
      </c>
      <c r="C831">
        <v>1561</v>
      </c>
    </row>
    <row r="832" spans="1:3" x14ac:dyDescent="0.3">
      <c r="A832" s="1">
        <v>42208</v>
      </c>
      <c r="B832" s="3">
        <v>20</v>
      </c>
      <c r="C832" t="s">
        <v>18</v>
      </c>
    </row>
    <row r="833" spans="1:3" x14ac:dyDescent="0.3">
      <c r="A833" s="1">
        <v>42207</v>
      </c>
      <c r="B833" s="3">
        <v>20</v>
      </c>
      <c r="C833" t="s">
        <v>333</v>
      </c>
    </row>
    <row r="834" spans="1:3" x14ac:dyDescent="0.3">
      <c r="A834" s="1">
        <v>42206</v>
      </c>
      <c r="B834" s="3">
        <v>50</v>
      </c>
      <c r="C834" t="s">
        <v>20</v>
      </c>
    </row>
    <row r="835" spans="1:3" x14ac:dyDescent="0.3">
      <c r="A835" s="1">
        <v>42206</v>
      </c>
      <c r="B835" s="3">
        <v>20</v>
      </c>
      <c r="C835" t="s">
        <v>21</v>
      </c>
    </row>
    <row r="836" spans="1:3" x14ac:dyDescent="0.3">
      <c r="A836" s="1">
        <v>42205</v>
      </c>
      <c r="B836" s="3">
        <v>100</v>
      </c>
      <c r="C836" t="s">
        <v>5</v>
      </c>
    </row>
    <row r="837" spans="1:3" x14ac:dyDescent="0.3">
      <c r="A837" s="1">
        <v>42205</v>
      </c>
      <c r="B837" s="3">
        <v>20</v>
      </c>
      <c r="C837" t="s">
        <v>22</v>
      </c>
    </row>
    <row r="838" spans="1:3" x14ac:dyDescent="0.3">
      <c r="A838" s="1">
        <v>42205</v>
      </c>
      <c r="B838" s="3">
        <v>20</v>
      </c>
      <c r="C838" t="s">
        <v>98</v>
      </c>
    </row>
    <row r="839" spans="1:3" x14ac:dyDescent="0.3">
      <c r="A839" s="1">
        <v>42205</v>
      </c>
      <c r="B839" s="3">
        <v>20</v>
      </c>
      <c r="C839" t="s">
        <v>23</v>
      </c>
    </row>
    <row r="840" spans="1:3" x14ac:dyDescent="0.3">
      <c r="A840" s="1">
        <v>42205</v>
      </c>
      <c r="B840" s="3">
        <v>20</v>
      </c>
      <c r="C840" t="s">
        <v>248</v>
      </c>
    </row>
    <row r="841" spans="1:3" x14ac:dyDescent="0.3">
      <c r="A841" s="1">
        <v>42205</v>
      </c>
      <c r="B841" s="3">
        <v>20</v>
      </c>
      <c r="C841" t="s">
        <v>247</v>
      </c>
    </row>
    <row r="842" spans="1:3" x14ac:dyDescent="0.3">
      <c r="A842" s="1">
        <v>42205</v>
      </c>
      <c r="B842" s="3">
        <v>20</v>
      </c>
      <c r="C842" t="s">
        <v>26</v>
      </c>
    </row>
    <row r="843" spans="1:3" x14ac:dyDescent="0.3">
      <c r="A843" s="1">
        <v>42201</v>
      </c>
      <c r="B843" s="3">
        <v>20</v>
      </c>
      <c r="C843" t="s">
        <v>25</v>
      </c>
    </row>
    <row r="844" spans="1:3" x14ac:dyDescent="0.3">
      <c r="A844" s="1">
        <v>42201</v>
      </c>
      <c r="B844" s="3">
        <v>20</v>
      </c>
      <c r="C844" t="s">
        <v>200</v>
      </c>
    </row>
    <row r="845" spans="1:3" x14ac:dyDescent="0.3">
      <c r="A845" s="1">
        <v>42201</v>
      </c>
      <c r="B845" s="3">
        <v>20</v>
      </c>
      <c r="C845" t="s">
        <v>24</v>
      </c>
    </row>
    <row r="846" spans="1:3" x14ac:dyDescent="0.3">
      <c r="A846" s="1">
        <v>42201</v>
      </c>
      <c r="B846" s="3">
        <v>20</v>
      </c>
      <c r="C846" t="s">
        <v>334</v>
      </c>
    </row>
    <row r="847" spans="1:3" x14ac:dyDescent="0.3">
      <c r="A847" s="1">
        <v>42201</v>
      </c>
      <c r="B847" s="3">
        <v>20</v>
      </c>
      <c r="C847" t="s">
        <v>202</v>
      </c>
    </row>
    <row r="848" spans="1:3" x14ac:dyDescent="0.3">
      <c r="A848" s="99">
        <v>42200</v>
      </c>
      <c r="B848" s="24">
        <v>1119.5999999999999</v>
      </c>
      <c r="C848" s="23" t="s">
        <v>335</v>
      </c>
    </row>
    <row r="849" spans="1:3" x14ac:dyDescent="0.3">
      <c r="A849" s="1">
        <v>42200</v>
      </c>
      <c r="B849" s="3">
        <v>20</v>
      </c>
      <c r="C849" t="s">
        <v>110</v>
      </c>
    </row>
    <row r="850" spans="1:3" x14ac:dyDescent="0.3">
      <c r="A850" s="1">
        <v>42200</v>
      </c>
      <c r="B850" s="3">
        <v>20</v>
      </c>
      <c r="C850" t="s">
        <v>264</v>
      </c>
    </row>
    <row r="851" spans="1:3" x14ac:dyDescent="0.3">
      <c r="A851" s="1">
        <v>42200</v>
      </c>
      <c r="B851" s="3">
        <v>20</v>
      </c>
      <c r="C851" t="s">
        <v>109</v>
      </c>
    </row>
    <row r="852" spans="1:3" x14ac:dyDescent="0.3">
      <c r="A852" s="1">
        <v>42200</v>
      </c>
      <c r="B852" s="3">
        <v>20</v>
      </c>
      <c r="C852" t="s">
        <v>27</v>
      </c>
    </row>
    <row r="853" spans="1:3" x14ac:dyDescent="0.3">
      <c r="A853" s="1">
        <v>42200</v>
      </c>
      <c r="B853" s="3">
        <v>20</v>
      </c>
      <c r="C853" t="s">
        <v>99</v>
      </c>
    </row>
    <row r="854" spans="1:3" x14ac:dyDescent="0.3">
      <c r="A854" s="1">
        <v>42199</v>
      </c>
      <c r="B854" s="3">
        <v>240</v>
      </c>
      <c r="C854" t="s">
        <v>336</v>
      </c>
    </row>
    <row r="855" spans="1:3" x14ac:dyDescent="0.3">
      <c r="A855" s="1">
        <v>42199</v>
      </c>
      <c r="B855" s="3">
        <v>20</v>
      </c>
      <c r="C855" t="s">
        <v>243</v>
      </c>
    </row>
    <row r="856" spans="1:3" x14ac:dyDescent="0.3">
      <c r="A856" s="1">
        <v>42199</v>
      </c>
      <c r="B856" s="3">
        <v>-1666.95</v>
      </c>
      <c r="C856" t="s">
        <v>3</v>
      </c>
    </row>
    <row r="857" spans="1:3" x14ac:dyDescent="0.3">
      <c r="A857" s="1"/>
    </row>
    <row r="858" spans="1:3" x14ac:dyDescent="0.3">
      <c r="A858" s="1">
        <v>42198</v>
      </c>
      <c r="B858" s="3">
        <v>-372.4</v>
      </c>
      <c r="C858">
        <v>1556</v>
      </c>
    </row>
    <row r="859" spans="1:3" x14ac:dyDescent="0.3">
      <c r="A859" s="1">
        <v>42198</v>
      </c>
      <c r="B859" s="3">
        <v>240</v>
      </c>
      <c r="C859" t="s">
        <v>290</v>
      </c>
    </row>
    <row r="860" spans="1:3" x14ac:dyDescent="0.3">
      <c r="A860" s="1">
        <v>42198</v>
      </c>
      <c r="B860" s="3">
        <v>240</v>
      </c>
      <c r="C860" t="s">
        <v>291</v>
      </c>
    </row>
    <row r="861" spans="1:3" x14ac:dyDescent="0.3">
      <c r="A861" s="1">
        <v>42198</v>
      </c>
      <c r="B861" s="3">
        <v>60</v>
      </c>
      <c r="C861" t="s">
        <v>292</v>
      </c>
    </row>
    <row r="862" spans="1:3" x14ac:dyDescent="0.3">
      <c r="A862" s="1">
        <v>42198</v>
      </c>
      <c r="B862" s="3">
        <v>20</v>
      </c>
      <c r="C862" t="s">
        <v>68</v>
      </c>
    </row>
    <row r="863" spans="1:3" x14ac:dyDescent="0.3">
      <c r="A863" s="1">
        <v>42198</v>
      </c>
      <c r="B863" s="3">
        <v>20</v>
      </c>
      <c r="C863" t="s">
        <v>92</v>
      </c>
    </row>
    <row r="864" spans="1:3" x14ac:dyDescent="0.3">
      <c r="A864" s="1">
        <v>42198</v>
      </c>
      <c r="B864" s="3">
        <v>240</v>
      </c>
      <c r="C864" t="s">
        <v>293</v>
      </c>
    </row>
    <row r="865" spans="1:3" x14ac:dyDescent="0.3">
      <c r="A865" s="1">
        <v>42194</v>
      </c>
      <c r="B865" s="3">
        <v>20</v>
      </c>
      <c r="C865" t="s">
        <v>2</v>
      </c>
    </row>
    <row r="866" spans="1:3" x14ac:dyDescent="0.3">
      <c r="A866" s="1">
        <v>42193</v>
      </c>
      <c r="B866" s="3">
        <v>120</v>
      </c>
      <c r="C866" t="s">
        <v>286</v>
      </c>
    </row>
    <row r="867" spans="1:3" x14ac:dyDescent="0.3">
      <c r="A867" s="1">
        <v>42192</v>
      </c>
      <c r="B867" s="3">
        <v>-1328.13</v>
      </c>
      <c r="C867" t="s">
        <v>3</v>
      </c>
    </row>
    <row r="868" spans="1:3" x14ac:dyDescent="0.3">
      <c r="A868" s="1">
        <v>42191</v>
      </c>
      <c r="B868" s="3">
        <v>20</v>
      </c>
      <c r="C868" t="s">
        <v>1</v>
      </c>
    </row>
    <row r="869" spans="1:3" x14ac:dyDescent="0.3">
      <c r="A869" s="1">
        <v>42188</v>
      </c>
      <c r="B869" s="3">
        <v>50</v>
      </c>
      <c r="C869" t="s">
        <v>0</v>
      </c>
    </row>
    <row r="870" spans="1:3" x14ac:dyDescent="0.3">
      <c r="A870" s="1">
        <v>42187</v>
      </c>
      <c r="B870" s="3">
        <v>100</v>
      </c>
      <c r="C870" t="s">
        <v>287</v>
      </c>
    </row>
    <row r="871" spans="1:3" x14ac:dyDescent="0.3">
      <c r="A871" s="1">
        <v>42187</v>
      </c>
      <c r="B871" s="3">
        <v>20</v>
      </c>
      <c r="C871" t="s">
        <v>4</v>
      </c>
    </row>
    <row r="872" spans="1:3" x14ac:dyDescent="0.3">
      <c r="A872" s="1">
        <v>42187</v>
      </c>
      <c r="B872" s="3">
        <v>20</v>
      </c>
      <c r="C872" t="s">
        <v>270</v>
      </c>
    </row>
    <row r="873" spans="1:3" x14ac:dyDescent="0.3">
      <c r="A873" s="1">
        <v>42186</v>
      </c>
      <c r="B873" s="3">
        <v>-499</v>
      </c>
      <c r="C873">
        <v>1558</v>
      </c>
    </row>
    <row r="874" spans="1:3" x14ac:dyDescent="0.3">
      <c r="A874" s="1">
        <v>42186</v>
      </c>
      <c r="B874" s="3">
        <v>-492.91</v>
      </c>
      <c r="C874">
        <v>1559</v>
      </c>
    </row>
    <row r="875" spans="1:3" x14ac:dyDescent="0.3">
      <c r="A875" s="1">
        <v>42186</v>
      </c>
      <c r="B875" s="3">
        <v>100</v>
      </c>
      <c r="C875" t="s">
        <v>288</v>
      </c>
    </row>
    <row r="876" spans="1:3" x14ac:dyDescent="0.3">
      <c r="A876" s="1">
        <v>42186</v>
      </c>
      <c r="B876" s="3">
        <v>20</v>
      </c>
      <c r="C876" t="s">
        <v>201</v>
      </c>
    </row>
    <row r="877" spans="1:3" x14ac:dyDescent="0.3">
      <c r="A877" s="1">
        <v>42186</v>
      </c>
      <c r="B877" s="3">
        <v>20</v>
      </c>
      <c r="C877" t="s">
        <v>6</v>
      </c>
    </row>
    <row r="878" spans="1:3" x14ac:dyDescent="0.3">
      <c r="A878" s="1">
        <v>42186</v>
      </c>
      <c r="B878" s="3">
        <v>20</v>
      </c>
      <c r="C878" t="s">
        <v>7</v>
      </c>
    </row>
    <row r="879" spans="1:3" x14ac:dyDescent="0.3">
      <c r="A879" s="1">
        <v>42186</v>
      </c>
      <c r="B879" s="3">
        <v>20</v>
      </c>
      <c r="C879" t="s">
        <v>9</v>
      </c>
    </row>
    <row r="880" spans="1:3" x14ac:dyDescent="0.3">
      <c r="A880" s="1">
        <v>42186</v>
      </c>
      <c r="B880" s="3">
        <v>20</v>
      </c>
      <c r="C880" t="s">
        <v>10</v>
      </c>
    </row>
    <row r="881" spans="1:3" x14ac:dyDescent="0.3">
      <c r="A881" s="1">
        <v>42186</v>
      </c>
      <c r="B881" s="3">
        <v>20</v>
      </c>
      <c r="C881" t="s">
        <v>8</v>
      </c>
    </row>
    <row r="882" spans="1:3" x14ac:dyDescent="0.3">
      <c r="A882" s="1">
        <v>42186</v>
      </c>
      <c r="B882" s="3">
        <v>20</v>
      </c>
      <c r="C882" t="s">
        <v>289</v>
      </c>
    </row>
    <row r="883" spans="1:3" x14ac:dyDescent="0.3">
      <c r="A883" s="1">
        <v>42186</v>
      </c>
      <c r="B883" s="3">
        <v>20</v>
      </c>
      <c r="C883" t="s">
        <v>11</v>
      </c>
    </row>
    <row r="884" spans="1:3" x14ac:dyDescent="0.3">
      <c r="A884" s="1">
        <v>42186</v>
      </c>
      <c r="B884" s="3">
        <v>20</v>
      </c>
      <c r="C884" t="s">
        <v>100</v>
      </c>
    </row>
  </sheetData>
  <pageMargins left="0.70866141732283472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workbookViewId="0">
      <pane xSplit="4" ySplit="8" topLeftCell="E60" activePane="bottomRight" state="frozen"/>
      <selection pane="topRight" activeCell="E1" sqref="E1"/>
      <selection pane="bottomLeft" activeCell="A11" sqref="A11"/>
      <selection pane="bottomRight" activeCell="E7" sqref="E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1" width="12.6640625" style="138" customWidth="1"/>
    <col min="22" max="16384" width="9.109375" style="138"/>
  </cols>
  <sheetData>
    <row r="1" spans="1:21" s="139" customFormat="1" x14ac:dyDescent="0.3">
      <c r="E1" s="15"/>
      <c r="F1" s="10" t="s">
        <v>78</v>
      </c>
      <c r="G1" s="10"/>
      <c r="H1" s="10"/>
      <c r="I1" s="11"/>
    </row>
    <row r="2" spans="1:21" s="139" customFormat="1" x14ac:dyDescent="0.3">
      <c r="B2" s="43"/>
      <c r="E2" s="15"/>
      <c r="F2" s="11" t="s">
        <v>79</v>
      </c>
      <c r="G2" s="10"/>
      <c r="H2" s="10"/>
      <c r="I2" s="11"/>
    </row>
    <row r="3" spans="1:21" s="139" customFormat="1" x14ac:dyDescent="0.3">
      <c r="B3" s="43"/>
      <c r="E3" s="15"/>
      <c r="F3" s="11" t="s">
        <v>467</v>
      </c>
      <c r="G3" s="10"/>
      <c r="H3" s="10"/>
      <c r="I3" s="11"/>
    </row>
    <row r="4" spans="1:21" s="139" customFormat="1" x14ac:dyDescent="0.3">
      <c r="A4" s="6"/>
      <c r="B4" s="44"/>
      <c r="C4" s="13"/>
      <c r="D4" s="6"/>
      <c r="E4" s="16"/>
      <c r="F4" s="421" t="s">
        <v>29</v>
      </c>
      <c r="G4" s="422"/>
      <c r="H4" s="422"/>
      <c r="I4" s="423" t="s">
        <v>33</v>
      </c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5"/>
    </row>
    <row r="5" spans="1:21" s="139" customForma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426" t="s">
        <v>374</v>
      </c>
      <c r="G5" s="428" t="s">
        <v>31</v>
      </c>
      <c r="H5" s="426" t="s">
        <v>375</v>
      </c>
      <c r="I5" s="430" t="s">
        <v>376</v>
      </c>
      <c r="J5" s="430" t="s">
        <v>2847</v>
      </c>
      <c r="K5" s="430" t="s">
        <v>381</v>
      </c>
      <c r="L5" s="106" t="s">
        <v>74</v>
      </c>
      <c r="M5" s="110" t="s">
        <v>3164</v>
      </c>
      <c r="N5" s="106" t="s">
        <v>272</v>
      </c>
      <c r="O5" s="106" t="s">
        <v>76</v>
      </c>
      <c r="P5" s="106" t="s">
        <v>77</v>
      </c>
      <c r="Q5" s="105" t="s">
        <v>80</v>
      </c>
      <c r="R5" s="105" t="s">
        <v>5267</v>
      </c>
      <c r="S5" s="112"/>
      <c r="T5" s="112"/>
      <c r="U5" s="112"/>
    </row>
    <row r="6" spans="1:21" s="139" customFormat="1" x14ac:dyDescent="0.3">
      <c r="A6" s="8"/>
      <c r="B6" s="46"/>
      <c r="C6" s="14"/>
      <c r="D6" s="8"/>
      <c r="E6" s="17"/>
      <c r="F6" s="427"/>
      <c r="G6" s="429"/>
      <c r="H6" s="427" t="s">
        <v>245</v>
      </c>
      <c r="I6" s="431"/>
      <c r="J6" s="431"/>
      <c r="K6" s="431"/>
      <c r="L6" s="108" t="s">
        <v>75</v>
      </c>
      <c r="M6" s="111" t="s">
        <v>3165</v>
      </c>
      <c r="N6" s="107"/>
      <c r="O6" s="107"/>
      <c r="P6" s="107" t="s">
        <v>73</v>
      </c>
      <c r="Q6" s="107" t="s">
        <v>81</v>
      </c>
      <c r="R6" s="107" t="s">
        <v>5268</v>
      </c>
      <c r="S6" s="107"/>
      <c r="T6" s="107"/>
      <c r="U6" s="107"/>
    </row>
    <row r="7" spans="1:21" s="139" customFormat="1" x14ac:dyDescent="0.3">
      <c r="A7" s="38"/>
      <c r="B7" s="47"/>
      <c r="C7" s="30"/>
      <c r="D7" s="22">
        <f>D8+D120</f>
        <v>20108.280000000006</v>
      </c>
      <c r="E7" s="25" t="s">
        <v>5358</v>
      </c>
      <c r="F7" s="26"/>
      <c r="G7" s="26"/>
      <c r="H7" s="26"/>
      <c r="I7" s="22"/>
      <c r="J7" s="22"/>
      <c r="K7" s="22"/>
      <c r="L7" s="27"/>
      <c r="M7" s="22"/>
      <c r="N7" s="22"/>
      <c r="O7" s="22"/>
      <c r="P7" s="22"/>
      <c r="Q7" s="22"/>
      <c r="R7" s="22"/>
      <c r="S7" s="22"/>
      <c r="T7" s="22"/>
      <c r="U7" s="22"/>
    </row>
    <row r="8" spans="1:21" s="139" customFormat="1" x14ac:dyDescent="0.3">
      <c r="A8" s="22"/>
      <c r="B8" s="47"/>
      <c r="C8" s="29"/>
      <c r="D8" s="22">
        <f>SUM(D10:D118)</f>
        <v>-18440.25</v>
      </c>
      <c r="E8" s="28" t="s">
        <v>84</v>
      </c>
      <c r="F8" s="26"/>
      <c r="G8" s="26"/>
      <c r="H8" s="26"/>
      <c r="I8" s="22"/>
      <c r="J8" s="22"/>
      <c r="K8" s="22"/>
      <c r="L8" s="27"/>
      <c r="M8" s="22"/>
      <c r="N8" s="22"/>
      <c r="O8" s="22"/>
      <c r="P8" s="22"/>
      <c r="Q8" s="22"/>
      <c r="R8" s="22"/>
      <c r="S8" s="22"/>
      <c r="T8" s="22"/>
      <c r="U8" s="22"/>
    </row>
    <row r="9" spans="1:21" s="139" customFormat="1" x14ac:dyDescent="0.3">
      <c r="A9" s="22"/>
      <c r="B9" s="47"/>
      <c r="C9" s="29"/>
      <c r="D9" s="22"/>
      <c r="E9" s="28"/>
      <c r="F9" s="26"/>
      <c r="G9" s="26"/>
      <c r="H9" s="26"/>
      <c r="I9" s="22"/>
      <c r="J9" s="22"/>
      <c r="K9" s="22"/>
      <c r="L9" s="27"/>
      <c r="M9" s="22"/>
      <c r="N9" s="22"/>
      <c r="O9" s="22"/>
      <c r="P9" s="22"/>
      <c r="Q9" s="22"/>
      <c r="R9" s="22"/>
      <c r="S9" s="22"/>
      <c r="T9" s="22"/>
      <c r="U9" s="22"/>
    </row>
    <row r="10" spans="1:21" s="139" customFormat="1" x14ac:dyDescent="0.3">
      <c r="A10" s="21"/>
      <c r="B10" s="47"/>
      <c r="C10" s="29">
        <v>42369</v>
      </c>
      <c r="D10" s="22">
        <v>-68.930000000000007</v>
      </c>
      <c r="E10" s="28" t="s">
        <v>3320</v>
      </c>
      <c r="F10" s="22"/>
      <c r="G10" s="26"/>
      <c r="H10" s="26"/>
      <c r="I10" s="22"/>
      <c r="J10" s="22"/>
      <c r="K10" s="22"/>
      <c r="L10" s="27"/>
      <c r="M10" s="22"/>
      <c r="N10" s="22"/>
      <c r="O10" s="22"/>
      <c r="P10" s="22">
        <v>-68.930000000000007</v>
      </c>
      <c r="Q10" s="22"/>
      <c r="R10" s="22"/>
      <c r="S10" s="22"/>
      <c r="T10" s="22"/>
      <c r="U10" s="22"/>
    </row>
    <row r="11" spans="1:21" s="139" customFormat="1" x14ac:dyDescent="0.3">
      <c r="A11" s="125" t="s">
        <v>3326</v>
      </c>
      <c r="B11" s="47"/>
      <c r="C11" s="29">
        <v>42369</v>
      </c>
      <c r="D11" s="22">
        <v>200</v>
      </c>
      <c r="E11" s="28" t="s">
        <v>3321</v>
      </c>
      <c r="F11" s="22">
        <v>200</v>
      </c>
      <c r="G11" s="32"/>
      <c r="H11" s="26"/>
      <c r="I11" s="22"/>
      <c r="J11" s="22"/>
      <c r="K11" s="22"/>
      <c r="L11" s="27"/>
      <c r="M11" s="22"/>
      <c r="N11" s="22"/>
      <c r="O11" s="22"/>
      <c r="P11" s="22"/>
      <c r="Q11" s="22"/>
      <c r="R11" s="22"/>
      <c r="S11" s="22"/>
      <c r="T11" s="22"/>
      <c r="U11" s="22"/>
    </row>
    <row r="12" spans="1:21" s="139" customFormat="1" x14ac:dyDescent="0.3">
      <c r="A12" s="171" t="s">
        <v>3324</v>
      </c>
      <c r="B12" s="47"/>
      <c r="C12" s="29">
        <v>42369</v>
      </c>
      <c r="D12" s="22">
        <v>20</v>
      </c>
      <c r="E12" s="28" t="s">
        <v>3322</v>
      </c>
      <c r="F12" s="22">
        <v>20</v>
      </c>
      <c r="G12" s="32"/>
      <c r="H12" s="26"/>
      <c r="I12" s="22"/>
      <c r="J12" s="22"/>
      <c r="K12" s="22"/>
      <c r="L12" s="27"/>
      <c r="M12" s="22"/>
      <c r="N12" s="22"/>
      <c r="O12" s="22"/>
      <c r="P12" s="22"/>
      <c r="Q12" s="22"/>
      <c r="R12" s="22"/>
      <c r="S12" s="22"/>
      <c r="T12" s="22"/>
      <c r="U12" s="22"/>
    </row>
    <row r="13" spans="1:21" s="139" customFormat="1" x14ac:dyDescent="0.3">
      <c r="A13" s="21" t="str">
        <f>INDEX('Nov15'!A:A, MATCH('Dec15'!$E13, 'Nov15'!$E:$E, 0))</f>
        <v>A027</v>
      </c>
      <c r="B13" s="47"/>
      <c r="C13" s="29">
        <v>42368</v>
      </c>
      <c r="D13" s="22">
        <v>20</v>
      </c>
      <c r="E13" s="28" t="s">
        <v>2880</v>
      </c>
      <c r="F13" s="22">
        <v>20</v>
      </c>
      <c r="G13" s="26"/>
      <c r="H13" s="26"/>
      <c r="I13" s="22"/>
      <c r="J13" s="22"/>
      <c r="K13" s="22"/>
      <c r="L13" s="27"/>
      <c r="M13" s="22"/>
      <c r="N13" s="22"/>
      <c r="O13" s="22"/>
      <c r="P13" s="22"/>
      <c r="Q13" s="22"/>
      <c r="R13" s="22"/>
      <c r="S13" s="22"/>
      <c r="T13" s="22"/>
      <c r="U13" s="22"/>
    </row>
    <row r="14" spans="1:21" s="139" customFormat="1" x14ac:dyDescent="0.3">
      <c r="A14" s="21"/>
      <c r="B14" s="47"/>
      <c r="C14" s="29">
        <v>42367</v>
      </c>
      <c r="D14" s="22">
        <v>-600</v>
      </c>
      <c r="E14" s="28">
        <v>1601</v>
      </c>
      <c r="F14" s="22"/>
      <c r="G14" s="26"/>
      <c r="H14" s="26"/>
      <c r="I14" s="22"/>
      <c r="J14" s="22"/>
      <c r="K14" s="22"/>
      <c r="L14" s="27"/>
      <c r="M14" s="22"/>
      <c r="N14" s="22"/>
      <c r="O14" s="22"/>
      <c r="P14" s="22">
        <v>-600</v>
      </c>
      <c r="Q14" s="22"/>
      <c r="R14" s="22"/>
      <c r="S14" s="22"/>
      <c r="T14" s="22"/>
      <c r="U14" s="22"/>
    </row>
    <row r="15" spans="1:21" s="139" customFormat="1" x14ac:dyDescent="0.3">
      <c r="A15" s="21"/>
      <c r="B15" s="47"/>
      <c r="C15" s="29">
        <v>42367</v>
      </c>
      <c r="D15" s="22">
        <v>-140</v>
      </c>
      <c r="E15" s="28">
        <v>1602</v>
      </c>
      <c r="F15" s="22"/>
      <c r="G15" s="26"/>
      <c r="H15" s="26"/>
      <c r="I15" s="22"/>
      <c r="J15" s="22"/>
      <c r="K15" s="22"/>
      <c r="L15" s="27"/>
      <c r="M15" s="22"/>
      <c r="N15" s="22"/>
      <c r="O15" s="22"/>
      <c r="P15" s="22">
        <v>-140</v>
      </c>
      <c r="Q15" s="22"/>
      <c r="R15" s="22"/>
      <c r="S15" s="22"/>
      <c r="T15" s="22"/>
      <c r="U15" s="22"/>
    </row>
    <row r="16" spans="1:21" s="139" customFormat="1" x14ac:dyDescent="0.3">
      <c r="A16" s="21"/>
      <c r="B16" s="47"/>
      <c r="C16" s="29">
        <v>42367</v>
      </c>
      <c r="D16" s="217">
        <v>1370</v>
      </c>
      <c r="E16" s="218" t="s">
        <v>0</v>
      </c>
      <c r="G16" s="26"/>
      <c r="H16" s="26"/>
      <c r="I16" s="22"/>
      <c r="J16" s="22"/>
      <c r="K16" s="22"/>
      <c r="L16" s="27"/>
      <c r="M16" s="22"/>
      <c r="N16" s="22"/>
      <c r="O16" s="22"/>
      <c r="P16" s="22"/>
      <c r="Q16" s="22"/>
      <c r="R16" s="22"/>
      <c r="S16" s="22"/>
      <c r="T16" s="22"/>
      <c r="U16" s="22"/>
    </row>
    <row r="17" spans="1:21" s="139" customFormat="1" x14ac:dyDescent="0.3">
      <c r="A17" s="139" t="s">
        <v>3053</v>
      </c>
      <c r="B17" s="222" t="s">
        <v>3017</v>
      </c>
      <c r="C17" s="14"/>
      <c r="D17" s="32"/>
      <c r="E17" s="17" t="s">
        <v>3018</v>
      </c>
      <c r="F17" s="32">
        <v>20</v>
      </c>
      <c r="G17" s="26"/>
      <c r="H17" s="26"/>
      <c r="I17" s="22"/>
      <c r="J17" s="22"/>
      <c r="K17" s="22"/>
      <c r="L17" s="27"/>
      <c r="M17" s="22"/>
      <c r="N17" s="22"/>
      <c r="O17" s="22"/>
      <c r="P17" s="22"/>
      <c r="Q17" s="22"/>
      <c r="R17" s="22"/>
      <c r="S17" s="22"/>
      <c r="T17" s="22"/>
      <c r="U17" s="22"/>
    </row>
    <row r="18" spans="1:21" s="139" customFormat="1" x14ac:dyDescent="0.3">
      <c r="A18" s="139" t="s">
        <v>1682</v>
      </c>
      <c r="B18" s="222" t="s">
        <v>3019</v>
      </c>
      <c r="C18" s="14"/>
      <c r="D18" s="32"/>
      <c r="E18" s="17" t="s">
        <v>3022</v>
      </c>
      <c r="F18" s="32">
        <v>240</v>
      </c>
      <c r="G18" s="26"/>
      <c r="H18" s="26"/>
      <c r="I18" s="22"/>
      <c r="J18" s="22"/>
      <c r="K18" s="22"/>
      <c r="L18" s="27"/>
      <c r="M18" s="22"/>
      <c r="N18" s="22"/>
      <c r="O18" s="22"/>
      <c r="P18" s="22"/>
      <c r="Q18" s="22"/>
      <c r="R18" s="22"/>
      <c r="S18" s="22"/>
      <c r="T18" s="22"/>
      <c r="U18" s="22"/>
    </row>
    <row r="19" spans="1:21" s="139" customFormat="1" x14ac:dyDescent="0.3">
      <c r="A19" s="155" t="s">
        <v>817</v>
      </c>
      <c r="B19" s="222" t="s">
        <v>3020</v>
      </c>
      <c r="C19" s="14"/>
      <c r="D19" s="32"/>
      <c r="E19" s="17" t="s">
        <v>3023</v>
      </c>
      <c r="F19" s="32">
        <v>60</v>
      </c>
      <c r="G19" s="26"/>
      <c r="H19" s="26"/>
      <c r="I19" s="22"/>
      <c r="J19" s="22"/>
      <c r="K19" s="22"/>
      <c r="L19" s="27"/>
      <c r="M19" s="22"/>
      <c r="N19" s="22"/>
      <c r="O19" s="22"/>
      <c r="P19" s="22"/>
      <c r="Q19" s="22"/>
      <c r="R19" s="22"/>
      <c r="S19" s="22"/>
      <c r="T19" s="22"/>
      <c r="U19" s="22"/>
    </row>
    <row r="20" spans="1:21" s="139" customFormat="1" x14ac:dyDescent="0.3">
      <c r="A20" s="155" t="s">
        <v>94</v>
      </c>
      <c r="B20" s="222" t="s">
        <v>2988</v>
      </c>
      <c r="C20" s="14"/>
      <c r="D20" s="32"/>
      <c r="E20" s="17" t="s">
        <v>2890</v>
      </c>
      <c r="F20" s="22"/>
      <c r="G20" s="32">
        <v>50</v>
      </c>
      <c r="H20" s="26"/>
      <c r="I20" s="22"/>
      <c r="J20" s="22"/>
      <c r="K20" s="22"/>
      <c r="L20" s="27"/>
      <c r="M20" s="22"/>
      <c r="N20" s="22"/>
      <c r="O20" s="22"/>
      <c r="P20" s="22"/>
      <c r="Q20" s="22"/>
      <c r="R20" s="22"/>
      <c r="S20" s="22"/>
      <c r="T20" s="22"/>
      <c r="U20" s="22"/>
    </row>
    <row r="21" spans="1:21" s="139" customFormat="1" x14ac:dyDescent="0.3">
      <c r="A21" s="155" t="s">
        <v>2224</v>
      </c>
      <c r="B21" s="222" t="s">
        <v>2989</v>
      </c>
      <c r="C21" s="14"/>
      <c r="D21" s="32"/>
      <c r="E21" s="17" t="s">
        <v>2987</v>
      </c>
      <c r="F21" s="22"/>
      <c r="G21" s="32">
        <v>100</v>
      </c>
      <c r="H21" s="26"/>
      <c r="I21" s="22"/>
      <c r="J21" s="22"/>
      <c r="K21" s="22"/>
      <c r="L21" s="27"/>
      <c r="M21" s="22"/>
      <c r="N21" s="22"/>
      <c r="O21" s="22"/>
      <c r="P21" s="22"/>
      <c r="Q21" s="22"/>
      <c r="R21" s="22"/>
      <c r="S21" s="22"/>
      <c r="T21" s="22"/>
      <c r="U21" s="22"/>
    </row>
    <row r="22" spans="1:21" s="139" customFormat="1" x14ac:dyDescent="0.3">
      <c r="A22" s="155" t="s">
        <v>2241</v>
      </c>
      <c r="B22" s="222" t="s">
        <v>2990</v>
      </c>
      <c r="C22" s="14"/>
      <c r="D22" s="32"/>
      <c r="E22" s="17" t="s">
        <v>2891</v>
      </c>
      <c r="F22" s="22"/>
      <c r="G22" s="32">
        <v>50</v>
      </c>
      <c r="H22" s="26"/>
      <c r="I22" s="22"/>
      <c r="J22" s="22"/>
      <c r="K22" s="22"/>
      <c r="L22" s="27"/>
      <c r="M22" s="22"/>
      <c r="N22" s="22"/>
      <c r="O22" s="22"/>
      <c r="P22" s="22"/>
      <c r="Q22" s="22"/>
      <c r="R22" s="22"/>
      <c r="S22" s="22"/>
      <c r="T22" s="22"/>
      <c r="U22" s="22"/>
    </row>
    <row r="23" spans="1:21" s="139" customFormat="1" x14ac:dyDescent="0.3">
      <c r="B23" s="222" t="s">
        <v>2991</v>
      </c>
      <c r="C23" s="14"/>
      <c r="D23" s="32"/>
      <c r="E23" s="17" t="s">
        <v>2999</v>
      </c>
      <c r="F23" s="22"/>
      <c r="G23" s="32">
        <v>100</v>
      </c>
      <c r="H23" s="26"/>
      <c r="I23" s="22"/>
      <c r="J23" s="22"/>
      <c r="K23" s="22"/>
      <c r="L23" s="27"/>
      <c r="M23" s="22"/>
      <c r="N23" s="22"/>
      <c r="O23" s="22"/>
      <c r="P23" s="22"/>
      <c r="Q23" s="22"/>
      <c r="R23" s="22"/>
      <c r="S23" s="22"/>
      <c r="T23" s="22"/>
      <c r="U23" s="22"/>
    </row>
    <row r="24" spans="1:21" s="139" customFormat="1" x14ac:dyDescent="0.3">
      <c r="B24" s="222" t="s">
        <v>2992</v>
      </c>
      <c r="C24" s="14"/>
      <c r="D24" s="32"/>
      <c r="E24" s="17" t="s">
        <v>3000</v>
      </c>
      <c r="F24" s="22"/>
      <c r="G24" s="32">
        <v>100</v>
      </c>
      <c r="H24" s="26"/>
      <c r="I24" s="22"/>
      <c r="J24" s="22"/>
      <c r="K24" s="22"/>
      <c r="L24" s="27"/>
      <c r="M24" s="22"/>
      <c r="N24" s="22"/>
      <c r="O24" s="22"/>
      <c r="P24" s="22"/>
      <c r="Q24" s="22"/>
      <c r="R24" s="22"/>
      <c r="S24" s="22"/>
      <c r="T24" s="22"/>
      <c r="U24" s="22"/>
    </row>
    <row r="25" spans="1:21" s="139" customFormat="1" x14ac:dyDescent="0.3">
      <c r="A25" s="8" t="s">
        <v>1979</v>
      </c>
      <c r="B25" s="222" t="s">
        <v>2993</v>
      </c>
      <c r="C25" s="14"/>
      <c r="D25" s="32"/>
      <c r="E25" s="17" t="s">
        <v>3001</v>
      </c>
      <c r="F25" s="22"/>
      <c r="G25" s="32">
        <v>150</v>
      </c>
      <c r="H25" s="26"/>
      <c r="I25" s="22"/>
      <c r="J25" s="22"/>
      <c r="K25" s="22"/>
      <c r="L25" s="27"/>
      <c r="M25" s="22"/>
      <c r="N25" s="22"/>
      <c r="O25" s="22"/>
      <c r="P25" s="22"/>
      <c r="Q25" s="22"/>
      <c r="R25" s="22"/>
      <c r="S25" s="22"/>
      <c r="T25" s="22"/>
      <c r="U25" s="22"/>
    </row>
    <row r="26" spans="1:21" s="139" customFormat="1" x14ac:dyDescent="0.3">
      <c r="A26" s="8"/>
      <c r="B26" s="222" t="s">
        <v>2994</v>
      </c>
      <c r="C26" s="14"/>
      <c r="D26" s="32"/>
      <c r="E26" s="17" t="s">
        <v>3002</v>
      </c>
      <c r="F26" s="22"/>
      <c r="G26" s="32">
        <v>100</v>
      </c>
      <c r="H26" s="26"/>
      <c r="I26" s="22"/>
      <c r="J26" s="22"/>
      <c r="K26" s="22"/>
      <c r="L26" s="27"/>
      <c r="M26" s="22"/>
      <c r="N26" s="22"/>
      <c r="O26" s="22"/>
      <c r="P26" s="22"/>
      <c r="Q26" s="22"/>
      <c r="R26" s="22"/>
      <c r="S26" s="22"/>
      <c r="T26" s="22"/>
      <c r="U26" s="22"/>
    </row>
    <row r="27" spans="1:21" s="139" customFormat="1" x14ac:dyDescent="0.3">
      <c r="A27" s="8"/>
      <c r="B27" s="222" t="s">
        <v>2995</v>
      </c>
      <c r="C27" s="14"/>
      <c r="D27" s="32"/>
      <c r="E27" s="17" t="s">
        <v>3003</v>
      </c>
      <c r="F27" s="22"/>
      <c r="G27" s="32">
        <v>100</v>
      </c>
      <c r="H27" s="26"/>
      <c r="I27" s="22"/>
      <c r="J27" s="22"/>
      <c r="K27" s="22"/>
      <c r="L27" s="27"/>
      <c r="M27" s="22"/>
      <c r="N27" s="22"/>
      <c r="O27" s="22"/>
      <c r="P27" s="22"/>
      <c r="Q27" s="22"/>
      <c r="R27" s="22"/>
      <c r="S27" s="22"/>
      <c r="T27" s="22"/>
      <c r="U27" s="22"/>
    </row>
    <row r="28" spans="1:21" s="139" customFormat="1" x14ac:dyDescent="0.3">
      <c r="A28" s="8" t="s">
        <v>817</v>
      </c>
      <c r="B28" s="222" t="s">
        <v>2996</v>
      </c>
      <c r="C28" s="14"/>
      <c r="D28" s="32"/>
      <c r="E28" s="17" t="s">
        <v>3004</v>
      </c>
      <c r="F28" s="22"/>
      <c r="G28" s="32">
        <v>50</v>
      </c>
      <c r="H28" s="26"/>
      <c r="I28" s="22"/>
      <c r="J28" s="22"/>
      <c r="K28" s="22"/>
      <c r="L28" s="27"/>
      <c r="M28" s="22"/>
      <c r="N28" s="22"/>
      <c r="O28" s="22"/>
      <c r="P28" s="22"/>
      <c r="Q28" s="22"/>
      <c r="R28" s="22"/>
      <c r="S28" s="22"/>
      <c r="T28" s="22"/>
      <c r="U28" s="22"/>
    </row>
    <row r="29" spans="1:21" s="139" customFormat="1" x14ac:dyDescent="0.3">
      <c r="A29" s="8" t="s">
        <v>2301</v>
      </c>
      <c r="B29" s="222" t="s">
        <v>2997</v>
      </c>
      <c r="C29" s="14"/>
      <c r="D29" s="32"/>
      <c r="E29" s="17" t="s">
        <v>3005</v>
      </c>
      <c r="F29" s="22"/>
      <c r="G29" s="32">
        <v>50</v>
      </c>
      <c r="H29" s="26"/>
      <c r="I29" s="22"/>
      <c r="J29" s="22"/>
      <c r="K29" s="22"/>
      <c r="L29" s="27"/>
      <c r="M29" s="22"/>
      <c r="N29" s="22"/>
      <c r="O29" s="22"/>
      <c r="P29" s="22"/>
      <c r="Q29" s="22"/>
      <c r="R29" s="22"/>
      <c r="S29" s="22"/>
      <c r="T29" s="22"/>
      <c r="U29" s="22"/>
    </row>
    <row r="30" spans="1:21" s="139" customFormat="1" x14ac:dyDescent="0.3">
      <c r="A30" s="8"/>
      <c r="B30" s="222" t="s">
        <v>2998</v>
      </c>
      <c r="C30" s="14"/>
      <c r="D30" s="32"/>
      <c r="E30" s="17" t="s">
        <v>3006</v>
      </c>
      <c r="F30" s="22"/>
      <c r="G30" s="32">
        <v>50</v>
      </c>
      <c r="H30" s="26"/>
      <c r="I30" s="22"/>
      <c r="J30" s="22"/>
      <c r="K30" s="22"/>
      <c r="L30" s="27"/>
      <c r="M30" s="22"/>
      <c r="N30" s="22"/>
      <c r="O30" s="22"/>
      <c r="P30" s="22"/>
      <c r="Q30" s="22"/>
      <c r="R30" s="22"/>
      <c r="S30" s="22"/>
      <c r="T30" s="22"/>
      <c r="U30" s="22"/>
    </row>
    <row r="31" spans="1:21" s="139" customFormat="1" x14ac:dyDescent="0.3">
      <c r="A31" s="8" t="s">
        <v>975</v>
      </c>
      <c r="B31" s="222" t="s">
        <v>3007</v>
      </c>
      <c r="C31" s="14"/>
      <c r="D31" s="32"/>
      <c r="E31" s="17" t="s">
        <v>3013</v>
      </c>
      <c r="F31" s="22"/>
      <c r="G31" s="32">
        <v>150</v>
      </c>
      <c r="H31" s="26"/>
      <c r="I31" s="22"/>
      <c r="J31" s="22"/>
      <c r="K31" s="22"/>
      <c r="L31" s="27"/>
      <c r="M31" s="22"/>
      <c r="N31" s="22"/>
      <c r="O31" s="22"/>
      <c r="P31" s="22"/>
      <c r="Q31" s="22"/>
      <c r="R31" s="22"/>
      <c r="S31" s="22"/>
      <c r="T31" s="22"/>
      <c r="U31" s="22"/>
    </row>
    <row r="32" spans="1:21" s="139" customFormat="1" x14ac:dyDescent="0.3">
      <c r="A32" s="21" t="s">
        <v>1411</v>
      </c>
      <c r="B32" s="47" t="s">
        <v>3159</v>
      </c>
      <c r="C32" s="29">
        <v>42367</v>
      </c>
      <c r="D32" s="22">
        <v>120</v>
      </c>
      <c r="E32" s="28" t="s">
        <v>3147</v>
      </c>
      <c r="F32" s="22">
        <v>120</v>
      </c>
      <c r="G32" s="26"/>
      <c r="H32" s="26"/>
      <c r="I32" s="22"/>
      <c r="J32" s="22"/>
      <c r="K32" s="22"/>
      <c r="L32" s="27"/>
      <c r="M32" s="22"/>
      <c r="N32" s="22"/>
      <c r="O32" s="22"/>
      <c r="P32" s="22"/>
      <c r="Q32" s="22"/>
      <c r="R32" s="22"/>
      <c r="S32" s="22"/>
      <c r="T32" s="22"/>
      <c r="U32" s="22"/>
    </row>
    <row r="33" spans="1:21" s="139" customFormat="1" x14ac:dyDescent="0.3">
      <c r="A33" s="21" t="str">
        <f>INDEX('Nov15'!A:A, MATCH('Dec15'!$E33, 'Nov15'!$E:$E, 0))</f>
        <v>D002</v>
      </c>
      <c r="B33" s="47" t="s">
        <v>5210</v>
      </c>
      <c r="C33" s="29">
        <v>42367</v>
      </c>
      <c r="D33" s="22">
        <v>30</v>
      </c>
      <c r="E33" s="28" t="s">
        <v>15</v>
      </c>
      <c r="F33" s="22">
        <v>30</v>
      </c>
      <c r="G33" s="26"/>
      <c r="H33" s="26"/>
      <c r="I33" s="22"/>
      <c r="J33" s="22"/>
      <c r="K33" s="22"/>
      <c r="L33" s="27"/>
      <c r="M33" s="22"/>
      <c r="N33" s="22"/>
      <c r="O33" s="22"/>
      <c r="P33" s="22"/>
      <c r="Q33" s="22"/>
      <c r="R33" s="22"/>
      <c r="S33" s="22"/>
      <c r="T33" s="22"/>
      <c r="U33" s="22"/>
    </row>
    <row r="34" spans="1:21" s="139" customFormat="1" x14ac:dyDescent="0.3">
      <c r="A34" s="21" t="str">
        <f>INDEX('Nov15'!A:A, MATCH('Dec15'!$E34, 'Nov15'!$E:$E, 0))</f>
        <v>R004</v>
      </c>
      <c r="B34" s="47" t="s">
        <v>5211</v>
      </c>
      <c r="C34" s="29">
        <v>42367</v>
      </c>
      <c r="D34" s="22">
        <v>20</v>
      </c>
      <c r="E34" s="28" t="s">
        <v>2846</v>
      </c>
      <c r="F34" s="22">
        <v>20</v>
      </c>
      <c r="G34" s="26"/>
      <c r="H34" s="26"/>
      <c r="I34" s="22"/>
      <c r="J34" s="22"/>
      <c r="K34" s="22"/>
      <c r="L34" s="27"/>
      <c r="M34" s="22"/>
      <c r="N34" s="22"/>
      <c r="O34" s="22"/>
      <c r="P34" s="22"/>
      <c r="Q34" s="22"/>
      <c r="R34" s="22"/>
      <c r="S34" s="22"/>
      <c r="T34" s="22"/>
      <c r="U34" s="22"/>
    </row>
    <row r="35" spans="1:21" s="139" customFormat="1" x14ac:dyDescent="0.3">
      <c r="A35" s="21" t="str">
        <f>INDEX('Nov15'!A:A, MATCH('Dec15'!$E35, 'Nov15'!$E:$E, 0))</f>
        <v>R024</v>
      </c>
      <c r="B35" s="47" t="s">
        <v>5212</v>
      </c>
      <c r="C35" s="29">
        <v>42367</v>
      </c>
      <c r="D35" s="22">
        <v>20</v>
      </c>
      <c r="E35" s="28" t="s">
        <v>11</v>
      </c>
      <c r="F35" s="22">
        <v>20</v>
      </c>
      <c r="G35" s="26"/>
      <c r="H35" s="22"/>
      <c r="I35" s="22"/>
      <c r="J35" s="22"/>
      <c r="K35" s="22"/>
      <c r="L35" s="27"/>
      <c r="M35" s="22"/>
      <c r="N35" s="22"/>
      <c r="O35" s="22"/>
      <c r="P35" s="22"/>
      <c r="Q35" s="22"/>
      <c r="R35" s="22"/>
      <c r="S35" s="22"/>
      <c r="T35" s="22"/>
      <c r="U35" s="22"/>
    </row>
    <row r="36" spans="1:21" s="139" customFormat="1" x14ac:dyDescent="0.3">
      <c r="A36" s="21" t="str">
        <f>INDEX('Nov15'!A:A, MATCH('Dec15'!$E36, 'Nov15'!$E:$E, 0))</f>
        <v>G004</v>
      </c>
      <c r="B36" s="47" t="s">
        <v>5213</v>
      </c>
      <c r="C36" s="29">
        <v>42367</v>
      </c>
      <c r="D36" s="22">
        <v>20</v>
      </c>
      <c r="E36" s="28" t="s">
        <v>13</v>
      </c>
      <c r="F36" s="22">
        <v>20</v>
      </c>
      <c r="G36" s="26"/>
      <c r="H36" s="26"/>
      <c r="I36" s="22"/>
      <c r="J36" s="22"/>
      <c r="K36" s="22"/>
      <c r="L36" s="27"/>
      <c r="M36" s="22"/>
      <c r="N36" s="22"/>
      <c r="O36" s="22"/>
      <c r="P36" s="22"/>
      <c r="Q36" s="22"/>
      <c r="R36" s="22"/>
      <c r="S36" s="22"/>
      <c r="T36" s="22"/>
      <c r="U36" s="22"/>
    </row>
    <row r="37" spans="1:21" s="139" customFormat="1" x14ac:dyDescent="0.3">
      <c r="A37" s="21" t="s">
        <v>1411</v>
      </c>
      <c r="B37" s="46" t="s">
        <v>5214</v>
      </c>
      <c r="C37" s="29">
        <v>42367</v>
      </c>
      <c r="D37" s="22">
        <v>20</v>
      </c>
      <c r="E37" s="28" t="s">
        <v>3147</v>
      </c>
      <c r="F37" s="22">
        <v>20</v>
      </c>
      <c r="G37" s="26"/>
      <c r="H37" s="29"/>
      <c r="I37" s="22"/>
      <c r="J37" s="22"/>
      <c r="K37" s="22"/>
      <c r="L37" s="27"/>
      <c r="M37" s="22"/>
      <c r="N37" s="22"/>
      <c r="O37" s="22"/>
      <c r="P37" s="22"/>
      <c r="Q37" s="22"/>
      <c r="R37" s="22"/>
      <c r="S37" s="22"/>
      <c r="T37" s="22"/>
      <c r="U37" s="22"/>
    </row>
    <row r="38" spans="1:21" s="139" customFormat="1" x14ac:dyDescent="0.3">
      <c r="A38" s="21" t="str">
        <f>INDEX('Nov15'!A:A, MATCH('Dec15'!$E38, 'Nov15'!$E:$E, 0))</f>
        <v>R001</v>
      </c>
      <c r="B38" s="46" t="s">
        <v>5215</v>
      </c>
      <c r="C38" s="29">
        <v>42367</v>
      </c>
      <c r="D38" s="22">
        <v>20</v>
      </c>
      <c r="E38" s="28" t="s">
        <v>14</v>
      </c>
      <c r="F38" s="22">
        <v>20</v>
      </c>
      <c r="G38" s="26"/>
      <c r="H38" s="29"/>
      <c r="I38" s="22"/>
      <c r="J38" s="22"/>
      <c r="K38" s="22"/>
      <c r="L38" s="27"/>
      <c r="M38" s="22"/>
      <c r="N38" s="22"/>
      <c r="O38" s="22"/>
      <c r="P38" s="22"/>
      <c r="Q38" s="22"/>
      <c r="R38" s="22"/>
      <c r="S38" s="22"/>
      <c r="T38" s="22"/>
      <c r="U38" s="22"/>
    </row>
    <row r="39" spans="1:21" s="139" customFormat="1" x14ac:dyDescent="0.3">
      <c r="A39" s="21" t="str">
        <f>INDEX('Nov15'!A:A, MATCH('Dec15'!$E39, 'Nov15'!$E:$E, 0))</f>
        <v>M015</v>
      </c>
      <c r="B39" s="46" t="s">
        <v>5216</v>
      </c>
      <c r="C39" s="29">
        <v>42367</v>
      </c>
      <c r="D39" s="22">
        <v>20</v>
      </c>
      <c r="E39" s="28" t="s">
        <v>2752</v>
      </c>
      <c r="F39" s="22">
        <v>20</v>
      </c>
      <c r="G39" s="26"/>
      <c r="H39" s="29"/>
      <c r="I39" s="22"/>
      <c r="J39" s="22"/>
      <c r="K39" s="22"/>
      <c r="L39" s="27"/>
      <c r="M39" s="22"/>
      <c r="N39" s="22"/>
      <c r="O39" s="22"/>
      <c r="P39" s="22"/>
      <c r="Q39" s="22"/>
      <c r="R39" s="22"/>
      <c r="S39" s="22"/>
      <c r="T39" s="22"/>
      <c r="U39" s="22"/>
    </row>
    <row r="40" spans="1:21" s="139" customFormat="1" x14ac:dyDescent="0.3">
      <c r="A40" s="21" t="str">
        <f>INDEX('Nov15'!A:A, MATCH('Dec15'!$E40, 'Nov15'!$E:$E, 0))</f>
        <v>J023</v>
      </c>
      <c r="B40" s="46" t="s">
        <v>5217</v>
      </c>
      <c r="C40" s="29">
        <v>42367</v>
      </c>
      <c r="D40" s="22">
        <v>20</v>
      </c>
      <c r="E40" s="28" t="s">
        <v>2872</v>
      </c>
      <c r="F40" s="22">
        <v>20</v>
      </c>
      <c r="G40" s="26"/>
      <c r="H40" s="29"/>
      <c r="I40" s="22"/>
      <c r="J40" s="22"/>
      <c r="K40" s="22"/>
      <c r="L40" s="27"/>
      <c r="M40" s="22"/>
      <c r="N40" s="22"/>
      <c r="O40" s="22"/>
      <c r="P40" s="22"/>
      <c r="Q40" s="22"/>
      <c r="R40" s="22"/>
      <c r="S40" s="22"/>
      <c r="T40" s="22"/>
      <c r="U40" s="22"/>
    </row>
    <row r="41" spans="1:21" s="139" customFormat="1" x14ac:dyDescent="0.3">
      <c r="A41" s="21" t="str">
        <f>INDEX('Nov15'!A:A, MATCH('Dec15'!$E41, 'Nov15'!$E:$E, 0))</f>
        <v>H017</v>
      </c>
      <c r="B41" s="47" t="s">
        <v>5218</v>
      </c>
      <c r="C41" s="29">
        <v>42367</v>
      </c>
      <c r="D41" s="22">
        <v>20</v>
      </c>
      <c r="E41" s="28" t="s">
        <v>12</v>
      </c>
      <c r="F41" s="22">
        <v>20</v>
      </c>
      <c r="G41" s="26"/>
      <c r="H41" s="26"/>
      <c r="I41" s="22"/>
      <c r="J41" s="22"/>
      <c r="K41" s="22"/>
      <c r="L41" s="27"/>
      <c r="M41" s="22"/>
      <c r="N41" s="22"/>
      <c r="O41" s="22"/>
      <c r="P41" s="22"/>
      <c r="Q41" s="22"/>
      <c r="R41" s="22"/>
      <c r="S41" s="22"/>
      <c r="T41" s="22"/>
      <c r="U41" s="22"/>
    </row>
    <row r="42" spans="1:21" s="139" customFormat="1" x14ac:dyDescent="0.3">
      <c r="A42" s="21" t="str">
        <f>INDEX('Nov15'!A:A, MATCH('Dec15'!$E42, 'Nov15'!$E:$E, 0))</f>
        <v>H016</v>
      </c>
      <c r="B42" s="47" t="s">
        <v>5219</v>
      </c>
      <c r="C42" s="29">
        <v>42367</v>
      </c>
      <c r="D42" s="22">
        <v>20</v>
      </c>
      <c r="E42" s="28" t="s">
        <v>107</v>
      </c>
      <c r="F42" s="22">
        <v>20</v>
      </c>
      <c r="G42" s="26"/>
      <c r="H42" s="26"/>
      <c r="I42" s="22"/>
      <c r="J42" s="22"/>
      <c r="K42" s="22"/>
      <c r="L42" s="27"/>
      <c r="M42" s="22"/>
      <c r="N42" s="22"/>
      <c r="O42" s="22"/>
      <c r="P42" s="22"/>
      <c r="Q42" s="22"/>
      <c r="R42" s="22"/>
      <c r="S42" s="22"/>
      <c r="T42" s="22"/>
      <c r="U42" s="22"/>
    </row>
    <row r="43" spans="1:21" s="139" customFormat="1" x14ac:dyDescent="0.3">
      <c r="A43" s="21" t="str">
        <f>INDEX('Nov15'!A:A, MATCH('Dec15'!$E43, 'Nov15'!$E:$E, 0))</f>
        <v>W041</v>
      </c>
      <c r="B43" s="47" t="s">
        <v>5220</v>
      </c>
      <c r="C43" s="124">
        <v>42367</v>
      </c>
      <c r="D43" s="122">
        <v>20</v>
      </c>
      <c r="E43" s="219" t="s">
        <v>17</v>
      </c>
      <c r="F43" s="122">
        <v>20</v>
      </c>
      <c r="G43" s="26"/>
      <c r="H43" s="26"/>
      <c r="I43" s="22"/>
      <c r="J43" s="22"/>
      <c r="K43" s="22"/>
      <c r="L43" s="27"/>
      <c r="M43" s="22"/>
      <c r="N43" s="22"/>
      <c r="O43" s="22"/>
      <c r="P43" s="22"/>
      <c r="Q43" s="22"/>
      <c r="R43" s="22"/>
      <c r="S43" s="22"/>
      <c r="T43" s="22"/>
      <c r="U43" s="22"/>
    </row>
    <row r="44" spans="1:21" s="139" customFormat="1" x14ac:dyDescent="0.3">
      <c r="A44" s="21" t="str">
        <f>INDEX('Nov15'!A:A, MATCH('Dec15'!$E44, 'Nov15'!$E:$E, 0))</f>
        <v>P017</v>
      </c>
      <c r="B44" s="47" t="s">
        <v>5221</v>
      </c>
      <c r="C44" s="29">
        <v>42362</v>
      </c>
      <c r="D44" s="22">
        <v>20</v>
      </c>
      <c r="E44" s="28" t="s">
        <v>19</v>
      </c>
      <c r="F44" s="22">
        <v>20</v>
      </c>
      <c r="G44" s="32"/>
      <c r="H44" s="26"/>
      <c r="I44" s="22"/>
      <c r="J44" s="22"/>
      <c r="K44" s="22"/>
      <c r="L44" s="27"/>
      <c r="M44" s="22"/>
      <c r="N44" s="22"/>
      <c r="O44" s="22"/>
      <c r="P44" s="22"/>
      <c r="Q44" s="22"/>
      <c r="R44" s="22"/>
      <c r="S44" s="22"/>
      <c r="T44" s="22"/>
      <c r="U44" s="22"/>
    </row>
    <row r="45" spans="1:21" s="139" customFormat="1" x14ac:dyDescent="0.3">
      <c r="A45" s="21" t="str">
        <f>INDEX('Nov15'!A:A, MATCH('Dec15'!$E45, 'Nov15'!$E:$E, 0))</f>
        <v>E008</v>
      </c>
      <c r="B45" s="47" t="s">
        <v>5222</v>
      </c>
      <c r="C45" s="29">
        <v>42361</v>
      </c>
      <c r="D45" s="22">
        <v>20</v>
      </c>
      <c r="E45" s="28" t="s">
        <v>2574</v>
      </c>
      <c r="F45" s="22">
        <v>20</v>
      </c>
      <c r="G45" s="32"/>
      <c r="H45" s="26"/>
      <c r="I45" s="22"/>
      <c r="J45" s="22"/>
      <c r="K45" s="22"/>
      <c r="L45" s="27"/>
      <c r="M45" s="22"/>
      <c r="N45" s="22"/>
      <c r="O45" s="22"/>
      <c r="P45" s="22"/>
      <c r="Q45" s="22"/>
      <c r="R45" s="22"/>
      <c r="S45" s="22"/>
      <c r="T45" s="22"/>
      <c r="U45" s="22"/>
    </row>
    <row r="46" spans="1:21" s="139" customFormat="1" x14ac:dyDescent="0.3">
      <c r="A46" s="21" t="str">
        <f>INDEX('Nov15'!A:A, MATCH('Dec15'!$E46, 'Nov15'!$E:$E, 0))</f>
        <v>W012</v>
      </c>
      <c r="B46" s="47" t="s">
        <v>5223</v>
      </c>
      <c r="C46" s="29">
        <v>42361</v>
      </c>
      <c r="D46" s="22">
        <v>20</v>
      </c>
      <c r="E46" s="28" t="s">
        <v>18</v>
      </c>
      <c r="F46" s="22">
        <v>20</v>
      </c>
      <c r="G46" s="32"/>
      <c r="H46" s="26"/>
      <c r="I46" s="22"/>
      <c r="J46" s="22"/>
      <c r="K46" s="22"/>
      <c r="L46" s="27"/>
      <c r="M46" s="22"/>
      <c r="N46" s="22"/>
      <c r="O46" s="22"/>
      <c r="P46" s="22"/>
      <c r="Q46" s="22"/>
      <c r="R46" s="22"/>
      <c r="S46" s="22"/>
      <c r="T46" s="22"/>
      <c r="U46" s="22"/>
    </row>
    <row r="47" spans="1:21" s="139" customFormat="1" x14ac:dyDescent="0.3">
      <c r="A47" s="21"/>
      <c r="B47" s="47"/>
      <c r="C47" s="124">
        <v>42360</v>
      </c>
      <c r="D47" s="122">
        <v>-741.3</v>
      </c>
      <c r="E47" s="219">
        <v>1603</v>
      </c>
      <c r="F47" s="122"/>
      <c r="G47" s="32"/>
      <c r="H47" s="26"/>
      <c r="I47" s="22"/>
      <c r="J47" s="22"/>
      <c r="K47" s="22"/>
      <c r="L47" s="27"/>
      <c r="M47" s="22"/>
      <c r="N47" s="22"/>
      <c r="O47" s="22"/>
      <c r="P47" s="122">
        <v>-741.3</v>
      </c>
      <c r="Q47" s="22"/>
      <c r="R47" s="22"/>
      <c r="S47" s="22"/>
      <c r="T47" s="22"/>
      <c r="U47" s="22"/>
    </row>
    <row r="48" spans="1:21" s="139" customFormat="1" x14ac:dyDescent="0.3">
      <c r="A48" s="21"/>
      <c r="B48" s="47"/>
      <c r="C48" s="29">
        <v>42360</v>
      </c>
      <c r="D48" s="22">
        <v>-199</v>
      </c>
      <c r="E48" s="28">
        <v>1594</v>
      </c>
      <c r="F48" s="22"/>
      <c r="G48" s="26"/>
      <c r="H48" s="26"/>
      <c r="I48" s="22"/>
      <c r="J48" s="22"/>
      <c r="K48" s="22"/>
      <c r="L48" s="27"/>
      <c r="M48" s="22"/>
      <c r="N48" s="22"/>
      <c r="O48" s="22"/>
      <c r="P48" s="22">
        <v>-199</v>
      </c>
      <c r="Q48" s="22"/>
      <c r="R48" s="22"/>
      <c r="S48" s="22"/>
      <c r="T48" s="22"/>
      <c r="U48" s="22"/>
    </row>
    <row r="49" spans="1:21" s="139" customFormat="1" x14ac:dyDescent="0.3">
      <c r="A49" s="21"/>
      <c r="B49" s="47"/>
      <c r="C49" s="29">
        <v>42359</v>
      </c>
      <c r="D49" s="22">
        <v>-15000</v>
      </c>
      <c r="E49" s="28" t="s">
        <v>2756</v>
      </c>
      <c r="F49" s="22"/>
      <c r="G49" s="26"/>
      <c r="H49" s="26"/>
      <c r="I49" s="22"/>
      <c r="J49" s="22"/>
      <c r="K49" s="22"/>
      <c r="L49" s="27"/>
      <c r="M49" s="22"/>
      <c r="N49" s="22"/>
      <c r="O49" s="22"/>
      <c r="Q49" s="22"/>
      <c r="R49" s="22">
        <v>-15000</v>
      </c>
      <c r="S49" s="22"/>
      <c r="T49" s="22"/>
      <c r="U49" s="22"/>
    </row>
    <row r="50" spans="1:21" s="139" customFormat="1" x14ac:dyDescent="0.3">
      <c r="A50" s="21"/>
      <c r="B50" s="47"/>
      <c r="C50" s="29">
        <v>42359</v>
      </c>
      <c r="D50" s="22">
        <v>-150</v>
      </c>
      <c r="E50" s="28">
        <v>1598</v>
      </c>
      <c r="F50" s="32"/>
      <c r="G50" s="26"/>
      <c r="H50" s="26"/>
      <c r="I50" s="22"/>
      <c r="J50" s="22"/>
      <c r="K50" s="22"/>
      <c r="L50" s="27"/>
      <c r="M50" s="22"/>
      <c r="N50" s="22"/>
      <c r="O50" s="22"/>
      <c r="P50" s="22">
        <v>-150</v>
      </c>
      <c r="Q50" s="22"/>
      <c r="R50" s="22"/>
      <c r="S50" s="22"/>
      <c r="T50" s="22"/>
      <c r="U50" s="22"/>
    </row>
    <row r="51" spans="1:21" s="139" customFormat="1" x14ac:dyDescent="0.3">
      <c r="A51" s="21" t="s">
        <v>3166</v>
      </c>
      <c r="B51" s="47" t="s">
        <v>5224</v>
      </c>
      <c r="C51" s="29">
        <v>42359</v>
      </c>
      <c r="D51" s="22">
        <v>280</v>
      </c>
      <c r="E51" s="28" t="s">
        <v>3148</v>
      </c>
      <c r="F51" s="22">
        <v>280</v>
      </c>
      <c r="G51" s="32"/>
      <c r="H51" s="26"/>
      <c r="I51" s="22"/>
      <c r="J51" s="22"/>
      <c r="K51" s="22"/>
      <c r="L51" s="27"/>
      <c r="M51" s="22"/>
      <c r="N51" s="22"/>
      <c r="O51" s="22"/>
      <c r="P51" s="22"/>
      <c r="Q51" s="22"/>
      <c r="R51" s="22"/>
      <c r="S51" s="22"/>
      <c r="T51" s="22"/>
      <c r="U51" s="22"/>
    </row>
    <row r="52" spans="1:21" s="139" customFormat="1" x14ac:dyDescent="0.3">
      <c r="A52" s="21" t="str">
        <f>INDEX('Nov15'!A:A, MATCH('Dec15'!$E52, 'Nov15'!$E:$E, 0))</f>
        <v>R018</v>
      </c>
      <c r="B52" s="47" t="s">
        <v>5225</v>
      </c>
      <c r="C52" s="29">
        <v>42359</v>
      </c>
      <c r="D52" s="22">
        <v>50</v>
      </c>
      <c r="E52" s="28" t="s">
        <v>20</v>
      </c>
      <c r="F52" s="22">
        <v>50</v>
      </c>
      <c r="G52" s="32"/>
      <c r="H52" s="26"/>
      <c r="I52" s="22"/>
      <c r="J52" s="22"/>
      <c r="K52" s="22"/>
      <c r="L52" s="27"/>
      <c r="M52" s="22"/>
      <c r="N52" s="22"/>
      <c r="O52" s="22"/>
      <c r="P52" s="22"/>
      <c r="Q52" s="22"/>
      <c r="R52" s="22"/>
      <c r="S52" s="22"/>
      <c r="T52" s="22"/>
      <c r="U52" s="22"/>
    </row>
    <row r="53" spans="1:21" s="139" customFormat="1" x14ac:dyDescent="0.3">
      <c r="A53" s="21" t="str">
        <f>INDEX('Nov15'!A:A, MATCH('Dec15'!$E53, 'Nov15'!$E:$E, 0))</f>
        <v>K039</v>
      </c>
      <c r="B53" s="47" t="s">
        <v>5226</v>
      </c>
      <c r="C53" s="29">
        <v>42359</v>
      </c>
      <c r="D53" s="22">
        <v>20</v>
      </c>
      <c r="E53" s="28" t="s">
        <v>2759</v>
      </c>
      <c r="F53" s="22">
        <v>20</v>
      </c>
      <c r="G53" s="32"/>
      <c r="H53" s="26"/>
      <c r="I53" s="22"/>
      <c r="J53" s="22"/>
      <c r="K53" s="22"/>
      <c r="L53" s="27"/>
      <c r="M53" s="22"/>
      <c r="N53" s="22"/>
      <c r="O53" s="22"/>
      <c r="P53" s="22"/>
      <c r="Q53" s="22"/>
      <c r="R53" s="22"/>
      <c r="S53" s="22"/>
      <c r="T53" s="22"/>
      <c r="U53" s="22"/>
    </row>
    <row r="54" spans="1:21" s="139" customFormat="1" x14ac:dyDescent="0.3">
      <c r="A54" s="21" t="str">
        <f>INDEX('Nov15'!A:A, MATCH('Dec15'!$E54, 'Nov15'!$E:$E, 0))</f>
        <v>S034</v>
      </c>
      <c r="B54" s="47" t="s">
        <v>5227</v>
      </c>
      <c r="C54" s="29">
        <v>42359</v>
      </c>
      <c r="D54" s="22">
        <v>20</v>
      </c>
      <c r="E54" s="28" t="s">
        <v>2878</v>
      </c>
      <c r="F54" s="22">
        <v>20</v>
      </c>
      <c r="G54" s="32"/>
      <c r="H54" s="26"/>
      <c r="I54" s="22"/>
      <c r="J54" s="22"/>
      <c r="K54" s="22"/>
      <c r="L54" s="27"/>
      <c r="M54" s="22"/>
      <c r="N54" s="22"/>
      <c r="O54" s="22"/>
      <c r="P54" s="22"/>
      <c r="Q54" s="22"/>
      <c r="R54" s="22"/>
      <c r="S54" s="22"/>
      <c r="T54" s="22"/>
      <c r="U54" s="22"/>
    </row>
    <row r="55" spans="1:21" s="139" customFormat="1" x14ac:dyDescent="0.3">
      <c r="A55" s="21" t="str">
        <f>INDEX('Nov15'!A:A, MATCH('Dec15'!$E55, 'Nov15'!$E:$E, 0))</f>
        <v>G033</v>
      </c>
      <c r="B55" s="47" t="s">
        <v>5228</v>
      </c>
      <c r="C55" s="29">
        <v>42359</v>
      </c>
      <c r="D55" s="22">
        <v>20</v>
      </c>
      <c r="E55" s="28" t="s">
        <v>2843</v>
      </c>
      <c r="F55" s="22">
        <v>20</v>
      </c>
      <c r="G55" s="32"/>
      <c r="H55" s="26"/>
      <c r="I55" s="22"/>
      <c r="J55" s="22"/>
      <c r="K55" s="22"/>
      <c r="L55" s="27"/>
      <c r="M55" s="22"/>
      <c r="N55" s="22"/>
      <c r="O55" s="22"/>
      <c r="P55" s="22"/>
      <c r="Q55" s="22"/>
      <c r="R55" s="22"/>
      <c r="S55" s="22"/>
      <c r="T55" s="22"/>
      <c r="U55" s="22"/>
    </row>
    <row r="56" spans="1:21" s="139" customFormat="1" x14ac:dyDescent="0.3">
      <c r="A56" s="21" t="str">
        <f>INDEX('Nov15'!A:A, MATCH('Dec15'!$E56, 'Nov15'!$E:$E, 0))</f>
        <v>G029</v>
      </c>
      <c r="B56" s="47" t="s">
        <v>5229</v>
      </c>
      <c r="C56" s="29">
        <v>42359</v>
      </c>
      <c r="D56" s="22">
        <v>20</v>
      </c>
      <c r="E56" s="28" t="s">
        <v>21</v>
      </c>
      <c r="F56" s="22">
        <v>20</v>
      </c>
      <c r="G56" s="32"/>
      <c r="H56" s="26"/>
      <c r="I56" s="22"/>
      <c r="J56" s="22"/>
      <c r="K56" s="22"/>
      <c r="L56" s="27"/>
      <c r="M56" s="22"/>
      <c r="N56" s="22"/>
      <c r="O56" s="22"/>
      <c r="P56" s="22"/>
      <c r="Q56" s="22"/>
      <c r="R56" s="22"/>
      <c r="S56" s="22"/>
      <c r="T56" s="22"/>
      <c r="U56" s="22"/>
    </row>
    <row r="57" spans="1:21" s="139" customFormat="1" x14ac:dyDescent="0.3">
      <c r="A57" s="21" t="str">
        <f>INDEX('Nov15'!A:A, MATCH('Dec15'!$E57, 'Nov15'!$E:$E, 0))</f>
        <v>K040</v>
      </c>
      <c r="B57" s="47" t="s">
        <v>5230</v>
      </c>
      <c r="C57" s="29">
        <v>42359</v>
      </c>
      <c r="D57" s="22">
        <v>20</v>
      </c>
      <c r="E57" s="28" t="s">
        <v>2875</v>
      </c>
      <c r="F57" s="22">
        <v>20</v>
      </c>
      <c r="G57" s="32"/>
      <c r="H57" s="26"/>
      <c r="I57" s="22"/>
      <c r="J57" s="22"/>
      <c r="K57" s="22"/>
      <c r="L57" s="27"/>
      <c r="M57" s="22"/>
      <c r="N57" s="22"/>
      <c r="O57" s="22"/>
      <c r="P57" s="22"/>
      <c r="Q57" s="22"/>
      <c r="R57" s="22"/>
      <c r="S57" s="22"/>
      <c r="T57" s="22"/>
      <c r="U57" s="22"/>
    </row>
    <row r="58" spans="1:21" s="139" customFormat="1" x14ac:dyDescent="0.3">
      <c r="A58" s="21" t="str">
        <f>INDEX('Nov15'!A:A, MATCH('Dec15'!$E58, 'Nov15'!$E:$E, 0))</f>
        <v>P002</v>
      </c>
      <c r="B58" s="47" t="s">
        <v>5231</v>
      </c>
      <c r="C58" s="29">
        <v>42359</v>
      </c>
      <c r="D58" s="22">
        <v>20</v>
      </c>
      <c r="E58" s="28" t="s">
        <v>68</v>
      </c>
      <c r="F58" s="22">
        <v>20</v>
      </c>
      <c r="G58" s="32"/>
      <c r="H58" s="26"/>
      <c r="I58" s="22"/>
      <c r="J58" s="22"/>
      <c r="K58" s="22"/>
      <c r="L58" s="27"/>
      <c r="M58" s="22"/>
      <c r="N58" s="22"/>
      <c r="O58" s="22"/>
      <c r="P58" s="22"/>
      <c r="Q58" s="22"/>
      <c r="R58" s="22"/>
      <c r="S58" s="22"/>
      <c r="T58" s="22"/>
      <c r="U58" s="22"/>
    </row>
    <row r="59" spans="1:21" s="139" customFormat="1" x14ac:dyDescent="0.3">
      <c r="A59" s="21" t="str">
        <f>INDEX('Nov15'!A:A, MATCH('Dec15'!$E59, 'Nov15'!$E:$E, 0))</f>
        <v>O001</v>
      </c>
      <c r="B59" s="47" t="s">
        <v>5232</v>
      </c>
      <c r="C59" s="29">
        <v>42359</v>
      </c>
      <c r="D59" s="22">
        <v>20</v>
      </c>
      <c r="E59" s="28" t="s">
        <v>248</v>
      </c>
      <c r="F59" s="22">
        <v>20</v>
      </c>
      <c r="G59" s="32"/>
      <c r="H59" s="22"/>
      <c r="I59" s="22"/>
      <c r="J59" s="22"/>
      <c r="K59" s="22"/>
      <c r="L59" s="27"/>
      <c r="M59" s="22"/>
      <c r="N59" s="22"/>
      <c r="O59" s="22"/>
      <c r="P59" s="22"/>
      <c r="Q59" s="22"/>
      <c r="R59" s="22"/>
      <c r="S59" s="22"/>
      <c r="T59" s="22"/>
      <c r="U59" s="22"/>
    </row>
    <row r="60" spans="1:21" s="139" customFormat="1" x14ac:dyDescent="0.3">
      <c r="A60" s="21" t="str">
        <f>INDEX('Nov15'!A:A, MATCH('Dec15'!$E60, 'Nov15'!$E:$E, 0))</f>
        <v>S017</v>
      </c>
      <c r="B60" s="47" t="s">
        <v>5233</v>
      </c>
      <c r="C60" s="29">
        <v>42359</v>
      </c>
      <c r="D60" s="22">
        <v>20</v>
      </c>
      <c r="E60" s="28" t="s">
        <v>22</v>
      </c>
      <c r="F60" s="22">
        <v>20</v>
      </c>
      <c r="G60" s="32"/>
      <c r="H60" s="26"/>
      <c r="I60" s="22"/>
      <c r="J60" s="22"/>
      <c r="K60" s="22"/>
      <c r="L60" s="27"/>
      <c r="M60" s="22"/>
      <c r="N60" s="22"/>
      <c r="O60" s="22"/>
      <c r="P60" s="22"/>
      <c r="Q60" s="22"/>
      <c r="R60" s="22"/>
      <c r="S60" s="22"/>
      <c r="T60" s="22"/>
      <c r="U60" s="22"/>
    </row>
    <row r="61" spans="1:21" s="139" customFormat="1" x14ac:dyDescent="0.3">
      <c r="A61" s="21" t="str">
        <f>INDEX('Nov15'!A:A, MATCH('Dec15'!$E61, 'Nov15'!$E:$E, 0))</f>
        <v>P029</v>
      </c>
      <c r="B61" s="46" t="s">
        <v>5234</v>
      </c>
      <c r="C61" s="29">
        <v>42356</v>
      </c>
      <c r="D61" s="22">
        <v>20</v>
      </c>
      <c r="E61" s="17" t="s">
        <v>247</v>
      </c>
      <c r="F61" s="22">
        <v>20</v>
      </c>
      <c r="G61" s="32"/>
      <c r="H61" s="26"/>
      <c r="I61" s="22"/>
      <c r="J61" s="22"/>
      <c r="K61" s="22"/>
      <c r="L61" s="27"/>
      <c r="M61" s="22"/>
      <c r="N61" s="22"/>
      <c r="O61" s="22"/>
      <c r="P61" s="22"/>
      <c r="Q61" s="22"/>
      <c r="R61" s="22"/>
      <c r="S61" s="22"/>
      <c r="T61" s="22"/>
      <c r="U61" s="22"/>
    </row>
    <row r="62" spans="1:21" s="139" customFormat="1" x14ac:dyDescent="0.3">
      <c r="A62" s="21" t="str">
        <f>INDEX('Nov15'!A:A, MATCH('Dec15'!$E62, 'Nov15'!$E:$E, 0))</f>
        <v>M001</v>
      </c>
      <c r="B62" s="46" t="s">
        <v>5235</v>
      </c>
      <c r="C62" s="29">
        <v>42356</v>
      </c>
      <c r="D62" s="22">
        <v>20</v>
      </c>
      <c r="E62" s="17" t="s">
        <v>26</v>
      </c>
      <c r="F62" s="22">
        <v>20</v>
      </c>
      <c r="G62" s="32"/>
      <c r="H62" s="26"/>
      <c r="I62" s="22"/>
      <c r="J62" s="22"/>
      <c r="K62" s="22"/>
      <c r="L62" s="27"/>
      <c r="M62" s="22"/>
      <c r="N62" s="22"/>
      <c r="O62" s="22"/>
      <c r="P62" s="22"/>
      <c r="Q62" s="22"/>
      <c r="R62" s="22"/>
      <c r="S62" s="22"/>
      <c r="T62" s="22"/>
      <c r="U62" s="22"/>
    </row>
    <row r="63" spans="1:21" s="139" customFormat="1" x14ac:dyDescent="0.3">
      <c r="A63" s="21"/>
      <c r="B63" s="46"/>
      <c r="C63" s="29">
        <v>42354</v>
      </c>
      <c r="D63" s="217">
        <v>2250</v>
      </c>
      <c r="E63" s="218" t="s">
        <v>0</v>
      </c>
      <c r="F63" s="32"/>
      <c r="G63" s="32"/>
      <c r="H63" s="26"/>
      <c r="I63" s="22"/>
      <c r="J63" s="22"/>
      <c r="K63" s="22"/>
      <c r="L63" s="27"/>
      <c r="M63" s="22"/>
      <c r="N63" s="22"/>
      <c r="O63" s="22"/>
      <c r="P63" s="22"/>
      <c r="Q63" s="22"/>
      <c r="R63" s="22"/>
      <c r="S63" s="22"/>
      <c r="T63" s="22"/>
      <c r="U63" s="22"/>
    </row>
    <row r="64" spans="1:21" s="139" customFormat="1" x14ac:dyDescent="0.3">
      <c r="A64" s="8" t="s">
        <v>536</v>
      </c>
      <c r="B64" s="46" t="s">
        <v>3183</v>
      </c>
      <c r="C64" s="222"/>
      <c r="D64" s="22"/>
      <c r="E64" s="17" t="s">
        <v>3177</v>
      </c>
      <c r="F64" s="32"/>
      <c r="G64" s="32">
        <v>1000</v>
      </c>
      <c r="H64" s="26"/>
      <c r="I64" s="22"/>
      <c r="J64" s="22"/>
      <c r="K64" s="22"/>
      <c r="L64" s="27"/>
      <c r="M64" s="22"/>
      <c r="N64" s="22"/>
      <c r="O64" s="22"/>
      <c r="P64" s="22"/>
      <c r="Q64" s="22"/>
      <c r="R64" s="22"/>
      <c r="S64" s="22"/>
      <c r="T64" s="22"/>
      <c r="U64" s="22"/>
    </row>
    <row r="65" spans="1:21" s="139" customFormat="1" x14ac:dyDescent="0.3">
      <c r="A65" s="8" t="s">
        <v>392</v>
      </c>
      <c r="B65" s="46" t="s">
        <v>3204</v>
      </c>
      <c r="C65" s="222"/>
      <c r="D65" s="22"/>
      <c r="E65" s="17" t="s">
        <v>3187</v>
      </c>
      <c r="F65" s="32"/>
      <c r="G65" s="32">
        <v>100</v>
      </c>
      <c r="H65" s="26"/>
      <c r="I65" s="22"/>
      <c r="J65" s="22"/>
      <c r="K65" s="22"/>
      <c r="L65" s="27"/>
      <c r="M65" s="22"/>
      <c r="N65" s="22"/>
      <c r="O65" s="22"/>
      <c r="P65" s="22"/>
      <c r="Q65" s="22"/>
      <c r="R65" s="22"/>
      <c r="S65" s="22"/>
      <c r="T65" s="22"/>
      <c r="U65" s="22"/>
    </row>
    <row r="66" spans="1:21" s="139" customFormat="1" x14ac:dyDescent="0.3">
      <c r="A66" s="8"/>
      <c r="B66" s="46" t="s">
        <v>3184</v>
      </c>
      <c r="C66" s="222"/>
      <c r="D66" s="22"/>
      <c r="E66" s="17" t="s">
        <v>2552</v>
      </c>
      <c r="F66" s="32"/>
      <c r="G66" s="32">
        <v>50</v>
      </c>
      <c r="H66" s="26"/>
      <c r="I66" s="22"/>
      <c r="J66" s="22"/>
      <c r="K66" s="22"/>
      <c r="L66" s="27"/>
      <c r="M66" s="22"/>
      <c r="N66" s="22"/>
      <c r="O66" s="22"/>
      <c r="P66" s="22"/>
      <c r="Q66" s="22"/>
      <c r="R66" s="22"/>
      <c r="S66" s="22"/>
      <c r="T66" s="22"/>
      <c r="U66" s="22"/>
    </row>
    <row r="67" spans="1:21" s="139" customFormat="1" x14ac:dyDescent="0.3">
      <c r="A67" s="8"/>
      <c r="B67" s="46" t="s">
        <v>3185</v>
      </c>
      <c r="C67" s="222"/>
      <c r="D67" s="22"/>
      <c r="E67" s="17" t="s">
        <v>3188</v>
      </c>
      <c r="F67" s="32"/>
      <c r="G67" s="32">
        <v>50</v>
      </c>
      <c r="H67" s="26"/>
      <c r="I67" s="22"/>
      <c r="J67" s="22"/>
      <c r="K67" s="22"/>
      <c r="L67" s="27"/>
      <c r="M67" s="22"/>
      <c r="N67" s="22"/>
      <c r="O67" s="22"/>
      <c r="P67" s="22"/>
      <c r="Q67" s="22"/>
      <c r="R67" s="22"/>
      <c r="S67" s="22"/>
      <c r="T67" s="22"/>
      <c r="U67" s="22"/>
    </row>
    <row r="68" spans="1:21" s="139" customFormat="1" x14ac:dyDescent="0.3">
      <c r="A68" s="8"/>
      <c r="B68" s="46" t="s">
        <v>3186</v>
      </c>
      <c r="C68" s="222"/>
      <c r="D68" s="22"/>
      <c r="E68" s="17" t="s">
        <v>3189</v>
      </c>
      <c r="F68" s="32"/>
      <c r="G68" s="32">
        <v>200</v>
      </c>
      <c r="H68" s="26"/>
      <c r="I68" s="22"/>
      <c r="J68" s="22"/>
      <c r="K68" s="22"/>
      <c r="L68" s="27"/>
      <c r="M68" s="22"/>
      <c r="N68" s="22"/>
      <c r="O68" s="22"/>
      <c r="P68" s="22"/>
      <c r="Q68" s="22"/>
      <c r="R68" s="22"/>
      <c r="S68" s="22"/>
      <c r="T68" s="22"/>
      <c r="U68" s="22"/>
    </row>
    <row r="69" spans="1:21" s="139" customFormat="1" x14ac:dyDescent="0.3">
      <c r="A69" s="8" t="s">
        <v>1595</v>
      </c>
      <c r="B69" s="46" t="s">
        <v>3190</v>
      </c>
      <c r="C69" s="222"/>
      <c r="D69" s="22"/>
      <c r="E69" s="17" t="s">
        <v>3174</v>
      </c>
      <c r="F69" s="32"/>
      <c r="G69" s="32">
        <v>100</v>
      </c>
      <c r="H69" s="26"/>
      <c r="I69" s="22"/>
      <c r="J69" s="22"/>
      <c r="K69" s="22"/>
      <c r="L69" s="27"/>
      <c r="M69" s="22"/>
      <c r="N69" s="22"/>
      <c r="O69" s="22"/>
      <c r="P69" s="22"/>
      <c r="Q69" s="22"/>
      <c r="R69" s="22"/>
      <c r="S69" s="22"/>
      <c r="T69" s="22"/>
      <c r="U69" s="22"/>
    </row>
    <row r="70" spans="1:21" s="139" customFormat="1" x14ac:dyDescent="0.3">
      <c r="A70" s="8" t="s">
        <v>2488</v>
      </c>
      <c r="B70" s="46" t="s">
        <v>3191</v>
      </c>
      <c r="C70" s="222"/>
      <c r="D70" s="22"/>
      <c r="E70" s="17" t="s">
        <v>3195</v>
      </c>
      <c r="F70" s="32"/>
      <c r="G70" s="32">
        <v>100</v>
      </c>
      <c r="H70" s="26"/>
      <c r="I70" s="22"/>
      <c r="J70" s="22"/>
      <c r="K70" s="22"/>
      <c r="L70" s="27"/>
      <c r="M70" s="22"/>
      <c r="N70" s="22"/>
      <c r="O70" s="22"/>
      <c r="P70" s="22"/>
      <c r="Q70" s="22"/>
      <c r="R70" s="22"/>
      <c r="S70" s="22"/>
      <c r="T70" s="22"/>
      <c r="U70" s="22"/>
    </row>
    <row r="71" spans="1:21" s="139" customFormat="1" x14ac:dyDescent="0.3">
      <c r="A71" s="8" t="s">
        <v>536</v>
      </c>
      <c r="B71" s="46" t="s">
        <v>3169</v>
      </c>
      <c r="C71" s="222"/>
      <c r="D71" s="22"/>
      <c r="E71" s="17" t="s">
        <v>3177</v>
      </c>
      <c r="F71" s="32">
        <v>240</v>
      </c>
      <c r="G71" s="32"/>
      <c r="H71" s="26"/>
      <c r="I71" s="22"/>
      <c r="J71" s="22"/>
      <c r="K71" s="22"/>
      <c r="L71" s="27"/>
      <c r="M71" s="22"/>
      <c r="N71" s="22"/>
      <c r="O71" s="22"/>
      <c r="P71" s="22"/>
      <c r="Q71" s="22"/>
      <c r="R71" s="22"/>
      <c r="S71" s="22"/>
      <c r="T71" s="22"/>
      <c r="U71" s="22"/>
    </row>
    <row r="72" spans="1:21" s="139" customFormat="1" x14ac:dyDescent="0.3">
      <c r="A72" s="8" t="s">
        <v>93</v>
      </c>
      <c r="B72" s="46" t="s">
        <v>3170</v>
      </c>
      <c r="C72" s="222"/>
      <c r="D72" s="22"/>
      <c r="E72" s="17" t="s">
        <v>3175</v>
      </c>
      <c r="F72" s="32">
        <v>20</v>
      </c>
      <c r="G72" s="32"/>
      <c r="H72" s="26"/>
      <c r="I72" s="22"/>
      <c r="J72" s="22"/>
      <c r="K72" s="22"/>
      <c r="L72" s="27"/>
      <c r="M72" s="22"/>
      <c r="N72" s="22"/>
      <c r="O72" s="22"/>
      <c r="P72" s="22"/>
      <c r="Q72" s="22"/>
      <c r="R72" s="22"/>
      <c r="S72" s="22"/>
      <c r="T72" s="22"/>
      <c r="U72" s="22"/>
    </row>
    <row r="73" spans="1:21" s="139" customFormat="1" x14ac:dyDescent="0.3">
      <c r="A73" s="8" t="s">
        <v>2052</v>
      </c>
      <c r="B73" s="46" t="s">
        <v>3171</v>
      </c>
      <c r="C73" s="222"/>
      <c r="D73" s="22"/>
      <c r="E73" s="17" t="s">
        <v>3176</v>
      </c>
      <c r="F73" s="32">
        <v>10</v>
      </c>
      <c r="G73" s="32"/>
      <c r="H73" s="26"/>
      <c r="I73" s="22"/>
      <c r="J73" s="22"/>
      <c r="K73" s="22"/>
      <c r="L73" s="27"/>
      <c r="M73" s="22"/>
      <c r="N73" s="22"/>
      <c r="O73" s="22"/>
      <c r="P73" s="22"/>
      <c r="Q73" s="22"/>
      <c r="R73" s="22"/>
      <c r="S73" s="22"/>
      <c r="T73" s="22"/>
      <c r="U73" s="22"/>
    </row>
    <row r="74" spans="1:21" s="139" customFormat="1" x14ac:dyDescent="0.3">
      <c r="A74" s="8" t="s">
        <v>1686</v>
      </c>
      <c r="B74" s="46" t="s">
        <v>3172</v>
      </c>
      <c r="C74" s="222"/>
      <c r="D74" s="22"/>
      <c r="E74" s="17" t="s">
        <v>3178</v>
      </c>
      <c r="F74" s="32">
        <v>100</v>
      </c>
      <c r="G74" s="32"/>
      <c r="H74" s="26"/>
      <c r="I74" s="22"/>
      <c r="J74" s="22"/>
      <c r="K74" s="22"/>
      <c r="L74" s="27"/>
      <c r="M74" s="22"/>
      <c r="N74" s="22"/>
      <c r="O74" s="22"/>
      <c r="P74" s="22"/>
      <c r="Q74" s="22"/>
      <c r="R74" s="22"/>
      <c r="S74" s="22"/>
      <c r="T74" s="22"/>
      <c r="U74" s="22"/>
    </row>
    <row r="75" spans="1:21" s="139" customFormat="1" x14ac:dyDescent="0.3">
      <c r="A75" s="8" t="s">
        <v>645</v>
      </c>
      <c r="B75" s="46" t="s">
        <v>3173</v>
      </c>
      <c r="C75" s="222"/>
      <c r="D75" s="22"/>
      <c r="E75" s="17" t="s">
        <v>3181</v>
      </c>
      <c r="F75" s="32">
        <v>40</v>
      </c>
      <c r="G75" s="32"/>
      <c r="H75" s="26"/>
      <c r="I75" s="22"/>
      <c r="J75" s="22"/>
      <c r="K75" s="22"/>
      <c r="L75" s="27"/>
      <c r="M75" s="22"/>
      <c r="N75" s="22"/>
      <c r="O75" s="22"/>
      <c r="P75" s="22"/>
      <c r="Q75" s="22"/>
      <c r="R75" s="22"/>
      <c r="S75" s="22"/>
      <c r="T75" s="22"/>
      <c r="U75" s="22"/>
    </row>
    <row r="76" spans="1:21" s="139" customFormat="1" x14ac:dyDescent="0.3">
      <c r="A76" s="8" t="s">
        <v>2227</v>
      </c>
      <c r="B76" s="46" t="s">
        <v>3179</v>
      </c>
      <c r="C76" s="222"/>
      <c r="D76" s="22"/>
      <c r="E76" s="17" t="s">
        <v>3182</v>
      </c>
      <c r="F76" s="32">
        <v>240</v>
      </c>
      <c r="G76" s="32"/>
      <c r="H76" s="26"/>
      <c r="I76" s="22"/>
      <c r="J76" s="22"/>
      <c r="K76" s="22"/>
      <c r="L76" s="27"/>
      <c r="M76" s="22"/>
      <c r="N76" s="22"/>
      <c r="O76" s="22"/>
      <c r="P76" s="22"/>
      <c r="Q76" s="22"/>
      <c r="R76" s="22"/>
      <c r="S76" s="22"/>
      <c r="T76" s="22"/>
      <c r="U76" s="22"/>
    </row>
    <row r="77" spans="1:21" s="139" customFormat="1" x14ac:dyDescent="0.3">
      <c r="A77" s="21" t="str">
        <f>INDEX('Nov15'!A:A, MATCH('Dec15'!$E77, 'Nov15'!$E:$E, 0))</f>
        <v>H008</v>
      </c>
      <c r="B77" s="46" t="s">
        <v>5236</v>
      </c>
      <c r="C77" s="29">
        <v>42354</v>
      </c>
      <c r="D77" s="22">
        <v>20</v>
      </c>
      <c r="E77" s="17" t="s">
        <v>24</v>
      </c>
      <c r="F77" s="22">
        <v>20</v>
      </c>
      <c r="G77" s="32"/>
      <c r="H77" s="26"/>
      <c r="I77" s="22"/>
      <c r="J77" s="22"/>
      <c r="K77" s="22"/>
      <c r="L77" s="27"/>
      <c r="M77" s="22"/>
      <c r="N77" s="22"/>
      <c r="O77" s="22"/>
      <c r="P77" s="22"/>
      <c r="Q77" s="22"/>
      <c r="R77" s="22"/>
      <c r="S77" s="22"/>
      <c r="T77" s="22"/>
      <c r="U77" s="22"/>
    </row>
    <row r="78" spans="1:21" s="139" customFormat="1" x14ac:dyDescent="0.3">
      <c r="A78" s="21" t="str">
        <f>INDEX('Nov15'!A:A, MATCH('Dec15'!$E78, 'Nov15'!$E:$E, 0))</f>
        <v>K038</v>
      </c>
      <c r="B78" s="46" t="s">
        <v>5237</v>
      </c>
      <c r="C78" s="29">
        <v>42354</v>
      </c>
      <c r="D78" s="22">
        <v>20</v>
      </c>
      <c r="E78" s="17" t="s">
        <v>200</v>
      </c>
      <c r="F78" s="22">
        <v>20</v>
      </c>
      <c r="G78" s="32"/>
      <c r="H78" s="26"/>
      <c r="I78" s="22"/>
      <c r="J78" s="22"/>
      <c r="K78" s="22"/>
      <c r="L78" s="27"/>
      <c r="M78" s="22"/>
      <c r="N78" s="22"/>
      <c r="O78" s="22"/>
      <c r="P78" s="22"/>
      <c r="Q78" s="22"/>
      <c r="R78" s="22"/>
      <c r="S78" s="22"/>
      <c r="T78" s="22"/>
      <c r="U78" s="22"/>
    </row>
    <row r="79" spans="1:21" s="139" customFormat="1" x14ac:dyDescent="0.3">
      <c r="A79" s="21" t="str">
        <f>INDEX('Nov15'!A:A, MATCH('Dec15'!$E79, 'Nov15'!$E:$E, 0))</f>
        <v>G001</v>
      </c>
      <c r="B79" s="46" t="s">
        <v>5238</v>
      </c>
      <c r="C79" s="29">
        <v>42354</v>
      </c>
      <c r="D79" s="22">
        <v>20</v>
      </c>
      <c r="E79" s="17" t="s">
        <v>25</v>
      </c>
      <c r="F79" s="22">
        <v>20</v>
      </c>
      <c r="G79" s="32"/>
      <c r="H79" s="26"/>
      <c r="I79" s="22"/>
      <c r="J79" s="22"/>
      <c r="K79" s="22"/>
      <c r="L79" s="27"/>
      <c r="M79" s="22"/>
      <c r="N79" s="22"/>
      <c r="O79" s="22"/>
      <c r="P79" s="22"/>
      <c r="Q79" s="22"/>
      <c r="R79" s="22"/>
      <c r="S79" s="22"/>
      <c r="T79" s="22"/>
      <c r="U79" s="22"/>
    </row>
    <row r="80" spans="1:21" s="139" customFormat="1" x14ac:dyDescent="0.3">
      <c r="A80" s="21" t="str">
        <f>INDEX('Nov15'!A:A, MATCH('Dec15'!$E80, 'Nov15'!$E:$E, 0))</f>
        <v>P019</v>
      </c>
      <c r="B80" s="46" t="s">
        <v>5239</v>
      </c>
      <c r="C80" s="29">
        <v>42354</v>
      </c>
      <c r="D80" s="22">
        <v>20</v>
      </c>
      <c r="E80" s="17" t="s">
        <v>202</v>
      </c>
      <c r="F80" s="22">
        <v>20</v>
      </c>
      <c r="G80" s="32"/>
      <c r="H80" s="26"/>
      <c r="I80" s="22"/>
      <c r="J80" s="22"/>
      <c r="K80" s="22"/>
      <c r="L80" s="27"/>
      <c r="M80" s="22"/>
      <c r="N80" s="22"/>
      <c r="O80" s="22"/>
      <c r="P80" s="22"/>
      <c r="Q80" s="22"/>
      <c r="R80" s="22"/>
      <c r="S80" s="22"/>
      <c r="T80" s="22"/>
      <c r="U80" s="22"/>
    </row>
    <row r="81" spans="1:21" s="139" customFormat="1" x14ac:dyDescent="0.3">
      <c r="A81" s="21" t="str">
        <f>INDEX('Nov15'!A:A, MATCH('Dec15'!$E81, 'Nov15'!$E:$E, 0))</f>
        <v>P030</v>
      </c>
      <c r="B81" s="47" t="s">
        <v>5240</v>
      </c>
      <c r="C81" s="29">
        <v>42354</v>
      </c>
      <c r="D81" s="22">
        <v>20</v>
      </c>
      <c r="E81" s="28" t="s">
        <v>334</v>
      </c>
      <c r="F81" s="22">
        <v>20</v>
      </c>
      <c r="G81" s="26"/>
      <c r="H81" s="26"/>
      <c r="I81" s="22"/>
      <c r="J81" s="22"/>
      <c r="K81" s="22"/>
      <c r="L81" s="27"/>
      <c r="M81" s="22"/>
      <c r="N81" s="22"/>
      <c r="O81" s="22"/>
      <c r="P81" s="22"/>
      <c r="Q81" s="22"/>
      <c r="R81" s="22"/>
      <c r="S81" s="22"/>
      <c r="T81" s="22"/>
      <c r="U81" s="22"/>
    </row>
    <row r="82" spans="1:21" s="139" customFormat="1" x14ac:dyDescent="0.3">
      <c r="A82" s="21"/>
      <c r="B82" s="47"/>
      <c r="C82" s="29">
        <v>42353</v>
      </c>
      <c r="D82" s="22">
        <v>-436.94</v>
      </c>
      <c r="E82" s="28" t="s">
        <v>3149</v>
      </c>
      <c r="F82" s="22"/>
      <c r="G82" s="26"/>
      <c r="H82" s="26"/>
      <c r="I82" s="22"/>
      <c r="J82" s="22">
        <v>-436.94</v>
      </c>
      <c r="K82" s="22"/>
      <c r="L82" s="27"/>
      <c r="M82" s="22"/>
      <c r="N82" s="22"/>
      <c r="O82" s="22"/>
      <c r="P82" s="22"/>
      <c r="Q82" s="22"/>
      <c r="R82" s="22"/>
      <c r="S82" s="22"/>
      <c r="T82" s="22"/>
      <c r="U82" s="22"/>
    </row>
    <row r="83" spans="1:21" s="139" customFormat="1" x14ac:dyDescent="0.3">
      <c r="A83" s="21" t="s">
        <v>44</v>
      </c>
      <c r="B83" s="47" t="s">
        <v>5241</v>
      </c>
      <c r="C83" s="29">
        <v>42353</v>
      </c>
      <c r="D83" s="22">
        <v>20</v>
      </c>
      <c r="E83" s="28" t="s">
        <v>3150</v>
      </c>
      <c r="F83" s="22">
        <v>20</v>
      </c>
      <c r="G83" s="26"/>
      <c r="H83" s="26"/>
      <c r="I83" s="22"/>
      <c r="J83" s="22"/>
      <c r="K83" s="22"/>
      <c r="L83" s="27"/>
      <c r="M83" s="22"/>
      <c r="N83" s="22"/>
      <c r="O83" s="22"/>
      <c r="P83" s="22"/>
      <c r="Q83" s="22"/>
      <c r="R83" s="22"/>
      <c r="S83" s="22"/>
      <c r="T83" s="22"/>
      <c r="U83" s="22"/>
    </row>
    <row r="84" spans="1:21" s="139" customFormat="1" x14ac:dyDescent="0.3">
      <c r="A84" s="21" t="str">
        <f>INDEX('Nov15'!A:A, MATCH('Dec15'!$E84, 'Nov15'!$E:$E, 0))</f>
        <v>D021</v>
      </c>
      <c r="B84" s="47" t="s">
        <v>5242</v>
      </c>
      <c r="C84" s="29">
        <v>42353</v>
      </c>
      <c r="D84" s="22">
        <v>20</v>
      </c>
      <c r="E84" s="28" t="s">
        <v>110</v>
      </c>
      <c r="F84" s="22">
        <v>20</v>
      </c>
      <c r="G84" s="26"/>
      <c r="H84" s="26"/>
      <c r="I84" s="22"/>
      <c r="J84" s="22"/>
      <c r="K84" s="22"/>
      <c r="L84" s="27"/>
      <c r="M84" s="22"/>
      <c r="N84" s="22"/>
      <c r="O84" s="22"/>
      <c r="P84" s="22"/>
      <c r="Q84" s="22"/>
      <c r="R84" s="22"/>
      <c r="S84" s="22"/>
      <c r="T84" s="22"/>
      <c r="U84" s="22"/>
    </row>
    <row r="85" spans="1:21" s="139" customFormat="1" x14ac:dyDescent="0.3">
      <c r="A85" s="21" t="str">
        <f>INDEX('Nov15'!A:A, MATCH('Dec15'!$E85, 'Nov15'!$E:$E, 0))</f>
        <v>H018</v>
      </c>
      <c r="B85" s="47" t="s">
        <v>5243</v>
      </c>
      <c r="C85" s="29">
        <v>42353</v>
      </c>
      <c r="D85" s="22">
        <v>20</v>
      </c>
      <c r="E85" s="28" t="s">
        <v>264</v>
      </c>
      <c r="F85" s="22">
        <v>20</v>
      </c>
      <c r="G85" s="26"/>
      <c r="H85" s="26"/>
      <c r="I85" s="22"/>
      <c r="J85" s="22"/>
      <c r="K85" s="22"/>
      <c r="L85" s="27"/>
      <c r="M85" s="22"/>
      <c r="N85" s="22"/>
      <c r="O85" s="22"/>
      <c r="P85" s="22"/>
      <c r="Q85" s="22"/>
      <c r="R85" s="22"/>
      <c r="S85" s="22"/>
      <c r="T85" s="22"/>
      <c r="U85" s="22"/>
    </row>
    <row r="86" spans="1:21" s="139" customFormat="1" x14ac:dyDescent="0.3">
      <c r="A86" s="21" t="str">
        <f>INDEX('Nov15'!A:A, MATCH('Dec15'!$E86, 'Nov15'!$E:$E, 0))</f>
        <v>D025</v>
      </c>
      <c r="B86" s="47" t="s">
        <v>5244</v>
      </c>
      <c r="C86" s="29">
        <v>42353</v>
      </c>
      <c r="D86" s="22">
        <v>20</v>
      </c>
      <c r="E86" s="28" t="s">
        <v>109</v>
      </c>
      <c r="F86" s="22">
        <v>20</v>
      </c>
      <c r="G86" s="22"/>
      <c r="H86" s="26"/>
      <c r="I86" s="22"/>
      <c r="J86" s="22"/>
      <c r="K86" s="22"/>
      <c r="L86" s="27"/>
      <c r="M86" s="22"/>
      <c r="N86" s="22"/>
      <c r="O86" s="22"/>
      <c r="P86" s="22"/>
      <c r="Q86" s="22"/>
      <c r="R86" s="22"/>
      <c r="S86" s="22"/>
      <c r="T86" s="22"/>
      <c r="U86" s="22"/>
    </row>
    <row r="87" spans="1:21" s="139" customFormat="1" x14ac:dyDescent="0.3">
      <c r="A87" s="21" t="str">
        <f>INDEX('Nov15'!A:A, MATCH('Dec15'!$E87, 'Nov15'!$E:$E, 0))</f>
        <v>K013</v>
      </c>
      <c r="B87" s="47" t="s">
        <v>5245</v>
      </c>
      <c r="C87" s="29">
        <v>42353</v>
      </c>
      <c r="D87" s="22">
        <v>20</v>
      </c>
      <c r="E87" s="28" t="s">
        <v>27</v>
      </c>
      <c r="F87" s="22">
        <v>20</v>
      </c>
      <c r="G87" s="26"/>
      <c r="H87" s="26"/>
      <c r="I87" s="22"/>
      <c r="J87" s="22"/>
      <c r="K87" s="22"/>
      <c r="L87" s="27"/>
      <c r="M87" s="22"/>
      <c r="N87" s="22"/>
      <c r="O87" s="22"/>
      <c r="P87" s="22"/>
      <c r="Q87" s="22"/>
      <c r="R87" s="22"/>
      <c r="S87" s="22"/>
      <c r="T87" s="22"/>
      <c r="U87" s="22"/>
    </row>
    <row r="88" spans="1:21" s="139" customFormat="1" x14ac:dyDescent="0.3">
      <c r="A88" s="21"/>
      <c r="B88" s="47" t="s">
        <v>5246</v>
      </c>
      <c r="C88" s="29">
        <v>42353</v>
      </c>
      <c r="D88" s="22">
        <v>-1666.95</v>
      </c>
      <c r="E88" s="28" t="s">
        <v>3</v>
      </c>
      <c r="F88" s="22"/>
      <c r="G88" s="26"/>
      <c r="H88" s="26"/>
      <c r="I88" s="22"/>
      <c r="J88" s="22"/>
      <c r="K88" s="22">
        <v>-1666.95</v>
      </c>
      <c r="L88" s="27"/>
      <c r="M88" s="22"/>
      <c r="N88" s="22"/>
      <c r="O88" s="22"/>
      <c r="P88" s="22"/>
      <c r="Q88" s="22"/>
      <c r="R88" s="22"/>
      <c r="S88" s="22"/>
      <c r="T88" s="22"/>
      <c r="U88" s="22"/>
    </row>
    <row r="89" spans="1:21" s="139" customFormat="1" x14ac:dyDescent="0.3">
      <c r="A89" s="21"/>
      <c r="B89" s="47"/>
      <c r="C89" s="29">
        <v>42352</v>
      </c>
      <c r="D89" s="22">
        <v>-423.41</v>
      </c>
      <c r="E89" s="28">
        <v>1599</v>
      </c>
      <c r="F89" s="22"/>
      <c r="G89" s="26"/>
      <c r="H89" s="26"/>
      <c r="I89" s="22"/>
      <c r="J89" s="22"/>
      <c r="K89" s="22"/>
      <c r="L89" s="27"/>
      <c r="M89" s="22"/>
      <c r="N89" s="22"/>
      <c r="O89" s="22"/>
      <c r="P89" s="22">
        <v>-423.41</v>
      </c>
      <c r="Q89" s="22"/>
      <c r="R89" s="22"/>
      <c r="S89" s="22"/>
      <c r="T89" s="22"/>
      <c r="U89" s="22"/>
    </row>
    <row r="90" spans="1:21" s="139" customFormat="1" x14ac:dyDescent="0.3">
      <c r="A90" s="21" t="str">
        <f>INDEX('Nov15'!A:A, MATCH('Dec15'!$E90, 'Nov15'!$E:$E, 0))</f>
        <v>M017</v>
      </c>
      <c r="B90" s="47" t="s">
        <v>5247</v>
      </c>
      <c r="C90" s="29">
        <v>42352</v>
      </c>
      <c r="D90" s="22">
        <v>20</v>
      </c>
      <c r="E90" s="28" t="s">
        <v>243</v>
      </c>
      <c r="F90" s="22">
        <v>20</v>
      </c>
      <c r="G90" s="26"/>
      <c r="H90" s="26"/>
      <c r="I90" s="22"/>
      <c r="J90" s="22"/>
      <c r="K90" s="22"/>
      <c r="L90" s="27"/>
      <c r="M90" s="22"/>
      <c r="N90" s="22"/>
      <c r="O90" s="22"/>
      <c r="P90" s="22"/>
      <c r="Q90" s="22"/>
      <c r="R90" s="22"/>
      <c r="S90" s="22"/>
      <c r="T90" s="22"/>
      <c r="U90" s="22"/>
    </row>
    <row r="91" spans="1:21" s="139" customFormat="1" x14ac:dyDescent="0.3">
      <c r="A91" s="21" t="str">
        <f>INDEX('Nov15'!A:A, MATCH('Dec15'!$E91, 'Nov15'!$E:$E, 0))</f>
        <v>M021</v>
      </c>
      <c r="B91" s="47" t="s">
        <v>5248</v>
      </c>
      <c r="C91" s="29">
        <v>42352</v>
      </c>
      <c r="D91" s="22">
        <v>20</v>
      </c>
      <c r="E91" s="28" t="s">
        <v>92</v>
      </c>
      <c r="F91" s="22">
        <v>20</v>
      </c>
      <c r="G91" s="26"/>
      <c r="H91" s="26"/>
      <c r="I91" s="22"/>
      <c r="J91" s="22"/>
      <c r="K91" s="22"/>
      <c r="L91" s="27"/>
      <c r="M91" s="22"/>
      <c r="N91" s="22"/>
      <c r="O91" s="22"/>
      <c r="P91" s="22"/>
      <c r="Q91" s="22"/>
      <c r="R91" s="22"/>
      <c r="S91" s="22"/>
      <c r="T91" s="22"/>
      <c r="U91" s="22"/>
    </row>
    <row r="92" spans="1:21" s="139" customFormat="1" x14ac:dyDescent="0.3">
      <c r="A92" s="21" t="str">
        <f>INDEX('Nov15'!A:A, MATCH('Dec15'!$E92, 'Nov15'!$E:$E, 0))</f>
        <v>K007</v>
      </c>
      <c r="B92" s="47" t="s">
        <v>5249</v>
      </c>
      <c r="C92" s="29">
        <v>42352</v>
      </c>
      <c r="D92" s="22">
        <v>20</v>
      </c>
      <c r="E92" s="28" t="s">
        <v>99</v>
      </c>
      <c r="F92" s="22">
        <v>20</v>
      </c>
      <c r="G92" s="26"/>
      <c r="H92" s="26"/>
      <c r="I92" s="22"/>
      <c r="J92" s="22"/>
      <c r="K92" s="22"/>
      <c r="L92" s="27"/>
      <c r="M92" s="22"/>
      <c r="N92" s="22"/>
      <c r="O92" s="22"/>
      <c r="P92" s="22"/>
      <c r="Q92" s="22"/>
      <c r="R92" s="22"/>
      <c r="S92" s="22"/>
      <c r="T92" s="22"/>
      <c r="U92" s="22"/>
    </row>
    <row r="93" spans="1:21" s="139" customFormat="1" x14ac:dyDescent="0.3">
      <c r="A93" s="21" t="str">
        <f>INDEX('Nov15'!A:A, MATCH('Dec15'!$E93, 'Nov15'!$E:$E, 0))</f>
        <v>D013</v>
      </c>
      <c r="B93" s="47" t="s">
        <v>5250</v>
      </c>
      <c r="C93" s="29">
        <v>42352</v>
      </c>
      <c r="D93" s="22">
        <v>20</v>
      </c>
      <c r="E93" s="28" t="s">
        <v>2748</v>
      </c>
      <c r="F93" s="22">
        <v>20</v>
      </c>
      <c r="G93" s="26"/>
      <c r="H93" s="26"/>
      <c r="I93" s="22"/>
      <c r="J93" s="22"/>
      <c r="K93" s="22"/>
      <c r="L93" s="27"/>
      <c r="M93" s="22"/>
      <c r="N93" s="22"/>
      <c r="O93" s="22"/>
      <c r="P93" s="22"/>
      <c r="Q93" s="22"/>
      <c r="R93" s="22"/>
      <c r="S93" s="22"/>
      <c r="T93" s="22"/>
      <c r="U93" s="22"/>
    </row>
    <row r="94" spans="1:21" s="139" customFormat="1" x14ac:dyDescent="0.3">
      <c r="A94" s="21"/>
      <c r="B94" s="47"/>
      <c r="C94" s="29">
        <v>42348</v>
      </c>
      <c r="D94" s="22">
        <v>-305.58999999999997</v>
      </c>
      <c r="E94" s="28" t="s">
        <v>3151</v>
      </c>
      <c r="F94" s="22"/>
      <c r="G94" s="26"/>
      <c r="H94" s="26"/>
      <c r="I94" s="22"/>
      <c r="J94" s="22">
        <v>-305.58999999999997</v>
      </c>
      <c r="K94" s="22"/>
      <c r="L94" s="27"/>
      <c r="M94" s="22"/>
      <c r="N94" s="22"/>
      <c r="O94" s="22"/>
      <c r="P94" s="22"/>
      <c r="Q94" s="22"/>
      <c r="R94" s="22"/>
      <c r="S94" s="22"/>
      <c r="T94" s="22"/>
      <c r="U94" s="22"/>
    </row>
    <row r="95" spans="1:21" s="139" customFormat="1" x14ac:dyDescent="0.3">
      <c r="A95" s="21" t="str">
        <f>INDEX('Nov15'!A:A, MATCH('Dec15'!$E95, 'Nov15'!$E:$E, 0))</f>
        <v>W033</v>
      </c>
      <c r="B95" s="47" t="s">
        <v>5251</v>
      </c>
      <c r="C95" s="29">
        <v>42348</v>
      </c>
      <c r="D95" s="22">
        <v>20</v>
      </c>
      <c r="E95" s="28" t="s">
        <v>497</v>
      </c>
      <c r="F95" s="22">
        <v>20</v>
      </c>
      <c r="G95" s="26"/>
      <c r="H95" s="26"/>
      <c r="I95" s="22"/>
      <c r="J95" s="22"/>
      <c r="K95" s="22"/>
      <c r="L95" s="27"/>
      <c r="M95" s="22"/>
      <c r="N95" s="22"/>
      <c r="O95" s="22"/>
      <c r="P95" s="22"/>
      <c r="Q95" s="22"/>
      <c r="R95" s="22"/>
      <c r="S95" s="22"/>
      <c r="T95" s="22"/>
      <c r="U95" s="22"/>
    </row>
    <row r="96" spans="1:21" s="139" customFormat="1" x14ac:dyDescent="0.3">
      <c r="A96" s="21"/>
      <c r="B96" s="47"/>
      <c r="C96" s="29">
        <v>42347</v>
      </c>
      <c r="D96" s="22">
        <v>-300</v>
      </c>
      <c r="E96" s="28">
        <v>1587</v>
      </c>
      <c r="F96" s="22"/>
      <c r="G96" s="26"/>
      <c r="H96" s="26"/>
      <c r="I96" s="22"/>
      <c r="K96" s="22"/>
      <c r="L96" s="27"/>
      <c r="M96" s="22"/>
      <c r="N96" s="22"/>
      <c r="O96" s="22"/>
      <c r="P96" s="22">
        <v>-300</v>
      </c>
      <c r="Q96" s="22"/>
      <c r="R96" s="22"/>
      <c r="S96" s="22"/>
      <c r="T96" s="22"/>
      <c r="U96" s="22"/>
    </row>
    <row r="97" spans="1:21" s="139" customFormat="1" x14ac:dyDescent="0.3">
      <c r="A97" s="21" t="s">
        <v>104</v>
      </c>
      <c r="B97" s="47" t="s">
        <v>5252</v>
      </c>
      <c r="C97" s="29">
        <v>42346</v>
      </c>
      <c r="D97" s="22">
        <v>120</v>
      </c>
      <c r="E97" s="28" t="s">
        <v>3152</v>
      </c>
      <c r="F97" s="22">
        <v>120</v>
      </c>
      <c r="G97" s="26"/>
      <c r="H97" s="26"/>
      <c r="J97" s="22"/>
      <c r="K97" s="22"/>
      <c r="L97" s="27"/>
      <c r="M97" s="22"/>
      <c r="N97" s="22"/>
      <c r="O97" s="22"/>
      <c r="P97" s="22"/>
      <c r="Q97" s="22"/>
      <c r="R97" s="22"/>
      <c r="S97" s="22"/>
      <c r="T97" s="22"/>
      <c r="U97" s="22"/>
    </row>
    <row r="98" spans="1:21" s="139" customFormat="1" x14ac:dyDescent="0.3">
      <c r="A98" s="21" t="str">
        <f>INDEX('Nov15'!A:A, MATCH('Dec15'!$E98, 'Nov15'!$E:$E, 0))</f>
        <v>A029</v>
      </c>
      <c r="B98" s="47" t="s">
        <v>5253</v>
      </c>
      <c r="C98" s="29">
        <v>42346</v>
      </c>
      <c r="D98" s="22">
        <v>20</v>
      </c>
      <c r="E98" s="28" t="s">
        <v>2663</v>
      </c>
      <c r="F98" s="22">
        <v>20</v>
      </c>
      <c r="G98" s="26"/>
      <c r="H98" s="26"/>
      <c r="J98" s="22"/>
      <c r="K98" s="22"/>
      <c r="L98" s="27"/>
      <c r="M98" s="22"/>
      <c r="N98" s="22"/>
      <c r="O98" s="22"/>
      <c r="P98" s="22"/>
      <c r="Q98" s="22"/>
      <c r="R98" s="22"/>
      <c r="S98" s="22"/>
      <c r="T98" s="22"/>
      <c r="U98" s="22"/>
    </row>
    <row r="99" spans="1:21" s="139" customFormat="1" x14ac:dyDescent="0.3">
      <c r="A99" s="21"/>
      <c r="B99" s="47" t="s">
        <v>5246</v>
      </c>
      <c r="C99" s="29">
        <v>42346</v>
      </c>
      <c r="D99" s="22">
        <v>-1328.13</v>
      </c>
      <c r="E99" s="28" t="s">
        <v>3</v>
      </c>
      <c r="F99" s="22"/>
      <c r="G99" s="26"/>
      <c r="H99" s="26"/>
      <c r="I99" s="22"/>
      <c r="J99" s="22"/>
      <c r="K99" s="22">
        <v>-1328.13</v>
      </c>
      <c r="L99" s="27"/>
      <c r="M99" s="22"/>
      <c r="N99" s="22"/>
      <c r="O99" s="22"/>
      <c r="P99" s="22"/>
      <c r="Q99" s="22"/>
      <c r="R99" s="22"/>
      <c r="S99" s="22"/>
      <c r="T99" s="22"/>
      <c r="U99" s="22"/>
    </row>
    <row r="100" spans="1:21" s="139" customFormat="1" x14ac:dyDescent="0.3">
      <c r="A100" s="21" t="str">
        <f>INDEX('Nov15'!A:A, MATCH('Dec15'!$E100, 'Nov15'!$E:$E, 0))</f>
        <v>T007</v>
      </c>
      <c r="B100" s="47" t="s">
        <v>5254</v>
      </c>
      <c r="C100" s="29">
        <v>42345</v>
      </c>
      <c r="D100" s="22">
        <v>20</v>
      </c>
      <c r="E100" s="28" t="s">
        <v>1</v>
      </c>
      <c r="F100" s="22">
        <v>20</v>
      </c>
      <c r="G100" s="26"/>
      <c r="H100" s="26"/>
      <c r="I100" s="22"/>
      <c r="J100" s="22"/>
      <c r="K100" s="22"/>
      <c r="L100" s="27"/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1" s="139" customFormat="1" x14ac:dyDescent="0.3">
      <c r="A101" s="21"/>
      <c r="B101" s="47"/>
      <c r="C101" s="29">
        <v>42342</v>
      </c>
      <c r="D101" s="22">
        <v>-800</v>
      </c>
      <c r="E101" s="28">
        <v>1595</v>
      </c>
      <c r="F101" s="22"/>
      <c r="G101" s="26"/>
      <c r="H101" s="26"/>
      <c r="I101" s="22"/>
      <c r="J101" s="22"/>
      <c r="K101" s="22"/>
      <c r="L101" s="27"/>
      <c r="M101" s="22"/>
      <c r="N101" s="22">
        <v>-800</v>
      </c>
      <c r="O101" s="22"/>
      <c r="P101" s="22"/>
      <c r="Q101" s="22"/>
      <c r="R101" s="22"/>
      <c r="S101" s="22"/>
      <c r="T101" s="22"/>
      <c r="U101" s="22"/>
    </row>
    <row r="102" spans="1:21" s="139" customFormat="1" x14ac:dyDescent="0.3">
      <c r="A102" s="21" t="s">
        <v>1693</v>
      </c>
      <c r="B102" s="47" t="s">
        <v>5255</v>
      </c>
      <c r="C102" s="29">
        <v>42342</v>
      </c>
      <c r="D102" s="22">
        <v>240</v>
      </c>
      <c r="E102" s="28" t="s">
        <v>3153</v>
      </c>
      <c r="F102" s="22">
        <v>240</v>
      </c>
      <c r="G102" s="26"/>
      <c r="H102" s="26"/>
      <c r="I102" s="22"/>
      <c r="J102" s="22"/>
      <c r="K102" s="22"/>
      <c r="L102" s="27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1" s="139" customFormat="1" x14ac:dyDescent="0.3">
      <c r="A103" s="21"/>
      <c r="B103" s="47"/>
      <c r="C103" s="29">
        <v>42341</v>
      </c>
      <c r="D103" s="22">
        <v>400</v>
      </c>
      <c r="E103" s="28" t="s">
        <v>3154</v>
      </c>
      <c r="F103" s="22"/>
      <c r="G103" s="26"/>
      <c r="H103" s="22">
        <v>400</v>
      </c>
      <c r="I103" s="22"/>
      <c r="J103" s="22"/>
      <c r="K103" s="22"/>
      <c r="L103" s="27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1" s="139" customFormat="1" x14ac:dyDescent="0.3">
      <c r="A104" s="21"/>
      <c r="B104" s="47"/>
      <c r="C104" s="29">
        <v>42341</v>
      </c>
      <c r="D104" s="22">
        <v>200</v>
      </c>
      <c r="E104" s="28" t="s">
        <v>3168</v>
      </c>
      <c r="F104" s="22"/>
      <c r="G104" s="26">
        <v>200</v>
      </c>
      <c r="H104" s="26"/>
      <c r="I104" s="22"/>
      <c r="J104" s="22"/>
      <c r="K104" s="22"/>
      <c r="L104" s="27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1" s="139" customFormat="1" x14ac:dyDescent="0.3">
      <c r="A105" s="21"/>
      <c r="B105" s="47"/>
      <c r="C105" s="29">
        <v>42340</v>
      </c>
      <c r="D105" s="22">
        <v>-1500</v>
      </c>
      <c r="E105" s="28">
        <v>1597</v>
      </c>
      <c r="F105" s="22"/>
      <c r="G105" s="26"/>
      <c r="H105" s="26"/>
      <c r="I105" s="22"/>
      <c r="J105" s="22"/>
      <c r="K105" s="22"/>
      <c r="L105" s="27"/>
      <c r="M105" s="22"/>
      <c r="N105" s="22"/>
      <c r="O105" s="22"/>
      <c r="P105" s="22">
        <v>-1500</v>
      </c>
      <c r="Q105" s="22"/>
      <c r="R105" s="22"/>
      <c r="S105" s="22"/>
      <c r="T105" s="22"/>
      <c r="U105" s="22"/>
    </row>
    <row r="106" spans="1:21" s="139" customFormat="1" x14ac:dyDescent="0.3">
      <c r="A106" s="21"/>
      <c r="B106" s="47"/>
      <c r="C106" s="29">
        <v>42340</v>
      </c>
      <c r="D106" s="22">
        <v>-1100</v>
      </c>
      <c r="E106" s="28">
        <v>1596</v>
      </c>
      <c r="F106" s="22"/>
      <c r="G106" s="26"/>
      <c r="H106" s="26"/>
      <c r="I106" s="22"/>
      <c r="J106" s="22"/>
      <c r="K106" s="22"/>
      <c r="L106" s="27"/>
      <c r="M106" s="22">
        <v>-1100</v>
      </c>
      <c r="N106" s="22"/>
      <c r="O106" s="22"/>
      <c r="P106" s="22"/>
      <c r="Q106" s="22"/>
      <c r="R106" s="22"/>
      <c r="S106" s="22"/>
      <c r="T106" s="22"/>
      <c r="U106" s="22"/>
    </row>
    <row r="107" spans="1:21" s="139" customFormat="1" x14ac:dyDescent="0.3">
      <c r="A107" s="21" t="str">
        <f>INDEX('Nov15'!A:A, MATCH('Dec15'!$E107, 'Nov15'!$E:$E, 0))</f>
        <v>S008</v>
      </c>
      <c r="B107" s="47" t="s">
        <v>5256</v>
      </c>
      <c r="C107" s="29">
        <v>42340</v>
      </c>
      <c r="D107" s="22">
        <v>20</v>
      </c>
      <c r="E107" s="28" t="s">
        <v>4</v>
      </c>
      <c r="F107" s="22">
        <v>20</v>
      </c>
      <c r="G107" s="26"/>
      <c r="H107" s="26"/>
      <c r="I107" s="22"/>
      <c r="J107" s="22"/>
      <c r="K107" s="22"/>
      <c r="L107" s="27"/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1:21" s="139" customFormat="1" x14ac:dyDescent="0.3">
      <c r="A108" s="21" t="str">
        <f>INDEX('Nov15'!A:A, MATCH('Dec15'!$E108, 'Nov15'!$E:$E, 0))</f>
        <v>S005</v>
      </c>
      <c r="B108" s="47" t="s">
        <v>5257</v>
      </c>
      <c r="C108" s="29">
        <v>42340</v>
      </c>
      <c r="D108" s="22">
        <v>20</v>
      </c>
      <c r="E108" s="28" t="s">
        <v>270</v>
      </c>
      <c r="F108" s="22">
        <v>20</v>
      </c>
      <c r="G108" s="26"/>
      <c r="H108" s="26"/>
      <c r="I108" s="22"/>
      <c r="J108" s="22"/>
      <c r="K108" s="22"/>
      <c r="L108" s="27"/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1:21" s="139" customFormat="1" x14ac:dyDescent="0.3">
      <c r="A109" s="21" t="str">
        <f>INDEX('Nov15'!A:A, MATCH('Dec15'!$E109, 'Nov15'!$E:$E, 0))</f>
        <v>S030</v>
      </c>
      <c r="B109" s="47" t="s">
        <v>5258</v>
      </c>
      <c r="C109" s="29">
        <v>42340</v>
      </c>
      <c r="D109" s="22">
        <v>20</v>
      </c>
      <c r="E109" s="28" t="s">
        <v>2669</v>
      </c>
      <c r="F109" s="22">
        <v>20</v>
      </c>
      <c r="G109" s="26"/>
      <c r="H109" s="26"/>
      <c r="I109" s="22"/>
      <c r="J109" s="22"/>
      <c r="K109" s="22"/>
      <c r="L109" s="27"/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1:21" s="139" customFormat="1" x14ac:dyDescent="0.3">
      <c r="A110" s="21" t="str">
        <f>INDEX('Nov15'!A:A, MATCH('Dec15'!$E110, 'Nov15'!$E:$E, 0))</f>
        <v>P013</v>
      </c>
      <c r="B110" s="47" t="s">
        <v>5259</v>
      </c>
      <c r="C110" s="29">
        <v>42339</v>
      </c>
      <c r="D110" s="22">
        <v>20</v>
      </c>
      <c r="E110" s="28" t="s">
        <v>7</v>
      </c>
      <c r="F110" s="22">
        <v>20</v>
      </c>
      <c r="G110" s="26"/>
      <c r="H110" s="26"/>
      <c r="I110" s="22"/>
      <c r="J110" s="22"/>
      <c r="K110" s="22"/>
      <c r="L110" s="27"/>
      <c r="M110" s="22"/>
      <c r="N110" s="22"/>
      <c r="O110" s="22"/>
      <c r="P110" s="22"/>
      <c r="Q110" s="22"/>
      <c r="R110" s="22"/>
      <c r="S110" s="22"/>
      <c r="T110" s="22"/>
      <c r="U110" s="22"/>
    </row>
    <row r="111" spans="1:21" s="139" customFormat="1" x14ac:dyDescent="0.3">
      <c r="A111" s="21" t="str">
        <f>INDEX('Nov15'!A:A, MATCH('Dec15'!$E111, 'Nov15'!$E:$E, 0))</f>
        <v>W004</v>
      </c>
      <c r="B111" s="47" t="s">
        <v>5260</v>
      </c>
      <c r="C111" s="29">
        <v>42339</v>
      </c>
      <c r="D111" s="22">
        <v>20</v>
      </c>
      <c r="E111" s="28" t="s">
        <v>201</v>
      </c>
      <c r="F111" s="22">
        <v>20</v>
      </c>
      <c r="G111" s="26"/>
      <c r="H111" s="26"/>
      <c r="I111" s="22"/>
      <c r="J111" s="22"/>
      <c r="K111" s="22"/>
      <c r="L111" s="27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21" s="139" customFormat="1" x14ac:dyDescent="0.3">
      <c r="A112" s="21" t="str">
        <f>INDEX('Nov15'!A:A, MATCH('Dec15'!$E112, 'Nov15'!$E:$E, 0))</f>
        <v>W039</v>
      </c>
      <c r="B112" s="47" t="s">
        <v>5261</v>
      </c>
      <c r="C112" s="29">
        <v>42339</v>
      </c>
      <c r="D112" s="22">
        <v>20</v>
      </c>
      <c r="E112" s="28" t="s">
        <v>6</v>
      </c>
      <c r="F112" s="22">
        <v>20</v>
      </c>
      <c r="G112" s="26"/>
      <c r="H112" s="26"/>
      <c r="I112" s="22"/>
      <c r="J112" s="22"/>
      <c r="K112" s="22"/>
      <c r="L112" s="27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8" s="139" customFormat="1" x14ac:dyDescent="0.3">
      <c r="A113" s="21" t="str">
        <f>INDEX('Nov15'!A:A, MATCH('Dec15'!$E113, 'Nov15'!$E:$E, 0))</f>
        <v>S010</v>
      </c>
      <c r="B113" s="47" t="s">
        <v>5262</v>
      </c>
      <c r="C113" s="29">
        <v>42339</v>
      </c>
      <c r="D113" s="22">
        <v>20</v>
      </c>
      <c r="E113" s="28" t="s">
        <v>289</v>
      </c>
      <c r="F113" s="22">
        <v>20</v>
      </c>
      <c r="G113" s="26"/>
      <c r="H113" s="26"/>
      <c r="I113" s="22"/>
      <c r="J113" s="22"/>
      <c r="K113" s="22"/>
      <c r="L113" s="27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8" s="139" customFormat="1" x14ac:dyDescent="0.3">
      <c r="A114" s="21" t="str">
        <f>INDEX('Nov15'!A:A, MATCH('Dec15'!$E114, 'Nov15'!$E:$E, 0))</f>
        <v>P014</v>
      </c>
      <c r="B114" s="47" t="s">
        <v>5263</v>
      </c>
      <c r="C114" s="29">
        <v>42339</v>
      </c>
      <c r="D114" s="22">
        <v>20</v>
      </c>
      <c r="E114" s="28" t="s">
        <v>100</v>
      </c>
      <c r="F114" s="22">
        <v>20</v>
      </c>
      <c r="G114" s="26"/>
      <c r="H114" s="26"/>
      <c r="I114" s="22"/>
      <c r="J114" s="22"/>
      <c r="K114" s="22"/>
      <c r="L114" s="27"/>
      <c r="M114" s="22"/>
      <c r="N114" s="22"/>
      <c r="O114" s="22"/>
      <c r="P114" s="22"/>
      <c r="Q114" s="22"/>
      <c r="R114" s="22"/>
      <c r="S114" s="22"/>
      <c r="T114" s="22"/>
      <c r="U114" s="22"/>
    </row>
    <row r="115" spans="1:28" s="139" customFormat="1" x14ac:dyDescent="0.3">
      <c r="A115" s="21" t="str">
        <f>INDEX('Nov15'!A:A, MATCH('Dec15'!$E115, 'Nov15'!$E:$E, 0))</f>
        <v>K023</v>
      </c>
      <c r="B115" s="47" t="s">
        <v>5264</v>
      </c>
      <c r="C115" s="29">
        <v>42339</v>
      </c>
      <c r="D115" s="22">
        <v>20</v>
      </c>
      <c r="E115" s="28" t="s">
        <v>8</v>
      </c>
      <c r="F115" s="22">
        <v>20</v>
      </c>
      <c r="G115" s="26"/>
      <c r="H115" s="26"/>
      <c r="I115" s="22"/>
      <c r="J115" s="22"/>
      <c r="K115" s="22"/>
      <c r="L115" s="27"/>
      <c r="M115" s="22"/>
      <c r="N115" s="22"/>
      <c r="O115" s="22"/>
      <c r="P115" s="22"/>
      <c r="Q115" s="22"/>
      <c r="R115" s="22"/>
      <c r="S115" s="22"/>
      <c r="T115" s="22"/>
      <c r="U115" s="22"/>
    </row>
    <row r="116" spans="1:28" s="139" customFormat="1" x14ac:dyDescent="0.3">
      <c r="A116" s="21" t="str">
        <f>INDEX('Nov15'!A:A, MATCH('Dec15'!$E116, 'Nov15'!$E:$E, 0))</f>
        <v>A021</v>
      </c>
      <c r="B116" s="47" t="s">
        <v>5265</v>
      </c>
      <c r="C116" s="29">
        <v>42339</v>
      </c>
      <c r="D116" s="22">
        <v>20</v>
      </c>
      <c r="E116" s="28" t="s">
        <v>10</v>
      </c>
      <c r="F116" s="22">
        <v>20</v>
      </c>
      <c r="G116" s="26"/>
      <c r="H116" s="26"/>
      <c r="I116" s="22"/>
      <c r="J116" s="22"/>
      <c r="K116" s="22"/>
      <c r="L116" s="27"/>
      <c r="M116" s="22"/>
      <c r="N116" s="22"/>
      <c r="O116" s="22"/>
      <c r="P116" s="22"/>
      <c r="Q116" s="22"/>
      <c r="R116" s="22"/>
      <c r="S116" s="22"/>
      <c r="T116" s="22"/>
      <c r="U116" s="22"/>
    </row>
    <row r="117" spans="1:28" s="139" customFormat="1" x14ac:dyDescent="0.3">
      <c r="A117" s="21" t="str">
        <f>INDEX('Nov15'!A:A, MATCH('Dec15'!$E117, 'Nov15'!$E:$E, 0))</f>
        <v>D018</v>
      </c>
      <c r="B117" s="47" t="s">
        <v>5266</v>
      </c>
      <c r="C117" s="29">
        <v>42339</v>
      </c>
      <c r="D117" s="22">
        <v>20</v>
      </c>
      <c r="E117" s="28" t="s">
        <v>9</v>
      </c>
      <c r="F117" s="22">
        <v>20</v>
      </c>
      <c r="G117" s="26"/>
      <c r="H117" s="26"/>
      <c r="I117" s="22"/>
      <c r="J117" s="22"/>
      <c r="K117" s="22"/>
      <c r="L117" s="27"/>
      <c r="M117" s="22"/>
      <c r="N117" s="22"/>
      <c r="O117" s="22"/>
      <c r="P117" s="22"/>
      <c r="Q117" s="22"/>
      <c r="R117" s="22"/>
      <c r="S117" s="22"/>
      <c r="T117" s="22"/>
      <c r="U117" s="22"/>
    </row>
    <row r="118" spans="1:28" s="139" customFormat="1" x14ac:dyDescent="0.3">
      <c r="A118" s="21"/>
      <c r="B118" s="47"/>
      <c r="C118" s="29"/>
      <c r="D118" s="22"/>
      <c r="E118" s="28"/>
      <c r="F118" s="22"/>
      <c r="G118" s="26"/>
      <c r="H118" s="26"/>
      <c r="I118" s="22"/>
      <c r="J118" s="22"/>
      <c r="K118" s="22"/>
      <c r="L118" s="27"/>
      <c r="M118" s="22"/>
      <c r="N118" s="22"/>
      <c r="O118" s="22"/>
      <c r="P118" s="22"/>
      <c r="Q118" s="22"/>
      <c r="R118" s="22"/>
      <c r="S118" s="22"/>
      <c r="T118" s="22"/>
      <c r="U118" s="22"/>
    </row>
    <row r="119" spans="1:28" s="139" customFormat="1" x14ac:dyDescent="0.3">
      <c r="A119" s="22"/>
      <c r="B119" s="47"/>
      <c r="C119" s="29"/>
      <c r="D119" s="22"/>
      <c r="E119" s="28"/>
      <c r="F119" s="26"/>
      <c r="G119" s="26"/>
      <c r="H119" s="26"/>
      <c r="I119" s="22"/>
      <c r="J119" s="22"/>
      <c r="K119" s="22"/>
      <c r="L119" s="27"/>
      <c r="M119" s="22"/>
      <c r="N119" s="22"/>
      <c r="O119" s="22"/>
      <c r="P119" s="22"/>
      <c r="Q119" s="22"/>
      <c r="R119" s="22"/>
      <c r="S119" s="22"/>
      <c r="T119" s="22"/>
      <c r="U119" s="22"/>
    </row>
    <row r="120" spans="1:28" x14ac:dyDescent="0.3">
      <c r="A120" s="29"/>
      <c r="B120" s="48"/>
      <c r="C120" s="29"/>
      <c r="D120" s="22">
        <v>38548.530000000006</v>
      </c>
      <c r="E120" s="21" t="s">
        <v>2986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2"/>
      <c r="P120" s="21"/>
      <c r="Q120" s="21"/>
      <c r="R120" s="21"/>
      <c r="S120" s="21"/>
      <c r="T120" s="21"/>
      <c r="U120" s="21"/>
      <c r="V120" s="2"/>
      <c r="W120" s="2"/>
      <c r="X120" s="2"/>
      <c r="Y120" s="2"/>
      <c r="Z120" s="2"/>
      <c r="AA120" s="2"/>
      <c r="AB120" s="5"/>
    </row>
    <row r="121" spans="1:28" x14ac:dyDescent="0.3">
      <c r="A121" s="29"/>
      <c r="B121" s="48"/>
      <c r="C121" s="29"/>
      <c r="D121" s="2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7"/>
      <c r="W121" s="7"/>
      <c r="X121" s="7"/>
      <c r="Y121" s="7"/>
      <c r="Z121" s="7"/>
      <c r="AA121" s="7"/>
      <c r="AB121" s="9"/>
    </row>
    <row r="122" spans="1:28" ht="15" thickBot="1" x14ac:dyDescent="0.35">
      <c r="A122" s="21"/>
      <c r="B122" s="49"/>
      <c r="C122" s="21"/>
      <c r="D122" s="22"/>
      <c r="E122" s="21"/>
      <c r="F122" s="37">
        <f t="shared" ref="F122:U122" si="0">SUM(F7:F121)</f>
        <v>3070</v>
      </c>
      <c r="G122" s="37">
        <f t="shared" si="0"/>
        <v>2850</v>
      </c>
      <c r="H122" s="37">
        <f t="shared" si="0"/>
        <v>400</v>
      </c>
      <c r="I122" s="37">
        <f t="shared" si="0"/>
        <v>0</v>
      </c>
      <c r="J122" s="37">
        <f t="shared" si="0"/>
        <v>-742.53</v>
      </c>
      <c r="K122" s="37">
        <f t="shared" si="0"/>
        <v>-2995.08</v>
      </c>
      <c r="L122" s="37">
        <f t="shared" si="0"/>
        <v>0</v>
      </c>
      <c r="M122" s="37">
        <f t="shared" si="0"/>
        <v>-1100</v>
      </c>
      <c r="N122" s="37">
        <f t="shared" si="0"/>
        <v>-800</v>
      </c>
      <c r="O122" s="37">
        <f t="shared" si="0"/>
        <v>0</v>
      </c>
      <c r="P122" s="37">
        <f t="shared" si="0"/>
        <v>-4122.6399999999994</v>
      </c>
      <c r="Q122" s="37">
        <f t="shared" si="0"/>
        <v>0</v>
      </c>
      <c r="R122" s="37">
        <f t="shared" si="0"/>
        <v>-15000</v>
      </c>
      <c r="S122" s="37">
        <f t="shared" si="0"/>
        <v>0</v>
      </c>
      <c r="T122" s="37">
        <f t="shared" si="0"/>
        <v>0</v>
      </c>
      <c r="U122" s="37">
        <f t="shared" si="0"/>
        <v>0</v>
      </c>
      <c r="V122" s="141">
        <f t="shared" ref="V122:AB122" si="1">SUM(V120:V121)</f>
        <v>0</v>
      </c>
      <c r="W122" s="141">
        <f t="shared" si="1"/>
        <v>0</v>
      </c>
      <c r="X122" s="141">
        <f t="shared" si="1"/>
        <v>0</v>
      </c>
      <c r="Y122" s="141">
        <f t="shared" si="1"/>
        <v>0</v>
      </c>
      <c r="Z122" s="141">
        <f t="shared" si="1"/>
        <v>0</v>
      </c>
      <c r="AA122" s="141">
        <f t="shared" si="1"/>
        <v>0</v>
      </c>
      <c r="AB122" s="141">
        <f t="shared" si="1"/>
        <v>0</v>
      </c>
    </row>
    <row r="123" spans="1:28" ht="15" thickTop="1" x14ac:dyDescent="0.3">
      <c r="B123" s="50"/>
      <c r="K123" s="4"/>
      <c r="O123" s="37"/>
    </row>
    <row r="124" spans="1:28" x14ac:dyDescent="0.3">
      <c r="B124" s="140"/>
      <c r="E124" s="52" t="s">
        <v>84</v>
      </c>
      <c r="F124" s="4">
        <f>SUM(F122:U122)</f>
        <v>-18440.25</v>
      </c>
    </row>
    <row r="125" spans="1:28" x14ac:dyDescent="0.3">
      <c r="B125" s="140"/>
      <c r="E125" s="74"/>
      <c r="F125" s="139"/>
    </row>
    <row r="126" spans="1:28" x14ac:dyDescent="0.3">
      <c r="B126" s="140"/>
      <c r="F126" s="71"/>
    </row>
    <row r="127" spans="1:28" x14ac:dyDescent="0.3">
      <c r="B127" s="140"/>
    </row>
    <row r="128" spans="1:28" x14ac:dyDescent="0.3">
      <c r="B128" s="140"/>
    </row>
    <row r="129" spans="2:2" x14ac:dyDescent="0.3">
      <c r="B129" s="140"/>
    </row>
    <row r="130" spans="2:2" x14ac:dyDescent="0.3">
      <c r="B130" s="140"/>
    </row>
    <row r="131" spans="2:2" x14ac:dyDescent="0.3">
      <c r="B131" s="140"/>
    </row>
  </sheetData>
  <mergeCells count="8">
    <mergeCell ref="F4:H4"/>
    <mergeCell ref="I4:U4"/>
    <mergeCell ref="F5:F6"/>
    <mergeCell ref="G5:G6"/>
    <mergeCell ref="H5:H6"/>
    <mergeCell ref="I5:I6"/>
    <mergeCell ref="J5:J6"/>
    <mergeCell ref="K5:K6"/>
  </mergeCells>
  <conditionalFormatting sqref="A118">
    <cfRule type="duplicateValues" dxfId="110" priority="118"/>
  </conditionalFormatting>
  <conditionalFormatting sqref="A19">
    <cfRule type="duplicateValues" dxfId="109" priority="11"/>
  </conditionalFormatting>
  <conditionalFormatting sqref="A20">
    <cfRule type="duplicateValues" dxfId="108" priority="10"/>
  </conditionalFormatting>
  <conditionalFormatting sqref="A21">
    <cfRule type="duplicateValues" dxfId="107" priority="9"/>
  </conditionalFormatting>
  <conditionalFormatting sqref="A22">
    <cfRule type="duplicateValues" dxfId="106" priority="8"/>
  </conditionalFormatting>
  <conditionalFormatting sqref="C64:C76">
    <cfRule type="duplicateValues" dxfId="105" priority="7"/>
  </conditionalFormatting>
  <conditionalFormatting sqref="A10 A32:A63 A77:A118 A13:A16">
    <cfRule type="duplicateValues" dxfId="104" priority="131"/>
  </conditionalFormatting>
  <conditionalFormatting sqref="A12">
    <cfRule type="duplicateValues" dxfId="103" priority="4"/>
  </conditionalFormatting>
  <conditionalFormatting sqref="A12">
    <cfRule type="duplicateValues" dxfId="102" priority="5"/>
  </conditionalFormatting>
  <conditionalFormatting sqref="A11">
    <cfRule type="duplicateValues" dxfId="101" priority="3"/>
  </conditionalFormatting>
  <conditionalFormatting sqref="A11">
    <cfRule type="duplicateValues" dxfId="100" priority="2"/>
  </conditionalFormatting>
  <conditionalFormatting sqref="B64:B76">
    <cfRule type="duplicateValues" dxfId="99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="85" zoomScaleNormal="85" workbookViewId="0">
      <pane xSplit="5" ySplit="10" topLeftCell="F17" activePane="bottomRight" state="frozen"/>
      <selection pane="topRight" activeCell="F1" sqref="F1"/>
      <selection pane="bottomLeft" activeCell="A11" sqref="A11"/>
      <selection pane="bottomRight" activeCell="E40" sqref="E40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1" width="12.6640625" style="138" customWidth="1"/>
    <col min="22" max="16384" width="9.109375" style="138"/>
  </cols>
  <sheetData>
    <row r="1" spans="1:21" s="139" customFormat="1" x14ac:dyDescent="0.3">
      <c r="E1" s="15"/>
      <c r="F1" s="10" t="s">
        <v>78</v>
      </c>
      <c r="G1" s="10"/>
      <c r="H1" s="10"/>
      <c r="I1" s="11"/>
    </row>
    <row r="2" spans="1:21" s="139" customFormat="1" x14ac:dyDescent="0.3">
      <c r="B2" s="43"/>
      <c r="E2" s="15"/>
      <c r="F2" s="11" t="s">
        <v>79</v>
      </c>
      <c r="G2" s="10"/>
      <c r="H2" s="10"/>
      <c r="I2" s="11"/>
    </row>
    <row r="3" spans="1:21" s="139" customFormat="1" x14ac:dyDescent="0.3">
      <c r="B3" s="43"/>
      <c r="E3" s="15"/>
      <c r="F3" s="11" t="s">
        <v>467</v>
      </c>
      <c r="G3" s="10"/>
      <c r="H3" s="10"/>
      <c r="I3" s="11"/>
    </row>
    <row r="4" spans="1:21" s="139" customFormat="1" x14ac:dyDescent="0.3">
      <c r="A4" s="20"/>
      <c r="B4" s="85"/>
      <c r="E4" s="31"/>
      <c r="F4" s="11"/>
      <c r="G4" s="10"/>
      <c r="H4" s="10"/>
      <c r="I4" s="11"/>
    </row>
    <row r="5" spans="1:21" s="139" customFormat="1" x14ac:dyDescent="0.3">
      <c r="B5" s="43"/>
      <c r="E5" s="15"/>
      <c r="F5" s="11"/>
      <c r="G5" s="10"/>
      <c r="H5" s="10"/>
      <c r="I5" s="11"/>
    </row>
    <row r="6" spans="1:21" s="139" customFormat="1" x14ac:dyDescent="0.3">
      <c r="A6" s="6"/>
      <c r="B6" s="44"/>
      <c r="C6" s="13"/>
      <c r="D6" s="6"/>
      <c r="E6" s="16"/>
      <c r="F6" s="421" t="s">
        <v>29</v>
      </c>
      <c r="G6" s="422"/>
      <c r="H6" s="422"/>
      <c r="I6" s="423" t="s">
        <v>33</v>
      </c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5"/>
    </row>
    <row r="7" spans="1:21" s="139" customForma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426" t="s">
        <v>374</v>
      </c>
      <c r="G7" s="428" t="s">
        <v>31</v>
      </c>
      <c r="H7" s="426" t="s">
        <v>375</v>
      </c>
      <c r="I7" s="430" t="s">
        <v>376</v>
      </c>
      <c r="J7" s="430" t="s">
        <v>2847</v>
      </c>
      <c r="K7" s="430" t="s">
        <v>381</v>
      </c>
      <c r="L7" s="106" t="s">
        <v>74</v>
      </c>
      <c r="M7" s="110" t="s">
        <v>82</v>
      </c>
      <c r="N7" s="106" t="s">
        <v>272</v>
      </c>
      <c r="O7" s="106" t="s">
        <v>76</v>
      </c>
      <c r="P7" s="106" t="s">
        <v>77</v>
      </c>
      <c r="Q7" s="105" t="s">
        <v>80</v>
      </c>
      <c r="R7" s="105"/>
      <c r="S7" s="112"/>
      <c r="T7" s="112"/>
      <c r="U7" s="112"/>
    </row>
    <row r="8" spans="1:21" s="139" customFormat="1" x14ac:dyDescent="0.3">
      <c r="A8" s="8"/>
      <c r="B8" s="46"/>
      <c r="C8" s="14"/>
      <c r="D8" s="8"/>
      <c r="E8" s="17"/>
      <c r="F8" s="427"/>
      <c r="G8" s="429"/>
      <c r="H8" s="427" t="s">
        <v>245</v>
      </c>
      <c r="I8" s="431"/>
      <c r="J8" s="431"/>
      <c r="K8" s="431"/>
      <c r="L8" s="108" t="s">
        <v>75</v>
      </c>
      <c r="M8" s="111" t="s">
        <v>83</v>
      </c>
      <c r="N8" s="107"/>
      <c r="O8" s="107"/>
      <c r="P8" s="107" t="s">
        <v>73</v>
      </c>
      <c r="Q8" s="107" t="s">
        <v>81</v>
      </c>
      <c r="R8" s="107"/>
      <c r="S8" s="107"/>
      <c r="T8" s="107"/>
      <c r="U8" s="107"/>
    </row>
    <row r="9" spans="1:21" s="139" customFormat="1" x14ac:dyDescent="0.3">
      <c r="A9" s="38"/>
      <c r="B9" s="47"/>
      <c r="C9" s="30"/>
      <c r="D9" s="22">
        <f>D10+D110</f>
        <v>38548.530000000006</v>
      </c>
      <c r="E9" s="25" t="s">
        <v>5357</v>
      </c>
      <c r="F9" s="26"/>
      <c r="G9" s="26"/>
      <c r="H9" s="26"/>
      <c r="I9" s="22"/>
      <c r="J9" s="22"/>
      <c r="K9" s="22"/>
      <c r="L9" s="27"/>
      <c r="M9" s="22"/>
      <c r="N9" s="22"/>
      <c r="O9" s="22"/>
      <c r="P9" s="22"/>
      <c r="Q9" s="22"/>
      <c r="R9" s="22"/>
      <c r="S9" s="22"/>
      <c r="T9" s="22"/>
      <c r="U9" s="22"/>
    </row>
    <row r="10" spans="1:21" s="139" customFormat="1" x14ac:dyDescent="0.3">
      <c r="A10" s="22"/>
      <c r="B10" s="47"/>
      <c r="C10" s="29"/>
      <c r="D10" s="22">
        <f>SUM(D11:D108)</f>
        <v>29108.699999999997</v>
      </c>
      <c r="E10" s="28" t="s">
        <v>84</v>
      </c>
      <c r="F10" s="26"/>
      <c r="G10" s="26"/>
      <c r="H10" s="26"/>
      <c r="I10" s="22"/>
      <c r="J10" s="22"/>
      <c r="K10" s="22"/>
      <c r="L10" s="27"/>
      <c r="M10" s="22"/>
      <c r="N10" s="22"/>
      <c r="O10" s="22"/>
      <c r="P10" s="22"/>
      <c r="Q10" s="22"/>
      <c r="R10" s="22"/>
      <c r="S10" s="22"/>
      <c r="T10" s="22"/>
      <c r="U10" s="22"/>
    </row>
    <row r="11" spans="1:21" s="139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7"/>
      <c r="M11" s="22"/>
      <c r="N11" s="22"/>
      <c r="O11" s="22"/>
      <c r="P11" s="22"/>
      <c r="Q11" s="22"/>
      <c r="R11" s="22"/>
      <c r="S11" s="22"/>
      <c r="T11" s="22"/>
      <c r="U11" s="22"/>
    </row>
    <row r="12" spans="1:21" s="139" customFormat="1" x14ac:dyDescent="0.3">
      <c r="A12" s="21"/>
      <c r="B12" s="47"/>
      <c r="C12" s="29">
        <v>42338</v>
      </c>
      <c r="D12" s="22">
        <v>-738.68</v>
      </c>
      <c r="E12" s="28">
        <v>1591</v>
      </c>
      <c r="F12" s="26"/>
      <c r="G12" s="26"/>
      <c r="H12" s="26"/>
      <c r="I12" s="22"/>
      <c r="J12" s="22"/>
      <c r="K12" s="22"/>
      <c r="L12" s="27"/>
      <c r="M12" s="22"/>
      <c r="N12" s="22"/>
      <c r="O12" s="22"/>
      <c r="P12" s="22">
        <v>-738.68</v>
      </c>
      <c r="Q12" s="22"/>
      <c r="R12" s="22"/>
      <c r="S12" s="22"/>
      <c r="T12" s="22"/>
      <c r="U12" s="22"/>
    </row>
    <row r="13" spans="1:21" s="139" customFormat="1" x14ac:dyDescent="0.3">
      <c r="A13" s="21"/>
      <c r="B13" s="47"/>
      <c r="C13" s="29">
        <v>42338</v>
      </c>
      <c r="D13" s="22">
        <v>-495</v>
      </c>
      <c r="E13" s="28">
        <v>1593</v>
      </c>
      <c r="F13" s="26"/>
      <c r="G13" s="26"/>
      <c r="H13" s="26"/>
      <c r="I13" s="22"/>
      <c r="J13" s="22"/>
      <c r="K13" s="22"/>
      <c r="L13" s="27"/>
      <c r="M13" s="22"/>
      <c r="N13" s="22"/>
      <c r="O13" s="22"/>
      <c r="P13" s="22">
        <v>-495</v>
      </c>
      <c r="Q13" s="22"/>
      <c r="R13" s="22"/>
      <c r="S13" s="22"/>
      <c r="T13" s="22"/>
      <c r="U13" s="22"/>
    </row>
    <row r="14" spans="1:21" s="139" customFormat="1" x14ac:dyDescent="0.3">
      <c r="A14" s="21"/>
      <c r="B14" s="47"/>
      <c r="C14" s="29">
        <v>42338</v>
      </c>
      <c r="D14" s="22">
        <v>-113.62</v>
      </c>
      <c r="E14" s="28">
        <v>1589</v>
      </c>
      <c r="F14" s="26"/>
      <c r="G14" s="26"/>
      <c r="H14" s="26"/>
      <c r="I14" s="22"/>
      <c r="J14" s="22"/>
      <c r="K14" s="22"/>
      <c r="L14" s="27"/>
      <c r="M14" s="22"/>
      <c r="N14" s="22"/>
      <c r="O14" s="22"/>
      <c r="P14" s="22">
        <v>-113.62</v>
      </c>
      <c r="Q14" s="22"/>
      <c r="R14" s="22"/>
      <c r="S14" s="22"/>
      <c r="T14" s="22"/>
      <c r="U14" s="22"/>
    </row>
    <row r="15" spans="1:21" s="139" customFormat="1" x14ac:dyDescent="0.3">
      <c r="A15" s="21"/>
      <c r="B15" s="47"/>
      <c r="C15" s="29">
        <v>42338</v>
      </c>
      <c r="D15" s="22">
        <v>-110</v>
      </c>
      <c r="E15" s="28">
        <v>1590</v>
      </c>
      <c r="F15" s="26"/>
      <c r="G15" s="26"/>
      <c r="H15" s="26"/>
      <c r="I15" s="22"/>
      <c r="J15" s="22"/>
      <c r="K15" s="22"/>
      <c r="L15" s="27"/>
      <c r="M15" s="22"/>
      <c r="N15" s="22"/>
      <c r="O15" s="22"/>
      <c r="P15" s="22">
        <v>-110</v>
      </c>
      <c r="Q15" s="22"/>
      <c r="R15" s="22"/>
      <c r="S15" s="22"/>
      <c r="T15" s="22"/>
      <c r="U15" s="22"/>
    </row>
    <row r="16" spans="1:21" s="139" customFormat="1" x14ac:dyDescent="0.3">
      <c r="A16" s="21" t="s">
        <v>435</v>
      </c>
      <c r="B16" s="47" t="s">
        <v>3159</v>
      </c>
      <c r="C16" s="29">
        <v>42338</v>
      </c>
      <c r="D16" s="22">
        <v>100</v>
      </c>
      <c r="E16" s="28" t="s">
        <v>3155</v>
      </c>
      <c r="F16" s="22">
        <v>100</v>
      </c>
      <c r="G16" s="26"/>
      <c r="H16" s="26"/>
      <c r="I16" s="22"/>
      <c r="J16" s="22"/>
      <c r="K16" s="22"/>
      <c r="L16" s="27"/>
      <c r="M16" s="22"/>
      <c r="N16" s="22"/>
      <c r="O16" s="22"/>
      <c r="P16" s="22"/>
      <c r="Q16" s="22"/>
      <c r="R16" s="22"/>
      <c r="S16" s="22"/>
      <c r="T16" s="22"/>
      <c r="U16" s="22"/>
    </row>
    <row r="17" spans="1:21" s="139" customFormat="1" x14ac:dyDescent="0.3">
      <c r="A17" s="21" t="s">
        <v>1833</v>
      </c>
      <c r="B17" s="47" t="s">
        <v>3160</v>
      </c>
      <c r="C17" s="29">
        <v>42338</v>
      </c>
      <c r="D17" s="22">
        <v>20</v>
      </c>
      <c r="E17" s="28" t="s">
        <v>2846</v>
      </c>
      <c r="F17" s="22">
        <v>20</v>
      </c>
      <c r="G17" s="26"/>
      <c r="H17" s="26"/>
      <c r="I17" s="22"/>
      <c r="J17" s="22"/>
      <c r="K17" s="22"/>
      <c r="L17" s="27"/>
      <c r="M17" s="22"/>
      <c r="N17" s="22"/>
      <c r="O17" s="22"/>
      <c r="P17" s="22"/>
      <c r="Q17" s="22"/>
      <c r="R17" s="22"/>
      <c r="S17" s="22"/>
      <c r="T17" s="22"/>
      <c r="U17" s="22"/>
    </row>
    <row r="18" spans="1:21" s="139" customFormat="1" x14ac:dyDescent="0.3">
      <c r="A18" s="21" t="str">
        <f>INDEX(Sept15!A:A, MATCH('Nov15'!$E18, Sept15!$E:$E, 0))</f>
        <v>R024</v>
      </c>
      <c r="B18" s="47" t="s">
        <v>3161</v>
      </c>
      <c r="C18" s="29">
        <v>42338</v>
      </c>
      <c r="D18" s="22">
        <v>20</v>
      </c>
      <c r="E18" s="28" t="s">
        <v>11</v>
      </c>
      <c r="F18" s="22">
        <v>20</v>
      </c>
      <c r="G18" s="26"/>
      <c r="H18" s="26"/>
      <c r="I18" s="22"/>
      <c r="J18" s="22"/>
      <c r="K18" s="22"/>
      <c r="L18" s="27"/>
      <c r="M18" s="22"/>
      <c r="N18" s="22"/>
      <c r="O18" s="22"/>
      <c r="P18" s="22"/>
      <c r="Q18" s="22"/>
      <c r="R18" s="22"/>
      <c r="S18" s="22"/>
      <c r="T18" s="22"/>
      <c r="U18" s="22"/>
    </row>
    <row r="19" spans="1:21" s="139" customFormat="1" x14ac:dyDescent="0.3">
      <c r="A19" s="21" t="str">
        <f>INDEX(Sept15!A:A, MATCH('Nov15'!$E19, Sept15!$E:$E, 0))</f>
        <v>G004</v>
      </c>
      <c r="B19" s="47" t="s">
        <v>3162</v>
      </c>
      <c r="C19" s="29">
        <v>42338</v>
      </c>
      <c r="D19" s="22">
        <v>20</v>
      </c>
      <c r="E19" s="28" t="s">
        <v>13</v>
      </c>
      <c r="F19" s="22">
        <v>20</v>
      </c>
      <c r="G19" s="26"/>
      <c r="H19" s="26"/>
      <c r="I19" s="22"/>
      <c r="J19" s="22"/>
      <c r="K19" s="22"/>
      <c r="L19" s="27"/>
      <c r="M19" s="22"/>
      <c r="N19" s="22"/>
      <c r="O19" s="22"/>
      <c r="P19" s="22"/>
      <c r="Q19" s="22"/>
      <c r="R19" s="22"/>
      <c r="S19" s="22"/>
      <c r="T19" s="22"/>
      <c r="U19" s="22"/>
    </row>
    <row r="20" spans="1:21" s="139" customFormat="1" x14ac:dyDescent="0.3">
      <c r="A20" s="21" t="str">
        <f>INDEX(Sept15!A:A, MATCH('Nov15'!$E20, Sept15!$E:$E, 0))</f>
        <v>R001</v>
      </c>
      <c r="B20" s="47" t="s">
        <v>3163</v>
      </c>
      <c r="C20" s="29">
        <v>42338</v>
      </c>
      <c r="D20" s="22">
        <v>20</v>
      </c>
      <c r="E20" s="28" t="s">
        <v>14</v>
      </c>
      <c r="F20" s="22">
        <v>20</v>
      </c>
      <c r="G20" s="26"/>
      <c r="H20" s="26"/>
      <c r="I20" s="22"/>
      <c r="J20" s="22"/>
      <c r="K20" s="22"/>
      <c r="L20" s="27"/>
      <c r="M20" s="22"/>
      <c r="N20" s="22"/>
      <c r="O20" s="22"/>
      <c r="P20" s="22"/>
      <c r="Q20" s="22"/>
      <c r="R20" s="22"/>
      <c r="S20" s="22"/>
      <c r="T20" s="22"/>
      <c r="U20" s="22"/>
    </row>
    <row r="21" spans="1:21" s="139" customFormat="1" x14ac:dyDescent="0.3">
      <c r="A21" s="21" t="s">
        <v>2594</v>
      </c>
      <c r="B21" s="47" t="s">
        <v>3158</v>
      </c>
      <c r="C21" s="29">
        <v>42338</v>
      </c>
      <c r="D21" s="22">
        <v>20</v>
      </c>
      <c r="E21" s="28" t="s">
        <v>3156</v>
      </c>
      <c r="F21" s="22">
        <v>20</v>
      </c>
      <c r="G21" s="26"/>
      <c r="H21" s="26"/>
      <c r="I21" s="22"/>
      <c r="J21" s="22"/>
      <c r="K21" s="22"/>
      <c r="L21" s="27"/>
      <c r="M21" s="22"/>
      <c r="N21" s="22"/>
      <c r="O21" s="22"/>
      <c r="P21" s="22"/>
      <c r="Q21" s="22"/>
      <c r="R21" s="22"/>
      <c r="S21" s="22"/>
      <c r="T21" s="22"/>
      <c r="U21" s="22"/>
    </row>
    <row r="22" spans="1:21" s="139" customFormat="1" x14ac:dyDescent="0.3">
      <c r="A22" s="21" t="str">
        <f>INDEX(Sept15!A:A, MATCH('Nov15'!$E22, Sept15!$E:$E, 0))</f>
        <v>H017</v>
      </c>
      <c r="B22" s="47" t="s">
        <v>3157</v>
      </c>
      <c r="C22" s="29">
        <v>42338</v>
      </c>
      <c r="D22" s="22">
        <v>20</v>
      </c>
      <c r="E22" s="28" t="s">
        <v>12</v>
      </c>
      <c r="F22" s="22">
        <v>20</v>
      </c>
      <c r="G22" s="26"/>
      <c r="H22" s="26"/>
      <c r="I22" s="22"/>
      <c r="J22" s="22"/>
      <c r="K22" s="22"/>
      <c r="L22" s="27"/>
      <c r="M22" s="22"/>
      <c r="N22" s="22"/>
      <c r="O22" s="22"/>
      <c r="P22" s="22"/>
      <c r="Q22" s="22"/>
      <c r="R22" s="22"/>
      <c r="S22" s="22"/>
      <c r="T22" s="22"/>
      <c r="U22" s="22"/>
    </row>
    <row r="23" spans="1:21" s="139" customFormat="1" x14ac:dyDescent="0.3">
      <c r="A23" s="21"/>
      <c r="B23" s="47"/>
      <c r="C23" s="29">
        <v>42335</v>
      </c>
      <c r="D23" s="22">
        <v>250</v>
      </c>
      <c r="E23" s="28" t="s">
        <v>2870</v>
      </c>
      <c r="F23" s="22"/>
      <c r="G23" s="26"/>
      <c r="H23" s="26">
        <v>250</v>
      </c>
      <c r="I23" s="22"/>
      <c r="J23" s="22"/>
      <c r="K23" s="22"/>
      <c r="L23" s="27"/>
      <c r="M23" s="22"/>
      <c r="N23" s="22"/>
      <c r="O23" s="22"/>
      <c r="P23" s="22"/>
      <c r="Q23" s="22"/>
      <c r="R23" s="22"/>
      <c r="S23" s="22"/>
      <c r="T23" s="22"/>
      <c r="U23" s="22"/>
    </row>
    <row r="24" spans="1:21" s="139" customFormat="1" x14ac:dyDescent="0.3">
      <c r="A24" s="21"/>
      <c r="B24" s="47"/>
      <c r="C24" s="29">
        <v>42335</v>
      </c>
      <c r="D24" s="22">
        <v>230</v>
      </c>
      <c r="E24" s="28" t="s">
        <v>2871</v>
      </c>
      <c r="F24" s="22"/>
      <c r="G24" s="32"/>
      <c r="H24" s="26">
        <v>230</v>
      </c>
      <c r="I24" s="22"/>
      <c r="J24" s="22"/>
      <c r="K24" s="22"/>
      <c r="L24" s="27"/>
      <c r="M24" s="22"/>
      <c r="N24" s="22"/>
      <c r="O24" s="22"/>
      <c r="P24" s="22"/>
      <c r="Q24" s="22"/>
      <c r="R24" s="22"/>
      <c r="S24" s="22"/>
      <c r="T24" s="22"/>
      <c r="U24" s="22"/>
    </row>
    <row r="25" spans="1:21" s="139" customFormat="1" x14ac:dyDescent="0.3">
      <c r="A25" s="21" t="str">
        <f>INDEX(Sept15!A:A, MATCH('Nov15'!$E25, Sept15!$E:$E, 0))</f>
        <v>D002</v>
      </c>
      <c r="B25" s="47" t="s">
        <v>3052</v>
      </c>
      <c r="C25" s="29">
        <v>42335</v>
      </c>
      <c r="D25" s="22">
        <v>30</v>
      </c>
      <c r="E25" s="28" t="s">
        <v>15</v>
      </c>
      <c r="F25" s="22">
        <v>30</v>
      </c>
      <c r="G25" s="32"/>
      <c r="H25" s="26"/>
      <c r="I25" s="22"/>
      <c r="J25" s="22"/>
      <c r="K25" s="22"/>
      <c r="L25" s="27"/>
      <c r="M25" s="22"/>
      <c r="N25" s="22"/>
      <c r="O25" s="22"/>
      <c r="P25" s="22"/>
      <c r="Q25" s="22"/>
      <c r="R25" s="22"/>
      <c r="S25" s="22"/>
      <c r="T25" s="22"/>
      <c r="U25" s="22"/>
    </row>
    <row r="26" spans="1:21" s="139" customFormat="1" x14ac:dyDescent="0.3">
      <c r="A26" s="21" t="s">
        <v>3029</v>
      </c>
      <c r="B26" s="47" t="s">
        <v>3051</v>
      </c>
      <c r="C26" s="124">
        <v>42335</v>
      </c>
      <c r="D26" s="122">
        <v>20</v>
      </c>
      <c r="E26" s="219" t="s">
        <v>2872</v>
      </c>
      <c r="F26" s="22">
        <v>20</v>
      </c>
      <c r="G26" s="26"/>
      <c r="H26" s="26"/>
      <c r="I26" s="22"/>
      <c r="J26" s="22"/>
      <c r="K26" s="22"/>
      <c r="L26" s="27"/>
      <c r="M26" s="22"/>
      <c r="N26" s="22"/>
      <c r="O26" s="22"/>
      <c r="P26" s="22"/>
      <c r="Q26" s="22"/>
      <c r="R26" s="22"/>
      <c r="S26" s="22"/>
      <c r="T26" s="22"/>
      <c r="U26" s="22"/>
    </row>
    <row r="27" spans="1:21" s="139" customFormat="1" x14ac:dyDescent="0.3">
      <c r="A27" s="21" t="str">
        <f>INDEX(Sept15!A:A, MATCH('Nov15'!$E27, Sept15!$E:$E, 0))</f>
        <v>M015</v>
      </c>
      <c r="B27" s="47" t="s">
        <v>3050</v>
      </c>
      <c r="C27" s="29">
        <v>42335</v>
      </c>
      <c r="D27" s="22">
        <v>20</v>
      </c>
      <c r="E27" s="28" t="s">
        <v>2752</v>
      </c>
      <c r="F27" s="22">
        <v>20</v>
      </c>
      <c r="G27" s="26"/>
      <c r="H27" s="26"/>
      <c r="I27" s="22"/>
      <c r="J27" s="22"/>
      <c r="K27" s="22"/>
      <c r="L27" s="27"/>
      <c r="M27" s="22"/>
      <c r="N27" s="22"/>
      <c r="O27" s="22"/>
      <c r="P27" s="22"/>
      <c r="Q27" s="22"/>
      <c r="R27" s="22"/>
      <c r="S27" s="22"/>
      <c r="T27" s="22"/>
      <c r="U27" s="22"/>
    </row>
    <row r="28" spans="1:21" s="139" customFormat="1" x14ac:dyDescent="0.3">
      <c r="A28" s="21"/>
      <c r="B28" s="47"/>
      <c r="C28" s="103">
        <v>42333</v>
      </c>
      <c r="D28" s="40">
        <v>-739.09</v>
      </c>
      <c r="E28" s="215">
        <v>1592</v>
      </c>
      <c r="F28" s="22"/>
      <c r="G28" s="26"/>
      <c r="H28" s="26"/>
      <c r="I28" s="22"/>
      <c r="J28" s="22"/>
      <c r="K28" s="22"/>
      <c r="L28" s="27"/>
      <c r="M28" s="22"/>
      <c r="N28" s="22"/>
      <c r="O28" s="22"/>
      <c r="P28" s="40">
        <v>-739.09</v>
      </c>
      <c r="Q28" s="22"/>
      <c r="R28" s="22"/>
      <c r="S28" s="22"/>
      <c r="T28" s="22"/>
      <c r="U28" s="22"/>
    </row>
    <row r="29" spans="1:21" s="139" customFormat="1" x14ac:dyDescent="0.3">
      <c r="A29" s="21"/>
      <c r="B29" s="47"/>
      <c r="C29" s="29">
        <v>42333</v>
      </c>
      <c r="D29" s="22">
        <v>1000</v>
      </c>
      <c r="E29" s="28" t="s">
        <v>2873</v>
      </c>
      <c r="F29" s="22"/>
      <c r="G29" s="26">
        <v>1000</v>
      </c>
      <c r="H29" s="26"/>
      <c r="I29" s="22"/>
      <c r="J29" s="22"/>
      <c r="K29" s="22"/>
      <c r="L29" s="27"/>
      <c r="M29" s="22"/>
      <c r="N29" s="22"/>
      <c r="O29" s="22"/>
      <c r="P29" s="22"/>
      <c r="Q29" s="22"/>
      <c r="R29" s="22"/>
      <c r="S29" s="22"/>
      <c r="T29" s="22"/>
      <c r="U29" s="22"/>
    </row>
    <row r="30" spans="1:21" s="139" customFormat="1" x14ac:dyDescent="0.3">
      <c r="A30" s="21" t="str">
        <f>INDEX(Sept15!A:A, MATCH('Nov15'!$E30, Sept15!$E:$E, 0))</f>
        <v>H016</v>
      </c>
      <c r="B30" s="47" t="s">
        <v>3049</v>
      </c>
      <c r="C30" s="29">
        <v>42333</v>
      </c>
      <c r="D30" s="22">
        <v>20</v>
      </c>
      <c r="E30" s="28" t="s">
        <v>107</v>
      </c>
      <c r="F30" s="22">
        <v>20</v>
      </c>
      <c r="G30" s="26"/>
      <c r="H30" s="26"/>
      <c r="I30" s="22"/>
      <c r="J30" s="22"/>
      <c r="K30" s="22"/>
      <c r="L30" s="27"/>
      <c r="M30" s="22"/>
      <c r="N30" s="22"/>
      <c r="O30" s="22"/>
      <c r="P30" s="22"/>
      <c r="Q30" s="22"/>
      <c r="R30" s="22"/>
      <c r="S30" s="22"/>
      <c r="T30" s="22"/>
      <c r="U30" s="22"/>
    </row>
    <row r="31" spans="1:21" s="139" customFormat="1" x14ac:dyDescent="0.3">
      <c r="A31" s="21" t="str">
        <f>INDEX(Sept15!A:A, MATCH('Nov15'!$E31, Sept15!$E:$E, 0))</f>
        <v>W041</v>
      </c>
      <c r="B31" s="47" t="s">
        <v>3048</v>
      </c>
      <c r="C31" s="29">
        <v>42333</v>
      </c>
      <c r="D31" s="22">
        <v>20</v>
      </c>
      <c r="E31" s="28" t="s">
        <v>17</v>
      </c>
      <c r="F31" s="22">
        <v>20</v>
      </c>
      <c r="G31" s="26"/>
      <c r="H31" s="26"/>
      <c r="I31" s="22"/>
      <c r="J31" s="22"/>
      <c r="K31" s="22"/>
      <c r="L31" s="27"/>
      <c r="M31" s="22"/>
      <c r="N31" s="22"/>
      <c r="O31" s="22"/>
      <c r="P31" s="22"/>
      <c r="Q31" s="22"/>
      <c r="R31" s="22"/>
      <c r="S31" s="22"/>
      <c r="T31" s="22"/>
      <c r="U31" s="22"/>
    </row>
    <row r="32" spans="1:21" s="139" customFormat="1" x14ac:dyDescent="0.3">
      <c r="A32" s="21" t="str">
        <f>INDEX(Sept15!A:A, MATCH('Nov15'!$E32, Sept15!$E:$E, 0))</f>
        <v>P017</v>
      </c>
      <c r="B32" s="47" t="s">
        <v>3047</v>
      </c>
      <c r="C32" s="29">
        <v>42332</v>
      </c>
      <c r="D32" s="22">
        <v>20</v>
      </c>
      <c r="E32" s="28" t="s">
        <v>19</v>
      </c>
      <c r="F32" s="22">
        <v>20</v>
      </c>
      <c r="G32" s="26"/>
      <c r="H32" s="26"/>
      <c r="I32" s="22"/>
      <c r="J32" s="22"/>
      <c r="K32" s="22"/>
      <c r="L32" s="27"/>
      <c r="M32" s="22"/>
      <c r="N32" s="22"/>
      <c r="O32" s="22"/>
      <c r="P32" s="22"/>
      <c r="Q32" s="22"/>
      <c r="R32" s="22"/>
      <c r="S32" s="22"/>
      <c r="T32" s="22"/>
      <c r="U32" s="22"/>
    </row>
    <row r="33" spans="1:21" s="139" customFormat="1" x14ac:dyDescent="0.3">
      <c r="A33" s="21"/>
      <c r="B33" s="47"/>
      <c r="C33" s="29">
        <v>42331</v>
      </c>
      <c r="D33" s="22">
        <v>18559.599999999999</v>
      </c>
      <c r="E33" s="28" t="s">
        <v>2886</v>
      </c>
      <c r="F33" s="22"/>
      <c r="G33" s="26"/>
      <c r="H33" s="22">
        <v>18559.599999999999</v>
      </c>
      <c r="I33" s="22"/>
      <c r="J33" s="22"/>
      <c r="K33" s="22"/>
      <c r="L33" s="27"/>
      <c r="M33" s="22"/>
      <c r="N33" s="22"/>
      <c r="O33" s="22"/>
      <c r="P33" s="22"/>
      <c r="Q33" s="22"/>
      <c r="R33" s="22"/>
      <c r="S33" s="22"/>
      <c r="T33" s="22"/>
      <c r="U33" s="22"/>
    </row>
    <row r="34" spans="1:21" s="139" customFormat="1" x14ac:dyDescent="0.3">
      <c r="A34" s="21"/>
      <c r="B34" s="47"/>
      <c r="C34" s="216">
        <v>42331</v>
      </c>
      <c r="D34" s="217">
        <v>1200</v>
      </c>
      <c r="E34" s="218" t="s">
        <v>0</v>
      </c>
      <c r="F34" s="22"/>
      <c r="G34" s="26"/>
      <c r="H34" s="26"/>
      <c r="I34" s="22"/>
      <c r="J34" s="22"/>
      <c r="K34" s="22"/>
      <c r="L34" s="27"/>
      <c r="M34" s="22"/>
      <c r="N34" s="22"/>
      <c r="O34" s="22"/>
      <c r="P34" s="22"/>
      <c r="Q34" s="22"/>
      <c r="R34" s="22"/>
      <c r="S34" s="22"/>
      <c r="T34" s="22"/>
      <c r="U34" s="22"/>
    </row>
    <row r="35" spans="1:21" s="139" customFormat="1" x14ac:dyDescent="0.3">
      <c r="B35" s="46" t="s">
        <v>2862</v>
      </c>
      <c r="C35" s="29"/>
      <c r="D35" s="22"/>
      <c r="E35" s="28" t="s">
        <v>2863</v>
      </c>
      <c r="F35" s="22"/>
      <c r="G35" s="26">
        <v>1000</v>
      </c>
      <c r="H35" s="29"/>
      <c r="I35" s="22"/>
      <c r="J35" s="22"/>
      <c r="K35" s="22"/>
      <c r="L35" s="27"/>
      <c r="M35" s="22"/>
      <c r="N35" s="22"/>
      <c r="O35" s="22"/>
      <c r="P35" s="22"/>
      <c r="Q35" s="22"/>
      <c r="R35" s="22"/>
      <c r="S35" s="22"/>
      <c r="T35" s="22"/>
      <c r="U35" s="22"/>
    </row>
    <row r="36" spans="1:21" s="139" customFormat="1" x14ac:dyDescent="0.3">
      <c r="B36" s="46" t="s">
        <v>2864</v>
      </c>
      <c r="C36" s="29"/>
      <c r="D36" s="22"/>
      <c r="E36" s="28" t="s">
        <v>193</v>
      </c>
      <c r="F36" s="22"/>
      <c r="G36" s="26">
        <v>100</v>
      </c>
      <c r="H36" s="29"/>
      <c r="I36" s="22"/>
      <c r="J36" s="22"/>
      <c r="K36" s="22"/>
      <c r="L36" s="27"/>
      <c r="M36" s="22"/>
      <c r="N36" s="22"/>
      <c r="O36" s="22"/>
      <c r="P36" s="22"/>
      <c r="Q36" s="22"/>
      <c r="R36" s="22"/>
      <c r="S36" s="22"/>
      <c r="T36" s="22"/>
      <c r="U36" s="22"/>
    </row>
    <row r="37" spans="1:21" s="139" customFormat="1" x14ac:dyDescent="0.3">
      <c r="B37" s="46" t="s">
        <v>2865</v>
      </c>
      <c r="C37" s="29"/>
      <c r="D37" s="22"/>
      <c r="E37" s="28" t="s">
        <v>2866</v>
      </c>
      <c r="F37" s="22"/>
      <c r="G37" s="26">
        <v>50</v>
      </c>
      <c r="H37" s="29"/>
      <c r="I37" s="22"/>
      <c r="J37" s="22"/>
      <c r="K37" s="22"/>
      <c r="L37" s="27"/>
      <c r="M37" s="22"/>
      <c r="N37" s="22"/>
      <c r="O37" s="22"/>
      <c r="P37" s="22"/>
      <c r="Q37" s="22"/>
      <c r="R37" s="22"/>
      <c r="S37" s="22"/>
      <c r="T37" s="22"/>
      <c r="U37" s="22"/>
    </row>
    <row r="38" spans="1:21" s="139" customFormat="1" x14ac:dyDescent="0.3">
      <c r="B38" s="46" t="s">
        <v>2867</v>
      </c>
      <c r="C38" s="29"/>
      <c r="D38" s="22"/>
      <c r="E38" s="28" t="s">
        <v>2868</v>
      </c>
      <c r="F38" s="22"/>
      <c r="G38" s="26">
        <v>50</v>
      </c>
      <c r="H38" s="29"/>
      <c r="I38" s="22"/>
      <c r="J38" s="22"/>
      <c r="K38" s="22"/>
      <c r="L38" s="27"/>
      <c r="M38" s="22"/>
      <c r="N38" s="22"/>
      <c r="O38" s="22"/>
      <c r="P38" s="22"/>
      <c r="Q38" s="22"/>
      <c r="R38" s="22"/>
      <c r="S38" s="22"/>
      <c r="T38" s="22"/>
      <c r="U38" s="22"/>
    </row>
    <row r="39" spans="1:21" s="139" customFormat="1" x14ac:dyDescent="0.3">
      <c r="A39" s="21" t="s">
        <v>2297</v>
      </c>
      <c r="B39" s="47"/>
      <c r="C39" s="29">
        <v>42331</v>
      </c>
      <c r="D39" s="22">
        <v>100</v>
      </c>
      <c r="E39" s="28" t="s">
        <v>2874</v>
      </c>
      <c r="F39" s="22"/>
      <c r="G39" s="26"/>
      <c r="H39" s="26">
        <v>100</v>
      </c>
      <c r="I39" s="22"/>
      <c r="J39" s="22"/>
      <c r="K39" s="22"/>
      <c r="L39" s="27"/>
      <c r="M39" s="22"/>
      <c r="N39" s="22"/>
      <c r="O39" s="22"/>
      <c r="P39" s="22"/>
      <c r="Q39" s="22"/>
      <c r="R39" s="22"/>
      <c r="S39" s="22"/>
      <c r="T39" s="22"/>
      <c r="U39" s="22"/>
    </row>
    <row r="40" spans="1:21" s="139" customFormat="1" x14ac:dyDescent="0.3">
      <c r="A40" s="21" t="str">
        <f>INDEX(Sept15!A:A, MATCH('Nov15'!$E40, Sept15!$E:$E, 0))</f>
        <v>R018</v>
      </c>
      <c r="B40" s="47" t="s">
        <v>3041</v>
      </c>
      <c r="C40" s="29">
        <v>42331</v>
      </c>
      <c r="D40" s="22">
        <v>50</v>
      </c>
      <c r="E40" s="28" t="s">
        <v>20</v>
      </c>
      <c r="F40" s="22">
        <v>50</v>
      </c>
      <c r="G40" s="26"/>
      <c r="H40" s="26"/>
      <c r="I40" s="22"/>
      <c r="J40" s="22"/>
      <c r="K40" s="22"/>
      <c r="L40" s="27"/>
      <c r="M40" s="22"/>
      <c r="N40" s="22"/>
      <c r="O40" s="22"/>
      <c r="P40" s="22"/>
      <c r="Q40" s="22"/>
      <c r="R40" s="22"/>
      <c r="S40" s="22"/>
      <c r="T40" s="22"/>
      <c r="U40" s="22"/>
    </row>
    <row r="41" spans="1:21" s="139" customFormat="1" x14ac:dyDescent="0.3">
      <c r="A41" s="21" t="s">
        <v>397</v>
      </c>
      <c r="B41" s="47" t="s">
        <v>3042</v>
      </c>
      <c r="C41" s="124">
        <v>42331</v>
      </c>
      <c r="D41" s="122">
        <v>20</v>
      </c>
      <c r="E41" s="219" t="s">
        <v>2843</v>
      </c>
      <c r="F41" s="122">
        <v>20</v>
      </c>
      <c r="G41" s="26"/>
      <c r="H41" s="26"/>
      <c r="I41" s="22"/>
      <c r="J41" s="22"/>
      <c r="K41" s="22"/>
      <c r="L41" s="27"/>
      <c r="M41" s="22"/>
      <c r="N41" s="22"/>
      <c r="O41" s="22"/>
      <c r="P41" s="22"/>
      <c r="Q41" s="22"/>
      <c r="R41" s="22"/>
      <c r="S41" s="22"/>
      <c r="T41" s="22"/>
      <c r="U41" s="22"/>
    </row>
    <row r="42" spans="1:21" s="139" customFormat="1" x14ac:dyDescent="0.3">
      <c r="A42" s="21" t="str">
        <f>INDEX(Sept15!A:A, MATCH('Nov15'!$E42, Sept15!$E:$E, 0))</f>
        <v>G029</v>
      </c>
      <c r="B42" s="47" t="s">
        <v>3043</v>
      </c>
      <c r="C42" s="29">
        <v>42331</v>
      </c>
      <c r="D42" s="22">
        <v>20</v>
      </c>
      <c r="E42" s="28" t="s">
        <v>21</v>
      </c>
      <c r="F42" s="22">
        <v>20</v>
      </c>
      <c r="G42" s="32"/>
      <c r="H42" s="26"/>
      <c r="I42" s="22"/>
      <c r="J42" s="22"/>
      <c r="K42" s="22"/>
      <c r="L42" s="27"/>
      <c r="M42" s="22"/>
      <c r="N42" s="22"/>
      <c r="O42" s="22"/>
      <c r="P42" s="22"/>
      <c r="Q42" s="22"/>
      <c r="R42" s="22"/>
      <c r="S42" s="22"/>
      <c r="T42" s="22"/>
      <c r="U42" s="22"/>
    </row>
    <row r="43" spans="1:21" s="139" customFormat="1" x14ac:dyDescent="0.3">
      <c r="A43" s="21" t="str">
        <f>INDEX(Sept15!A:A, MATCH('Nov15'!$E43, Sept15!$E:$E, 0))</f>
        <v>W012</v>
      </c>
      <c r="B43" s="47" t="s">
        <v>3044</v>
      </c>
      <c r="C43" s="29">
        <v>42331</v>
      </c>
      <c r="D43" s="22">
        <v>20</v>
      </c>
      <c r="E43" s="28" t="s">
        <v>18</v>
      </c>
      <c r="F43" s="22">
        <v>20</v>
      </c>
      <c r="G43" s="32"/>
      <c r="H43" s="26"/>
      <c r="I43" s="22"/>
      <c r="J43" s="22"/>
      <c r="K43" s="22"/>
      <c r="L43" s="27"/>
      <c r="M43" s="22"/>
      <c r="N43" s="22"/>
      <c r="O43" s="22"/>
      <c r="P43" s="22"/>
      <c r="Q43" s="22"/>
      <c r="R43" s="22"/>
      <c r="S43" s="22"/>
      <c r="T43" s="22"/>
      <c r="U43" s="22"/>
    </row>
    <row r="44" spans="1:21" s="139" customFormat="1" x14ac:dyDescent="0.3">
      <c r="A44" s="21" t="s">
        <v>2889</v>
      </c>
      <c r="B44" s="47" t="s">
        <v>3045</v>
      </c>
      <c r="C44" s="29">
        <v>42331</v>
      </c>
      <c r="D44" s="22">
        <v>20</v>
      </c>
      <c r="E44" s="28" t="s">
        <v>2875</v>
      </c>
      <c r="F44" s="22">
        <v>20</v>
      </c>
      <c r="G44" s="32"/>
      <c r="H44" s="26"/>
      <c r="I44" s="22"/>
      <c r="J44" s="22"/>
      <c r="K44" s="22"/>
      <c r="L44" s="27"/>
      <c r="M44" s="22"/>
      <c r="N44" s="22"/>
      <c r="O44" s="22"/>
      <c r="P44" s="22"/>
      <c r="Q44" s="22"/>
      <c r="R44" s="22"/>
      <c r="S44" s="22"/>
      <c r="T44" s="22"/>
      <c r="U44" s="22"/>
    </row>
    <row r="45" spans="1:21" s="139" customFormat="1" x14ac:dyDescent="0.3">
      <c r="A45" s="21" t="s">
        <v>1388</v>
      </c>
      <c r="B45" s="47" t="s">
        <v>3046</v>
      </c>
      <c r="C45" s="124">
        <v>42331</v>
      </c>
      <c r="D45" s="122">
        <v>200</v>
      </c>
      <c r="E45" s="219" t="s">
        <v>2876</v>
      </c>
      <c r="F45" s="122">
        <v>200</v>
      </c>
      <c r="G45" s="32"/>
      <c r="H45" s="26"/>
      <c r="I45" s="22"/>
      <c r="J45" s="22"/>
      <c r="K45" s="22"/>
      <c r="L45" s="27"/>
      <c r="M45" s="22"/>
      <c r="N45" s="22"/>
      <c r="O45" s="22"/>
      <c r="P45" s="22"/>
      <c r="Q45" s="22"/>
      <c r="R45" s="22"/>
      <c r="S45" s="22"/>
      <c r="T45" s="22"/>
      <c r="U45" s="22"/>
    </row>
    <row r="46" spans="1:21" s="139" customFormat="1" x14ac:dyDescent="0.3">
      <c r="A46" s="21" t="str">
        <f>INDEX(Sept15!A:A, MATCH('Nov15'!$E46, Sept15!$E:$E, 0))</f>
        <v>K039</v>
      </c>
      <c r="B46" s="47" t="s">
        <v>3040</v>
      </c>
      <c r="C46" s="29">
        <v>42331</v>
      </c>
      <c r="D46" s="22">
        <v>20</v>
      </c>
      <c r="E46" s="28" t="s">
        <v>2759</v>
      </c>
      <c r="F46" s="22">
        <v>20</v>
      </c>
      <c r="G46" s="26"/>
      <c r="H46" s="26"/>
      <c r="I46" s="22"/>
      <c r="J46" s="22"/>
      <c r="K46" s="22"/>
      <c r="L46" s="27"/>
      <c r="M46" s="22"/>
      <c r="N46" s="22"/>
      <c r="O46" s="22"/>
      <c r="P46" s="22"/>
      <c r="Q46" s="22"/>
      <c r="R46" s="22"/>
      <c r="S46" s="22"/>
      <c r="T46" s="22"/>
      <c r="U46" s="22"/>
    </row>
    <row r="47" spans="1:21" s="139" customFormat="1" x14ac:dyDescent="0.3">
      <c r="A47" s="21" t="s">
        <v>992</v>
      </c>
      <c r="B47" s="47" t="s">
        <v>3039</v>
      </c>
      <c r="C47" s="29">
        <v>42328</v>
      </c>
      <c r="D47" s="22">
        <v>120</v>
      </c>
      <c r="E47" s="28" t="s">
        <v>292</v>
      </c>
      <c r="F47" s="22">
        <v>120</v>
      </c>
      <c r="G47" s="26"/>
      <c r="H47" s="26"/>
      <c r="I47" s="22"/>
      <c r="J47" s="22"/>
      <c r="K47" s="22"/>
      <c r="L47" s="27"/>
      <c r="M47" s="22"/>
      <c r="N47" s="22"/>
      <c r="O47" s="22"/>
      <c r="P47" s="22"/>
      <c r="Q47" s="22"/>
      <c r="R47" s="22"/>
      <c r="S47" s="22"/>
      <c r="T47" s="22"/>
      <c r="U47" s="22"/>
    </row>
    <row r="48" spans="1:21" s="139" customFormat="1" x14ac:dyDescent="0.3">
      <c r="A48" s="21" t="s">
        <v>1158</v>
      </c>
      <c r="B48" s="47"/>
      <c r="C48" s="29">
        <v>42328</v>
      </c>
      <c r="D48" s="22">
        <v>50</v>
      </c>
      <c r="E48" s="28" t="s">
        <v>2877</v>
      </c>
      <c r="F48" s="32"/>
      <c r="G48" s="26"/>
      <c r="H48" s="26">
        <v>50</v>
      </c>
      <c r="I48" s="22"/>
      <c r="J48" s="22"/>
      <c r="K48" s="22"/>
      <c r="L48" s="27"/>
      <c r="M48" s="22"/>
      <c r="N48" s="22"/>
      <c r="O48" s="22"/>
      <c r="P48" s="22"/>
      <c r="Q48" s="22"/>
      <c r="R48" s="22"/>
      <c r="S48" s="22"/>
      <c r="T48" s="22"/>
      <c r="U48" s="22"/>
    </row>
    <row r="49" spans="1:21" s="139" customFormat="1" x14ac:dyDescent="0.3">
      <c r="A49" s="21" t="str">
        <f>INDEX(Sept15!A:A, MATCH('Nov15'!$E49, Sept15!$E:$E, 0))</f>
        <v>S017</v>
      </c>
      <c r="B49" s="47" t="s">
        <v>3034</v>
      </c>
      <c r="C49" s="29">
        <v>42328</v>
      </c>
      <c r="D49" s="22">
        <v>20</v>
      </c>
      <c r="E49" s="28" t="s">
        <v>22</v>
      </c>
      <c r="F49" s="22">
        <v>20</v>
      </c>
      <c r="G49" s="32"/>
      <c r="H49" s="26"/>
      <c r="I49" s="22"/>
      <c r="J49" s="22"/>
      <c r="K49" s="22"/>
      <c r="L49" s="27"/>
      <c r="M49" s="22"/>
      <c r="N49" s="22"/>
      <c r="O49" s="22"/>
      <c r="P49" s="22"/>
      <c r="Q49" s="22"/>
      <c r="R49" s="22"/>
      <c r="S49" s="22"/>
      <c r="T49" s="22"/>
      <c r="U49" s="22"/>
    </row>
    <row r="50" spans="1:21" s="139" customFormat="1" x14ac:dyDescent="0.3">
      <c r="A50" s="21" t="str">
        <f>INDEX(Sept15!A:A, MATCH('Nov15'!$E50, Sept15!$E:$E, 0))</f>
        <v>L003</v>
      </c>
      <c r="B50" s="47" t="s">
        <v>3035</v>
      </c>
      <c r="C50" s="29">
        <v>42328</v>
      </c>
      <c r="D50" s="22">
        <v>20</v>
      </c>
      <c r="E50" s="28" t="s">
        <v>98</v>
      </c>
      <c r="F50" s="22">
        <v>20</v>
      </c>
      <c r="G50" s="32"/>
      <c r="H50" s="26"/>
      <c r="I50" s="22"/>
      <c r="J50" s="22"/>
      <c r="K50" s="22"/>
      <c r="L50" s="27"/>
      <c r="M50" s="22"/>
      <c r="N50" s="22"/>
      <c r="O50" s="22"/>
      <c r="P50" s="22"/>
      <c r="Q50" s="22"/>
      <c r="R50" s="22"/>
      <c r="S50" s="22"/>
      <c r="T50" s="22"/>
      <c r="U50" s="22"/>
    </row>
    <row r="51" spans="1:21" s="139" customFormat="1" x14ac:dyDescent="0.3">
      <c r="A51" s="21" t="str">
        <f>INDEX(Sept15!A:A, MATCH('Nov15'!$E51, Sept15!$E:$E, 0))</f>
        <v>E008</v>
      </c>
      <c r="B51" s="47" t="s">
        <v>3036</v>
      </c>
      <c r="C51" s="29">
        <v>42328</v>
      </c>
      <c r="D51" s="22">
        <v>20</v>
      </c>
      <c r="E51" s="28" t="s">
        <v>2574</v>
      </c>
      <c r="F51" s="22">
        <v>20</v>
      </c>
      <c r="G51" s="32"/>
      <c r="H51" s="26"/>
      <c r="I51" s="22"/>
      <c r="J51" s="22"/>
      <c r="K51" s="22"/>
      <c r="L51" s="27"/>
      <c r="M51" s="22"/>
      <c r="N51" s="22"/>
      <c r="O51" s="22"/>
      <c r="P51" s="22"/>
      <c r="Q51" s="22"/>
      <c r="R51" s="22"/>
      <c r="S51" s="22"/>
      <c r="T51" s="22"/>
      <c r="U51" s="22"/>
    </row>
    <row r="52" spans="1:21" s="139" customFormat="1" x14ac:dyDescent="0.3">
      <c r="A52" s="21" t="str">
        <f>INDEX(Sept15!A:A, MATCH('Nov15'!$E52, Sept15!$E:$E, 0))</f>
        <v>O001</v>
      </c>
      <c r="B52" s="47" t="s">
        <v>3037</v>
      </c>
      <c r="C52" s="29">
        <v>42328</v>
      </c>
      <c r="D52" s="22">
        <v>20</v>
      </c>
      <c r="E52" s="28" t="s">
        <v>248</v>
      </c>
      <c r="F52" s="22">
        <v>20</v>
      </c>
      <c r="G52" s="32"/>
      <c r="H52" s="26"/>
      <c r="I52" s="22"/>
      <c r="J52" s="22"/>
      <c r="K52" s="22"/>
      <c r="L52" s="27"/>
      <c r="M52" s="22"/>
      <c r="N52" s="22"/>
      <c r="O52" s="22"/>
      <c r="P52" s="22"/>
      <c r="Q52" s="22"/>
      <c r="R52" s="22"/>
      <c r="S52" s="22"/>
      <c r="T52" s="22"/>
      <c r="U52" s="22"/>
    </row>
    <row r="53" spans="1:21" s="139" customFormat="1" x14ac:dyDescent="0.3">
      <c r="A53" s="21" t="s">
        <v>3027</v>
      </c>
      <c r="B53" s="47" t="s">
        <v>3038</v>
      </c>
      <c r="C53" s="124">
        <v>42327</v>
      </c>
      <c r="D53" s="122">
        <v>20</v>
      </c>
      <c r="E53" s="219" t="s">
        <v>2878</v>
      </c>
      <c r="F53" s="122">
        <v>20</v>
      </c>
      <c r="G53" s="32"/>
      <c r="H53" s="26"/>
      <c r="I53" s="22"/>
      <c r="J53" s="22"/>
      <c r="K53" s="22"/>
      <c r="L53" s="27"/>
      <c r="M53" s="22"/>
      <c r="N53" s="22"/>
      <c r="O53" s="22"/>
      <c r="P53" s="22"/>
      <c r="Q53" s="22"/>
      <c r="R53" s="22"/>
      <c r="S53" s="22"/>
      <c r="T53" s="22"/>
      <c r="U53" s="22"/>
    </row>
    <row r="54" spans="1:21" s="139" customFormat="1" x14ac:dyDescent="0.3">
      <c r="A54" s="21" t="str">
        <f>INDEX(Sept15!A:A, MATCH('Nov15'!$E54, Sept15!$E:$E, 0))</f>
        <v>P029</v>
      </c>
      <c r="B54" s="47" t="s">
        <v>3033</v>
      </c>
      <c r="C54" s="29">
        <v>42326</v>
      </c>
      <c r="D54" s="22">
        <v>20</v>
      </c>
      <c r="E54" s="28" t="s">
        <v>247</v>
      </c>
      <c r="F54" s="22">
        <v>20</v>
      </c>
      <c r="G54" s="32"/>
      <c r="H54" s="26"/>
      <c r="I54" s="22"/>
      <c r="J54" s="22"/>
      <c r="K54" s="22"/>
      <c r="L54" s="27"/>
      <c r="M54" s="22"/>
      <c r="N54" s="22"/>
      <c r="O54" s="22"/>
      <c r="P54" s="22"/>
      <c r="Q54" s="22"/>
      <c r="R54" s="22"/>
      <c r="S54" s="22"/>
      <c r="T54" s="22"/>
      <c r="U54" s="22"/>
    </row>
    <row r="55" spans="1:21" s="139" customFormat="1" x14ac:dyDescent="0.3">
      <c r="A55" s="21" t="str">
        <f>INDEX(Sept15!A:A, MATCH('Nov15'!$E55, Sept15!$E:$E, 0))</f>
        <v>M001</v>
      </c>
      <c r="B55" s="47" t="s">
        <v>3032</v>
      </c>
      <c r="C55" s="29">
        <v>42326</v>
      </c>
      <c r="D55" s="22">
        <v>20</v>
      </c>
      <c r="E55" s="28" t="s">
        <v>26</v>
      </c>
      <c r="F55" s="22">
        <v>20</v>
      </c>
      <c r="G55" s="32"/>
      <c r="H55" s="26"/>
      <c r="I55" s="22"/>
      <c r="J55" s="22"/>
      <c r="K55" s="22"/>
      <c r="L55" s="27"/>
      <c r="M55" s="22"/>
      <c r="N55" s="22"/>
      <c r="O55" s="22"/>
      <c r="P55" s="22"/>
      <c r="Q55" s="22"/>
      <c r="R55" s="22"/>
      <c r="S55" s="22"/>
      <c r="T55" s="22"/>
      <c r="U55" s="22"/>
    </row>
    <row r="56" spans="1:21" s="139" customFormat="1" x14ac:dyDescent="0.3">
      <c r="A56" s="21"/>
      <c r="B56" s="47"/>
      <c r="C56" s="29">
        <v>42325</v>
      </c>
      <c r="D56" s="22">
        <v>-139.62</v>
      </c>
      <c r="E56" s="28">
        <v>1584</v>
      </c>
      <c r="F56" s="32"/>
      <c r="G56" s="32"/>
      <c r="H56" s="26"/>
      <c r="I56" s="22"/>
      <c r="J56" s="22"/>
      <c r="K56" s="22"/>
      <c r="L56" s="27"/>
      <c r="M56" s="22"/>
      <c r="N56" s="22"/>
      <c r="O56" s="22"/>
      <c r="P56" s="22">
        <v>-139.62</v>
      </c>
      <c r="Q56" s="22"/>
      <c r="R56" s="22"/>
      <c r="S56" s="22"/>
      <c r="T56" s="22"/>
      <c r="U56" s="22"/>
    </row>
    <row r="57" spans="1:21" s="139" customFormat="1" x14ac:dyDescent="0.3">
      <c r="A57" s="21"/>
      <c r="B57" s="47"/>
      <c r="C57" s="29">
        <v>42324</v>
      </c>
      <c r="D57" s="22">
        <v>10554.04</v>
      </c>
      <c r="E57" s="28" t="s">
        <v>2887</v>
      </c>
      <c r="F57" s="32"/>
      <c r="G57" s="32"/>
      <c r="H57" s="22">
        <v>10554.04</v>
      </c>
      <c r="I57" s="22"/>
      <c r="J57" s="22"/>
      <c r="K57" s="22"/>
      <c r="L57" s="27"/>
      <c r="M57" s="22"/>
      <c r="N57" s="22"/>
      <c r="O57" s="22"/>
      <c r="P57" s="22"/>
      <c r="Q57" s="22"/>
      <c r="R57" s="22"/>
      <c r="S57" s="22"/>
      <c r="T57" s="22"/>
      <c r="U57" s="22"/>
    </row>
    <row r="58" spans="1:21" s="139" customFormat="1" x14ac:dyDescent="0.3">
      <c r="A58" s="21">
        <f>INDEX(Sept15!A:A, MATCH('Nov15'!$E58, Sept15!$E:$E, 0))</f>
        <v>0</v>
      </c>
      <c r="B58" s="47"/>
      <c r="C58" s="216">
        <v>42324</v>
      </c>
      <c r="D58" s="217">
        <v>880</v>
      </c>
      <c r="E58" s="218" t="s">
        <v>0</v>
      </c>
      <c r="F58" s="32"/>
      <c r="G58" s="32"/>
      <c r="H58" s="26"/>
      <c r="I58" s="22"/>
      <c r="J58" s="22"/>
      <c r="K58" s="22"/>
      <c r="L58" s="27"/>
      <c r="M58" s="22"/>
      <c r="N58" s="22"/>
      <c r="O58" s="22"/>
      <c r="P58" s="22"/>
      <c r="Q58" s="22"/>
      <c r="R58" s="22"/>
      <c r="S58" s="22"/>
      <c r="T58" s="22"/>
      <c r="U58" s="22"/>
    </row>
    <row r="59" spans="1:21" s="139" customFormat="1" x14ac:dyDescent="0.3">
      <c r="A59" s="21" t="s">
        <v>394</v>
      </c>
      <c r="B59" s="46" t="s">
        <v>2850</v>
      </c>
      <c r="C59" s="116"/>
      <c r="D59" s="22"/>
      <c r="E59" s="17" t="s">
        <v>1422</v>
      </c>
      <c r="F59" s="32">
        <v>240</v>
      </c>
      <c r="G59" s="32"/>
      <c r="H59" s="26"/>
      <c r="I59" s="22"/>
      <c r="J59" s="22"/>
      <c r="K59" s="22"/>
      <c r="L59" s="27"/>
      <c r="M59" s="22"/>
      <c r="N59" s="22"/>
      <c r="O59" s="22"/>
      <c r="P59" s="22"/>
      <c r="Q59" s="22"/>
      <c r="R59" s="22"/>
      <c r="S59" s="22"/>
      <c r="T59" s="22"/>
      <c r="U59" s="22"/>
    </row>
    <row r="60" spans="1:21" s="139" customFormat="1" x14ac:dyDescent="0.3">
      <c r="A60" s="21" t="s">
        <v>1595</v>
      </c>
      <c r="B60" s="46" t="s">
        <v>2851</v>
      </c>
      <c r="C60" s="116"/>
      <c r="D60" s="22"/>
      <c r="E60" s="17" t="s">
        <v>2857</v>
      </c>
      <c r="F60" s="32">
        <v>120</v>
      </c>
      <c r="G60" s="32"/>
      <c r="H60" s="26"/>
      <c r="I60" s="22"/>
      <c r="J60" s="22"/>
      <c r="K60" s="22"/>
      <c r="L60" s="27"/>
      <c r="M60" s="22"/>
      <c r="N60" s="22"/>
      <c r="O60" s="22"/>
      <c r="P60" s="22"/>
      <c r="Q60" s="22"/>
      <c r="R60" s="22"/>
      <c r="S60" s="22"/>
      <c r="T60" s="22"/>
      <c r="U60" s="22"/>
    </row>
    <row r="61" spans="1:21" s="139" customFormat="1" x14ac:dyDescent="0.3">
      <c r="A61" s="21" t="s">
        <v>2258</v>
      </c>
      <c r="B61" s="46" t="s">
        <v>2852</v>
      </c>
      <c r="C61" s="116"/>
      <c r="D61" s="22"/>
      <c r="E61" s="17" t="s">
        <v>2858</v>
      </c>
      <c r="F61" s="32">
        <v>120</v>
      </c>
      <c r="G61" s="32"/>
      <c r="H61" s="26"/>
      <c r="I61" s="22"/>
      <c r="J61" s="22"/>
      <c r="K61" s="22"/>
      <c r="L61" s="27"/>
      <c r="M61" s="22"/>
      <c r="N61" s="22"/>
      <c r="O61" s="22"/>
      <c r="P61" s="22"/>
      <c r="Q61" s="22"/>
      <c r="R61" s="22"/>
      <c r="S61" s="22"/>
      <c r="T61" s="22"/>
      <c r="U61" s="22"/>
    </row>
    <row r="62" spans="1:21" s="139" customFormat="1" x14ac:dyDescent="0.3">
      <c r="A62" s="21" t="s">
        <v>2488</v>
      </c>
      <c r="B62" s="46" t="s">
        <v>2853</v>
      </c>
      <c r="C62" s="116"/>
      <c r="D62" s="22"/>
      <c r="E62" s="17" t="s">
        <v>2860</v>
      </c>
      <c r="F62" s="32">
        <v>240</v>
      </c>
      <c r="G62" s="32"/>
      <c r="H62" s="26"/>
      <c r="I62" s="22"/>
      <c r="J62" s="22"/>
      <c r="K62" s="22"/>
      <c r="L62" s="27"/>
      <c r="M62" s="22"/>
      <c r="N62" s="22"/>
      <c r="O62" s="22"/>
      <c r="P62" s="22"/>
      <c r="Q62" s="22"/>
      <c r="R62" s="22"/>
      <c r="S62" s="22"/>
      <c r="T62" s="22"/>
      <c r="U62" s="22"/>
    </row>
    <row r="63" spans="1:21" s="139" customFormat="1" x14ac:dyDescent="0.3">
      <c r="A63" s="21" t="s">
        <v>93</v>
      </c>
      <c r="B63" s="46" t="s">
        <v>2854</v>
      </c>
      <c r="C63" s="116"/>
      <c r="D63" s="22"/>
      <c r="E63" s="17" t="s">
        <v>214</v>
      </c>
      <c r="F63" s="32">
        <v>20</v>
      </c>
      <c r="G63" s="32"/>
      <c r="H63" s="26"/>
      <c r="I63" s="22"/>
      <c r="J63" s="22"/>
      <c r="K63" s="22"/>
      <c r="L63" s="27"/>
      <c r="M63" s="22"/>
      <c r="N63" s="22"/>
      <c r="O63" s="22"/>
      <c r="P63" s="22"/>
      <c r="Q63" s="22"/>
      <c r="R63" s="22"/>
      <c r="S63" s="22"/>
      <c r="T63" s="22"/>
      <c r="U63" s="22"/>
    </row>
    <row r="64" spans="1:21" s="139" customFormat="1" x14ac:dyDescent="0.3">
      <c r="A64" s="21" t="s">
        <v>2052</v>
      </c>
      <c r="B64" s="46" t="s">
        <v>2855</v>
      </c>
      <c r="C64" s="116"/>
      <c r="D64" s="22"/>
      <c r="E64" s="17" t="s">
        <v>2859</v>
      </c>
      <c r="F64" s="32">
        <v>20</v>
      </c>
      <c r="G64" s="32"/>
      <c r="H64" s="26"/>
      <c r="I64" s="22"/>
      <c r="J64" s="22"/>
      <c r="K64" s="22"/>
      <c r="L64" s="27"/>
      <c r="M64" s="22"/>
      <c r="N64" s="22"/>
      <c r="O64" s="22"/>
      <c r="P64" s="22"/>
      <c r="Q64" s="22"/>
      <c r="R64" s="22"/>
      <c r="S64" s="22"/>
      <c r="T64" s="22"/>
      <c r="U64" s="22"/>
    </row>
    <row r="65" spans="1:21" s="139" customFormat="1" x14ac:dyDescent="0.3">
      <c r="A65" s="21" t="s">
        <v>576</v>
      </c>
      <c r="B65" s="46" t="s">
        <v>2856</v>
      </c>
      <c r="C65" s="116"/>
      <c r="D65" s="22"/>
      <c r="E65" s="17" t="s">
        <v>2861</v>
      </c>
      <c r="F65" s="32">
        <v>120</v>
      </c>
      <c r="G65" s="32"/>
      <c r="H65" s="26"/>
      <c r="I65" s="22"/>
      <c r="J65" s="22"/>
      <c r="K65" s="22"/>
      <c r="L65" s="27"/>
      <c r="M65" s="22"/>
      <c r="N65" s="22"/>
      <c r="O65" s="22"/>
      <c r="P65" s="22"/>
      <c r="Q65" s="22"/>
      <c r="R65" s="22"/>
      <c r="S65" s="22"/>
      <c r="T65" s="22"/>
      <c r="U65" s="22"/>
    </row>
    <row r="66" spans="1:21" s="139" customFormat="1" x14ac:dyDescent="0.3">
      <c r="A66" s="21" t="s">
        <v>1310</v>
      </c>
      <c r="B66" s="47" t="s">
        <v>2984</v>
      </c>
      <c r="C66" s="29">
        <v>42324</v>
      </c>
      <c r="D66" s="22">
        <v>120</v>
      </c>
      <c r="E66" s="28" t="s">
        <v>2879</v>
      </c>
      <c r="F66" s="22">
        <v>120</v>
      </c>
      <c r="G66" s="26"/>
      <c r="H66" s="26"/>
      <c r="I66" s="22"/>
      <c r="J66" s="22"/>
      <c r="K66" s="22"/>
      <c r="L66" s="27"/>
      <c r="M66" s="22"/>
      <c r="N66" s="22"/>
      <c r="O66" s="22"/>
      <c r="P66" s="22"/>
      <c r="Q66" s="22"/>
      <c r="R66" s="22"/>
      <c r="S66" s="22"/>
      <c r="T66" s="22"/>
      <c r="U66" s="22"/>
    </row>
    <row r="67" spans="1:21" s="139" customFormat="1" x14ac:dyDescent="0.3">
      <c r="A67" s="21" t="s">
        <v>612</v>
      </c>
      <c r="B67" s="47" t="s">
        <v>2985</v>
      </c>
      <c r="C67" s="29">
        <v>42324</v>
      </c>
      <c r="D67" s="22">
        <v>100</v>
      </c>
      <c r="E67" s="28" t="s">
        <v>2880</v>
      </c>
      <c r="F67" s="22">
        <v>100</v>
      </c>
      <c r="G67" s="26"/>
      <c r="H67" s="26"/>
      <c r="I67" s="22"/>
      <c r="J67" s="22"/>
      <c r="K67" s="22"/>
      <c r="L67" s="27"/>
      <c r="M67" s="22"/>
      <c r="N67" s="22"/>
      <c r="O67" s="22"/>
      <c r="P67" s="22"/>
      <c r="Q67" s="22"/>
      <c r="R67" s="22"/>
      <c r="S67" s="22"/>
      <c r="T67" s="22"/>
      <c r="U67" s="22"/>
    </row>
    <row r="68" spans="1:21" s="139" customFormat="1" x14ac:dyDescent="0.3">
      <c r="A68" s="21" t="s">
        <v>499</v>
      </c>
      <c r="B68" s="47" t="s">
        <v>2983</v>
      </c>
      <c r="C68" s="29">
        <v>42324</v>
      </c>
      <c r="D68" s="22">
        <v>60</v>
      </c>
      <c r="E68" s="28" t="s">
        <v>492</v>
      </c>
      <c r="F68" s="22">
        <v>60</v>
      </c>
      <c r="G68" s="26"/>
      <c r="H68" s="26"/>
      <c r="I68" s="22"/>
      <c r="J68" s="22"/>
      <c r="K68" s="22"/>
      <c r="L68" s="27"/>
      <c r="M68" s="22"/>
      <c r="N68" s="22"/>
      <c r="O68" s="22"/>
      <c r="P68" s="22"/>
      <c r="Q68" s="22"/>
      <c r="R68" s="22"/>
      <c r="S68" s="22"/>
      <c r="T68" s="22"/>
      <c r="U68" s="22"/>
    </row>
    <row r="69" spans="1:21" s="139" customFormat="1" x14ac:dyDescent="0.3">
      <c r="A69" s="21" t="str">
        <f>INDEX(Sept15!A:A, MATCH('Nov15'!$E69, Sept15!$E:$E, 0))</f>
        <v>K038</v>
      </c>
      <c r="B69" s="47" t="s">
        <v>2982</v>
      </c>
      <c r="C69" s="29">
        <v>42324</v>
      </c>
      <c r="D69" s="22">
        <v>20</v>
      </c>
      <c r="E69" s="28" t="s">
        <v>200</v>
      </c>
      <c r="F69" s="22">
        <v>20</v>
      </c>
      <c r="G69" s="26"/>
      <c r="H69" s="26"/>
      <c r="I69" s="22"/>
      <c r="J69" s="22"/>
      <c r="K69" s="22"/>
      <c r="L69" s="27"/>
      <c r="M69" s="22"/>
      <c r="N69" s="22"/>
      <c r="O69" s="22"/>
      <c r="P69" s="22"/>
      <c r="Q69" s="22"/>
      <c r="R69" s="22"/>
      <c r="S69" s="22"/>
      <c r="T69" s="22"/>
      <c r="U69" s="22"/>
    </row>
    <row r="70" spans="1:21" s="139" customFormat="1" x14ac:dyDescent="0.3">
      <c r="A70" s="21" t="str">
        <f>INDEX(Sept15!A:A, MATCH('Nov15'!$E70, Sept15!$E:$E, 0))</f>
        <v>G001</v>
      </c>
      <c r="B70" s="47" t="s">
        <v>2973</v>
      </c>
      <c r="C70" s="29">
        <v>42324</v>
      </c>
      <c r="D70" s="22">
        <v>20</v>
      </c>
      <c r="E70" s="28" t="s">
        <v>25</v>
      </c>
      <c r="F70" s="22">
        <v>20</v>
      </c>
      <c r="G70" s="26"/>
      <c r="H70" s="26"/>
      <c r="I70" s="22"/>
      <c r="J70" s="22"/>
      <c r="K70" s="22"/>
      <c r="L70" s="27"/>
      <c r="M70" s="22"/>
      <c r="N70" s="22"/>
      <c r="O70" s="22"/>
      <c r="P70" s="22"/>
      <c r="Q70" s="22"/>
      <c r="R70" s="22"/>
      <c r="S70" s="22"/>
      <c r="T70" s="22"/>
      <c r="U70" s="22"/>
    </row>
    <row r="71" spans="1:21" s="139" customFormat="1" x14ac:dyDescent="0.3">
      <c r="A71" s="21" t="str">
        <f>INDEX(Sept15!A:A, MATCH('Nov15'!$E71, Sept15!$E:$E, 0))</f>
        <v>H008</v>
      </c>
      <c r="B71" s="47" t="s">
        <v>2974</v>
      </c>
      <c r="C71" s="29">
        <v>42324</v>
      </c>
      <c r="D71" s="22">
        <v>20</v>
      </c>
      <c r="E71" s="28" t="s">
        <v>24</v>
      </c>
      <c r="F71" s="22">
        <v>20</v>
      </c>
      <c r="G71" s="22"/>
      <c r="H71" s="26"/>
      <c r="I71" s="22"/>
      <c r="J71" s="22"/>
      <c r="K71" s="22"/>
      <c r="L71" s="27"/>
      <c r="M71" s="22"/>
      <c r="N71" s="22"/>
      <c r="O71" s="22"/>
      <c r="P71" s="22"/>
      <c r="Q71" s="22"/>
      <c r="R71" s="22"/>
      <c r="S71" s="22"/>
      <c r="T71" s="22"/>
      <c r="U71" s="22"/>
    </row>
    <row r="72" spans="1:21" s="139" customFormat="1" x14ac:dyDescent="0.3">
      <c r="A72" s="21" t="str">
        <f>INDEX(Sept15!A:A, MATCH('Nov15'!$E72, Sept15!$E:$E, 0))</f>
        <v>P019</v>
      </c>
      <c r="B72" s="47" t="s">
        <v>2975</v>
      </c>
      <c r="C72" s="29">
        <v>42324</v>
      </c>
      <c r="D72" s="22">
        <v>20</v>
      </c>
      <c r="E72" s="28" t="s">
        <v>202</v>
      </c>
      <c r="F72" s="22">
        <v>20</v>
      </c>
      <c r="G72" s="26"/>
      <c r="H72" s="26"/>
      <c r="I72" s="22"/>
      <c r="J72" s="22"/>
      <c r="K72" s="22"/>
      <c r="L72" s="27"/>
      <c r="M72" s="22"/>
      <c r="N72" s="22"/>
      <c r="O72" s="22"/>
      <c r="P72" s="22"/>
      <c r="Q72" s="22"/>
      <c r="R72" s="22"/>
      <c r="S72" s="22"/>
      <c r="T72" s="22"/>
      <c r="U72" s="22"/>
    </row>
    <row r="73" spans="1:21" s="139" customFormat="1" x14ac:dyDescent="0.3">
      <c r="A73" s="21" t="str">
        <f>INDEX(Sept15!A:A, MATCH('Nov15'!$E73, Sept15!$E:$E, 0))</f>
        <v>H018</v>
      </c>
      <c r="B73" s="47" t="s">
        <v>2976</v>
      </c>
      <c r="C73" s="29">
        <v>42324</v>
      </c>
      <c r="D73" s="22">
        <v>20</v>
      </c>
      <c r="E73" s="28" t="s">
        <v>264</v>
      </c>
      <c r="F73" s="22">
        <v>20</v>
      </c>
      <c r="G73" s="26"/>
      <c r="H73" s="26"/>
      <c r="I73" s="22"/>
      <c r="J73" s="22"/>
      <c r="K73" s="22"/>
      <c r="L73" s="27"/>
      <c r="M73" s="22"/>
      <c r="N73" s="22"/>
      <c r="O73" s="22"/>
      <c r="P73" s="22"/>
      <c r="Q73" s="22"/>
      <c r="R73" s="22"/>
      <c r="S73" s="22"/>
      <c r="T73" s="22"/>
      <c r="U73" s="22"/>
    </row>
    <row r="74" spans="1:21" s="139" customFormat="1" x14ac:dyDescent="0.3">
      <c r="A74" s="21" t="str">
        <f>INDEX(Sept15!A:A, MATCH('Nov15'!$E74, Sept15!$E:$E, 0))</f>
        <v>D025</v>
      </c>
      <c r="B74" s="47" t="s">
        <v>2977</v>
      </c>
      <c r="C74" s="29">
        <v>42324</v>
      </c>
      <c r="D74" s="22">
        <v>20</v>
      </c>
      <c r="E74" s="28" t="s">
        <v>109</v>
      </c>
      <c r="F74" s="22">
        <v>20</v>
      </c>
      <c r="G74" s="26"/>
      <c r="H74" s="26"/>
      <c r="I74" s="22"/>
      <c r="J74" s="22"/>
      <c r="K74" s="22"/>
      <c r="L74" s="27"/>
      <c r="M74" s="22"/>
      <c r="N74" s="22"/>
      <c r="O74" s="22"/>
      <c r="P74" s="22"/>
      <c r="Q74" s="22"/>
      <c r="R74" s="22"/>
      <c r="S74" s="22"/>
      <c r="T74" s="22"/>
      <c r="U74" s="22"/>
    </row>
    <row r="75" spans="1:21" s="139" customFormat="1" x14ac:dyDescent="0.3">
      <c r="A75" s="21" t="str">
        <f>INDEX(Sept15!A:A, MATCH('Nov15'!$E75, Sept15!$E:$E, 0))</f>
        <v>P030</v>
      </c>
      <c r="B75" s="47" t="s">
        <v>2978</v>
      </c>
      <c r="C75" s="29">
        <v>42324</v>
      </c>
      <c r="D75" s="22">
        <v>20</v>
      </c>
      <c r="E75" s="28" t="s">
        <v>334</v>
      </c>
      <c r="F75" s="22">
        <v>20</v>
      </c>
      <c r="G75" s="26"/>
      <c r="H75" s="26"/>
      <c r="I75" s="22"/>
      <c r="J75" s="22"/>
      <c r="K75" s="22"/>
      <c r="L75" s="27"/>
      <c r="M75" s="22"/>
      <c r="N75" s="22"/>
      <c r="O75" s="22"/>
      <c r="P75" s="22"/>
      <c r="Q75" s="22"/>
      <c r="R75" s="22"/>
      <c r="S75" s="22"/>
      <c r="T75" s="22"/>
      <c r="U75" s="22"/>
    </row>
    <row r="76" spans="1:21" s="139" customFormat="1" x14ac:dyDescent="0.3">
      <c r="A76" s="21" t="str">
        <f>INDEX(Sept15!A:A, MATCH('Nov15'!$E76, Sept15!$E:$E, 0))</f>
        <v>K013</v>
      </c>
      <c r="B76" s="47" t="s">
        <v>2979</v>
      </c>
      <c r="C76" s="29">
        <v>42324</v>
      </c>
      <c r="D76" s="22">
        <v>20</v>
      </c>
      <c r="E76" s="28" t="s">
        <v>27</v>
      </c>
      <c r="F76" s="22">
        <v>20</v>
      </c>
      <c r="G76" s="26"/>
      <c r="H76" s="26"/>
      <c r="I76" s="22"/>
      <c r="J76" s="22"/>
      <c r="K76" s="22"/>
      <c r="L76" s="27"/>
      <c r="M76" s="22"/>
      <c r="N76" s="22"/>
      <c r="O76" s="22"/>
      <c r="P76" s="22"/>
      <c r="Q76" s="22"/>
      <c r="R76" s="22"/>
      <c r="S76" s="22"/>
      <c r="T76" s="22"/>
      <c r="U76" s="22"/>
    </row>
    <row r="77" spans="1:21" s="139" customFormat="1" x14ac:dyDescent="0.3">
      <c r="A77" s="21" t="str">
        <f>INDEX(Sept15!A:A, MATCH('Nov15'!$E77, Sept15!$E:$E, 0))</f>
        <v>K007</v>
      </c>
      <c r="B77" s="47" t="s">
        <v>2980</v>
      </c>
      <c r="C77" s="29">
        <v>42324</v>
      </c>
      <c r="D77" s="22">
        <v>20</v>
      </c>
      <c r="E77" s="28" t="s">
        <v>99</v>
      </c>
      <c r="F77" s="22">
        <v>20</v>
      </c>
      <c r="G77" s="26"/>
      <c r="H77" s="26"/>
      <c r="I77" s="22"/>
      <c r="J77" s="22"/>
      <c r="K77" s="22"/>
      <c r="L77" s="27"/>
      <c r="M77" s="22"/>
      <c r="N77" s="22"/>
      <c r="O77" s="22"/>
      <c r="P77" s="22"/>
      <c r="Q77" s="22"/>
      <c r="R77" s="22"/>
      <c r="S77" s="22"/>
      <c r="T77" s="22"/>
      <c r="U77" s="22"/>
    </row>
    <row r="78" spans="1:21" s="139" customFormat="1" x14ac:dyDescent="0.3">
      <c r="A78" s="21" t="str">
        <f>INDEX(Sept15!A:A, MATCH('Nov15'!$E78, Sept15!$E:$E, 0))</f>
        <v>D021</v>
      </c>
      <c r="B78" s="47" t="s">
        <v>2981</v>
      </c>
      <c r="C78" s="29">
        <v>42324</v>
      </c>
      <c r="D78" s="22">
        <v>20</v>
      </c>
      <c r="E78" s="28" t="s">
        <v>110</v>
      </c>
      <c r="F78" s="22">
        <v>20</v>
      </c>
      <c r="G78" s="26"/>
      <c r="H78" s="26"/>
      <c r="I78" s="22"/>
      <c r="J78" s="22"/>
      <c r="K78" s="22"/>
      <c r="L78" s="27"/>
      <c r="M78" s="22"/>
      <c r="N78" s="22"/>
      <c r="O78" s="22"/>
      <c r="P78" s="22"/>
      <c r="Q78" s="22"/>
      <c r="R78" s="22"/>
      <c r="S78" s="22"/>
      <c r="T78" s="22"/>
      <c r="U78" s="22"/>
    </row>
    <row r="79" spans="1:21" s="139" customFormat="1" x14ac:dyDescent="0.3">
      <c r="A79" s="21" t="str">
        <f>INDEX(Sept15!A:A, MATCH('Nov15'!$E79, Sept15!$E:$E, 0))</f>
        <v>M017</v>
      </c>
      <c r="B79" s="47" t="s">
        <v>2972</v>
      </c>
      <c r="C79" s="29">
        <v>42324</v>
      </c>
      <c r="D79" s="22">
        <v>20</v>
      </c>
      <c r="E79" s="28" t="s">
        <v>243</v>
      </c>
      <c r="F79" s="22">
        <v>20</v>
      </c>
      <c r="G79" s="26"/>
      <c r="H79" s="26"/>
      <c r="I79" s="22"/>
      <c r="J79" s="22"/>
      <c r="K79" s="22"/>
      <c r="L79" s="27"/>
      <c r="M79" s="22"/>
      <c r="N79" s="22"/>
      <c r="O79" s="22"/>
      <c r="P79" s="22"/>
      <c r="Q79" s="22"/>
      <c r="R79" s="22"/>
      <c r="S79" s="22"/>
      <c r="T79" s="22"/>
      <c r="U79" s="22"/>
    </row>
    <row r="80" spans="1:21" s="139" customFormat="1" x14ac:dyDescent="0.3">
      <c r="A80" s="21" t="str">
        <f>INDEX(Sept15!A:A, MATCH('Nov15'!$E80, Sept15!$E:$E, 0))</f>
        <v>M021</v>
      </c>
      <c r="B80" s="47" t="s">
        <v>2971</v>
      </c>
      <c r="C80" s="29">
        <v>42321</v>
      </c>
      <c r="D80" s="22">
        <v>20</v>
      </c>
      <c r="E80" s="28" t="s">
        <v>92</v>
      </c>
      <c r="F80" s="22">
        <v>20</v>
      </c>
      <c r="G80" s="26"/>
      <c r="H80" s="26"/>
      <c r="I80" s="22"/>
      <c r="J80" s="22"/>
      <c r="K80" s="22"/>
      <c r="L80" s="27"/>
      <c r="M80" s="22"/>
      <c r="N80" s="22"/>
      <c r="O80" s="22"/>
      <c r="P80" s="22"/>
      <c r="Q80" s="22"/>
      <c r="R80" s="22"/>
      <c r="S80" s="22"/>
      <c r="T80" s="22"/>
      <c r="U80" s="22"/>
    </row>
    <row r="81" spans="1:21" s="139" customFormat="1" x14ac:dyDescent="0.3">
      <c r="A81" s="21"/>
      <c r="B81" s="47"/>
      <c r="C81" s="29">
        <v>42321</v>
      </c>
      <c r="D81" s="22">
        <v>-1666.95</v>
      </c>
      <c r="E81" s="28" t="s">
        <v>3</v>
      </c>
      <c r="F81" s="22"/>
      <c r="G81" s="26"/>
      <c r="H81" s="26"/>
      <c r="I81" s="22">
        <v>-1666.95</v>
      </c>
      <c r="K81" s="22"/>
      <c r="L81" s="27"/>
      <c r="M81" s="22"/>
      <c r="N81" s="22"/>
      <c r="O81" s="22"/>
      <c r="P81" s="22"/>
      <c r="Q81" s="22"/>
      <c r="R81" s="22"/>
      <c r="S81" s="22"/>
      <c r="T81" s="22"/>
      <c r="U81" s="22"/>
    </row>
    <row r="82" spans="1:21" s="139" customFormat="1" x14ac:dyDescent="0.3">
      <c r="A82" s="21"/>
      <c r="B82" s="47"/>
      <c r="C82" s="29">
        <v>42320</v>
      </c>
      <c r="D82" s="22">
        <v>-311.45</v>
      </c>
      <c r="E82" s="28" t="s">
        <v>2881</v>
      </c>
      <c r="F82" s="22"/>
      <c r="G82" s="26"/>
      <c r="H82" s="26"/>
      <c r="J82" s="22">
        <v>-311.45</v>
      </c>
      <c r="K82" s="22"/>
      <c r="L82" s="27"/>
      <c r="M82" s="22"/>
      <c r="N82" s="22"/>
      <c r="O82" s="22"/>
      <c r="P82" s="22"/>
      <c r="Q82" s="22"/>
      <c r="R82" s="22"/>
      <c r="S82" s="22"/>
      <c r="T82" s="22"/>
      <c r="U82" s="22"/>
    </row>
    <row r="83" spans="1:21" s="139" customFormat="1" x14ac:dyDescent="0.3">
      <c r="A83" s="21"/>
      <c r="B83" s="47"/>
      <c r="C83" s="29">
        <v>42320</v>
      </c>
      <c r="D83" s="22">
        <v>-131.4</v>
      </c>
      <c r="E83" s="28" t="s">
        <v>2882</v>
      </c>
      <c r="F83" s="22"/>
      <c r="G83" s="26"/>
      <c r="H83" s="26"/>
      <c r="J83" s="22">
        <v>-131.4</v>
      </c>
      <c r="K83" s="22"/>
      <c r="L83" s="27"/>
      <c r="M83" s="22"/>
      <c r="N83" s="22"/>
      <c r="O83" s="22"/>
      <c r="P83" s="22"/>
      <c r="Q83" s="22"/>
      <c r="R83" s="22"/>
      <c r="S83" s="22"/>
      <c r="T83" s="22"/>
      <c r="U83" s="22"/>
    </row>
    <row r="84" spans="1:21" s="139" customFormat="1" x14ac:dyDescent="0.3">
      <c r="A84" s="21" t="str">
        <f>INDEX(Sept15!A:A, MATCH('Nov15'!$E84, Sept15!$E:$E, 0))</f>
        <v>L005</v>
      </c>
      <c r="B84" s="47" t="s">
        <v>2949</v>
      </c>
      <c r="C84" s="29">
        <v>42320</v>
      </c>
      <c r="D84" s="22">
        <v>20</v>
      </c>
      <c r="E84" s="28" t="s">
        <v>2</v>
      </c>
      <c r="F84" s="22">
        <v>20</v>
      </c>
      <c r="G84" s="26"/>
      <c r="H84" s="26"/>
      <c r="I84" s="22"/>
      <c r="J84" s="22"/>
      <c r="K84" s="22"/>
      <c r="L84" s="27"/>
      <c r="M84" s="22"/>
      <c r="N84" s="22"/>
      <c r="O84" s="22"/>
      <c r="P84" s="22"/>
      <c r="Q84" s="22"/>
      <c r="R84" s="22"/>
      <c r="S84" s="22"/>
      <c r="T84" s="22"/>
      <c r="U84" s="22"/>
    </row>
    <row r="85" spans="1:21" s="139" customFormat="1" x14ac:dyDescent="0.3">
      <c r="A85" s="21" t="str">
        <f>INDEX(Sept15!A:A, MATCH('Nov15'!$E85, Sept15!$E:$E, 0))</f>
        <v>P002</v>
      </c>
      <c r="B85" s="47" t="s">
        <v>2970</v>
      </c>
      <c r="C85" s="29">
        <v>42320</v>
      </c>
      <c r="D85" s="22">
        <v>20</v>
      </c>
      <c r="E85" s="28" t="s">
        <v>68</v>
      </c>
      <c r="F85" s="22">
        <v>20</v>
      </c>
      <c r="G85" s="26"/>
      <c r="H85" s="26"/>
      <c r="I85" s="22"/>
      <c r="J85" s="22"/>
      <c r="K85" s="22"/>
      <c r="L85" s="27"/>
      <c r="M85" s="22"/>
      <c r="N85" s="22"/>
      <c r="O85" s="22"/>
      <c r="P85" s="22"/>
      <c r="Q85" s="22"/>
      <c r="R85" s="22"/>
      <c r="S85" s="22"/>
      <c r="T85" s="22"/>
      <c r="U85" s="22"/>
    </row>
    <row r="86" spans="1:21" s="139" customFormat="1" x14ac:dyDescent="0.3">
      <c r="A86" s="21" t="s">
        <v>736</v>
      </c>
      <c r="B86" s="47" t="s">
        <v>2969</v>
      </c>
      <c r="C86" s="29">
        <v>42320</v>
      </c>
      <c r="D86" s="22">
        <v>20</v>
      </c>
      <c r="E86" s="28" t="s">
        <v>2748</v>
      </c>
      <c r="F86" s="22">
        <v>20</v>
      </c>
      <c r="G86" s="26"/>
      <c r="H86" s="26"/>
      <c r="I86" s="22"/>
      <c r="J86" s="22"/>
      <c r="K86" s="22"/>
      <c r="L86" s="27"/>
      <c r="M86" s="22"/>
      <c r="N86" s="22"/>
      <c r="O86" s="22"/>
      <c r="P86" s="22"/>
      <c r="Q86" s="22"/>
      <c r="R86" s="22"/>
      <c r="S86" s="22"/>
      <c r="T86" s="22"/>
      <c r="U86" s="22"/>
    </row>
    <row r="87" spans="1:21" s="139" customFormat="1" x14ac:dyDescent="0.3">
      <c r="A87" s="21"/>
      <c r="B87" s="47"/>
      <c r="C87" s="29">
        <v>42319</v>
      </c>
      <c r="D87" s="22">
        <v>-700</v>
      </c>
      <c r="E87" s="28">
        <v>1588</v>
      </c>
      <c r="F87" s="22"/>
      <c r="G87" s="26"/>
      <c r="H87" s="26"/>
      <c r="I87" s="22"/>
      <c r="J87" s="22"/>
      <c r="K87" s="22"/>
      <c r="L87" s="27"/>
      <c r="M87" s="22"/>
      <c r="N87" s="22"/>
      <c r="O87" s="22"/>
      <c r="P87" s="22">
        <v>-700</v>
      </c>
      <c r="Q87" s="22"/>
      <c r="R87" s="22"/>
      <c r="S87" s="22"/>
      <c r="T87" s="22"/>
      <c r="U87" s="22"/>
    </row>
    <row r="88" spans="1:21" s="139" customFormat="1" x14ac:dyDescent="0.3">
      <c r="A88" s="21" t="str">
        <f>INDEX(Sept15!A:A, MATCH('Nov15'!$E88, Sept15!$E:$E, 0))</f>
        <v>W033</v>
      </c>
      <c r="B88" s="47" t="s">
        <v>2968</v>
      </c>
      <c r="C88" s="29">
        <v>42318</v>
      </c>
      <c r="D88" s="22">
        <v>20</v>
      </c>
      <c r="E88" s="28" t="s">
        <v>497</v>
      </c>
      <c r="F88" s="22">
        <v>20</v>
      </c>
      <c r="G88" s="26"/>
      <c r="H88" s="26"/>
      <c r="I88" s="22"/>
      <c r="J88" s="22"/>
      <c r="K88" s="22"/>
      <c r="L88" s="27"/>
      <c r="M88" s="22"/>
      <c r="N88" s="22"/>
      <c r="O88" s="22"/>
      <c r="P88" s="22"/>
      <c r="Q88" s="22"/>
      <c r="R88" s="22"/>
      <c r="S88" s="22"/>
      <c r="T88" s="22"/>
      <c r="U88" s="22"/>
    </row>
    <row r="89" spans="1:21" s="139" customFormat="1" x14ac:dyDescent="0.3">
      <c r="A89" s="21"/>
      <c r="B89" s="47"/>
      <c r="C89" s="29">
        <v>42317</v>
      </c>
      <c r="D89" s="22">
        <v>-41</v>
      </c>
      <c r="E89" s="28">
        <v>1586</v>
      </c>
      <c r="F89" s="22"/>
      <c r="G89" s="26"/>
      <c r="H89" s="26"/>
      <c r="I89" s="22"/>
      <c r="J89" s="22"/>
      <c r="K89" s="22"/>
      <c r="L89" s="27"/>
      <c r="M89" s="22"/>
      <c r="N89" s="22"/>
      <c r="O89" s="22"/>
      <c r="P89" s="22">
        <v>-41</v>
      </c>
      <c r="Q89" s="22"/>
      <c r="R89" s="22"/>
      <c r="S89" s="22"/>
      <c r="T89" s="22"/>
      <c r="U89" s="22"/>
    </row>
    <row r="90" spans="1:21" s="139" customFormat="1" x14ac:dyDescent="0.3">
      <c r="A90" s="21" t="s">
        <v>373</v>
      </c>
      <c r="B90" s="47" t="s">
        <v>2965</v>
      </c>
      <c r="C90" s="29">
        <v>42317</v>
      </c>
      <c r="D90" s="22">
        <v>240</v>
      </c>
      <c r="E90" s="28" t="s">
        <v>2883</v>
      </c>
      <c r="F90" s="22">
        <v>240</v>
      </c>
      <c r="G90" s="26"/>
      <c r="H90" s="26"/>
      <c r="I90" s="22"/>
      <c r="J90" s="22"/>
      <c r="K90" s="22"/>
      <c r="L90" s="27"/>
      <c r="M90" s="22"/>
      <c r="N90" s="22"/>
      <c r="O90" s="22"/>
      <c r="P90" s="22"/>
      <c r="Q90" s="22"/>
      <c r="R90" s="22"/>
      <c r="S90" s="22"/>
      <c r="T90" s="22"/>
      <c r="U90" s="22"/>
    </row>
    <row r="91" spans="1:21" s="139" customFormat="1" x14ac:dyDescent="0.3">
      <c r="A91" s="21" t="s">
        <v>2352</v>
      </c>
      <c r="B91" s="47" t="s">
        <v>2966</v>
      </c>
      <c r="C91" s="29">
        <v>42317</v>
      </c>
      <c r="D91" s="22">
        <v>240</v>
      </c>
      <c r="E91" s="28" t="s">
        <v>2884</v>
      </c>
      <c r="F91" s="22">
        <v>240</v>
      </c>
      <c r="G91" s="26"/>
      <c r="H91" s="26"/>
      <c r="I91" s="22"/>
      <c r="J91" s="22"/>
      <c r="K91" s="22"/>
      <c r="L91" s="27"/>
      <c r="M91" s="22"/>
      <c r="N91" s="22"/>
      <c r="O91" s="22"/>
      <c r="P91" s="22"/>
      <c r="Q91" s="22"/>
      <c r="R91" s="22"/>
      <c r="S91" s="22"/>
      <c r="T91" s="22"/>
      <c r="U91" s="22"/>
    </row>
    <row r="92" spans="1:21" s="139" customFormat="1" x14ac:dyDescent="0.3">
      <c r="A92" s="21" t="s">
        <v>1942</v>
      </c>
      <c r="B92" s="47" t="s">
        <v>2967</v>
      </c>
      <c r="C92" s="29">
        <v>42317</v>
      </c>
      <c r="D92" s="22">
        <v>100</v>
      </c>
      <c r="E92" s="28" t="s">
        <v>2885</v>
      </c>
      <c r="F92" s="22">
        <v>100</v>
      </c>
      <c r="G92" s="26"/>
      <c r="H92" s="26"/>
      <c r="I92" s="22"/>
      <c r="J92" s="22"/>
      <c r="K92" s="22"/>
      <c r="L92" s="27"/>
      <c r="M92" s="22"/>
      <c r="N92" s="22"/>
      <c r="O92" s="22"/>
      <c r="P92" s="22"/>
      <c r="Q92" s="22"/>
      <c r="R92" s="22"/>
      <c r="S92" s="22"/>
      <c r="T92" s="22"/>
      <c r="U92" s="22"/>
    </row>
    <row r="93" spans="1:21" s="139" customFormat="1" x14ac:dyDescent="0.3">
      <c r="A93" s="21" t="str">
        <f>INDEX(Sept15!A:A, MATCH('Nov15'!$E93, Sept15!$E:$E, 0))</f>
        <v>A029</v>
      </c>
      <c r="B93" s="47" t="s">
        <v>2964</v>
      </c>
      <c r="C93" s="29">
        <v>42317</v>
      </c>
      <c r="D93" s="22">
        <v>20</v>
      </c>
      <c r="E93" s="28" t="s">
        <v>2663</v>
      </c>
      <c r="F93" s="22">
        <v>20</v>
      </c>
      <c r="G93" s="26"/>
      <c r="H93" s="26"/>
      <c r="I93" s="22"/>
      <c r="J93" s="22"/>
      <c r="K93" s="22"/>
      <c r="L93" s="27"/>
      <c r="M93" s="22"/>
      <c r="N93" s="22"/>
      <c r="O93" s="22"/>
      <c r="P93" s="22"/>
      <c r="Q93" s="22"/>
      <c r="R93" s="22"/>
      <c r="S93" s="22"/>
      <c r="T93" s="22"/>
      <c r="U93" s="22"/>
    </row>
    <row r="94" spans="1:21" s="139" customFormat="1" x14ac:dyDescent="0.3">
      <c r="A94" s="21" t="str">
        <f>INDEX(Sept15!A:A, MATCH('Nov15'!$E94, Sept15!$E:$E, 0))</f>
        <v>T007</v>
      </c>
      <c r="B94" s="47" t="s">
        <v>2952</v>
      </c>
      <c r="C94" s="29">
        <v>42314</v>
      </c>
      <c r="D94" s="22">
        <v>20</v>
      </c>
      <c r="E94" s="28" t="s">
        <v>1</v>
      </c>
      <c r="F94" s="22">
        <v>20</v>
      </c>
      <c r="G94" s="26"/>
      <c r="H94" s="26"/>
      <c r="I94" s="22"/>
      <c r="J94" s="22"/>
      <c r="K94" s="22"/>
      <c r="L94" s="27"/>
      <c r="M94" s="22"/>
      <c r="N94" s="22"/>
      <c r="O94" s="22"/>
      <c r="P94" s="22"/>
      <c r="Q94" s="22"/>
      <c r="R94" s="22"/>
      <c r="S94" s="22"/>
      <c r="T94" s="22"/>
      <c r="U94" s="22"/>
    </row>
    <row r="95" spans="1:21" s="139" customFormat="1" x14ac:dyDescent="0.3">
      <c r="A95" s="21" t="str">
        <f>INDEX(Sept15!A:A, MATCH('Nov15'!$E95, Sept15!$E:$E, 0))</f>
        <v>NA</v>
      </c>
      <c r="B95" s="47"/>
      <c r="C95" s="29">
        <v>42314</v>
      </c>
      <c r="D95" s="22">
        <v>-1328.13</v>
      </c>
      <c r="E95" s="28" t="s">
        <v>3</v>
      </c>
      <c r="F95" s="22"/>
      <c r="G95" s="26"/>
      <c r="H95" s="26"/>
      <c r="I95" s="22"/>
      <c r="J95" s="22"/>
      <c r="K95" s="22">
        <v>-1328.13</v>
      </c>
      <c r="L95" s="27"/>
      <c r="M95" s="22"/>
      <c r="N95" s="22"/>
      <c r="O95" s="22"/>
      <c r="P95" s="22"/>
      <c r="Q95" s="22"/>
      <c r="R95" s="22"/>
      <c r="S95" s="22"/>
      <c r="T95" s="22"/>
      <c r="U95" s="22"/>
    </row>
    <row r="96" spans="1:21" s="139" customFormat="1" x14ac:dyDescent="0.3">
      <c r="A96" s="21" t="str">
        <f>INDEX(Sept15!A:A, MATCH('Nov15'!$E96, Sept15!$E:$E, 0))</f>
        <v>K018</v>
      </c>
      <c r="B96" s="47" t="s">
        <v>2953</v>
      </c>
      <c r="C96" s="29">
        <v>42313</v>
      </c>
      <c r="D96" s="22">
        <v>100</v>
      </c>
      <c r="E96" s="28" t="s">
        <v>2754</v>
      </c>
      <c r="F96" s="22">
        <v>100</v>
      </c>
      <c r="G96" s="26"/>
      <c r="H96" s="26"/>
      <c r="I96" s="22"/>
      <c r="J96" s="22"/>
      <c r="K96" s="22"/>
      <c r="L96" s="27"/>
      <c r="M96" s="22"/>
      <c r="N96" s="22"/>
      <c r="O96" s="22"/>
      <c r="P96" s="22"/>
      <c r="Q96" s="22"/>
      <c r="R96" s="22"/>
      <c r="S96" s="22"/>
      <c r="T96" s="22"/>
      <c r="U96" s="22"/>
    </row>
    <row r="97" spans="1:28" s="139" customFormat="1" x14ac:dyDescent="0.3">
      <c r="A97" s="21" t="s">
        <v>1294</v>
      </c>
      <c r="B97" s="47" t="s">
        <v>2963</v>
      </c>
      <c r="C97" s="29">
        <v>42311</v>
      </c>
      <c r="D97" s="22">
        <v>300</v>
      </c>
      <c r="E97" s="28" t="s">
        <v>2845</v>
      </c>
      <c r="F97" s="22"/>
      <c r="G97" s="26"/>
      <c r="H97" s="26">
        <v>300</v>
      </c>
      <c r="I97" s="22"/>
      <c r="J97" s="22"/>
      <c r="K97" s="22"/>
      <c r="L97" s="27"/>
      <c r="M97" s="22"/>
      <c r="N97" s="22"/>
      <c r="O97" s="22"/>
      <c r="P97" s="22"/>
      <c r="Q97" s="22"/>
      <c r="R97" s="22"/>
      <c r="S97" s="22"/>
      <c r="T97" s="22"/>
      <c r="U97" s="22"/>
    </row>
    <row r="98" spans="1:28" s="139" customFormat="1" x14ac:dyDescent="0.3">
      <c r="A98" s="21" t="str">
        <f>INDEX(Sept15!A:A, MATCH('Nov15'!$E98, Sept15!$E:$E, 0))</f>
        <v>S008</v>
      </c>
      <c r="B98" s="47" t="s">
        <v>2954</v>
      </c>
      <c r="C98" s="29">
        <v>42310</v>
      </c>
      <c r="D98" s="22">
        <v>20</v>
      </c>
      <c r="E98" s="28" t="s">
        <v>4</v>
      </c>
      <c r="F98" s="22">
        <v>20</v>
      </c>
      <c r="G98" s="26"/>
      <c r="H98" s="26"/>
      <c r="I98" s="22"/>
      <c r="J98" s="22"/>
      <c r="K98" s="22"/>
      <c r="L98" s="27"/>
      <c r="M98" s="22"/>
      <c r="N98" s="22"/>
      <c r="O98" s="22"/>
      <c r="P98" s="22"/>
      <c r="Q98" s="22"/>
      <c r="R98" s="22"/>
      <c r="S98" s="22"/>
      <c r="T98" s="22"/>
      <c r="U98" s="22"/>
    </row>
    <row r="99" spans="1:28" s="139" customFormat="1" x14ac:dyDescent="0.3">
      <c r="A99" s="21" t="str">
        <f>INDEX(Sept15!A:A, MATCH('Nov15'!$E99, Sept15!$E:$E, 0))</f>
        <v>P014</v>
      </c>
      <c r="B99" s="47" t="s">
        <v>2955</v>
      </c>
      <c r="C99" s="29">
        <v>42310</v>
      </c>
      <c r="D99" s="22">
        <v>20</v>
      </c>
      <c r="E99" s="28" t="s">
        <v>100</v>
      </c>
      <c r="F99" s="22">
        <v>20</v>
      </c>
      <c r="G99" s="26"/>
      <c r="H99" s="26"/>
      <c r="I99" s="22"/>
      <c r="J99" s="22"/>
      <c r="K99" s="22"/>
      <c r="L99" s="27"/>
      <c r="M99" s="22"/>
      <c r="N99" s="22"/>
      <c r="O99" s="22"/>
      <c r="P99" s="22"/>
      <c r="Q99" s="22"/>
      <c r="R99" s="22"/>
      <c r="S99" s="22"/>
      <c r="T99" s="22"/>
      <c r="U99" s="22"/>
    </row>
    <row r="100" spans="1:28" s="139" customFormat="1" x14ac:dyDescent="0.3">
      <c r="A100" s="21" t="str">
        <f>INDEX(Sept15!A:A, MATCH('Nov15'!$E100, Sept15!$E:$E, 0))</f>
        <v>S010</v>
      </c>
      <c r="B100" s="47" t="s">
        <v>2956</v>
      </c>
      <c r="C100" s="29">
        <v>42310</v>
      </c>
      <c r="D100" s="22">
        <v>20</v>
      </c>
      <c r="E100" s="28" t="s">
        <v>289</v>
      </c>
      <c r="F100" s="22">
        <v>20</v>
      </c>
      <c r="G100" s="26"/>
      <c r="H100" s="26"/>
      <c r="I100" s="22"/>
      <c r="J100" s="22"/>
      <c r="K100" s="22"/>
      <c r="L100" s="27"/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8" s="139" customFormat="1" x14ac:dyDescent="0.3">
      <c r="A101" s="21" t="str">
        <f>INDEX(Sept15!A:A, MATCH('Nov15'!$E101, Sept15!$E:$E, 0))</f>
        <v>K023</v>
      </c>
      <c r="B101" s="47" t="s">
        <v>2957</v>
      </c>
      <c r="C101" s="29">
        <v>42310</v>
      </c>
      <c r="D101" s="22">
        <v>20</v>
      </c>
      <c r="E101" s="28" t="s">
        <v>8</v>
      </c>
      <c r="F101" s="22">
        <v>20</v>
      </c>
      <c r="G101" s="26"/>
      <c r="H101" s="26"/>
      <c r="I101" s="22"/>
      <c r="J101" s="22"/>
      <c r="K101" s="22"/>
      <c r="L101" s="27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8" s="139" customFormat="1" x14ac:dyDescent="0.3">
      <c r="A102" s="21" t="str">
        <f>INDEX(Sept15!A:A, MATCH('Nov15'!$E102, Sept15!$E:$E, 0))</f>
        <v>S005</v>
      </c>
      <c r="B102" s="47" t="s">
        <v>2958</v>
      </c>
      <c r="C102" s="29">
        <v>42310</v>
      </c>
      <c r="D102" s="22">
        <v>20</v>
      </c>
      <c r="E102" s="28" t="s">
        <v>270</v>
      </c>
      <c r="F102" s="22">
        <v>20</v>
      </c>
      <c r="G102" s="26"/>
      <c r="H102" s="26"/>
      <c r="I102" s="22"/>
      <c r="J102" s="22"/>
      <c r="K102" s="22"/>
      <c r="L102" s="27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8" s="139" customFormat="1" x14ac:dyDescent="0.3">
      <c r="A103" s="21" t="str">
        <f>INDEX(Sept15!A:A, MATCH('Nov15'!$E103, Sept15!$E:$E, 0))</f>
        <v>S030</v>
      </c>
      <c r="B103" s="47" t="s">
        <v>2959</v>
      </c>
      <c r="C103" s="29">
        <v>42310</v>
      </c>
      <c r="D103" s="22">
        <v>20</v>
      </c>
      <c r="E103" s="28" t="s">
        <v>2669</v>
      </c>
      <c r="F103" s="22">
        <v>20</v>
      </c>
      <c r="G103" s="26"/>
      <c r="H103" s="26"/>
      <c r="I103" s="22"/>
      <c r="J103" s="22"/>
      <c r="K103" s="22"/>
      <c r="L103" s="27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8" s="139" customFormat="1" x14ac:dyDescent="0.3">
      <c r="A104" s="21" t="str">
        <f>INDEX(Sept15!A:A, MATCH('Nov15'!$E104, Sept15!$E:$E, 0))</f>
        <v>A021</v>
      </c>
      <c r="B104" s="47" t="s">
        <v>2960</v>
      </c>
      <c r="C104" s="29">
        <v>42310</v>
      </c>
      <c r="D104" s="22">
        <v>20</v>
      </c>
      <c r="E104" s="28" t="s">
        <v>10</v>
      </c>
      <c r="F104" s="22">
        <v>20</v>
      </c>
      <c r="G104" s="26"/>
      <c r="H104" s="26"/>
      <c r="I104" s="22"/>
      <c r="J104" s="22"/>
      <c r="K104" s="22"/>
      <c r="L104" s="27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8" s="139" customFormat="1" x14ac:dyDescent="0.3">
      <c r="A105" s="21" t="str">
        <f>INDEX(Sept15!A:A, MATCH('Nov15'!$E105, Sept15!$E:$E, 0))</f>
        <v>D018</v>
      </c>
      <c r="B105" s="47" t="s">
        <v>2961</v>
      </c>
      <c r="C105" s="29">
        <v>42310</v>
      </c>
      <c r="D105" s="22">
        <v>20</v>
      </c>
      <c r="E105" s="28" t="s">
        <v>9</v>
      </c>
      <c r="F105" s="22">
        <v>20</v>
      </c>
      <c r="G105" s="26"/>
      <c r="H105" s="26"/>
      <c r="I105" s="22"/>
      <c r="J105" s="22"/>
      <c r="K105" s="22"/>
      <c r="L105" s="27"/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1:28" s="139" customFormat="1" x14ac:dyDescent="0.3">
      <c r="A106" s="21" t="str">
        <f>INDEX(Sept15!A:A, MATCH('Nov15'!$E106, Sept15!$E:$E, 0))</f>
        <v>P013</v>
      </c>
      <c r="B106" s="47" t="s">
        <v>2962</v>
      </c>
      <c r="C106" s="29">
        <v>42310</v>
      </c>
      <c r="D106" s="22">
        <v>20</v>
      </c>
      <c r="E106" s="28" t="s">
        <v>7</v>
      </c>
      <c r="F106" s="22">
        <v>20</v>
      </c>
      <c r="G106" s="26"/>
      <c r="H106" s="26"/>
      <c r="I106" s="22"/>
      <c r="J106" s="22"/>
      <c r="K106" s="22"/>
      <c r="L106" s="27"/>
      <c r="M106" s="22"/>
      <c r="N106" s="22"/>
      <c r="O106" s="22"/>
      <c r="P106" s="22"/>
      <c r="Q106" s="22"/>
      <c r="R106" s="22"/>
      <c r="S106" s="22"/>
      <c r="T106" s="22"/>
      <c r="U106" s="22"/>
    </row>
    <row r="107" spans="1:28" s="139" customFormat="1" x14ac:dyDescent="0.3">
      <c r="A107" s="21" t="str">
        <f>INDEX(Sept15!A:A, MATCH('Nov15'!$E107, Sept15!$E:$E, 0))</f>
        <v>W004</v>
      </c>
      <c r="B107" s="47" t="s">
        <v>2950</v>
      </c>
      <c r="C107" s="29">
        <v>42310</v>
      </c>
      <c r="D107" s="22">
        <v>20</v>
      </c>
      <c r="E107" s="28" t="s">
        <v>201</v>
      </c>
      <c r="F107" s="22">
        <v>20</v>
      </c>
      <c r="G107" s="26"/>
      <c r="H107" s="26"/>
      <c r="I107" s="22"/>
      <c r="J107" s="22"/>
      <c r="K107" s="22"/>
      <c r="L107" s="27"/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1:28" s="139" customFormat="1" x14ac:dyDescent="0.3">
      <c r="A108" s="21" t="str">
        <f>INDEX(Sept15!A:A, MATCH('Nov15'!$E108, Sept15!$E:$E, 0))</f>
        <v>W039</v>
      </c>
      <c r="B108" s="47" t="s">
        <v>2951</v>
      </c>
      <c r="C108" s="29">
        <v>42310</v>
      </c>
      <c r="D108" s="22">
        <v>20</v>
      </c>
      <c r="E108" s="28" t="s">
        <v>6</v>
      </c>
      <c r="F108" s="22">
        <v>20</v>
      </c>
      <c r="G108" s="26"/>
      <c r="H108" s="26"/>
      <c r="I108" s="22"/>
      <c r="J108" s="22"/>
      <c r="K108" s="22"/>
      <c r="L108" s="27"/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1:28" s="139" customFormat="1" x14ac:dyDescent="0.3">
      <c r="A109" s="22"/>
      <c r="B109" s="47"/>
      <c r="C109" s="29"/>
      <c r="D109" s="22"/>
      <c r="E109" s="28"/>
      <c r="F109" s="26"/>
      <c r="G109" s="26"/>
      <c r="H109" s="26"/>
      <c r="I109" s="22"/>
      <c r="J109" s="22"/>
      <c r="K109" s="22"/>
      <c r="L109" s="27"/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1:28" x14ac:dyDescent="0.3">
      <c r="A110" s="29"/>
      <c r="B110" s="48"/>
      <c r="C110" s="29"/>
      <c r="D110" s="22">
        <v>9439.8300000000108</v>
      </c>
      <c r="E110" s="21" t="s">
        <v>2869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P110" s="21"/>
      <c r="Q110" s="21"/>
      <c r="R110" s="21"/>
      <c r="S110" s="21"/>
      <c r="T110" s="21"/>
      <c r="U110" s="21"/>
      <c r="V110" s="2"/>
      <c r="W110" s="2"/>
      <c r="X110" s="2"/>
      <c r="Y110" s="2"/>
      <c r="Z110" s="2"/>
      <c r="AA110" s="2"/>
      <c r="AB110" s="5"/>
    </row>
    <row r="111" spans="1:28" x14ac:dyDescent="0.3">
      <c r="A111" s="29"/>
      <c r="B111" s="48"/>
      <c r="C111" s="29"/>
      <c r="D111" s="2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7"/>
      <c r="W111" s="7"/>
      <c r="X111" s="7"/>
      <c r="Y111" s="7"/>
      <c r="Z111" s="7"/>
      <c r="AA111" s="7"/>
      <c r="AB111" s="9"/>
    </row>
    <row r="112" spans="1:28" ht="15" thickBot="1" x14ac:dyDescent="0.35">
      <c r="A112" s="21"/>
      <c r="B112" s="49"/>
      <c r="C112" s="21"/>
      <c r="D112" s="22"/>
      <c r="E112" s="21"/>
      <c r="F112" s="37">
        <f t="shared" ref="F112:U112" si="0">SUM(F9:F111)</f>
        <v>3380</v>
      </c>
      <c r="G112" s="37">
        <f t="shared" si="0"/>
        <v>2200</v>
      </c>
      <c r="H112" s="37">
        <f t="shared" si="0"/>
        <v>30043.64</v>
      </c>
      <c r="I112" s="37">
        <f t="shared" si="0"/>
        <v>-1666.95</v>
      </c>
      <c r="J112" s="37">
        <f t="shared" si="0"/>
        <v>-442.85</v>
      </c>
      <c r="K112" s="37">
        <f t="shared" si="0"/>
        <v>-1328.13</v>
      </c>
      <c r="L112" s="37">
        <f t="shared" si="0"/>
        <v>0</v>
      </c>
      <c r="M112" s="37">
        <f t="shared" si="0"/>
        <v>0</v>
      </c>
      <c r="N112" s="37">
        <f t="shared" si="0"/>
        <v>0</v>
      </c>
      <c r="O112" s="37">
        <f t="shared" si="0"/>
        <v>0</v>
      </c>
      <c r="P112" s="37">
        <f t="shared" si="0"/>
        <v>-3077.0099999999998</v>
      </c>
      <c r="Q112" s="37">
        <f t="shared" si="0"/>
        <v>0</v>
      </c>
      <c r="R112" s="37">
        <f t="shared" si="0"/>
        <v>0</v>
      </c>
      <c r="S112" s="37">
        <f t="shared" si="0"/>
        <v>0</v>
      </c>
      <c r="T112" s="37">
        <f t="shared" si="0"/>
        <v>0</v>
      </c>
      <c r="U112" s="37">
        <f t="shared" si="0"/>
        <v>0</v>
      </c>
      <c r="V112" s="141">
        <f t="shared" ref="V112:AB112" si="1">SUM(V110:V111)</f>
        <v>0</v>
      </c>
      <c r="W112" s="141">
        <f t="shared" si="1"/>
        <v>0</v>
      </c>
      <c r="X112" s="141">
        <f t="shared" si="1"/>
        <v>0</v>
      </c>
      <c r="Y112" s="141">
        <f t="shared" si="1"/>
        <v>0</v>
      </c>
      <c r="Z112" s="141">
        <f t="shared" si="1"/>
        <v>0</v>
      </c>
      <c r="AA112" s="141">
        <f t="shared" si="1"/>
        <v>0</v>
      </c>
      <c r="AB112" s="141">
        <f t="shared" si="1"/>
        <v>0</v>
      </c>
    </row>
    <row r="113" spans="2:15" ht="15" thickTop="1" x14ac:dyDescent="0.3">
      <c r="B113" s="50"/>
      <c r="K113" s="4"/>
      <c r="O113" s="37"/>
    </row>
    <row r="114" spans="2:15" x14ac:dyDescent="0.3">
      <c r="B114" s="140"/>
      <c r="E114" s="52" t="s">
        <v>84</v>
      </c>
      <c r="F114" s="4">
        <f>SUM(F112:U112)</f>
        <v>29108.700000000004</v>
      </c>
    </row>
    <row r="115" spans="2:15" x14ac:dyDescent="0.3">
      <c r="B115" s="140"/>
      <c r="E115" s="74"/>
      <c r="F115" s="139"/>
    </row>
    <row r="116" spans="2:15" x14ac:dyDescent="0.3">
      <c r="B116" s="140"/>
      <c r="F116" s="71"/>
    </row>
    <row r="117" spans="2:15" x14ac:dyDescent="0.3">
      <c r="B117" s="140"/>
    </row>
    <row r="118" spans="2:15" x14ac:dyDescent="0.3">
      <c r="B118" s="140"/>
    </row>
    <row r="119" spans="2:15" x14ac:dyDescent="0.3">
      <c r="B119" s="140"/>
    </row>
    <row r="120" spans="2:15" x14ac:dyDescent="0.3">
      <c r="B120" s="140"/>
    </row>
    <row r="121" spans="2:15" x14ac:dyDescent="0.3">
      <c r="B121" s="140"/>
    </row>
  </sheetData>
  <mergeCells count="8">
    <mergeCell ref="F6:H6"/>
    <mergeCell ref="I6:U6"/>
    <mergeCell ref="F7:F8"/>
    <mergeCell ref="G7:G8"/>
    <mergeCell ref="H7:H8"/>
    <mergeCell ref="I7:I8"/>
    <mergeCell ref="J7:J8"/>
    <mergeCell ref="K7:K8"/>
  </mergeCells>
  <conditionalFormatting sqref="A89">
    <cfRule type="duplicateValues" dxfId="98" priority="28"/>
  </conditionalFormatting>
  <conditionalFormatting sqref="A88">
    <cfRule type="duplicateValues" dxfId="97" priority="27"/>
  </conditionalFormatting>
  <conditionalFormatting sqref="A87">
    <cfRule type="duplicateValues" dxfId="96" priority="26"/>
  </conditionalFormatting>
  <conditionalFormatting sqref="A86">
    <cfRule type="duplicateValues" dxfId="95" priority="25"/>
  </conditionalFormatting>
  <conditionalFormatting sqref="A85">
    <cfRule type="duplicateValues" dxfId="94" priority="24"/>
  </conditionalFormatting>
  <conditionalFormatting sqref="A84 A78:A80 A74:A75 A66:A71 A43:A48">
    <cfRule type="duplicateValues" dxfId="93" priority="22"/>
  </conditionalFormatting>
  <conditionalFormatting sqref="A83">
    <cfRule type="duplicateValues" dxfId="92" priority="21"/>
  </conditionalFormatting>
  <conditionalFormatting sqref="A82">
    <cfRule type="duplicateValues" dxfId="91" priority="20"/>
  </conditionalFormatting>
  <conditionalFormatting sqref="A81">
    <cfRule type="duplicateValues" dxfId="90" priority="19"/>
  </conditionalFormatting>
  <conditionalFormatting sqref="A77">
    <cfRule type="duplicateValues" dxfId="89" priority="18"/>
  </conditionalFormatting>
  <conditionalFormatting sqref="A76">
    <cfRule type="duplicateValues" dxfId="88" priority="17"/>
  </conditionalFormatting>
  <conditionalFormatting sqref="A73">
    <cfRule type="duplicateValues" dxfId="87" priority="16"/>
  </conditionalFormatting>
  <conditionalFormatting sqref="A72">
    <cfRule type="duplicateValues" dxfId="86" priority="15"/>
  </conditionalFormatting>
  <conditionalFormatting sqref="A49:A58">
    <cfRule type="duplicateValues" dxfId="85" priority="12"/>
  </conditionalFormatting>
  <conditionalFormatting sqref="A45 A28 A103:A104 A91 A40 A48 A56 A71 A78:A79 A87 A95 A58">
    <cfRule type="duplicateValues" dxfId="84" priority="9"/>
  </conditionalFormatting>
  <conditionalFormatting sqref="A45">
    <cfRule type="duplicateValues" dxfId="83" priority="8"/>
  </conditionalFormatting>
  <conditionalFormatting sqref="A71">
    <cfRule type="duplicateValues" dxfId="82" priority="7"/>
  </conditionalFormatting>
  <conditionalFormatting sqref="A91:A108">
    <cfRule type="duplicateValues" dxfId="81" priority="41"/>
  </conditionalFormatting>
  <conditionalFormatting sqref="A39:A58 A66:A108 A12:A34">
    <cfRule type="duplicateValues" dxfId="80" priority="47"/>
  </conditionalFormatting>
  <conditionalFormatting sqref="A59:A65">
    <cfRule type="duplicateValues" dxfId="79" priority="2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pane xSplit="4" ySplit="10" topLeftCell="E21" activePane="bottomRight" state="frozen"/>
      <selection pane="topRight" activeCell="E1" sqref="E1"/>
      <selection pane="bottomLeft" activeCell="A11" sqref="A11"/>
      <selection pane="bottomRight" activeCell="E27" sqref="E2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2" width="12.6640625" style="138" customWidth="1"/>
    <col min="23" max="16384" width="9.109375" style="138"/>
  </cols>
  <sheetData>
    <row r="1" spans="1:22" s="139" customFormat="1" x14ac:dyDescent="0.3">
      <c r="E1" s="15"/>
      <c r="F1" s="10" t="s">
        <v>78</v>
      </c>
      <c r="G1" s="10"/>
      <c r="H1" s="10"/>
      <c r="I1" s="11"/>
    </row>
    <row r="2" spans="1:22" s="139" customFormat="1" x14ac:dyDescent="0.3">
      <c r="B2" s="43"/>
      <c r="E2" s="15"/>
      <c r="F2" s="11" t="s">
        <v>79</v>
      </c>
      <c r="G2" s="10"/>
      <c r="H2" s="10"/>
      <c r="I2" s="11"/>
    </row>
    <row r="3" spans="1:22" s="139" customFormat="1" x14ac:dyDescent="0.3">
      <c r="B3" s="43"/>
      <c r="E3" s="15"/>
      <c r="F3" s="11" t="s">
        <v>467</v>
      </c>
      <c r="G3" s="10"/>
      <c r="H3" s="10"/>
      <c r="I3" s="11"/>
    </row>
    <row r="4" spans="1:22" s="139" customFormat="1" x14ac:dyDescent="0.3">
      <c r="A4" s="20"/>
      <c r="B4" s="85"/>
      <c r="E4" s="31"/>
      <c r="F4" s="11"/>
      <c r="G4" s="10"/>
      <c r="H4" s="10"/>
      <c r="I4" s="11"/>
    </row>
    <row r="5" spans="1:22" s="139" customFormat="1" x14ac:dyDescent="0.3">
      <c r="B5" s="43"/>
      <c r="E5" s="15"/>
      <c r="F5" s="11"/>
      <c r="G5" s="10"/>
      <c r="H5" s="10"/>
      <c r="I5" s="11"/>
    </row>
    <row r="6" spans="1:22" s="139" customFormat="1" x14ac:dyDescent="0.3">
      <c r="A6" s="6"/>
      <c r="B6" s="44"/>
      <c r="C6" s="13"/>
      <c r="D6" s="6"/>
      <c r="E6" s="16"/>
      <c r="F6" s="421" t="s">
        <v>29</v>
      </c>
      <c r="G6" s="422"/>
      <c r="H6" s="422"/>
      <c r="I6" s="423" t="s">
        <v>33</v>
      </c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5"/>
    </row>
    <row r="7" spans="1:22" s="139" customFormat="1" ht="15.75" customHeigh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426" t="s">
        <v>374</v>
      </c>
      <c r="G7" s="428" t="s">
        <v>31</v>
      </c>
      <c r="H7" s="426" t="s">
        <v>375</v>
      </c>
      <c r="I7" s="430" t="s">
        <v>376</v>
      </c>
      <c r="J7" s="430" t="s">
        <v>2847</v>
      </c>
      <c r="K7" s="430" t="s">
        <v>381</v>
      </c>
      <c r="L7" s="106" t="s">
        <v>74</v>
      </c>
      <c r="M7" s="110" t="s">
        <v>72</v>
      </c>
      <c r="N7" s="110" t="s">
        <v>82</v>
      </c>
      <c r="O7" s="106" t="s">
        <v>272</v>
      </c>
      <c r="P7" s="106" t="s">
        <v>76</v>
      </c>
      <c r="Q7" s="106" t="s">
        <v>77</v>
      </c>
      <c r="R7" s="105" t="s">
        <v>80</v>
      </c>
      <c r="S7" s="105"/>
      <c r="T7" s="112"/>
      <c r="U7" s="112"/>
      <c r="V7" s="112"/>
    </row>
    <row r="8" spans="1:22" s="139" customFormat="1" x14ac:dyDescent="0.3">
      <c r="A8" s="8"/>
      <c r="B8" s="46"/>
      <c r="C8" s="14"/>
      <c r="D8" s="8"/>
      <c r="E8" s="17"/>
      <c r="F8" s="427"/>
      <c r="G8" s="429"/>
      <c r="H8" s="427" t="s">
        <v>245</v>
      </c>
      <c r="I8" s="431"/>
      <c r="J8" s="431"/>
      <c r="K8" s="431"/>
      <c r="L8" s="108" t="s">
        <v>75</v>
      </c>
      <c r="M8" s="111" t="s">
        <v>73</v>
      </c>
      <c r="N8" s="111" t="s">
        <v>83</v>
      </c>
      <c r="O8" s="107"/>
      <c r="P8" s="107"/>
      <c r="Q8" s="107" t="s">
        <v>73</v>
      </c>
      <c r="R8" s="107" t="s">
        <v>81</v>
      </c>
      <c r="S8" s="107"/>
      <c r="T8" s="107"/>
      <c r="U8" s="107"/>
      <c r="V8" s="107"/>
    </row>
    <row r="9" spans="1:22" s="139" customFormat="1" x14ac:dyDescent="0.3">
      <c r="A9" s="38"/>
      <c r="B9" s="47"/>
      <c r="C9" s="30"/>
      <c r="D9" s="22">
        <f>D10+D91</f>
        <v>9439.8300000000108</v>
      </c>
      <c r="E9" s="25" t="s">
        <v>2833</v>
      </c>
      <c r="F9" s="26"/>
      <c r="G9" s="26"/>
      <c r="H9" s="26"/>
      <c r="I9" s="22"/>
      <c r="J9" s="22"/>
      <c r="K9" s="22"/>
      <c r="L9" s="27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s="139" customFormat="1" x14ac:dyDescent="0.3">
      <c r="A10" s="22"/>
      <c r="B10" s="47"/>
      <c r="C10" s="29"/>
      <c r="D10" s="22">
        <f>SUM(D12:D89)</f>
        <v>-5286.15</v>
      </c>
      <c r="E10" s="28" t="s">
        <v>84</v>
      </c>
      <c r="F10" s="26"/>
      <c r="G10" s="26"/>
      <c r="H10" s="26"/>
      <c r="I10" s="22"/>
      <c r="J10" s="22"/>
      <c r="K10" s="22"/>
      <c r="L10" s="27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7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139" customFormat="1" x14ac:dyDescent="0.3">
      <c r="A12" s="21"/>
      <c r="B12" s="47"/>
      <c r="C12" s="29">
        <v>42305</v>
      </c>
      <c r="D12" s="22">
        <v>150</v>
      </c>
      <c r="E12" s="28" t="s">
        <v>0</v>
      </c>
      <c r="F12" s="22"/>
      <c r="G12" s="26"/>
      <c r="H12" s="26"/>
      <c r="I12" s="22"/>
      <c r="J12" s="22"/>
      <c r="K12" s="22"/>
      <c r="L12" s="27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 t="s">
        <v>1787</v>
      </c>
      <c r="B13" s="47" t="s">
        <v>2841</v>
      </c>
      <c r="C13" s="29"/>
      <c r="D13" s="22"/>
      <c r="E13" s="28" t="s">
        <v>2842</v>
      </c>
      <c r="F13" s="22">
        <v>100</v>
      </c>
      <c r="G13" s="32"/>
      <c r="H13" s="26"/>
      <c r="I13" s="22"/>
      <c r="J13" s="22"/>
      <c r="K13" s="22"/>
      <c r="L13" s="27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/>
      <c r="B14" s="47" t="s">
        <v>2840</v>
      </c>
      <c r="C14" s="29"/>
      <c r="D14" s="22"/>
      <c r="E14" s="28" t="s">
        <v>2552</v>
      </c>
      <c r="F14" s="22"/>
      <c r="G14" s="32">
        <v>50</v>
      </c>
      <c r="H14" s="26"/>
      <c r="I14" s="22"/>
      <c r="J14" s="22"/>
      <c r="K14" s="22"/>
      <c r="L14" s="27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21" t="str">
        <f>INDEX(Sept15!A:A, MATCH('Oct15'!$E15, Sept15!$E:$E, 0))</f>
        <v>H017</v>
      </c>
      <c r="B15" s="47" t="s">
        <v>2946</v>
      </c>
      <c r="C15" s="29">
        <v>42305</v>
      </c>
      <c r="D15" s="22">
        <v>20</v>
      </c>
      <c r="E15" s="28" t="s">
        <v>12</v>
      </c>
      <c r="F15" s="22">
        <v>20</v>
      </c>
      <c r="G15" s="26"/>
      <c r="H15" s="26"/>
      <c r="I15" s="22"/>
      <c r="J15" s="22"/>
      <c r="K15" s="22"/>
      <c r="L15" s="27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 t="str">
        <f>INDEX(Sept15!A:A, MATCH('Oct15'!$E16, Sept15!$E:$E, 0))</f>
        <v>R024</v>
      </c>
      <c r="B16" s="47" t="s">
        <v>2947</v>
      </c>
      <c r="C16" s="29">
        <v>42305</v>
      </c>
      <c r="D16" s="22">
        <v>20</v>
      </c>
      <c r="E16" s="28" t="s">
        <v>11</v>
      </c>
      <c r="F16" s="22">
        <v>20</v>
      </c>
      <c r="G16" s="26"/>
      <c r="H16" s="26"/>
      <c r="I16" s="22"/>
      <c r="J16" s="22"/>
      <c r="K16" s="22"/>
      <c r="L16" s="27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155" t="s">
        <v>1833</v>
      </c>
      <c r="B17" s="47" t="s">
        <v>2948</v>
      </c>
      <c r="C17" s="29">
        <v>42305</v>
      </c>
      <c r="D17" s="22">
        <v>20</v>
      </c>
      <c r="E17" s="28" t="s">
        <v>2846</v>
      </c>
      <c r="F17" s="22">
        <v>20</v>
      </c>
      <c r="G17" s="26"/>
      <c r="H17" s="26"/>
      <c r="I17" s="22"/>
      <c r="J17" s="22"/>
      <c r="K17" s="22"/>
      <c r="L17" s="27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21" t="str">
        <f>INDEX(Sept15!A:A, MATCH('Oct15'!$E18, Sept15!$E:$E, 0))</f>
        <v>G004</v>
      </c>
      <c r="B18" s="47" t="s">
        <v>2945</v>
      </c>
      <c r="C18" s="29">
        <v>42305</v>
      </c>
      <c r="D18" s="22">
        <v>20</v>
      </c>
      <c r="E18" s="28" t="s">
        <v>13</v>
      </c>
      <c r="F18" s="22">
        <v>20</v>
      </c>
      <c r="G18" s="26"/>
      <c r="H18" s="26"/>
      <c r="I18" s="22"/>
      <c r="J18" s="22"/>
      <c r="K18" s="22"/>
      <c r="L18" s="27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21" t="str">
        <f>INDEX(Sept15!A:A, MATCH('Oct15'!$E19, Sept15!$E:$E, 0))</f>
        <v>R001</v>
      </c>
      <c r="B19" s="47" t="s">
        <v>2944</v>
      </c>
      <c r="C19" s="29">
        <v>42305</v>
      </c>
      <c r="D19" s="22">
        <v>20</v>
      </c>
      <c r="E19" s="28" t="s">
        <v>14</v>
      </c>
      <c r="F19" s="22">
        <v>20</v>
      </c>
      <c r="G19" s="26"/>
      <c r="H19" s="26"/>
      <c r="I19" s="22"/>
      <c r="J19" s="22"/>
      <c r="K19" s="22"/>
      <c r="L19" s="27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21"/>
      <c r="B20" s="47"/>
      <c r="C20" s="29">
        <v>42304</v>
      </c>
      <c r="D20" s="22">
        <v>-3300</v>
      </c>
      <c r="E20" s="28">
        <v>1585</v>
      </c>
      <c r="F20" s="22"/>
      <c r="G20" s="26"/>
      <c r="H20" s="26"/>
      <c r="I20" s="22"/>
      <c r="J20" s="22"/>
      <c r="K20" s="22"/>
      <c r="L20" s="27"/>
      <c r="M20" s="22"/>
      <c r="N20" s="22"/>
      <c r="O20" s="22"/>
      <c r="P20" s="22"/>
      <c r="Q20" s="22">
        <v>-3300</v>
      </c>
      <c r="R20" s="22"/>
      <c r="S20" s="22"/>
      <c r="T20" s="22"/>
      <c r="U20" s="22"/>
      <c r="V20" s="22"/>
    </row>
    <row r="21" spans="1:22" s="139" customFormat="1" x14ac:dyDescent="0.3">
      <c r="A21" s="21" t="str">
        <f>INDEX(Sept15!A:A, MATCH('Oct15'!$E21, Sept15!$E:$E, 0))</f>
        <v>D002</v>
      </c>
      <c r="B21" s="47" t="s">
        <v>2942</v>
      </c>
      <c r="C21" s="29">
        <v>42304</v>
      </c>
      <c r="D21" s="22">
        <v>30</v>
      </c>
      <c r="E21" s="28" t="s">
        <v>15</v>
      </c>
      <c r="F21" s="22">
        <v>30</v>
      </c>
      <c r="G21" s="26"/>
      <c r="H21" s="26"/>
      <c r="I21" s="22"/>
      <c r="J21" s="22"/>
      <c r="K21" s="22"/>
      <c r="L21" s="27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 t="str">
        <f>INDEX(Sept15!A:A, MATCH('Oct15'!$E22, Sept15!$E:$E, 0))</f>
        <v>M015</v>
      </c>
      <c r="B22" s="47" t="s">
        <v>2943</v>
      </c>
      <c r="C22" s="29">
        <v>42304</v>
      </c>
      <c r="D22" s="22">
        <v>20</v>
      </c>
      <c r="E22" s="28" t="s">
        <v>2752</v>
      </c>
      <c r="F22" s="22">
        <v>20</v>
      </c>
      <c r="G22" s="26"/>
      <c r="H22" s="26"/>
      <c r="I22" s="22"/>
      <c r="J22" s="22"/>
      <c r="K22" s="22"/>
      <c r="L22" s="27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21" t="str">
        <f>INDEX(Sept15!A:A, MATCH('Oct15'!$E23, Sept15!$E:$E, 0))</f>
        <v>H016</v>
      </c>
      <c r="B23" s="47" t="s">
        <v>2934</v>
      </c>
      <c r="C23" s="29">
        <v>42303</v>
      </c>
      <c r="D23" s="22">
        <v>20</v>
      </c>
      <c r="E23" s="28" t="s">
        <v>107</v>
      </c>
      <c r="F23" s="22">
        <v>20</v>
      </c>
      <c r="G23" s="26"/>
      <c r="H23" s="26"/>
      <c r="I23" s="22"/>
      <c r="J23" s="22"/>
      <c r="K23" s="22"/>
      <c r="L23" s="27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 t="str">
        <f>INDEX(Sept15!A:A, MATCH('Oct15'!$E24, Sept15!$E:$E, 0))</f>
        <v>W041</v>
      </c>
      <c r="B24" s="47" t="s">
        <v>2935</v>
      </c>
      <c r="C24" s="29">
        <v>42303</v>
      </c>
      <c r="D24" s="22">
        <v>20</v>
      </c>
      <c r="E24" s="28" t="s">
        <v>17</v>
      </c>
      <c r="F24" s="22">
        <v>20</v>
      </c>
      <c r="G24" s="26"/>
      <c r="H24" s="26"/>
      <c r="I24" s="22"/>
      <c r="J24" s="22"/>
      <c r="K24" s="22"/>
      <c r="L24" s="27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21" t="str">
        <f>INDEX(Sept15!A:A, MATCH('Oct15'!$E25, Sept15!$E:$E, 0))</f>
        <v>P017</v>
      </c>
      <c r="B25" s="47" t="s">
        <v>2936</v>
      </c>
      <c r="C25" s="29">
        <v>42303</v>
      </c>
      <c r="D25" s="22">
        <v>20</v>
      </c>
      <c r="E25" s="28" t="s">
        <v>19</v>
      </c>
      <c r="F25" s="22">
        <v>20</v>
      </c>
      <c r="G25" s="26"/>
      <c r="H25" s="26"/>
      <c r="I25" s="22"/>
      <c r="J25" s="22"/>
      <c r="K25" s="22"/>
      <c r="L25" s="27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21" t="str">
        <f>INDEX(Sept15!A:A, MATCH('Oct15'!$E26, Sept15!$E:$E, 0))</f>
        <v>W012</v>
      </c>
      <c r="B26" s="47" t="s">
        <v>2937</v>
      </c>
      <c r="C26" s="29">
        <v>42300</v>
      </c>
      <c r="D26" s="22">
        <v>20</v>
      </c>
      <c r="E26" s="28" t="s">
        <v>18</v>
      </c>
      <c r="F26" s="22">
        <v>20</v>
      </c>
      <c r="G26" s="26"/>
      <c r="H26" s="26"/>
      <c r="I26" s="22"/>
      <c r="J26" s="22"/>
      <c r="K26" s="22"/>
      <c r="L26" s="27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str">
        <f>INDEX(Sept15!A:A, MATCH('Oct15'!$E27, Sept15!$E:$E, 0))</f>
        <v>R018</v>
      </c>
      <c r="B27" s="47" t="s">
        <v>2938</v>
      </c>
      <c r="C27" s="29">
        <v>42298</v>
      </c>
      <c r="D27" s="22">
        <v>50</v>
      </c>
      <c r="E27" s="28" t="s">
        <v>20</v>
      </c>
      <c r="F27" s="22">
        <v>50</v>
      </c>
      <c r="G27" s="32"/>
      <c r="H27" s="26"/>
      <c r="I27" s="22"/>
      <c r="J27" s="22"/>
      <c r="K27" s="22"/>
      <c r="L27" s="27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21" t="str">
        <f>INDEX(Sept15!A:A, MATCH('Oct15'!$E28, Sept15!$E:$E, 0))</f>
        <v>K039</v>
      </c>
      <c r="B28" s="47" t="s">
        <v>2939</v>
      </c>
      <c r="C28" s="29">
        <v>42298</v>
      </c>
      <c r="D28" s="22">
        <v>20</v>
      </c>
      <c r="E28" s="28" t="s">
        <v>2759</v>
      </c>
      <c r="F28" s="22">
        <v>20</v>
      </c>
      <c r="G28" s="32"/>
      <c r="H28" s="26"/>
      <c r="I28" s="22"/>
      <c r="J28" s="22"/>
      <c r="K28" s="22"/>
      <c r="L28" s="27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21" t="str">
        <f>INDEX(Sept15!A:A, MATCH('Oct15'!$E29, Sept15!$E:$E, 0))</f>
        <v>G029</v>
      </c>
      <c r="B29" s="47" t="s">
        <v>2940</v>
      </c>
      <c r="C29" s="29">
        <v>42298</v>
      </c>
      <c r="D29" s="22">
        <v>20</v>
      </c>
      <c r="E29" s="28" t="s">
        <v>21</v>
      </c>
      <c r="F29" s="22">
        <v>20</v>
      </c>
      <c r="G29" s="32"/>
      <c r="H29" s="26"/>
      <c r="I29" s="22"/>
      <c r="J29" s="22"/>
      <c r="K29" s="22"/>
      <c r="L29" s="27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155" t="s">
        <v>397</v>
      </c>
      <c r="B30" s="47" t="s">
        <v>2941</v>
      </c>
      <c r="C30" s="29">
        <v>42298</v>
      </c>
      <c r="D30" s="22">
        <v>20</v>
      </c>
      <c r="E30" s="28" t="s">
        <v>2843</v>
      </c>
      <c r="F30" s="22">
        <v>20</v>
      </c>
      <c r="G30" s="32"/>
      <c r="H30" s="26"/>
      <c r="I30" s="22"/>
      <c r="J30" s="22"/>
      <c r="K30" s="22"/>
      <c r="L30" s="27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21" t="str">
        <f>INDEX(Sept15!A:A, MATCH('Oct15'!$E31, Sept15!$E:$E, 0))</f>
        <v>S017</v>
      </c>
      <c r="B31" s="47" t="s">
        <v>2933</v>
      </c>
      <c r="C31" s="29">
        <v>42297</v>
      </c>
      <c r="D31" s="22">
        <v>20</v>
      </c>
      <c r="E31" s="28" t="s">
        <v>22</v>
      </c>
      <c r="F31" s="22">
        <v>20</v>
      </c>
      <c r="G31" s="26"/>
      <c r="H31" s="26"/>
      <c r="I31" s="22"/>
      <c r="J31" s="22"/>
      <c r="K31" s="22"/>
      <c r="L31" s="27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21" t="str">
        <f>INDEX(Sept15!A:A, MATCH('Oct15'!$E32, Sept15!$E:$E, 0))</f>
        <v>O001</v>
      </c>
      <c r="B32" s="47" t="s">
        <v>2932</v>
      </c>
      <c r="C32" s="29">
        <v>42297</v>
      </c>
      <c r="D32" s="22">
        <v>20</v>
      </c>
      <c r="E32" s="28" t="s">
        <v>248</v>
      </c>
      <c r="F32" s="22">
        <v>20</v>
      </c>
      <c r="G32" s="26"/>
      <c r="H32" s="26"/>
      <c r="I32" s="22"/>
      <c r="J32" s="22"/>
      <c r="K32" s="22"/>
      <c r="L32" s="27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21"/>
      <c r="B33" s="47"/>
      <c r="C33" s="116">
        <v>42296</v>
      </c>
      <c r="D33" s="75">
        <v>1480</v>
      </c>
      <c r="E33" s="210" t="s">
        <v>0</v>
      </c>
      <c r="F33" s="32"/>
      <c r="G33" s="26"/>
      <c r="H33" s="26"/>
      <c r="I33" s="22"/>
      <c r="J33" s="22"/>
      <c r="K33" s="22"/>
      <c r="L33" s="27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21" t="s">
        <v>733</v>
      </c>
      <c r="B34" s="47" t="s">
        <v>2790</v>
      </c>
      <c r="C34" s="29"/>
      <c r="D34" s="22"/>
      <c r="E34" s="28" t="s">
        <v>732</v>
      </c>
      <c r="F34" s="32">
        <v>240</v>
      </c>
      <c r="G34" s="32"/>
      <c r="H34" s="26"/>
      <c r="I34" s="22"/>
      <c r="J34" s="22"/>
      <c r="K34" s="22"/>
      <c r="L34" s="27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21" t="s">
        <v>2331</v>
      </c>
      <c r="B35" s="47" t="s">
        <v>2791</v>
      </c>
      <c r="C35" s="29"/>
      <c r="D35" s="22"/>
      <c r="E35" s="28" t="s">
        <v>2330</v>
      </c>
      <c r="F35" s="32">
        <v>120</v>
      </c>
      <c r="G35" s="32"/>
      <c r="H35" s="26"/>
      <c r="I35" s="22"/>
      <c r="J35" s="22"/>
      <c r="K35" s="22"/>
      <c r="L35" s="27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21" t="s">
        <v>922</v>
      </c>
      <c r="B36" s="47" t="s">
        <v>2792</v>
      </c>
      <c r="C36" s="29"/>
      <c r="D36" s="22"/>
      <c r="E36" s="28" t="s">
        <v>921</v>
      </c>
      <c r="F36" s="32">
        <v>120</v>
      </c>
      <c r="G36" s="32"/>
      <c r="H36" s="26"/>
      <c r="I36" s="22"/>
      <c r="J36" s="22"/>
      <c r="K36" s="22"/>
      <c r="L36" s="27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21" t="s">
        <v>1280</v>
      </c>
      <c r="B37" s="47" t="s">
        <v>2793</v>
      </c>
      <c r="C37" s="29"/>
      <c r="D37" s="22"/>
      <c r="E37" s="28" t="s">
        <v>1279</v>
      </c>
      <c r="F37" s="32">
        <v>100</v>
      </c>
      <c r="G37" s="32"/>
      <c r="H37" s="26"/>
      <c r="I37" s="22"/>
      <c r="J37" s="22"/>
      <c r="K37" s="22"/>
      <c r="L37" s="27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21"/>
      <c r="B38" s="47" t="s">
        <v>2794</v>
      </c>
      <c r="C38" s="29"/>
      <c r="D38" s="22"/>
      <c r="E38" s="28" t="s">
        <v>2795</v>
      </c>
      <c r="F38" s="32"/>
      <c r="G38" s="32">
        <v>100</v>
      </c>
      <c r="H38" s="26"/>
      <c r="I38" s="22"/>
      <c r="J38" s="22"/>
      <c r="K38" s="22"/>
      <c r="L38" s="27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21" t="s">
        <v>103</v>
      </c>
      <c r="B39" s="47" t="s">
        <v>2796</v>
      </c>
      <c r="C39" s="29"/>
      <c r="D39" s="22"/>
      <c r="E39" s="28" t="s">
        <v>2362</v>
      </c>
      <c r="F39" s="32"/>
      <c r="G39" s="32">
        <v>100</v>
      </c>
      <c r="H39" s="26"/>
      <c r="I39" s="22"/>
      <c r="J39" s="22"/>
      <c r="K39" s="22"/>
      <c r="L39" s="27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21"/>
      <c r="B40" s="47" t="s">
        <v>2797</v>
      </c>
      <c r="C40" s="29"/>
      <c r="D40" s="22"/>
      <c r="E40" s="28" t="s">
        <v>2552</v>
      </c>
      <c r="F40" s="32"/>
      <c r="G40" s="32">
        <v>50</v>
      </c>
      <c r="H40" s="26"/>
      <c r="I40" s="22"/>
      <c r="J40" s="22"/>
      <c r="K40" s="22"/>
      <c r="L40" s="27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/>
      <c r="B41" s="47" t="s">
        <v>2798</v>
      </c>
      <c r="C41" s="29"/>
      <c r="D41" s="22"/>
      <c r="E41" s="28" t="s">
        <v>2799</v>
      </c>
      <c r="F41" s="32"/>
      <c r="G41" s="32">
        <v>50</v>
      </c>
      <c r="H41" s="26"/>
      <c r="I41" s="22"/>
      <c r="J41" s="22"/>
      <c r="K41" s="22"/>
      <c r="L41" s="27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/>
      <c r="B42" s="47" t="s">
        <v>2800</v>
      </c>
      <c r="C42" s="29"/>
      <c r="D42" s="22"/>
      <c r="E42" s="28" t="s">
        <v>2802</v>
      </c>
      <c r="F42" s="32"/>
      <c r="G42" s="32">
        <v>100</v>
      </c>
      <c r="H42" s="26"/>
      <c r="I42" s="22"/>
      <c r="J42" s="22"/>
      <c r="K42" s="22"/>
      <c r="L42" s="27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/>
      <c r="B43" s="47" t="s">
        <v>2801</v>
      </c>
      <c r="C43" s="29"/>
      <c r="D43" s="22"/>
      <c r="E43" s="28" t="s">
        <v>2803</v>
      </c>
      <c r="F43" s="32"/>
      <c r="G43" s="32">
        <v>500</v>
      </c>
      <c r="H43" s="26"/>
      <c r="I43" s="22"/>
      <c r="J43" s="22"/>
      <c r="K43" s="22"/>
      <c r="L43" s="27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21"/>
      <c r="B44" s="47"/>
      <c r="C44" s="211">
        <v>42296</v>
      </c>
      <c r="D44" s="212">
        <v>500</v>
      </c>
      <c r="E44" s="213" t="s">
        <v>0</v>
      </c>
      <c r="F44" s="32"/>
      <c r="G44" s="26"/>
      <c r="H44" s="26"/>
      <c r="I44" s="22"/>
      <c r="J44" s="22"/>
      <c r="K44" s="22"/>
      <c r="L44" s="27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21"/>
      <c r="B45" s="139" t="s">
        <v>2931</v>
      </c>
      <c r="C45" s="211"/>
      <c r="D45" s="212"/>
      <c r="E45" s="28" t="s">
        <v>2848</v>
      </c>
      <c r="F45" s="32"/>
      <c r="G45" s="26">
        <v>500</v>
      </c>
      <c r="H45" s="26"/>
      <c r="I45" s="22"/>
      <c r="J45" s="22"/>
      <c r="K45" s="22"/>
      <c r="L45" s="27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 t="s">
        <v>2594</v>
      </c>
      <c r="B46" s="47" t="s">
        <v>2927</v>
      </c>
      <c r="C46" s="29">
        <v>42296</v>
      </c>
      <c r="D46" s="22">
        <v>20</v>
      </c>
      <c r="E46" s="28" t="s">
        <v>2844</v>
      </c>
      <c r="F46" s="22">
        <v>20</v>
      </c>
      <c r="G46" s="26"/>
      <c r="H46" s="26"/>
      <c r="I46" s="22"/>
      <c r="J46" s="22"/>
      <c r="K46" s="22"/>
      <c r="L46" s="27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INDEX(Sept15!A:A, MATCH('Oct15'!$E47, Sept15!$E:$E, 0))</f>
        <v>M001</v>
      </c>
      <c r="B47" s="47" t="s">
        <v>2928</v>
      </c>
      <c r="C47" s="29">
        <v>42296</v>
      </c>
      <c r="D47" s="22">
        <v>20</v>
      </c>
      <c r="E47" s="28" t="s">
        <v>26</v>
      </c>
      <c r="F47" s="22">
        <v>20</v>
      </c>
      <c r="G47" s="26"/>
      <c r="H47" s="26"/>
      <c r="I47" s="22"/>
      <c r="J47" s="22"/>
      <c r="K47" s="22"/>
      <c r="L47" s="27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 t="str">
        <f>INDEX(Sept15!A:A, MATCH('Oct15'!$E48, Sept15!$E:$E, 0))</f>
        <v>P029</v>
      </c>
      <c r="B48" s="47" t="s">
        <v>2929</v>
      </c>
      <c r="C48" s="29">
        <v>42296</v>
      </c>
      <c r="D48" s="22">
        <v>20</v>
      </c>
      <c r="E48" s="28" t="s">
        <v>247</v>
      </c>
      <c r="F48" s="22">
        <v>20</v>
      </c>
      <c r="G48" s="26"/>
      <c r="H48" s="26"/>
      <c r="I48" s="22"/>
      <c r="J48" s="22"/>
      <c r="K48" s="22"/>
      <c r="L48" s="27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155" t="s">
        <v>1294</v>
      </c>
      <c r="B49" s="139" t="s">
        <v>2930</v>
      </c>
      <c r="C49" s="29">
        <v>42293</v>
      </c>
      <c r="D49" s="22">
        <v>2700</v>
      </c>
      <c r="E49" s="28" t="s">
        <v>2845</v>
      </c>
      <c r="F49" s="32"/>
      <c r="G49" s="22">
        <v>2700</v>
      </c>
      <c r="H49" s="26"/>
      <c r="I49" s="22"/>
      <c r="J49" s="22"/>
      <c r="K49" s="22"/>
      <c r="L49" s="27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INDEX(Sept15!A:A, MATCH('Oct15'!$E50, Sept15!$E:$E, 0))</f>
        <v>G001</v>
      </c>
      <c r="B50" s="47" t="s">
        <v>2924</v>
      </c>
      <c r="C50" s="29">
        <v>42293</v>
      </c>
      <c r="D50" s="22">
        <v>20</v>
      </c>
      <c r="E50" s="28" t="s">
        <v>25</v>
      </c>
      <c r="F50" s="22">
        <v>20</v>
      </c>
      <c r="G50" s="26"/>
      <c r="H50" s="26"/>
      <c r="I50" s="22"/>
      <c r="J50" s="22"/>
      <c r="K50" s="22"/>
      <c r="L50" s="27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21" t="str">
        <f>INDEX(Sept15!A:A, MATCH('Oct15'!$E51, Sept15!$E:$E, 0))</f>
        <v>H008</v>
      </c>
      <c r="B51" s="47" t="s">
        <v>2925</v>
      </c>
      <c r="C51" s="29">
        <v>42293</v>
      </c>
      <c r="D51" s="22">
        <v>20</v>
      </c>
      <c r="E51" s="28" t="s">
        <v>24</v>
      </c>
      <c r="F51" s="22">
        <v>20</v>
      </c>
      <c r="G51" s="26"/>
      <c r="H51" s="26"/>
      <c r="I51" s="22"/>
      <c r="J51" s="22"/>
      <c r="K51" s="22"/>
      <c r="L51" s="27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21" t="str">
        <f>INDEX(Sept15!A:A, MATCH('Oct15'!$E52, Sept15!$E:$E, 0))</f>
        <v>K038</v>
      </c>
      <c r="B52" s="47" t="s">
        <v>2926</v>
      </c>
      <c r="C52" s="29">
        <v>42293</v>
      </c>
      <c r="D52" s="22">
        <v>20</v>
      </c>
      <c r="E52" s="28" t="s">
        <v>200</v>
      </c>
      <c r="F52" s="22">
        <v>20</v>
      </c>
      <c r="G52" s="26"/>
      <c r="H52" s="26"/>
      <c r="I52" s="22"/>
      <c r="J52" s="22"/>
      <c r="K52" s="22"/>
      <c r="L52" s="27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21" t="str">
        <f>INDEX(Sept15!A:A, MATCH('Oct15'!$E53, Sept15!$E:$E, 0))</f>
        <v>P030</v>
      </c>
      <c r="B53" s="47" t="s">
        <v>2920</v>
      </c>
      <c r="C53" s="29">
        <v>42293</v>
      </c>
      <c r="D53" s="22">
        <v>20</v>
      </c>
      <c r="E53" s="28" t="s">
        <v>334</v>
      </c>
      <c r="F53" s="22">
        <v>20</v>
      </c>
      <c r="G53" s="26"/>
      <c r="H53" s="26"/>
      <c r="I53" s="22"/>
      <c r="J53" s="22"/>
      <c r="K53" s="22"/>
      <c r="L53" s="27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21" t="str">
        <f>INDEX(Sept15!A:A, MATCH('Oct15'!$E54, Sept15!$E:$E, 0))</f>
        <v>P019</v>
      </c>
      <c r="B54" s="47" t="s">
        <v>2921</v>
      </c>
      <c r="C54" s="29">
        <v>42293</v>
      </c>
      <c r="D54" s="22">
        <v>20</v>
      </c>
      <c r="E54" s="28" t="s">
        <v>202</v>
      </c>
      <c r="F54" s="22">
        <v>20</v>
      </c>
      <c r="G54" s="26"/>
      <c r="H54" s="26"/>
      <c r="I54" s="22"/>
      <c r="J54" s="22"/>
      <c r="K54" s="22"/>
      <c r="L54" s="27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21" t="str">
        <f>INDEX(Sept15!A:A, MATCH('Oct15'!$E55, Sept15!$E:$E, 0))</f>
        <v>D021</v>
      </c>
      <c r="B55" s="47" t="s">
        <v>2922</v>
      </c>
      <c r="C55" s="29">
        <v>42292</v>
      </c>
      <c r="D55" s="22">
        <v>20</v>
      </c>
      <c r="E55" s="28" t="s">
        <v>110</v>
      </c>
      <c r="F55" s="22">
        <v>20</v>
      </c>
      <c r="G55" s="26"/>
      <c r="H55" s="26"/>
      <c r="I55" s="22"/>
      <c r="J55" s="22"/>
      <c r="K55" s="22"/>
      <c r="L55" s="27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INDEX(Sept15!A:A, MATCH('Oct15'!$E56, Sept15!$E:$E, 0))</f>
        <v>H018</v>
      </c>
      <c r="B56" s="47" t="s">
        <v>2923</v>
      </c>
      <c r="C56" s="29">
        <v>42292</v>
      </c>
      <c r="D56" s="22">
        <v>20</v>
      </c>
      <c r="E56" s="28" t="s">
        <v>264</v>
      </c>
      <c r="F56" s="22">
        <v>20</v>
      </c>
      <c r="G56" s="26"/>
      <c r="H56" s="26"/>
      <c r="I56" s="22"/>
      <c r="J56" s="22"/>
      <c r="K56" s="22"/>
      <c r="L56" s="27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INDEX(Sept15!A:A, MATCH('Oct15'!$E57, Sept15!$E:$E, 0))</f>
        <v>D025</v>
      </c>
      <c r="B57" s="47" t="s">
        <v>2919</v>
      </c>
      <c r="C57" s="29">
        <v>42292</v>
      </c>
      <c r="D57" s="22">
        <v>20</v>
      </c>
      <c r="E57" s="28" t="s">
        <v>109</v>
      </c>
      <c r="F57" s="22">
        <v>20</v>
      </c>
      <c r="G57" s="26"/>
      <c r="H57" s="26"/>
      <c r="I57" s="22"/>
      <c r="J57" s="22"/>
      <c r="K57" s="22"/>
      <c r="L57" s="27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INDEX(Sept15!A:A, MATCH('Oct15'!$E58, Sept15!$E:$E, 0))</f>
        <v>K013</v>
      </c>
      <c r="B58" s="47" t="s">
        <v>2918</v>
      </c>
      <c r="C58" s="29">
        <v>42292</v>
      </c>
      <c r="D58" s="22">
        <v>20</v>
      </c>
      <c r="E58" s="28" t="s">
        <v>27</v>
      </c>
      <c r="F58" s="22">
        <v>20</v>
      </c>
      <c r="G58" s="26"/>
      <c r="H58" s="26"/>
      <c r="I58" s="22"/>
      <c r="J58" s="22"/>
      <c r="K58" s="22"/>
      <c r="L58" s="27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/>
      <c r="B59" s="47"/>
      <c r="C59" s="29">
        <v>42291</v>
      </c>
      <c r="D59" s="22">
        <v>-1807.09</v>
      </c>
      <c r="E59" s="28">
        <v>1583</v>
      </c>
      <c r="F59" s="22"/>
      <c r="G59" s="26"/>
      <c r="H59" s="26"/>
      <c r="I59" s="22"/>
      <c r="J59" s="22">
        <v>-1807.09</v>
      </c>
      <c r="K59" s="22"/>
      <c r="L59" s="27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/>
      <c r="B60" s="47"/>
      <c r="C60" s="29">
        <v>42291</v>
      </c>
      <c r="D60" s="22">
        <v>-1200</v>
      </c>
      <c r="E60" s="28">
        <v>1580</v>
      </c>
      <c r="F60" s="22"/>
      <c r="G60" s="26"/>
      <c r="H60" s="26"/>
      <c r="I60" s="22"/>
      <c r="J60" s="22"/>
      <c r="K60" s="22"/>
      <c r="L60" s="27"/>
      <c r="M60" s="22"/>
      <c r="N60" s="22"/>
      <c r="O60" s="22"/>
      <c r="P60" s="22"/>
      <c r="Q60" s="22">
        <v>-1200</v>
      </c>
      <c r="R60" s="22"/>
      <c r="S60" s="22"/>
      <c r="T60" s="22"/>
      <c r="U60" s="22"/>
      <c r="V60" s="22"/>
    </row>
    <row r="61" spans="1:22" s="139" customFormat="1" x14ac:dyDescent="0.3">
      <c r="A61" s="21" t="str">
        <f>INDEX(Sept15!A:A, MATCH('Oct15'!$E61, Sept15!$E:$E, 0))</f>
        <v>M017</v>
      </c>
      <c r="B61" s="47" t="s">
        <v>2917</v>
      </c>
      <c r="C61" s="29">
        <v>42291</v>
      </c>
      <c r="D61" s="22">
        <v>20</v>
      </c>
      <c r="E61" s="28" t="s">
        <v>243</v>
      </c>
      <c r="F61" s="22">
        <v>20</v>
      </c>
      <c r="G61" s="26"/>
      <c r="H61" s="26"/>
      <c r="I61" s="22"/>
      <c r="J61" s="22"/>
      <c r="K61" s="22"/>
      <c r="L61" s="27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INDEX(Sept15!A:A, MATCH('Oct15'!$E62, Sept15!$E:$E, 0))</f>
        <v>K007</v>
      </c>
      <c r="B62" s="47" t="s">
        <v>2916</v>
      </c>
      <c r="C62" s="29">
        <v>42291</v>
      </c>
      <c r="D62" s="22">
        <v>20</v>
      </c>
      <c r="E62" s="28" t="s">
        <v>99</v>
      </c>
      <c r="F62" s="22">
        <v>20</v>
      </c>
      <c r="G62" s="26"/>
      <c r="H62" s="26"/>
      <c r="I62" s="22"/>
      <c r="J62" s="22"/>
      <c r="K62" s="22"/>
      <c r="L62" s="27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21" t="str">
        <f>INDEX(Sept15!A:A, MATCH('Oct15'!$E63, Sept15!$E:$E, 0))</f>
        <v>E008</v>
      </c>
      <c r="B63" s="47" t="s">
        <v>2915</v>
      </c>
      <c r="C63" s="29">
        <v>42291</v>
      </c>
      <c r="D63" s="22">
        <v>20</v>
      </c>
      <c r="E63" s="28" t="s">
        <v>2574</v>
      </c>
      <c r="F63" s="22">
        <v>20</v>
      </c>
      <c r="G63" s="26"/>
      <c r="H63" s="26"/>
      <c r="I63" s="22"/>
      <c r="J63" s="22"/>
      <c r="K63" s="22"/>
      <c r="L63" s="27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/>
      <c r="B64" s="47"/>
      <c r="C64" s="29">
        <v>42290</v>
      </c>
      <c r="D64" s="22">
        <v>-1198.98</v>
      </c>
      <c r="E64" s="28">
        <v>1581</v>
      </c>
      <c r="F64" s="22"/>
      <c r="G64" s="26"/>
      <c r="H64" s="26"/>
      <c r="I64" s="22"/>
      <c r="J64" s="22"/>
      <c r="K64" s="22"/>
      <c r="L64" s="27"/>
      <c r="M64" s="22"/>
      <c r="N64" s="22"/>
      <c r="O64" s="22"/>
      <c r="P64" s="22">
        <v>-1198.98</v>
      </c>
      <c r="Q64" s="22"/>
      <c r="R64" s="22"/>
      <c r="S64" s="22"/>
      <c r="T64" s="22"/>
      <c r="U64" s="22"/>
      <c r="V64" s="22"/>
    </row>
    <row r="65" spans="1:22" s="139" customFormat="1" x14ac:dyDescent="0.3">
      <c r="A65" s="21"/>
      <c r="B65" s="47"/>
      <c r="C65" s="29">
        <v>42290</v>
      </c>
      <c r="D65" s="22">
        <v>-100</v>
      </c>
      <c r="E65" s="28">
        <v>1582</v>
      </c>
      <c r="F65" s="22"/>
      <c r="G65" s="26"/>
      <c r="H65" s="26"/>
      <c r="I65" s="22"/>
      <c r="J65" s="22"/>
      <c r="K65" s="22"/>
      <c r="L65" s="27"/>
      <c r="M65" s="22"/>
      <c r="N65" s="22"/>
      <c r="O65" s="22"/>
      <c r="P65" s="22"/>
      <c r="Q65" s="22">
        <v>-100</v>
      </c>
      <c r="R65" s="22"/>
      <c r="S65" s="22"/>
      <c r="T65" s="22"/>
      <c r="U65" s="22"/>
      <c r="V65" s="22"/>
    </row>
    <row r="66" spans="1:22" s="139" customFormat="1" x14ac:dyDescent="0.3">
      <c r="A66" s="21" t="str">
        <f>INDEX(Sept15!A:A, MATCH('Oct15'!$E66, Sept15!$E:$E, 0))</f>
        <v>M021</v>
      </c>
      <c r="B66" s="47" t="s">
        <v>2914</v>
      </c>
      <c r="C66" s="29">
        <v>42290</v>
      </c>
      <c r="D66" s="22">
        <v>20</v>
      </c>
      <c r="E66" s="28" t="s">
        <v>92</v>
      </c>
      <c r="F66" s="22">
        <v>20</v>
      </c>
      <c r="G66" s="26"/>
      <c r="H66" s="26"/>
      <c r="I66" s="22"/>
      <c r="J66" s="22"/>
      <c r="K66" s="22"/>
      <c r="L66" s="27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21"/>
      <c r="B67" s="47"/>
      <c r="C67" s="29">
        <v>42290</v>
      </c>
      <c r="D67" s="22">
        <v>-1666.95</v>
      </c>
      <c r="E67" s="28" t="s">
        <v>3</v>
      </c>
      <c r="F67" s="22"/>
      <c r="G67" s="26"/>
      <c r="H67" s="26"/>
      <c r="I67" s="22"/>
      <c r="J67" s="22"/>
      <c r="K67" s="22">
        <v>-1666.95</v>
      </c>
      <c r="L67" s="27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/>
      <c r="B68" s="47"/>
      <c r="C68" s="29">
        <v>42289</v>
      </c>
      <c r="D68" s="214">
        <v>-2000</v>
      </c>
      <c r="E68" s="28">
        <v>1579</v>
      </c>
      <c r="F68" s="26"/>
      <c r="G68" s="26"/>
      <c r="H68" s="26"/>
      <c r="I68" s="22"/>
      <c r="J68" s="22"/>
      <c r="K68" s="22"/>
      <c r="L68" s="27"/>
      <c r="M68" s="22"/>
      <c r="N68" s="22"/>
      <c r="O68" s="22"/>
      <c r="P68" s="22"/>
      <c r="Q68" s="22">
        <v>-2000</v>
      </c>
      <c r="R68" s="22"/>
      <c r="S68" s="22"/>
      <c r="T68" s="22"/>
      <c r="U68" s="22"/>
      <c r="V68" s="22"/>
    </row>
    <row r="69" spans="1:22" s="139" customFormat="1" x14ac:dyDescent="0.3">
      <c r="A69" s="21" t="str">
        <f>INDEX(Sept15!A:A, MATCH('Oct15'!$E69, Sept15!$E:$E, 0))</f>
        <v>P002</v>
      </c>
      <c r="B69" s="47" t="s">
        <v>2911</v>
      </c>
      <c r="C69" s="29">
        <v>42289</v>
      </c>
      <c r="D69" s="214">
        <v>20</v>
      </c>
      <c r="E69" s="28" t="s">
        <v>68</v>
      </c>
      <c r="F69" s="22">
        <v>20</v>
      </c>
      <c r="G69" s="26"/>
      <c r="H69" s="26"/>
      <c r="I69" s="22"/>
      <c r="J69" s="22"/>
      <c r="K69" s="22"/>
      <c r="L69" s="27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21" t="s">
        <v>736</v>
      </c>
      <c r="B70" s="47" t="s">
        <v>2912</v>
      </c>
      <c r="C70" s="29">
        <v>42289</v>
      </c>
      <c r="D70" s="214">
        <v>20</v>
      </c>
      <c r="E70" s="28" t="s">
        <v>2748</v>
      </c>
      <c r="F70" s="22">
        <v>20</v>
      </c>
      <c r="G70" s="26"/>
      <c r="H70" s="26"/>
      <c r="I70" s="22"/>
      <c r="J70" s="22"/>
      <c r="K70" s="22"/>
      <c r="L70" s="27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 t="str">
        <f>INDEX(Sept15!A:A, MATCH('Oct15'!$E71, Sept15!$E:$E, 0))</f>
        <v>W033</v>
      </c>
      <c r="B71" s="47" t="s">
        <v>2907</v>
      </c>
      <c r="C71" s="29">
        <v>42289</v>
      </c>
      <c r="D71" s="214">
        <v>20</v>
      </c>
      <c r="E71" s="28" t="s">
        <v>497</v>
      </c>
      <c r="F71" s="22">
        <v>20</v>
      </c>
      <c r="G71" s="26"/>
      <c r="H71" s="26"/>
      <c r="I71" s="22"/>
      <c r="J71" s="22"/>
      <c r="K71" s="22"/>
      <c r="L71" s="27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INDEX(Sept15!A:A, MATCH('Oct15'!$E72, Sept15!$E:$E, 0))</f>
        <v>L005</v>
      </c>
      <c r="B72" s="47" t="s">
        <v>2908</v>
      </c>
      <c r="C72" s="29">
        <v>42286</v>
      </c>
      <c r="D72" s="214">
        <v>20</v>
      </c>
      <c r="E72" s="28" t="s">
        <v>2</v>
      </c>
      <c r="F72" s="22">
        <v>20</v>
      </c>
      <c r="G72" s="26"/>
      <c r="H72" s="26"/>
      <c r="I72" s="22"/>
      <c r="J72" s="22"/>
      <c r="K72" s="22"/>
      <c r="L72" s="27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155" t="s">
        <v>1294</v>
      </c>
      <c r="B73" s="139" t="s">
        <v>2913</v>
      </c>
      <c r="C73" s="29">
        <v>42285</v>
      </c>
      <c r="D73" s="214">
        <v>3000</v>
      </c>
      <c r="E73" s="28" t="s">
        <v>2749</v>
      </c>
      <c r="F73" s="22"/>
      <c r="G73" s="22">
        <v>3000</v>
      </c>
      <c r="H73" s="26"/>
      <c r="I73" s="22"/>
      <c r="J73" s="22"/>
      <c r="K73" s="22"/>
      <c r="L73" s="27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INDEX(Sept15!A:A, MATCH('Oct15'!$E74, Sept15!$E:$E, 0))</f>
        <v>A029</v>
      </c>
      <c r="B74" s="47" t="s">
        <v>2909</v>
      </c>
      <c r="C74" s="29">
        <v>42285</v>
      </c>
      <c r="D74" s="214">
        <v>20</v>
      </c>
      <c r="E74" s="28" t="s">
        <v>2663</v>
      </c>
      <c r="F74" s="22">
        <v>20</v>
      </c>
      <c r="G74" s="26"/>
      <c r="H74" s="26"/>
      <c r="I74" s="22"/>
      <c r="J74" s="22"/>
      <c r="K74" s="22"/>
      <c r="L74" s="27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 t="str">
        <f>INDEX(Sept15!A:A, MATCH('Oct15'!$E75, Sept15!$E:$E, 0))</f>
        <v>T007</v>
      </c>
      <c r="B75" s="47" t="s">
        <v>2910</v>
      </c>
      <c r="C75" s="29">
        <v>42283</v>
      </c>
      <c r="D75" s="214">
        <v>20</v>
      </c>
      <c r="E75" s="28" t="s">
        <v>1</v>
      </c>
      <c r="F75" s="22">
        <v>20</v>
      </c>
      <c r="G75" s="26"/>
      <c r="H75" s="26"/>
      <c r="I75" s="22"/>
      <c r="J75" s="22"/>
      <c r="K75" s="22"/>
      <c r="L75" s="27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 t="str">
        <f>INDEX(Sept15!A:A, MATCH('Oct15'!$E76, Sept15!$E:$E, 0))</f>
        <v>NA</v>
      </c>
      <c r="C76" s="29">
        <v>42283</v>
      </c>
      <c r="D76" s="214">
        <v>-1328.13</v>
      </c>
      <c r="E76" s="28" t="s">
        <v>3</v>
      </c>
      <c r="F76" s="22"/>
      <c r="G76" s="26"/>
      <c r="H76" s="26"/>
      <c r="I76" s="22"/>
      <c r="J76" s="22"/>
      <c r="K76" s="22">
        <v>-1328.13</v>
      </c>
      <c r="L76" s="27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s="139" customFormat="1" x14ac:dyDescent="0.3">
      <c r="A77" s="21"/>
      <c r="C77" s="29">
        <v>42282</v>
      </c>
      <c r="D77" s="214">
        <v>-1615</v>
      </c>
      <c r="E77" s="28">
        <v>1574</v>
      </c>
      <c r="F77" s="26"/>
      <c r="G77" s="26"/>
      <c r="H77" s="26"/>
      <c r="I77" s="22"/>
      <c r="J77" s="22"/>
      <c r="K77" s="22"/>
      <c r="L77" s="27"/>
      <c r="M77" s="22"/>
      <c r="N77" s="22"/>
      <c r="O77" s="22"/>
      <c r="P77" s="22"/>
      <c r="Q77" s="22">
        <v>-1615</v>
      </c>
      <c r="R77" s="22"/>
      <c r="S77" s="22"/>
      <c r="T77" s="22"/>
      <c r="U77" s="22"/>
      <c r="V77" s="22"/>
    </row>
    <row r="78" spans="1:22" s="139" customFormat="1" x14ac:dyDescent="0.3">
      <c r="A78" s="155" t="s">
        <v>1833</v>
      </c>
      <c r="B78" s="47" t="s">
        <v>2902</v>
      </c>
      <c r="C78" s="29">
        <v>42282</v>
      </c>
      <c r="D78" s="214">
        <v>60</v>
      </c>
      <c r="E78" s="28" t="s">
        <v>2750</v>
      </c>
      <c r="F78" s="22">
        <v>60</v>
      </c>
      <c r="G78" s="26"/>
      <c r="H78" s="26"/>
      <c r="I78" s="22"/>
      <c r="J78" s="22"/>
      <c r="K78" s="22"/>
      <c r="L78" s="27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tr">
        <f>INDEX(Sept15!A:A, MATCH('Oct15'!$E79, Sept15!$E:$E, 0))</f>
        <v>S008</v>
      </c>
      <c r="B79" s="47" t="s">
        <v>2903</v>
      </c>
      <c r="C79" s="29">
        <v>42279</v>
      </c>
      <c r="D79" s="214">
        <v>20</v>
      </c>
      <c r="E79" s="28" t="s">
        <v>4</v>
      </c>
      <c r="F79" s="22">
        <v>20</v>
      </c>
      <c r="G79" s="26"/>
      <c r="H79" s="26"/>
      <c r="I79" s="22"/>
      <c r="J79" s="22"/>
      <c r="K79" s="22"/>
      <c r="L79" s="27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tr">
        <f>INDEX(Sept15!A:A, MATCH('Oct15'!$E80, Sept15!$E:$E, 0))</f>
        <v>S030</v>
      </c>
      <c r="B80" s="47" t="s">
        <v>2904</v>
      </c>
      <c r="C80" s="29">
        <v>42279</v>
      </c>
      <c r="D80" s="214">
        <v>20</v>
      </c>
      <c r="E80" s="28" t="s">
        <v>2669</v>
      </c>
      <c r="F80" s="22">
        <v>20</v>
      </c>
      <c r="G80" s="26"/>
      <c r="H80" s="26"/>
      <c r="I80" s="22"/>
      <c r="J80" s="22"/>
      <c r="K80" s="22"/>
      <c r="L80" s="27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9" s="139" customFormat="1" x14ac:dyDescent="0.3">
      <c r="A81" s="21" t="str">
        <f>INDEX(Sept15!A:A, MATCH('Oct15'!$E81, Sept15!$E:$E, 0))</f>
        <v>S005</v>
      </c>
      <c r="B81" s="47" t="s">
        <v>2905</v>
      </c>
      <c r="C81" s="29">
        <v>42279</v>
      </c>
      <c r="D81" s="214">
        <v>20</v>
      </c>
      <c r="E81" s="28" t="s">
        <v>270</v>
      </c>
      <c r="F81" s="22">
        <v>20</v>
      </c>
      <c r="G81" s="26"/>
      <c r="H81" s="26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1:29" s="139" customFormat="1" x14ac:dyDescent="0.3">
      <c r="A82" s="21" t="str">
        <f>INDEX(Sept15!A:A, MATCH('Oct15'!$E82, Sept15!$E:$E, 0))</f>
        <v>P013</v>
      </c>
      <c r="B82" s="47" t="s">
        <v>2906</v>
      </c>
      <c r="C82" s="29">
        <v>42278</v>
      </c>
      <c r="D82" s="214">
        <v>20</v>
      </c>
      <c r="E82" s="28" t="s">
        <v>7</v>
      </c>
      <c r="F82" s="22">
        <v>20</v>
      </c>
      <c r="G82" s="26"/>
      <c r="H82" s="26"/>
      <c r="I82" s="22"/>
      <c r="J82" s="22"/>
      <c r="K82" s="22"/>
      <c r="L82" s="27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1:29" s="139" customFormat="1" x14ac:dyDescent="0.3">
      <c r="A83" s="21" t="str">
        <f>INDEX(Sept15!A:A, MATCH('Oct15'!$E83, Sept15!$E:$E, 0))</f>
        <v>W004</v>
      </c>
      <c r="B83" s="47" t="s">
        <v>2897</v>
      </c>
      <c r="C83" s="29">
        <v>42278</v>
      </c>
      <c r="D83" s="214">
        <v>20</v>
      </c>
      <c r="E83" s="28" t="s">
        <v>201</v>
      </c>
      <c r="F83" s="22">
        <v>20</v>
      </c>
      <c r="G83" s="26"/>
      <c r="H83" s="26"/>
      <c r="I83" s="22"/>
      <c r="J83" s="22"/>
      <c r="K83" s="22"/>
      <c r="L83" s="27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29" s="139" customFormat="1" x14ac:dyDescent="0.3">
      <c r="A84" s="21" t="str">
        <f>INDEX(Sept15!A:A, MATCH('Oct15'!$E84, Sept15!$E:$E, 0))</f>
        <v>W039</v>
      </c>
      <c r="B84" s="47" t="s">
        <v>2898</v>
      </c>
      <c r="C84" s="29">
        <v>42278</v>
      </c>
      <c r="D84" s="214">
        <v>20</v>
      </c>
      <c r="E84" s="28" t="s">
        <v>6</v>
      </c>
      <c r="F84" s="22">
        <v>20</v>
      </c>
      <c r="G84" s="26"/>
      <c r="H84" s="26"/>
      <c r="I84" s="22"/>
      <c r="J84" s="22"/>
      <c r="K84" s="22"/>
      <c r="L84" s="27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9" s="139" customFormat="1" x14ac:dyDescent="0.3">
      <c r="A85" s="21" t="str">
        <f>INDEX(Sept15!A:A, MATCH('Oct15'!$E85, Sept15!$E:$E, 0))</f>
        <v>K023</v>
      </c>
      <c r="B85" s="47" t="s">
        <v>2899</v>
      </c>
      <c r="C85" s="29">
        <v>42278</v>
      </c>
      <c r="D85" s="214">
        <v>20</v>
      </c>
      <c r="E85" s="28" t="s">
        <v>8</v>
      </c>
      <c r="F85" s="22">
        <v>20</v>
      </c>
      <c r="G85" s="26"/>
      <c r="H85" s="26"/>
      <c r="I85" s="22"/>
      <c r="J85" s="22"/>
      <c r="K85" s="22"/>
      <c r="L85" s="27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9" s="139" customFormat="1" x14ac:dyDescent="0.3">
      <c r="A86" s="21" t="str">
        <f>INDEX(Sept15!A:A, MATCH('Oct15'!$E86, Sept15!$E:$E, 0))</f>
        <v>A021</v>
      </c>
      <c r="B86" s="47" t="s">
        <v>2900</v>
      </c>
      <c r="C86" s="29">
        <v>42278</v>
      </c>
      <c r="D86" s="214">
        <v>20</v>
      </c>
      <c r="E86" s="28" t="s">
        <v>10</v>
      </c>
      <c r="F86" s="22">
        <v>20</v>
      </c>
      <c r="G86" s="26"/>
      <c r="H86" s="26"/>
      <c r="I86" s="22"/>
      <c r="J86" s="22"/>
      <c r="K86" s="22"/>
      <c r="L86" s="27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1:29" s="139" customFormat="1" x14ac:dyDescent="0.3">
      <c r="A87" s="21" t="str">
        <f>INDEX(Sept15!A:A, MATCH('Oct15'!$E87, Sept15!$E:$E, 0))</f>
        <v>D018</v>
      </c>
      <c r="B87" s="47" t="s">
        <v>2901</v>
      </c>
      <c r="C87" s="29">
        <v>42278</v>
      </c>
      <c r="D87" s="214">
        <v>20</v>
      </c>
      <c r="E87" s="28" t="s">
        <v>9</v>
      </c>
      <c r="F87" s="22">
        <v>20</v>
      </c>
      <c r="G87" s="26"/>
      <c r="H87" s="26"/>
      <c r="I87" s="22"/>
      <c r="J87" s="22"/>
      <c r="K87" s="22"/>
      <c r="L87" s="27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9" s="139" customFormat="1" x14ac:dyDescent="0.3">
      <c r="A88" s="21" t="str">
        <f>INDEX(Sept15!A:A, MATCH('Oct15'!$E88, Sept15!$E:$E, 0))</f>
        <v>P014</v>
      </c>
      <c r="B88" s="47" t="s">
        <v>2896</v>
      </c>
      <c r="C88" s="29">
        <v>42278</v>
      </c>
      <c r="D88" s="214">
        <v>20</v>
      </c>
      <c r="E88" s="28" t="s">
        <v>100</v>
      </c>
      <c r="F88" s="22">
        <v>20</v>
      </c>
      <c r="G88" s="26"/>
      <c r="H88" s="26"/>
      <c r="I88" s="22"/>
      <c r="J88" s="22"/>
      <c r="K88" s="22"/>
      <c r="L88" s="27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1:29" s="139" customFormat="1" x14ac:dyDescent="0.3">
      <c r="A89" s="21" t="str">
        <f>INDEX(Sept15!A:A, MATCH('Oct15'!$E89, Sept15!$E:$E, 0))</f>
        <v>S010</v>
      </c>
      <c r="B89" s="47" t="s">
        <v>2895</v>
      </c>
      <c r="C89" s="29">
        <v>42278</v>
      </c>
      <c r="D89" s="214">
        <v>20</v>
      </c>
      <c r="E89" s="28" t="s">
        <v>289</v>
      </c>
      <c r="F89" s="22">
        <v>20</v>
      </c>
      <c r="G89" s="26"/>
      <c r="H89" s="26"/>
      <c r="I89" s="22"/>
      <c r="J89" s="22"/>
      <c r="K89" s="22"/>
      <c r="L89" s="27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1:29" s="139" customFormat="1" x14ac:dyDescent="0.3">
      <c r="A90" s="22"/>
      <c r="B90" s="47"/>
      <c r="C90" s="29"/>
      <c r="D90" s="22"/>
      <c r="E90" s="28"/>
      <c r="F90" s="26"/>
      <c r="G90" s="26"/>
      <c r="H90" s="26"/>
      <c r="I90" s="22"/>
      <c r="J90" s="22"/>
      <c r="K90" s="22"/>
      <c r="L90" s="27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9" x14ac:dyDescent="0.3">
      <c r="A91" s="29"/>
      <c r="B91" s="48"/>
      <c r="C91" s="29"/>
      <c r="D91" s="22">
        <v>14725.98000000001</v>
      </c>
      <c r="E91" s="21" t="s">
        <v>2832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2"/>
      <c r="Q91" s="21"/>
      <c r="R91" s="21"/>
      <c r="S91" s="21"/>
      <c r="T91" s="21"/>
      <c r="U91" s="21"/>
      <c r="V91" s="21"/>
      <c r="W91" s="2"/>
      <c r="X91" s="2"/>
      <c r="Y91" s="2"/>
      <c r="Z91" s="2"/>
      <c r="AA91" s="2"/>
      <c r="AB91" s="2"/>
      <c r="AC91" s="5"/>
    </row>
    <row r="92" spans="1:29" x14ac:dyDescent="0.3">
      <c r="A92" s="29"/>
      <c r="B92" s="48"/>
      <c r="C92" s="29"/>
      <c r="D92" s="2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7"/>
      <c r="X92" s="7"/>
      <c r="Y92" s="7"/>
      <c r="Z92" s="7"/>
      <c r="AA92" s="7"/>
      <c r="AB92" s="7"/>
      <c r="AC92" s="9"/>
    </row>
    <row r="93" spans="1:29" ht="15" thickBot="1" x14ac:dyDescent="0.35">
      <c r="A93" s="21"/>
      <c r="B93" s="49"/>
      <c r="C93" s="21"/>
      <c r="D93" s="22"/>
      <c r="E93" s="21"/>
      <c r="F93" s="37">
        <f t="shared" ref="F93:V93" si="0">SUM(F9:F92)</f>
        <v>1780</v>
      </c>
      <c r="G93" s="37">
        <f t="shared" si="0"/>
        <v>7150</v>
      </c>
      <c r="H93" s="37">
        <f t="shared" si="0"/>
        <v>0</v>
      </c>
      <c r="I93" s="37">
        <f t="shared" si="0"/>
        <v>0</v>
      </c>
      <c r="J93" s="37">
        <f t="shared" si="0"/>
        <v>-1807.09</v>
      </c>
      <c r="K93" s="37">
        <f t="shared" si="0"/>
        <v>-2995.08</v>
      </c>
      <c r="L93" s="37">
        <f t="shared" si="0"/>
        <v>0</v>
      </c>
      <c r="M93" s="37">
        <f t="shared" si="0"/>
        <v>0</v>
      </c>
      <c r="N93" s="37">
        <f t="shared" si="0"/>
        <v>0</v>
      </c>
      <c r="O93" s="37">
        <f t="shared" si="0"/>
        <v>0</v>
      </c>
      <c r="P93" s="37">
        <f t="shared" si="0"/>
        <v>-1198.98</v>
      </c>
      <c r="Q93" s="37">
        <f t="shared" si="0"/>
        <v>-8215</v>
      </c>
      <c r="R93" s="37">
        <f t="shared" si="0"/>
        <v>0</v>
      </c>
      <c r="S93" s="37">
        <f t="shared" si="0"/>
        <v>0</v>
      </c>
      <c r="T93" s="37">
        <f t="shared" si="0"/>
        <v>0</v>
      </c>
      <c r="U93" s="37">
        <f t="shared" si="0"/>
        <v>0</v>
      </c>
      <c r="V93" s="37">
        <f t="shared" si="0"/>
        <v>0</v>
      </c>
      <c r="W93" s="141">
        <f t="shared" ref="W93:AC93" si="1">SUM(W91:W92)</f>
        <v>0</v>
      </c>
      <c r="X93" s="141">
        <f t="shared" si="1"/>
        <v>0</v>
      </c>
      <c r="Y93" s="141">
        <f t="shared" si="1"/>
        <v>0</v>
      </c>
      <c r="Z93" s="141">
        <f t="shared" si="1"/>
        <v>0</v>
      </c>
      <c r="AA93" s="141">
        <f t="shared" si="1"/>
        <v>0</v>
      </c>
      <c r="AB93" s="141">
        <f t="shared" si="1"/>
        <v>0</v>
      </c>
      <c r="AC93" s="141">
        <f t="shared" si="1"/>
        <v>0</v>
      </c>
    </row>
    <row r="94" spans="1:29" ht="15" thickTop="1" x14ac:dyDescent="0.3">
      <c r="B94" s="50"/>
      <c r="K94" s="4"/>
      <c r="P94" s="37"/>
    </row>
    <row r="95" spans="1:29" x14ac:dyDescent="0.3">
      <c r="B95" s="140"/>
      <c r="E95" s="52" t="s">
        <v>84</v>
      </c>
      <c r="F95" s="4">
        <f>SUM(F93:V93)</f>
        <v>-5286.15</v>
      </c>
    </row>
    <row r="96" spans="1:29" x14ac:dyDescent="0.3">
      <c r="B96" s="140"/>
      <c r="E96" s="74"/>
      <c r="F96" s="139"/>
    </row>
    <row r="97" spans="2:6" x14ac:dyDescent="0.3">
      <c r="B97" s="140"/>
      <c r="F97" s="71"/>
    </row>
    <row r="98" spans="2:6" x14ac:dyDescent="0.3">
      <c r="B98" s="140"/>
    </row>
    <row r="99" spans="2:6" x14ac:dyDescent="0.3">
      <c r="B99" s="140"/>
    </row>
    <row r="100" spans="2:6" x14ac:dyDescent="0.3">
      <c r="B100" s="140"/>
    </row>
    <row r="101" spans="2:6" x14ac:dyDescent="0.3">
      <c r="B101" s="140"/>
    </row>
    <row r="102" spans="2:6" x14ac:dyDescent="0.3">
      <c r="B102" s="140"/>
    </row>
  </sheetData>
  <mergeCells count="8">
    <mergeCell ref="K7:K8"/>
    <mergeCell ref="F6:H6"/>
    <mergeCell ref="I6:V6"/>
    <mergeCell ref="F7:F8"/>
    <mergeCell ref="G7:G8"/>
    <mergeCell ref="H7:H8"/>
    <mergeCell ref="I7:I8"/>
    <mergeCell ref="J7:J8"/>
  </mergeCells>
  <conditionalFormatting sqref="A87">
    <cfRule type="duplicateValues" dxfId="78" priority="50"/>
  </conditionalFormatting>
  <conditionalFormatting sqref="A88">
    <cfRule type="duplicateValues" dxfId="77" priority="49"/>
  </conditionalFormatting>
  <conditionalFormatting sqref="A86">
    <cfRule type="duplicateValues" dxfId="76" priority="48"/>
  </conditionalFormatting>
  <conditionalFormatting sqref="A85">
    <cfRule type="duplicateValues" dxfId="75" priority="47"/>
  </conditionalFormatting>
  <conditionalFormatting sqref="A82">
    <cfRule type="duplicateValues" dxfId="74" priority="46"/>
  </conditionalFormatting>
  <conditionalFormatting sqref="A76">
    <cfRule type="duplicateValues" dxfId="73" priority="45"/>
  </conditionalFormatting>
  <conditionalFormatting sqref="A73">
    <cfRule type="duplicateValues" dxfId="72" priority="44"/>
  </conditionalFormatting>
  <conditionalFormatting sqref="A67">
    <cfRule type="duplicateValues" dxfId="71" priority="35"/>
  </conditionalFormatting>
  <conditionalFormatting sqref="A66">
    <cfRule type="duplicateValues" dxfId="70" priority="34"/>
  </conditionalFormatting>
  <conditionalFormatting sqref="A65">
    <cfRule type="duplicateValues" dxfId="69" priority="33"/>
  </conditionalFormatting>
  <conditionalFormatting sqref="A64">
    <cfRule type="duplicateValues" dxfId="68" priority="32"/>
  </conditionalFormatting>
  <conditionalFormatting sqref="A63">
    <cfRule type="duplicateValues" dxfId="67" priority="31"/>
  </conditionalFormatting>
  <conditionalFormatting sqref="A69:A70">
    <cfRule type="duplicateValues" dxfId="66" priority="27"/>
  </conditionalFormatting>
  <conditionalFormatting sqref="A62 A56:A58 A52:A53 A44:A49 A28:A33">
    <cfRule type="duplicateValues" dxfId="65" priority="25"/>
  </conditionalFormatting>
  <conditionalFormatting sqref="A61">
    <cfRule type="duplicateValues" dxfId="64" priority="24"/>
  </conditionalFormatting>
  <conditionalFormatting sqref="A60">
    <cfRule type="duplicateValues" dxfId="63" priority="23"/>
  </conditionalFormatting>
  <conditionalFormatting sqref="A59">
    <cfRule type="duplicateValues" dxfId="62" priority="22"/>
  </conditionalFormatting>
  <conditionalFormatting sqref="A55">
    <cfRule type="duplicateValues" dxfId="61" priority="21"/>
  </conditionalFormatting>
  <conditionalFormatting sqref="A54">
    <cfRule type="duplicateValues" dxfId="60" priority="20"/>
  </conditionalFormatting>
  <conditionalFormatting sqref="A51">
    <cfRule type="duplicateValues" dxfId="59" priority="19"/>
  </conditionalFormatting>
  <conditionalFormatting sqref="A50">
    <cfRule type="duplicateValues" dxfId="58" priority="18"/>
  </conditionalFormatting>
  <conditionalFormatting sqref="A44:A84 A12:A33">
    <cfRule type="duplicateValues" dxfId="57" priority="79"/>
  </conditionalFormatting>
  <conditionalFormatting sqref="A44:A89 A12:A33">
    <cfRule type="duplicateValues" dxfId="56" priority="85"/>
  </conditionalFormatting>
  <conditionalFormatting sqref="A34:A43">
    <cfRule type="duplicateValues" dxfId="55" priority="11"/>
  </conditionalFormatting>
  <conditionalFormatting sqref="A13">
    <cfRule type="duplicateValues" dxfId="54" priority="8"/>
  </conditionalFormatting>
  <conditionalFormatting sqref="A12:A27">
    <cfRule type="duplicateValues" dxfId="53" priority="103"/>
  </conditionalFormatting>
  <conditionalFormatting sqref="A17">
    <cfRule type="duplicateValues" dxfId="52" priority="7"/>
  </conditionalFormatting>
  <conditionalFormatting sqref="A30">
    <cfRule type="duplicateValues" dxfId="51" priority="6"/>
  </conditionalFormatting>
  <conditionalFormatting sqref="A49">
    <cfRule type="duplicateValues" dxfId="50" priority="5"/>
  </conditionalFormatting>
  <conditionalFormatting sqref="A73">
    <cfRule type="duplicateValues" dxfId="49" priority="4"/>
  </conditionalFormatting>
  <conditionalFormatting sqref="A73">
    <cfRule type="duplicateValues" dxfId="48" priority="3"/>
  </conditionalFormatting>
  <conditionalFormatting sqref="A78">
    <cfRule type="duplicateValues" dxfId="47" priority="2"/>
  </conditionalFormatting>
  <conditionalFormatting sqref="A78">
    <cfRule type="duplicateValues" dxfId="46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5"/>
  <sheetViews>
    <sheetView zoomScaleNormal="100" workbookViewId="0">
      <pane xSplit="5" ySplit="8" topLeftCell="F10" activePane="bottomRight" state="frozen"/>
      <selection activeCell="E135" sqref="E135"/>
      <selection pane="topRight" activeCell="E135" sqref="E135"/>
      <selection pane="bottomLeft" activeCell="E135" sqref="E135"/>
      <selection pane="bottomRight" activeCell="E17" sqref="E1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9" width="12.6640625" style="138" customWidth="1"/>
    <col min="10" max="10" width="12.6640625" style="139" customWidth="1"/>
    <col min="11" max="25" width="12.6640625" style="138" customWidth="1"/>
    <col min="26" max="16384" width="9.109375" style="138"/>
  </cols>
  <sheetData>
    <row r="1" spans="1:25" s="139" customFormat="1" x14ac:dyDescent="0.3">
      <c r="E1" s="15"/>
      <c r="F1" s="10" t="s">
        <v>78</v>
      </c>
      <c r="G1" s="10"/>
      <c r="H1" s="10"/>
      <c r="I1" s="11"/>
      <c r="J1" s="11"/>
    </row>
    <row r="2" spans="1:25" s="139" customFormat="1" x14ac:dyDescent="0.3">
      <c r="B2" s="43"/>
      <c r="E2" s="15"/>
      <c r="F2" s="11" t="s">
        <v>79</v>
      </c>
      <c r="G2" s="10"/>
      <c r="H2" s="10"/>
      <c r="I2" s="11"/>
      <c r="J2" s="11"/>
    </row>
    <row r="3" spans="1:25" s="139" customFormat="1" x14ac:dyDescent="0.3">
      <c r="B3" s="43"/>
      <c r="E3" s="15"/>
      <c r="F3" s="11" t="s">
        <v>467</v>
      </c>
      <c r="G3" s="10"/>
      <c r="H3" s="10"/>
      <c r="I3" s="11"/>
      <c r="J3" s="11"/>
    </row>
    <row r="4" spans="1:25" s="139" customFormat="1" x14ac:dyDescent="0.3">
      <c r="A4" s="20"/>
      <c r="B4" s="85"/>
      <c r="E4" s="31"/>
      <c r="F4" s="11"/>
      <c r="G4" s="10"/>
      <c r="H4" s="10"/>
      <c r="I4" s="11"/>
      <c r="J4" s="11"/>
    </row>
    <row r="5" spans="1:25" s="139" customFormat="1" x14ac:dyDescent="0.3">
      <c r="B5" s="43"/>
      <c r="E5" s="15"/>
      <c r="F5" s="11"/>
      <c r="G5" s="10"/>
      <c r="H5" s="10"/>
      <c r="I5" s="11"/>
      <c r="J5" s="11"/>
    </row>
    <row r="6" spans="1:25" s="139" customFormat="1" x14ac:dyDescent="0.3">
      <c r="A6" s="6"/>
      <c r="B6" s="44"/>
      <c r="C6" s="13"/>
      <c r="D6" s="6"/>
      <c r="E6" s="16"/>
      <c r="F6" s="421" t="s">
        <v>29</v>
      </c>
      <c r="G6" s="422"/>
      <c r="H6" s="422"/>
      <c r="I6" s="423" t="s">
        <v>33</v>
      </c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5"/>
    </row>
    <row r="7" spans="1:25" s="139" customFormat="1" ht="15.75" customHeigh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426" t="s">
        <v>374</v>
      </c>
      <c r="G7" s="428" t="s">
        <v>31</v>
      </c>
      <c r="H7" s="426" t="s">
        <v>375</v>
      </c>
      <c r="I7" s="430" t="s">
        <v>376</v>
      </c>
      <c r="J7" s="432" t="s">
        <v>377</v>
      </c>
      <c r="K7" s="430" t="s">
        <v>378</v>
      </c>
      <c r="L7" s="430" t="s">
        <v>379</v>
      </c>
      <c r="M7" s="430" t="s">
        <v>382</v>
      </c>
      <c r="N7" s="430" t="s">
        <v>381</v>
      </c>
      <c r="O7" s="106" t="s">
        <v>74</v>
      </c>
      <c r="P7" s="110" t="s">
        <v>72</v>
      </c>
      <c r="Q7" s="110" t="s">
        <v>82</v>
      </c>
      <c r="R7" s="106" t="s">
        <v>272</v>
      </c>
      <c r="S7" s="106" t="s">
        <v>76</v>
      </c>
      <c r="T7" s="106" t="s">
        <v>77</v>
      </c>
      <c r="U7" s="105" t="s">
        <v>80</v>
      </c>
      <c r="V7" s="105"/>
      <c r="W7" s="112"/>
      <c r="X7" s="112"/>
      <c r="Y7" s="112"/>
    </row>
    <row r="8" spans="1:25" s="139" customFormat="1" x14ac:dyDescent="0.3">
      <c r="A8" s="8"/>
      <c r="B8" s="46"/>
      <c r="C8" s="14"/>
      <c r="D8" s="8"/>
      <c r="E8" s="17"/>
      <c r="F8" s="427"/>
      <c r="G8" s="429"/>
      <c r="H8" s="427" t="s">
        <v>245</v>
      </c>
      <c r="I8" s="431"/>
      <c r="J8" s="433"/>
      <c r="K8" s="431"/>
      <c r="L8" s="431"/>
      <c r="M8" s="431"/>
      <c r="N8" s="431"/>
      <c r="O8" s="108" t="s">
        <v>75</v>
      </c>
      <c r="P8" s="111" t="s">
        <v>73</v>
      </c>
      <c r="Q8" s="111" t="s">
        <v>83</v>
      </c>
      <c r="R8" s="107"/>
      <c r="S8" s="107"/>
      <c r="T8" s="107" t="s">
        <v>73</v>
      </c>
      <c r="U8" s="107" t="s">
        <v>81</v>
      </c>
      <c r="V8" s="107"/>
      <c r="W8" s="107"/>
      <c r="X8" s="107"/>
      <c r="Y8" s="107"/>
    </row>
    <row r="9" spans="1:25" s="139" customFormat="1" x14ac:dyDescent="0.3">
      <c r="A9" s="38"/>
      <c r="B9" s="47"/>
      <c r="C9" s="30"/>
      <c r="D9" s="22">
        <f>D10+D110</f>
        <v>14725.98000000001</v>
      </c>
      <c r="E9" s="25" t="s">
        <v>2614</v>
      </c>
      <c r="F9" s="26"/>
      <c r="G9" s="26"/>
      <c r="H9" s="26"/>
      <c r="I9" s="22"/>
      <c r="J9" s="22"/>
      <c r="K9" s="22"/>
      <c r="L9" s="115"/>
      <c r="M9" s="22"/>
      <c r="N9" s="22"/>
      <c r="O9" s="27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139" customFormat="1" x14ac:dyDescent="0.3">
      <c r="A10" s="22"/>
      <c r="B10" s="47"/>
      <c r="C10" s="29"/>
      <c r="D10" s="22">
        <f>SUM(D11:D108)</f>
        <v>-33156.71</v>
      </c>
      <c r="E10" s="28" t="s">
        <v>84</v>
      </c>
      <c r="F10" s="26"/>
      <c r="G10" s="26"/>
      <c r="H10" s="26"/>
      <c r="I10" s="22"/>
      <c r="J10" s="22"/>
      <c r="K10" s="22"/>
      <c r="L10" s="22"/>
      <c r="M10" s="22"/>
      <c r="N10" s="22"/>
      <c r="O10" s="27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139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2"/>
      <c r="M11" s="22"/>
      <c r="N11" s="22"/>
      <c r="O11" s="27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139" customFormat="1" x14ac:dyDescent="0.3">
      <c r="A12" s="21"/>
      <c r="B12" s="47"/>
      <c r="C12" s="29">
        <v>42277</v>
      </c>
      <c r="D12" s="22">
        <v>-1249</v>
      </c>
      <c r="E12" s="28">
        <v>1572</v>
      </c>
      <c r="F12" s="22"/>
      <c r="G12" s="26"/>
      <c r="H12" s="26"/>
      <c r="I12" s="22"/>
      <c r="J12" s="22"/>
      <c r="K12" s="22"/>
      <c r="L12" s="22"/>
      <c r="M12" s="22"/>
      <c r="N12" s="22"/>
      <c r="O12" s="27"/>
      <c r="P12" s="22"/>
      <c r="Q12" s="22"/>
      <c r="R12" s="22"/>
      <c r="S12" s="22"/>
      <c r="T12" s="22">
        <v>-1249</v>
      </c>
      <c r="U12" s="22"/>
      <c r="V12" s="22"/>
      <c r="W12" s="22"/>
      <c r="X12" s="22"/>
      <c r="Y12" s="22"/>
    </row>
    <row r="13" spans="1:25" s="139" customFormat="1" x14ac:dyDescent="0.3">
      <c r="A13" s="21"/>
      <c r="B13" s="47"/>
      <c r="C13" s="29">
        <v>42276</v>
      </c>
      <c r="D13" s="22">
        <v>-1200</v>
      </c>
      <c r="E13" s="28">
        <v>1576</v>
      </c>
      <c r="F13" s="22"/>
      <c r="G13" s="26"/>
      <c r="H13" s="26"/>
      <c r="I13" s="22"/>
      <c r="J13" s="22"/>
      <c r="K13" s="22"/>
      <c r="L13" s="22"/>
      <c r="M13" s="22"/>
      <c r="N13" s="22"/>
      <c r="O13" s="27"/>
      <c r="P13" s="22"/>
      <c r="Q13" s="22"/>
      <c r="R13" s="22"/>
      <c r="S13" s="22"/>
      <c r="T13" s="22">
        <v>1200</v>
      </c>
      <c r="U13" s="22"/>
      <c r="V13" s="22"/>
      <c r="W13" s="22"/>
      <c r="X13" s="22"/>
      <c r="Y13" s="22"/>
    </row>
    <row r="14" spans="1:25" s="139" customFormat="1" x14ac:dyDescent="0.3">
      <c r="A14" s="21"/>
      <c r="B14" s="47"/>
      <c r="C14" s="29">
        <v>42276</v>
      </c>
      <c r="D14" s="22">
        <v>-100</v>
      </c>
      <c r="E14" s="28">
        <v>1571</v>
      </c>
      <c r="F14" s="22"/>
      <c r="G14" s="26"/>
      <c r="H14" s="26"/>
      <c r="I14" s="22"/>
      <c r="J14" s="22"/>
      <c r="K14" s="22"/>
      <c r="L14" s="22"/>
      <c r="M14" s="22"/>
      <c r="N14" s="22"/>
      <c r="O14" s="27"/>
      <c r="P14" s="22"/>
      <c r="Q14" s="22"/>
      <c r="R14" s="22"/>
      <c r="S14" s="22"/>
      <c r="T14" s="22">
        <v>100</v>
      </c>
      <c r="U14" s="22"/>
      <c r="V14" s="22"/>
      <c r="W14" s="22"/>
      <c r="X14" s="22"/>
      <c r="Y14" s="22"/>
    </row>
    <row r="15" spans="1:25" s="139" customFormat="1" x14ac:dyDescent="0.3">
      <c r="A15" s="21"/>
      <c r="B15" s="47"/>
      <c r="C15" s="29">
        <v>42276</v>
      </c>
      <c r="D15" s="97">
        <v>300</v>
      </c>
      <c r="E15" s="42" t="s">
        <v>2834</v>
      </c>
      <c r="F15" s="22"/>
      <c r="G15" s="26"/>
      <c r="H15" s="26"/>
      <c r="I15" s="22"/>
      <c r="J15" s="22"/>
      <c r="K15" s="22"/>
      <c r="L15" s="22"/>
      <c r="M15" s="22"/>
      <c r="N15" s="22"/>
      <c r="O15" s="27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s="139" customFormat="1" x14ac:dyDescent="0.3">
      <c r="A16" s="155" t="s">
        <v>2831</v>
      </c>
      <c r="B16" s="47"/>
      <c r="C16" s="29"/>
      <c r="D16" s="22"/>
      <c r="E16" s="17" t="s">
        <v>2785</v>
      </c>
      <c r="F16" s="32">
        <v>20</v>
      </c>
      <c r="G16" s="26"/>
      <c r="H16" s="26"/>
      <c r="I16" s="22"/>
      <c r="J16" s="22"/>
      <c r="K16" s="22"/>
      <c r="L16" s="22"/>
      <c r="M16" s="22"/>
      <c r="N16" s="22"/>
      <c r="O16" s="27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s="139" customFormat="1" x14ac:dyDescent="0.3">
      <c r="A17" s="21" t="s">
        <v>2600</v>
      </c>
      <c r="B17" s="47"/>
      <c r="C17" s="29"/>
      <c r="D17" s="22"/>
      <c r="E17" s="17" t="s">
        <v>2786</v>
      </c>
      <c r="F17" s="32">
        <v>20</v>
      </c>
      <c r="G17" s="26"/>
      <c r="H17" s="26"/>
      <c r="I17" s="22"/>
      <c r="J17" s="22"/>
      <c r="K17" s="22"/>
      <c r="L17" s="22"/>
      <c r="M17" s="22"/>
      <c r="N17" s="22"/>
      <c r="O17" s="27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s="139" customFormat="1" x14ac:dyDescent="0.3">
      <c r="A18" s="21" t="s">
        <v>631</v>
      </c>
      <c r="B18" s="47"/>
      <c r="C18" s="29"/>
      <c r="D18" s="22"/>
      <c r="E18" s="17" t="s">
        <v>2787</v>
      </c>
      <c r="F18" s="32">
        <v>200</v>
      </c>
      <c r="G18" s="26"/>
      <c r="H18" s="26"/>
      <c r="I18" s="22"/>
      <c r="J18" s="22"/>
      <c r="K18" s="22"/>
      <c r="L18" s="22"/>
      <c r="M18" s="22"/>
      <c r="N18" s="22"/>
      <c r="O18" s="27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s="139" customFormat="1" x14ac:dyDescent="0.3">
      <c r="A19" s="155" t="s">
        <v>2830</v>
      </c>
      <c r="B19" s="47"/>
      <c r="C19" s="29"/>
      <c r="D19" s="22"/>
      <c r="E19" s="17" t="s">
        <v>2788</v>
      </c>
      <c r="F19" s="32">
        <v>60</v>
      </c>
      <c r="G19" s="26"/>
      <c r="H19" s="26"/>
      <c r="I19" s="22"/>
      <c r="J19" s="22"/>
      <c r="K19" s="22"/>
      <c r="L19" s="22"/>
      <c r="M19" s="22"/>
      <c r="N19" s="22"/>
      <c r="O19" s="27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s="139" customFormat="1" x14ac:dyDescent="0.3">
      <c r="A20" s="21" t="s">
        <v>877</v>
      </c>
      <c r="B20" s="47" t="s">
        <v>2825</v>
      </c>
      <c r="C20" s="29">
        <v>42275</v>
      </c>
      <c r="D20" s="22">
        <v>60</v>
      </c>
      <c r="E20" s="28" t="s">
        <v>2751</v>
      </c>
      <c r="F20" s="22">
        <v>60</v>
      </c>
      <c r="G20" s="26"/>
      <c r="H20" s="26"/>
      <c r="I20" s="22"/>
      <c r="J20" s="22"/>
      <c r="K20" s="22"/>
      <c r="L20" s="22"/>
      <c r="M20" s="22"/>
      <c r="N20" s="22"/>
      <c r="O20" s="27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s="139" customFormat="1" x14ac:dyDescent="0.3">
      <c r="A21" s="21" t="s">
        <v>59</v>
      </c>
      <c r="B21" s="47" t="s">
        <v>2826</v>
      </c>
      <c r="C21" s="29">
        <v>42275</v>
      </c>
      <c r="D21" s="22">
        <v>30</v>
      </c>
      <c r="E21" s="28" t="s">
        <v>15</v>
      </c>
      <c r="F21" s="22">
        <v>30</v>
      </c>
      <c r="G21" s="26"/>
      <c r="H21" s="26"/>
      <c r="I21" s="22"/>
      <c r="J21" s="22"/>
      <c r="K21" s="22"/>
      <c r="L21" s="22"/>
      <c r="M21" s="22"/>
      <c r="N21" s="22"/>
      <c r="O21" s="27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s="139" customFormat="1" x14ac:dyDescent="0.3">
      <c r="A22" s="21" t="s">
        <v>58</v>
      </c>
      <c r="B22" s="47" t="s">
        <v>2827</v>
      </c>
      <c r="C22" s="29">
        <v>42275</v>
      </c>
      <c r="D22" s="22">
        <v>20</v>
      </c>
      <c r="E22" s="28" t="s">
        <v>12</v>
      </c>
      <c r="F22" s="22">
        <v>20</v>
      </c>
      <c r="G22" s="26"/>
      <c r="H22" s="26"/>
      <c r="I22" s="22"/>
      <c r="J22" s="22"/>
      <c r="K22" s="22"/>
      <c r="L22" s="22"/>
      <c r="M22" s="22"/>
      <c r="N22" s="22"/>
      <c r="O22" s="27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s="139" customFormat="1" x14ac:dyDescent="0.3">
      <c r="A23" s="21" t="s">
        <v>61</v>
      </c>
      <c r="B23" s="47" t="s">
        <v>2828</v>
      </c>
      <c r="C23" s="29">
        <v>42275</v>
      </c>
      <c r="D23" s="22">
        <v>20</v>
      </c>
      <c r="E23" s="28" t="s">
        <v>11</v>
      </c>
      <c r="F23" s="22">
        <v>20</v>
      </c>
      <c r="G23" s="26"/>
      <c r="H23" s="26"/>
      <c r="I23" s="22"/>
      <c r="J23" s="22"/>
      <c r="K23" s="22"/>
      <c r="L23" s="22"/>
      <c r="M23" s="22"/>
      <c r="N23" s="22"/>
      <c r="O23" s="27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s="139" customFormat="1" x14ac:dyDescent="0.3">
      <c r="A24" s="21" t="s">
        <v>57</v>
      </c>
      <c r="B24" s="47" t="s">
        <v>2829</v>
      </c>
      <c r="C24" s="29">
        <v>42275</v>
      </c>
      <c r="D24" s="22">
        <v>20</v>
      </c>
      <c r="E24" s="28" t="s">
        <v>13</v>
      </c>
      <c r="F24" s="22">
        <v>20</v>
      </c>
      <c r="G24" s="26"/>
      <c r="H24" s="26"/>
      <c r="I24" s="22"/>
      <c r="J24" s="22"/>
      <c r="K24" s="22"/>
      <c r="L24" s="22"/>
      <c r="M24" s="22"/>
      <c r="N24" s="22"/>
      <c r="O24" s="27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s="139" customFormat="1" x14ac:dyDescent="0.3">
      <c r="A25" s="21" t="s">
        <v>56</v>
      </c>
      <c r="B25" s="47" t="s">
        <v>2822</v>
      </c>
      <c r="C25" s="29">
        <v>42275</v>
      </c>
      <c r="D25" s="22">
        <v>20</v>
      </c>
      <c r="E25" s="28" t="s">
        <v>14</v>
      </c>
      <c r="F25" s="22">
        <v>20</v>
      </c>
      <c r="G25" s="26"/>
      <c r="H25" s="26"/>
      <c r="I25" s="22"/>
      <c r="J25" s="22"/>
      <c r="K25" s="22"/>
      <c r="L25" s="22"/>
      <c r="M25" s="22"/>
      <c r="N25" s="22"/>
      <c r="O25" s="27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139" customFormat="1" x14ac:dyDescent="0.3">
      <c r="A26" s="21" t="s">
        <v>1555</v>
      </c>
      <c r="B26" s="47" t="s">
        <v>2823</v>
      </c>
      <c r="C26" s="29">
        <v>42275</v>
      </c>
      <c r="D26" s="22">
        <v>20</v>
      </c>
      <c r="E26" s="28" t="s">
        <v>2752</v>
      </c>
      <c r="F26" s="22">
        <v>20</v>
      </c>
      <c r="G26" s="26"/>
      <c r="H26" s="26"/>
      <c r="I26" s="22"/>
      <c r="J26" s="22"/>
      <c r="K26" s="22"/>
      <c r="L26" s="22"/>
      <c r="M26" s="22"/>
      <c r="N26" s="22"/>
      <c r="O26" s="27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139" customFormat="1" x14ac:dyDescent="0.3">
      <c r="A27" s="21" t="s">
        <v>2385</v>
      </c>
      <c r="B27" s="47" t="s">
        <v>2824</v>
      </c>
      <c r="C27" s="29">
        <v>42275</v>
      </c>
      <c r="D27" s="22">
        <v>120</v>
      </c>
      <c r="E27" s="28" t="s">
        <v>2753</v>
      </c>
      <c r="F27" s="22">
        <v>120</v>
      </c>
      <c r="G27" s="26"/>
      <c r="H27" s="26"/>
      <c r="I27" s="22"/>
      <c r="J27" s="22"/>
      <c r="K27" s="22"/>
      <c r="L27" s="22"/>
      <c r="M27" s="22"/>
      <c r="N27" s="22"/>
      <c r="O27" s="27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s="139" customFormat="1" x14ac:dyDescent="0.3">
      <c r="A28" s="21"/>
      <c r="B28" s="47"/>
      <c r="C28" s="29">
        <v>42272</v>
      </c>
      <c r="D28" s="22">
        <v>-24</v>
      </c>
      <c r="E28" s="28">
        <v>1575</v>
      </c>
      <c r="F28" s="22"/>
      <c r="G28" s="26"/>
      <c r="H28" s="26"/>
      <c r="I28" s="22"/>
      <c r="J28" s="22"/>
      <c r="K28" s="22"/>
      <c r="L28" s="22"/>
      <c r="M28" s="22"/>
      <c r="N28" s="22"/>
      <c r="O28" s="27"/>
      <c r="P28" s="22"/>
      <c r="Q28" s="22"/>
      <c r="R28" s="22"/>
      <c r="S28" s="22"/>
      <c r="T28" s="22">
        <v>24</v>
      </c>
      <c r="U28" s="22"/>
      <c r="V28" s="22"/>
      <c r="W28" s="22"/>
      <c r="X28" s="22"/>
      <c r="Y28" s="22"/>
    </row>
    <row r="29" spans="1:25" s="139" customFormat="1" x14ac:dyDescent="0.3">
      <c r="A29" s="21" t="s">
        <v>1333</v>
      </c>
      <c r="B29" s="47" t="s">
        <v>2818</v>
      </c>
      <c r="C29" s="29">
        <v>42272</v>
      </c>
      <c r="D29" s="22">
        <v>100</v>
      </c>
      <c r="E29" s="28" t="s">
        <v>2754</v>
      </c>
      <c r="F29" s="22">
        <v>100</v>
      </c>
      <c r="G29" s="26"/>
      <c r="H29" s="26"/>
      <c r="I29" s="22"/>
      <c r="J29" s="22"/>
      <c r="K29" s="22"/>
      <c r="L29" s="22"/>
      <c r="M29" s="22"/>
      <c r="N29" s="22"/>
      <c r="O29" s="27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s="139" customFormat="1" x14ac:dyDescent="0.3">
      <c r="A30" s="21" t="s">
        <v>101</v>
      </c>
      <c r="B30" s="47" t="s">
        <v>2819</v>
      </c>
      <c r="C30" s="29">
        <v>42272</v>
      </c>
      <c r="D30" s="22">
        <v>20</v>
      </c>
      <c r="E30" s="28" t="s">
        <v>107</v>
      </c>
      <c r="F30" s="22">
        <v>20</v>
      </c>
      <c r="G30" s="26"/>
      <c r="H30" s="26"/>
      <c r="I30" s="22"/>
      <c r="J30" s="22"/>
      <c r="K30" s="22"/>
      <c r="L30" s="22"/>
      <c r="M30" s="22"/>
      <c r="N30" s="22"/>
      <c r="O30" s="27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s="139" customFormat="1" x14ac:dyDescent="0.3">
      <c r="A31" s="21" t="s">
        <v>64</v>
      </c>
      <c r="B31" s="47" t="s">
        <v>2820</v>
      </c>
      <c r="C31" s="29">
        <v>42272</v>
      </c>
      <c r="D31" s="22">
        <v>20</v>
      </c>
      <c r="E31" s="28" t="s">
        <v>17</v>
      </c>
      <c r="F31" s="22">
        <v>20</v>
      </c>
      <c r="G31" s="26"/>
      <c r="H31" s="26"/>
      <c r="I31" s="22"/>
      <c r="J31" s="22"/>
      <c r="K31" s="22"/>
      <c r="L31" s="22"/>
      <c r="M31" s="22"/>
      <c r="N31" s="22"/>
      <c r="O31" s="27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139" customFormat="1" x14ac:dyDescent="0.3">
      <c r="A32" s="21" t="s">
        <v>1299</v>
      </c>
      <c r="B32" s="47" t="s">
        <v>2821</v>
      </c>
      <c r="C32" s="29">
        <v>42271</v>
      </c>
      <c r="D32" s="22">
        <v>240</v>
      </c>
      <c r="E32" s="28" t="s">
        <v>2755</v>
      </c>
      <c r="F32" s="22">
        <v>240</v>
      </c>
      <c r="G32" s="26"/>
      <c r="H32" s="26"/>
      <c r="I32" s="22"/>
      <c r="J32" s="22"/>
      <c r="K32" s="22"/>
      <c r="L32" s="22"/>
      <c r="M32" s="22"/>
      <c r="N32" s="22"/>
      <c r="O32" s="27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139" customFormat="1" x14ac:dyDescent="0.3">
      <c r="A33" s="21" t="s">
        <v>55</v>
      </c>
      <c r="B33" s="47" t="s">
        <v>2817</v>
      </c>
      <c r="C33" s="29">
        <v>42271</v>
      </c>
      <c r="D33" s="22">
        <v>20</v>
      </c>
      <c r="E33" s="28" t="s">
        <v>19</v>
      </c>
      <c r="F33" s="22">
        <v>20</v>
      </c>
      <c r="G33" s="26"/>
      <c r="H33" s="26"/>
      <c r="I33" s="22"/>
      <c r="J33" s="22"/>
      <c r="K33" s="22"/>
      <c r="L33" s="22"/>
      <c r="M33" s="22"/>
      <c r="N33" s="22"/>
      <c r="O33" s="27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s="139" customFormat="1" x14ac:dyDescent="0.3">
      <c r="A34" s="21" t="s">
        <v>54</v>
      </c>
      <c r="B34" s="47" t="s">
        <v>2816</v>
      </c>
      <c r="C34" s="29">
        <v>42270</v>
      </c>
      <c r="D34" s="22">
        <v>20</v>
      </c>
      <c r="E34" s="28" t="s">
        <v>18</v>
      </c>
      <c r="F34" s="22">
        <v>20</v>
      </c>
      <c r="G34" s="26"/>
      <c r="H34" s="26"/>
      <c r="I34" s="22"/>
      <c r="J34" s="22"/>
      <c r="K34" s="22"/>
      <c r="L34" s="22"/>
      <c r="M34" s="22"/>
      <c r="N34" s="22"/>
      <c r="O34" s="27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s="139" customFormat="1" x14ac:dyDescent="0.3">
      <c r="A35" s="21"/>
      <c r="B35" s="47"/>
      <c r="C35" s="29">
        <v>42269</v>
      </c>
      <c r="D35" s="22">
        <v>-798</v>
      </c>
      <c r="E35" s="28">
        <v>1578</v>
      </c>
      <c r="F35" s="22"/>
      <c r="G35" s="26"/>
      <c r="H35" s="26"/>
      <c r="I35" s="22"/>
      <c r="J35" s="22"/>
      <c r="K35" s="22"/>
      <c r="L35" s="22"/>
      <c r="M35" s="22"/>
      <c r="N35" s="22"/>
      <c r="O35" s="27"/>
      <c r="P35" s="22"/>
      <c r="Q35" s="22"/>
      <c r="R35" s="22"/>
      <c r="S35" s="22"/>
      <c r="T35" s="22">
        <v>798</v>
      </c>
      <c r="U35" s="22"/>
      <c r="V35" s="22"/>
      <c r="W35" s="22"/>
      <c r="X35" s="22"/>
      <c r="Y35" s="22"/>
    </row>
    <row r="36" spans="1:25" s="139" customFormat="1" x14ac:dyDescent="0.3">
      <c r="A36" s="21"/>
      <c r="B36" s="47"/>
      <c r="C36" s="29">
        <v>42268</v>
      </c>
      <c r="D36" s="22">
        <v>-25000</v>
      </c>
      <c r="E36" s="28" t="s">
        <v>2849</v>
      </c>
      <c r="F36" s="22"/>
      <c r="G36" s="26"/>
      <c r="H36" s="26"/>
      <c r="I36" s="22"/>
      <c r="J36" s="22"/>
      <c r="K36" s="22"/>
      <c r="L36" s="22"/>
      <c r="M36" s="22"/>
      <c r="N36" s="22"/>
      <c r="O36" s="27"/>
      <c r="P36" s="22"/>
      <c r="Q36" s="22"/>
      <c r="R36" s="22"/>
      <c r="S36" s="22"/>
      <c r="T36" s="22">
        <v>25000</v>
      </c>
      <c r="U36" s="22"/>
      <c r="V36" s="22"/>
      <c r="W36" s="22"/>
      <c r="X36" s="22"/>
      <c r="Y36" s="22"/>
    </row>
    <row r="37" spans="1:25" s="139" customFormat="1" x14ac:dyDescent="0.3">
      <c r="A37" s="21"/>
      <c r="B37" s="47"/>
      <c r="C37" s="29">
        <v>42268</v>
      </c>
      <c r="D37" s="22">
        <v>-166</v>
      </c>
      <c r="E37" s="28">
        <v>1573</v>
      </c>
      <c r="F37" s="22"/>
      <c r="G37" s="26"/>
      <c r="H37" s="26"/>
      <c r="I37" s="22"/>
      <c r="J37" s="22"/>
      <c r="K37" s="22"/>
      <c r="L37" s="22"/>
      <c r="M37" s="22"/>
      <c r="N37" s="22"/>
      <c r="O37" s="27"/>
      <c r="P37" s="22"/>
      <c r="Q37" s="22"/>
      <c r="R37" s="22"/>
      <c r="S37" s="22"/>
      <c r="T37" s="22">
        <v>166</v>
      </c>
      <c r="U37" s="22"/>
      <c r="V37" s="22"/>
      <c r="W37" s="22"/>
      <c r="X37" s="22"/>
      <c r="Y37" s="22"/>
    </row>
    <row r="38" spans="1:25" s="139" customFormat="1" x14ac:dyDescent="0.3">
      <c r="A38" s="21"/>
      <c r="B38" s="47"/>
      <c r="C38" s="29">
        <v>42268</v>
      </c>
      <c r="D38" s="97">
        <v>730</v>
      </c>
      <c r="E38" s="42" t="s">
        <v>0</v>
      </c>
      <c r="F38" s="22"/>
      <c r="G38" s="26"/>
      <c r="H38" s="26"/>
      <c r="I38" s="22"/>
      <c r="J38" s="22"/>
      <c r="K38" s="22"/>
      <c r="L38" s="22"/>
      <c r="M38" s="22"/>
      <c r="N38" s="22"/>
      <c r="O38" s="27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s="139" customFormat="1" x14ac:dyDescent="0.3">
      <c r="A39" s="21"/>
      <c r="B39" s="47" t="s">
        <v>2740</v>
      </c>
      <c r="C39" s="116"/>
      <c r="D39" s="22"/>
      <c r="E39" s="17" t="s">
        <v>2742</v>
      </c>
      <c r="F39" s="22"/>
      <c r="G39" s="32">
        <v>100</v>
      </c>
      <c r="H39" s="26"/>
      <c r="I39" s="22"/>
      <c r="J39" s="22"/>
      <c r="K39" s="22"/>
      <c r="L39" s="22"/>
      <c r="M39" s="22"/>
      <c r="N39" s="22"/>
      <c r="O39" s="27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s="139" customFormat="1" x14ac:dyDescent="0.3">
      <c r="A40" s="21"/>
      <c r="B40" s="47" t="s">
        <v>2741</v>
      </c>
      <c r="C40" s="116"/>
      <c r="D40" s="22"/>
      <c r="E40" s="17" t="s">
        <v>2739</v>
      </c>
      <c r="F40" s="22"/>
      <c r="G40" s="32">
        <v>100</v>
      </c>
      <c r="H40" s="26"/>
      <c r="I40" s="22"/>
      <c r="J40" s="22"/>
      <c r="K40" s="22"/>
      <c r="L40" s="22"/>
      <c r="M40" s="22"/>
      <c r="N40" s="22"/>
      <c r="O40" s="27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s="139" customFormat="1" x14ac:dyDescent="0.3">
      <c r="A41" s="21"/>
      <c r="B41" s="47" t="s">
        <v>2738</v>
      </c>
      <c r="C41" s="116"/>
      <c r="D41" s="22"/>
      <c r="E41" s="17" t="s">
        <v>2737</v>
      </c>
      <c r="F41" s="22"/>
      <c r="G41" s="32">
        <v>200</v>
      </c>
      <c r="H41" s="26"/>
      <c r="I41" s="22"/>
      <c r="J41" s="22"/>
      <c r="K41" s="22"/>
      <c r="L41" s="22"/>
      <c r="M41" s="22"/>
      <c r="N41" s="22"/>
      <c r="O41" s="27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s="139" customFormat="1" x14ac:dyDescent="0.3">
      <c r="A42" s="21"/>
      <c r="B42" s="47" t="s">
        <v>2735</v>
      </c>
      <c r="C42" s="116"/>
      <c r="D42" s="22"/>
      <c r="E42" s="17" t="s">
        <v>2736</v>
      </c>
      <c r="F42" s="22"/>
      <c r="G42" s="32">
        <v>50</v>
      </c>
      <c r="H42" s="26"/>
      <c r="I42" s="22"/>
      <c r="J42" s="22"/>
      <c r="K42" s="22"/>
      <c r="L42" s="22"/>
      <c r="M42" s="22"/>
      <c r="N42" s="22"/>
      <c r="O42" s="27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139" customFormat="1" x14ac:dyDescent="0.3">
      <c r="A43" s="171" t="s">
        <v>360</v>
      </c>
      <c r="B43" s="47" t="s">
        <v>2732</v>
      </c>
      <c r="C43" s="116"/>
      <c r="D43" s="22"/>
      <c r="E43" s="17" t="s">
        <v>2565</v>
      </c>
      <c r="F43" s="32">
        <v>200</v>
      </c>
      <c r="G43" s="26"/>
      <c r="H43" s="26"/>
      <c r="I43" s="22"/>
      <c r="J43" s="22"/>
      <c r="K43" s="22"/>
      <c r="L43" s="22"/>
      <c r="M43" s="22"/>
      <c r="N43" s="22"/>
      <c r="O43" s="27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139" customFormat="1" x14ac:dyDescent="0.3">
      <c r="A44" s="8" t="s">
        <v>645</v>
      </c>
      <c r="B44" s="47" t="s">
        <v>2733</v>
      </c>
      <c r="C44" s="116"/>
      <c r="D44" s="22"/>
      <c r="E44" s="17" t="s">
        <v>2731</v>
      </c>
      <c r="F44" s="32">
        <v>20</v>
      </c>
      <c r="G44" s="26"/>
      <c r="H44" s="26"/>
      <c r="I44" s="22"/>
      <c r="J44" s="22"/>
      <c r="K44" s="22"/>
      <c r="L44" s="22"/>
      <c r="M44" s="22"/>
      <c r="N44" s="22"/>
      <c r="O44" s="27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139" customFormat="1" x14ac:dyDescent="0.3">
      <c r="A45" s="8" t="s">
        <v>645</v>
      </c>
      <c r="B45" s="47" t="s">
        <v>2734</v>
      </c>
      <c r="C45" s="116"/>
      <c r="D45" s="22"/>
      <c r="E45" s="17" t="s">
        <v>2731</v>
      </c>
      <c r="F45" s="32">
        <v>20</v>
      </c>
      <c r="G45" s="26"/>
      <c r="H45" s="26"/>
      <c r="I45" s="22"/>
      <c r="J45" s="22"/>
      <c r="K45" s="22"/>
      <c r="L45" s="22"/>
      <c r="M45" s="22"/>
      <c r="N45" s="22"/>
      <c r="O45" s="27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139" customFormat="1" x14ac:dyDescent="0.3">
      <c r="A46" s="155" t="s">
        <v>2052</v>
      </c>
      <c r="B46" s="47" t="s">
        <v>2729</v>
      </c>
      <c r="C46" s="116"/>
      <c r="D46" s="22"/>
      <c r="E46" s="17" t="s">
        <v>2730</v>
      </c>
      <c r="F46" s="32">
        <v>20</v>
      </c>
      <c r="G46" s="26"/>
      <c r="H46" s="26"/>
      <c r="I46" s="22"/>
      <c r="J46" s="22"/>
      <c r="K46" s="22"/>
      <c r="L46" s="22"/>
      <c r="M46" s="22"/>
      <c r="N46" s="22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139" customFormat="1" x14ac:dyDescent="0.3">
      <c r="A47" s="8" t="s">
        <v>93</v>
      </c>
      <c r="B47" s="47" t="s">
        <v>2728</v>
      </c>
      <c r="C47" s="116"/>
      <c r="D47" s="22"/>
      <c r="E47" s="17" t="s">
        <v>214</v>
      </c>
      <c r="F47" s="32">
        <v>20</v>
      </c>
      <c r="G47" s="26"/>
      <c r="H47" s="26"/>
      <c r="I47" s="22"/>
      <c r="J47" s="22"/>
      <c r="K47" s="22"/>
      <c r="L47" s="22"/>
      <c r="M47" s="22"/>
      <c r="N47" s="22"/>
      <c r="O47" s="27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139" customFormat="1" x14ac:dyDescent="0.3">
      <c r="A48" s="21"/>
      <c r="B48" s="47"/>
      <c r="C48" s="29">
        <v>42268</v>
      </c>
      <c r="D48" s="97">
        <v>500</v>
      </c>
      <c r="E48" s="42" t="s">
        <v>0</v>
      </c>
      <c r="F48" s="22"/>
      <c r="G48" s="26"/>
      <c r="H48" s="26"/>
      <c r="I48" s="22"/>
      <c r="J48" s="22"/>
      <c r="K48" s="22"/>
      <c r="L48" s="22"/>
      <c r="M48" s="22"/>
      <c r="N48" s="22"/>
      <c r="O48" s="27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139" customFormat="1" x14ac:dyDescent="0.3">
      <c r="A49" s="8" t="s">
        <v>1185</v>
      </c>
      <c r="B49" s="47" t="s">
        <v>2657</v>
      </c>
      <c r="C49" s="116"/>
      <c r="D49" s="22"/>
      <c r="E49" s="17" t="s">
        <v>1184</v>
      </c>
      <c r="F49" s="32">
        <v>200</v>
      </c>
      <c r="G49" s="26"/>
      <c r="H49" s="26"/>
      <c r="I49" s="22"/>
      <c r="J49" s="22"/>
      <c r="K49" s="22"/>
      <c r="L49" s="22"/>
      <c r="M49" s="22"/>
      <c r="N49" s="22"/>
      <c r="O49" s="27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139" customFormat="1" x14ac:dyDescent="0.3">
      <c r="A50" s="8" t="s">
        <v>2179</v>
      </c>
      <c r="B50" s="47" t="s">
        <v>2656</v>
      </c>
      <c r="C50" s="116"/>
      <c r="D50" s="22"/>
      <c r="E50" s="17" t="s">
        <v>2178</v>
      </c>
      <c r="F50" s="32">
        <v>300</v>
      </c>
      <c r="G50" s="26"/>
      <c r="H50" s="26"/>
      <c r="I50" s="22"/>
      <c r="J50" s="22"/>
      <c r="K50" s="22"/>
      <c r="L50" s="22"/>
      <c r="M50" s="22"/>
      <c r="N50" s="22"/>
      <c r="O50" s="27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139" customFormat="1" x14ac:dyDescent="0.3">
      <c r="A51" s="155" t="s">
        <v>952</v>
      </c>
      <c r="B51" s="47" t="s">
        <v>2815</v>
      </c>
      <c r="C51" s="29">
        <v>42268</v>
      </c>
      <c r="D51" s="22">
        <v>120</v>
      </c>
      <c r="E51" s="28" t="s">
        <v>2757</v>
      </c>
      <c r="F51" s="22">
        <v>120</v>
      </c>
      <c r="G51" s="26"/>
      <c r="H51" s="26"/>
      <c r="I51" s="22"/>
      <c r="J51" s="22"/>
      <c r="K51" s="22"/>
      <c r="L51" s="22"/>
      <c r="M51" s="22"/>
      <c r="N51" s="22"/>
      <c r="O51" s="27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139" customFormat="1" x14ac:dyDescent="0.3">
      <c r="A52" s="22" t="s">
        <v>53</v>
      </c>
      <c r="B52" s="47" t="s">
        <v>2814</v>
      </c>
      <c r="C52" s="29">
        <v>42268</v>
      </c>
      <c r="D52" s="22">
        <v>50</v>
      </c>
      <c r="E52" s="28" t="s">
        <v>20</v>
      </c>
      <c r="F52" s="22">
        <v>50</v>
      </c>
      <c r="G52" s="26"/>
      <c r="H52" s="26"/>
      <c r="I52" s="22"/>
      <c r="J52" s="22"/>
      <c r="K52" s="22"/>
      <c r="L52" s="22"/>
      <c r="M52" s="22"/>
      <c r="N52" s="22"/>
      <c r="O52" s="27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139" customFormat="1" x14ac:dyDescent="0.3">
      <c r="A53" s="21" t="s">
        <v>2708</v>
      </c>
      <c r="B53" s="47" t="s">
        <v>2806</v>
      </c>
      <c r="C53" s="29">
        <v>42268</v>
      </c>
      <c r="D53" s="22">
        <v>20</v>
      </c>
      <c r="E53" s="28" t="s">
        <v>2758</v>
      </c>
      <c r="F53" s="22">
        <v>20</v>
      </c>
      <c r="G53" s="26"/>
      <c r="H53" s="26"/>
      <c r="I53" s="22"/>
      <c r="J53" s="22"/>
      <c r="K53" s="22"/>
      <c r="L53" s="22"/>
      <c r="M53" s="22"/>
      <c r="N53" s="22"/>
      <c r="O53" s="27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139" customFormat="1" x14ac:dyDescent="0.3">
      <c r="A54" s="21" t="s">
        <v>2708</v>
      </c>
      <c r="B54" s="47" t="s">
        <v>2806</v>
      </c>
      <c r="C54" s="29">
        <v>42268</v>
      </c>
      <c r="D54" s="22">
        <v>20</v>
      </c>
      <c r="E54" s="28" t="s">
        <v>2759</v>
      </c>
      <c r="F54" s="22">
        <v>20</v>
      </c>
      <c r="G54" s="26"/>
      <c r="H54" s="26"/>
      <c r="I54" s="22"/>
      <c r="J54" s="22"/>
      <c r="K54" s="22"/>
      <c r="L54" s="22"/>
      <c r="M54" s="22"/>
      <c r="N54" s="22"/>
      <c r="O54" s="27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s="139" customFormat="1" x14ac:dyDescent="0.3">
      <c r="A55" s="22" t="s">
        <v>420</v>
      </c>
      <c r="B55" s="47" t="s">
        <v>2807</v>
      </c>
      <c r="C55" s="29">
        <v>42268</v>
      </c>
      <c r="D55" s="22">
        <v>20</v>
      </c>
      <c r="E55" s="28" t="s">
        <v>248</v>
      </c>
      <c r="F55" s="22">
        <v>20</v>
      </c>
      <c r="G55" s="26"/>
      <c r="H55" s="26"/>
      <c r="I55" s="22"/>
      <c r="J55" s="22"/>
      <c r="K55" s="22"/>
      <c r="L55" s="22"/>
      <c r="M55" s="22"/>
      <c r="N55" s="22"/>
      <c r="O55" s="27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s="139" customFormat="1" x14ac:dyDescent="0.3">
      <c r="A56" s="22" t="s">
        <v>51</v>
      </c>
      <c r="B56" s="47" t="s">
        <v>2808</v>
      </c>
      <c r="C56" s="29">
        <v>42268</v>
      </c>
      <c r="D56" s="22">
        <v>20</v>
      </c>
      <c r="E56" s="28" t="s">
        <v>21</v>
      </c>
      <c r="F56" s="22">
        <v>20</v>
      </c>
      <c r="G56" s="26"/>
      <c r="H56" s="26"/>
      <c r="I56" s="22"/>
      <c r="J56" s="22"/>
      <c r="K56" s="22"/>
      <c r="L56" s="22"/>
      <c r="M56" s="22"/>
      <c r="N56" s="22"/>
      <c r="O56" s="27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s="139" customFormat="1" x14ac:dyDescent="0.3">
      <c r="A57" s="21" t="s">
        <v>90</v>
      </c>
      <c r="B57" s="47" t="s">
        <v>2809</v>
      </c>
      <c r="C57" s="29">
        <v>42268</v>
      </c>
      <c r="D57" s="22">
        <v>20</v>
      </c>
      <c r="E57" s="28" t="s">
        <v>2760</v>
      </c>
      <c r="F57" s="22">
        <v>20</v>
      </c>
      <c r="G57" s="26"/>
      <c r="H57" s="26"/>
      <c r="I57" s="22"/>
      <c r="J57" s="22"/>
      <c r="K57" s="22"/>
      <c r="L57" s="22"/>
      <c r="M57" s="22"/>
      <c r="N57" s="22"/>
      <c r="O57" s="27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s="139" customFormat="1" x14ac:dyDescent="0.3">
      <c r="A58" s="21" t="s">
        <v>50</v>
      </c>
      <c r="B58" s="47" t="s">
        <v>2810</v>
      </c>
      <c r="C58" s="29">
        <v>42268</v>
      </c>
      <c r="D58" s="22">
        <v>20</v>
      </c>
      <c r="E58" s="28" t="s">
        <v>22</v>
      </c>
      <c r="F58" s="22">
        <v>20</v>
      </c>
      <c r="G58" s="26"/>
      <c r="H58" s="26"/>
      <c r="I58" s="22"/>
      <c r="J58" s="22"/>
      <c r="K58" s="22"/>
      <c r="L58" s="22"/>
      <c r="M58" s="22"/>
      <c r="N58" s="22"/>
      <c r="O58" s="27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s="139" customFormat="1" x14ac:dyDescent="0.3">
      <c r="A59" s="21" t="s">
        <v>97</v>
      </c>
      <c r="B59" s="47" t="s">
        <v>2811</v>
      </c>
      <c r="C59" s="29">
        <v>42268</v>
      </c>
      <c r="D59" s="22">
        <v>20</v>
      </c>
      <c r="E59" s="28" t="s">
        <v>98</v>
      </c>
      <c r="F59" s="22">
        <v>20</v>
      </c>
      <c r="G59" s="26"/>
      <c r="H59" s="26"/>
      <c r="I59" s="22"/>
      <c r="J59" s="22"/>
      <c r="K59" s="22"/>
      <c r="L59" s="22"/>
      <c r="M59" s="22"/>
      <c r="N59" s="22"/>
      <c r="O59" s="27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s="139" customFormat="1" x14ac:dyDescent="0.3">
      <c r="A60" s="155" t="s">
        <v>602</v>
      </c>
      <c r="B60" s="47" t="s">
        <v>2812</v>
      </c>
      <c r="C60" s="29">
        <v>42265</v>
      </c>
      <c r="D60" s="22">
        <v>200</v>
      </c>
      <c r="E60" s="28" t="s">
        <v>2761</v>
      </c>
      <c r="F60" s="22">
        <v>200</v>
      </c>
      <c r="G60" s="26"/>
      <c r="H60" s="26"/>
      <c r="I60" s="22"/>
      <c r="J60" s="22"/>
      <c r="K60" s="22"/>
      <c r="L60" s="22"/>
      <c r="M60" s="22"/>
      <c r="N60" s="22"/>
      <c r="O60" s="27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s="139" customFormat="1" x14ac:dyDescent="0.3">
      <c r="A61" s="21" t="s">
        <v>419</v>
      </c>
      <c r="B61" s="47" t="s">
        <v>2813</v>
      </c>
      <c r="C61" s="29">
        <v>42265</v>
      </c>
      <c r="D61" s="22">
        <v>20</v>
      </c>
      <c r="E61" s="28" t="s">
        <v>247</v>
      </c>
      <c r="F61" s="22">
        <v>20</v>
      </c>
      <c r="G61" s="26"/>
      <c r="H61" s="26"/>
      <c r="I61" s="22"/>
      <c r="J61" s="22"/>
      <c r="K61" s="22"/>
      <c r="L61" s="22"/>
      <c r="M61" s="22"/>
      <c r="N61" s="22"/>
      <c r="O61" s="27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s="139" customFormat="1" x14ac:dyDescent="0.3">
      <c r="A62" s="21" t="s">
        <v>372</v>
      </c>
      <c r="B62" s="47" t="s">
        <v>2805</v>
      </c>
      <c r="C62" s="29">
        <v>42265</v>
      </c>
      <c r="D62" s="22">
        <v>20</v>
      </c>
      <c r="E62" s="28" t="s">
        <v>2574</v>
      </c>
      <c r="F62" s="22">
        <v>20</v>
      </c>
      <c r="G62" s="26"/>
      <c r="H62" s="26"/>
      <c r="I62" s="22"/>
      <c r="J62" s="22"/>
      <c r="K62" s="22"/>
      <c r="L62" s="22"/>
      <c r="M62" s="22"/>
      <c r="N62" s="22"/>
      <c r="O62" s="27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s="139" customFormat="1" x14ac:dyDescent="0.3">
      <c r="A63" s="21" t="s">
        <v>63</v>
      </c>
      <c r="B63" s="47" t="s">
        <v>2804</v>
      </c>
      <c r="C63" s="29">
        <v>42265</v>
      </c>
      <c r="D63" s="22">
        <v>20</v>
      </c>
      <c r="E63" s="28" t="s">
        <v>26</v>
      </c>
      <c r="F63" s="22">
        <v>20</v>
      </c>
      <c r="G63" s="26"/>
      <c r="H63" s="26"/>
      <c r="I63" s="22"/>
      <c r="J63" s="22"/>
      <c r="K63" s="22"/>
      <c r="L63" s="22"/>
      <c r="M63" s="22"/>
      <c r="N63" s="22"/>
      <c r="O63" s="27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s="139" customFormat="1" x14ac:dyDescent="0.3">
      <c r="A64" s="21" t="s">
        <v>412</v>
      </c>
      <c r="B64" s="47" t="s">
        <v>2703</v>
      </c>
      <c r="C64" s="29">
        <v>42263</v>
      </c>
      <c r="D64" s="22">
        <v>20</v>
      </c>
      <c r="E64" s="28" t="s">
        <v>334</v>
      </c>
      <c r="F64" s="22">
        <v>20</v>
      </c>
      <c r="G64" s="26"/>
      <c r="H64" s="26"/>
      <c r="I64" s="22"/>
      <c r="J64" s="22"/>
      <c r="K64" s="22"/>
      <c r="L64" s="22"/>
      <c r="M64" s="22"/>
      <c r="N64" s="22"/>
      <c r="O64" s="27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s="139" customFormat="1" x14ac:dyDescent="0.3">
      <c r="A65" s="21" t="s">
        <v>410</v>
      </c>
      <c r="B65" s="47" t="s">
        <v>2704</v>
      </c>
      <c r="C65" s="29">
        <v>42263</v>
      </c>
      <c r="D65" s="22">
        <v>20</v>
      </c>
      <c r="E65" s="28" t="s">
        <v>202</v>
      </c>
      <c r="F65" s="22">
        <v>20</v>
      </c>
      <c r="G65" s="26"/>
      <c r="H65" s="26"/>
      <c r="I65" s="22"/>
      <c r="J65" s="22"/>
      <c r="K65" s="22"/>
      <c r="L65" s="22"/>
      <c r="M65" s="22"/>
      <c r="N65" s="22"/>
      <c r="O65" s="27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s="139" customFormat="1" x14ac:dyDescent="0.3">
      <c r="A66" s="21" t="s">
        <v>47</v>
      </c>
      <c r="B66" s="47" t="s">
        <v>2705</v>
      </c>
      <c r="C66" s="29">
        <v>42263</v>
      </c>
      <c r="D66" s="22">
        <v>20</v>
      </c>
      <c r="E66" s="28" t="s">
        <v>25</v>
      </c>
      <c r="F66" s="22">
        <v>20</v>
      </c>
      <c r="G66" s="26"/>
      <c r="H66" s="26"/>
      <c r="I66" s="22"/>
      <c r="J66" s="22"/>
      <c r="K66" s="22"/>
      <c r="L66" s="22"/>
      <c r="M66" s="22"/>
      <c r="N66" s="22"/>
      <c r="O66" s="27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s="139" customFormat="1" x14ac:dyDescent="0.3">
      <c r="A67" s="21" t="s">
        <v>48</v>
      </c>
      <c r="B67" s="47" t="s">
        <v>2697</v>
      </c>
      <c r="C67" s="29">
        <v>42263</v>
      </c>
      <c r="D67" s="22">
        <v>20</v>
      </c>
      <c r="E67" s="28" t="s">
        <v>24</v>
      </c>
      <c r="F67" s="22">
        <v>20</v>
      </c>
      <c r="G67" s="26"/>
      <c r="H67" s="26"/>
      <c r="I67" s="22"/>
      <c r="J67" s="22"/>
      <c r="K67" s="22"/>
      <c r="L67" s="22"/>
      <c r="M67" s="22"/>
      <c r="N67" s="22"/>
      <c r="O67" s="27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s="139" customFormat="1" x14ac:dyDescent="0.3">
      <c r="A68" s="21" t="s">
        <v>415</v>
      </c>
      <c r="B68" s="47" t="s">
        <v>2698</v>
      </c>
      <c r="C68" s="29">
        <v>42263</v>
      </c>
      <c r="D68" s="22">
        <v>20</v>
      </c>
      <c r="E68" s="28" t="s">
        <v>200</v>
      </c>
      <c r="F68" s="22">
        <v>20</v>
      </c>
      <c r="G68" s="26"/>
      <c r="H68" s="26"/>
      <c r="I68" s="22"/>
      <c r="J68" s="22"/>
      <c r="K68" s="22"/>
      <c r="L68" s="22"/>
      <c r="M68" s="22"/>
      <c r="N68" s="22"/>
      <c r="O68" s="27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s="139" customFormat="1" x14ac:dyDescent="0.3">
      <c r="A69" s="21" t="s">
        <v>1677</v>
      </c>
      <c r="B69" s="47" t="s">
        <v>2699</v>
      </c>
      <c r="C69" s="29">
        <v>42262</v>
      </c>
      <c r="D69" s="22">
        <v>240</v>
      </c>
      <c r="E69" s="28" t="s">
        <v>2658</v>
      </c>
      <c r="F69" s="22">
        <v>240</v>
      </c>
      <c r="G69" s="26"/>
      <c r="H69" s="26"/>
      <c r="I69" s="22"/>
      <c r="J69" s="22"/>
      <c r="K69" s="22"/>
      <c r="L69" s="22"/>
      <c r="M69" s="22"/>
      <c r="N69" s="22"/>
      <c r="O69" s="27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139" customFormat="1" x14ac:dyDescent="0.3">
      <c r="A70" s="21" t="s">
        <v>1766</v>
      </c>
      <c r="B70" s="47" t="s">
        <v>2700</v>
      </c>
      <c r="C70" s="29">
        <v>42262</v>
      </c>
      <c r="D70" s="22">
        <v>240</v>
      </c>
      <c r="E70" s="28" t="s">
        <v>2659</v>
      </c>
      <c r="F70" s="22">
        <v>240</v>
      </c>
      <c r="G70" s="26"/>
      <c r="H70" s="26"/>
      <c r="I70" s="22"/>
      <c r="J70" s="22"/>
      <c r="K70" s="22"/>
      <c r="L70" s="22"/>
      <c r="M70" s="22"/>
      <c r="N70" s="22"/>
      <c r="O70" s="27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s="139" customFormat="1" x14ac:dyDescent="0.3">
      <c r="A71" s="21" t="s">
        <v>408</v>
      </c>
      <c r="B71" s="47" t="s">
        <v>2701</v>
      </c>
      <c r="C71" s="29">
        <v>42262</v>
      </c>
      <c r="D71" s="22">
        <v>20</v>
      </c>
      <c r="E71" s="28" t="s">
        <v>110</v>
      </c>
      <c r="F71" s="22">
        <v>20</v>
      </c>
      <c r="G71" s="26"/>
      <c r="H71" s="26"/>
      <c r="I71" s="22"/>
      <c r="J71" s="22"/>
      <c r="K71" s="22"/>
      <c r="L71" s="22"/>
      <c r="M71" s="22"/>
      <c r="N71" s="22"/>
      <c r="O71" s="27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s="139" customFormat="1" x14ac:dyDescent="0.3">
      <c r="A72" s="21" t="s">
        <v>2523</v>
      </c>
      <c r="B72" s="47" t="s">
        <v>2702</v>
      </c>
      <c r="C72" s="29">
        <v>42262</v>
      </c>
      <c r="D72" s="22">
        <v>20</v>
      </c>
      <c r="E72" s="28" t="s">
        <v>264</v>
      </c>
      <c r="F72" s="22">
        <v>20</v>
      </c>
      <c r="G72" s="26"/>
      <c r="H72" s="26"/>
      <c r="I72" s="22"/>
      <c r="J72" s="22"/>
      <c r="K72" s="22"/>
      <c r="L72" s="22"/>
      <c r="M72" s="22"/>
      <c r="N72" s="22"/>
      <c r="O72" s="27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s="139" customFormat="1" x14ac:dyDescent="0.3">
      <c r="A73" s="21" t="s">
        <v>400</v>
      </c>
      <c r="B73" s="47" t="s">
        <v>2696</v>
      </c>
      <c r="C73" s="29">
        <v>42262</v>
      </c>
      <c r="D73" s="22">
        <v>20</v>
      </c>
      <c r="E73" s="28" t="s">
        <v>109</v>
      </c>
      <c r="F73" s="22">
        <v>20</v>
      </c>
      <c r="G73" s="26"/>
      <c r="H73" s="26"/>
      <c r="I73" s="22"/>
      <c r="J73" s="22"/>
      <c r="K73" s="22"/>
      <c r="L73" s="22"/>
      <c r="M73" s="22"/>
      <c r="N73" s="22"/>
      <c r="O73" s="27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s="139" customFormat="1" x14ac:dyDescent="0.3">
      <c r="A74" s="21" t="s">
        <v>62</v>
      </c>
      <c r="B74" s="47" t="s">
        <v>2695</v>
      </c>
      <c r="C74" s="29">
        <v>42262</v>
      </c>
      <c r="D74" s="22">
        <v>20</v>
      </c>
      <c r="E74" s="28" t="s">
        <v>27</v>
      </c>
      <c r="F74" s="22">
        <v>20</v>
      </c>
      <c r="G74" s="26"/>
      <c r="H74" s="26"/>
      <c r="I74" s="22"/>
      <c r="J74" s="22"/>
      <c r="K74" s="22"/>
      <c r="L74" s="22"/>
      <c r="M74" s="22"/>
      <c r="N74" s="22"/>
      <c r="O74" s="27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s="139" customFormat="1" x14ac:dyDescent="0.3">
      <c r="A75" s="22" t="s">
        <v>503</v>
      </c>
      <c r="B75" s="47"/>
      <c r="C75" s="29">
        <v>42262</v>
      </c>
      <c r="D75" s="22">
        <v>-1666.95</v>
      </c>
      <c r="E75" s="28" t="s">
        <v>3</v>
      </c>
      <c r="F75" s="26"/>
      <c r="G75" s="26"/>
      <c r="H75" s="26"/>
      <c r="I75" s="22"/>
      <c r="J75" s="22"/>
      <c r="K75" s="22"/>
      <c r="L75" s="22"/>
      <c r="M75" s="22"/>
      <c r="N75" s="22">
        <v>-1666.95</v>
      </c>
      <c r="O75" s="27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s="139" customFormat="1" x14ac:dyDescent="0.3">
      <c r="A76" s="21" t="s">
        <v>398</v>
      </c>
      <c r="B76" s="47" t="s">
        <v>2691</v>
      </c>
      <c r="C76" s="29">
        <v>42261</v>
      </c>
      <c r="D76" s="22">
        <v>20</v>
      </c>
      <c r="E76" s="28" t="s">
        <v>243</v>
      </c>
      <c r="F76" s="22">
        <v>20</v>
      </c>
      <c r="G76" s="26"/>
      <c r="H76" s="26"/>
      <c r="I76" s="22"/>
      <c r="J76" s="22"/>
      <c r="K76" s="22"/>
      <c r="L76" s="22"/>
      <c r="M76" s="22"/>
      <c r="N76" s="22"/>
      <c r="O76" s="27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s="139" customFormat="1" x14ac:dyDescent="0.3">
      <c r="A77" s="21" t="s">
        <v>45</v>
      </c>
      <c r="B77" s="47" t="s">
        <v>2692</v>
      </c>
      <c r="C77" s="29">
        <v>42261</v>
      </c>
      <c r="D77" s="22">
        <v>20</v>
      </c>
      <c r="E77" s="28" t="s">
        <v>68</v>
      </c>
      <c r="F77" s="22">
        <v>20</v>
      </c>
      <c r="G77" s="26"/>
      <c r="H77" s="26"/>
      <c r="I77" s="22"/>
      <c r="J77" s="22"/>
      <c r="K77" s="22"/>
      <c r="L77" s="22"/>
      <c r="M77" s="22"/>
      <c r="N77" s="22"/>
      <c r="O77" s="27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s="139" customFormat="1" x14ac:dyDescent="0.3">
      <c r="A78" s="21" t="s">
        <v>96</v>
      </c>
      <c r="B78" s="47" t="s">
        <v>2693</v>
      </c>
      <c r="C78" s="29">
        <v>42261</v>
      </c>
      <c r="D78" s="22">
        <v>20</v>
      </c>
      <c r="E78" s="28" t="s">
        <v>92</v>
      </c>
      <c r="F78" s="22">
        <v>20</v>
      </c>
      <c r="G78" s="26"/>
      <c r="H78" s="26"/>
      <c r="I78" s="22"/>
      <c r="J78" s="22"/>
      <c r="K78" s="22"/>
      <c r="L78" s="22"/>
      <c r="M78" s="22"/>
      <c r="N78" s="22"/>
      <c r="O78" s="27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s="139" customFormat="1" x14ac:dyDescent="0.3">
      <c r="A79" s="21" t="s">
        <v>106</v>
      </c>
      <c r="B79" s="47" t="s">
        <v>2694</v>
      </c>
      <c r="C79" s="29">
        <v>42261</v>
      </c>
      <c r="D79" s="22">
        <v>20</v>
      </c>
      <c r="E79" s="28" t="s">
        <v>99</v>
      </c>
      <c r="F79" s="22">
        <v>20</v>
      </c>
      <c r="G79" s="26"/>
      <c r="H79" s="26"/>
      <c r="I79" s="22"/>
      <c r="J79" s="22"/>
      <c r="K79" s="22"/>
      <c r="L79" s="22"/>
      <c r="M79" s="22"/>
      <c r="N79" s="22"/>
      <c r="O79" s="27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s="139" customFormat="1" x14ac:dyDescent="0.3">
      <c r="A80" s="155" t="s">
        <v>2670</v>
      </c>
      <c r="B80" s="47" t="s">
        <v>2690</v>
      </c>
      <c r="C80" s="29">
        <v>42261</v>
      </c>
      <c r="D80" s="22">
        <v>120</v>
      </c>
      <c r="E80" s="28" t="s">
        <v>2660</v>
      </c>
      <c r="F80" s="22">
        <v>120</v>
      </c>
      <c r="G80" s="26"/>
      <c r="H80" s="26"/>
      <c r="I80" s="22"/>
      <c r="J80" s="22"/>
      <c r="K80" s="22"/>
      <c r="L80" s="22"/>
      <c r="M80" s="22"/>
      <c r="N80" s="22"/>
      <c r="O80" s="27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s="139" customFormat="1" x14ac:dyDescent="0.3">
      <c r="A81" s="155" t="s">
        <v>1095</v>
      </c>
      <c r="B81" s="47" t="s">
        <v>2689</v>
      </c>
      <c r="C81" s="29">
        <v>42258</v>
      </c>
      <c r="D81" s="22">
        <v>100</v>
      </c>
      <c r="E81" s="28" t="s">
        <v>2661</v>
      </c>
      <c r="F81" s="22">
        <v>100</v>
      </c>
      <c r="G81" s="26"/>
      <c r="H81" s="26"/>
      <c r="I81" s="22"/>
      <c r="J81" s="22"/>
      <c r="K81" s="22"/>
      <c r="L81" s="22"/>
      <c r="M81" s="22"/>
      <c r="N81" s="22"/>
      <c r="O81" s="27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s="139" customFormat="1" x14ac:dyDescent="0.3">
      <c r="A82" s="155" t="s">
        <v>502</v>
      </c>
      <c r="B82" s="47"/>
      <c r="C82" s="29">
        <v>42257</v>
      </c>
      <c r="D82" s="22">
        <v>20</v>
      </c>
      <c r="E82" s="28" t="s">
        <v>497</v>
      </c>
      <c r="F82" s="22">
        <v>20</v>
      </c>
      <c r="G82" s="26"/>
      <c r="H82" s="26"/>
      <c r="I82" s="22"/>
      <c r="J82" s="22"/>
      <c r="K82" s="22"/>
      <c r="L82" s="22"/>
      <c r="M82" s="22"/>
      <c r="N82" s="22"/>
      <c r="O82" s="27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s="139" customFormat="1" x14ac:dyDescent="0.3">
      <c r="A83" s="21" t="s">
        <v>44</v>
      </c>
      <c r="B83" s="47" t="s">
        <v>2688</v>
      </c>
      <c r="C83" s="29">
        <v>42256</v>
      </c>
      <c r="D83" s="22">
        <v>20</v>
      </c>
      <c r="E83" s="28" t="s">
        <v>2</v>
      </c>
      <c r="F83" s="22">
        <v>20</v>
      </c>
      <c r="G83" s="26"/>
      <c r="H83" s="26"/>
      <c r="I83" s="22"/>
      <c r="J83" s="22"/>
      <c r="K83" s="22"/>
      <c r="L83" s="22"/>
      <c r="M83" s="22"/>
      <c r="N83" s="22"/>
      <c r="O83" s="27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139" customFormat="1" x14ac:dyDescent="0.3">
      <c r="A84" s="22" t="s">
        <v>503</v>
      </c>
      <c r="B84" s="47"/>
      <c r="C84" s="29">
        <v>42255</v>
      </c>
      <c r="D84" s="22">
        <v>-4235</v>
      </c>
      <c r="E84" s="28">
        <v>1570</v>
      </c>
      <c r="F84" s="26"/>
      <c r="G84" s="26"/>
      <c r="H84" s="26"/>
      <c r="I84" s="22"/>
      <c r="J84" s="22"/>
      <c r="K84" s="22"/>
      <c r="L84" s="22"/>
      <c r="M84" s="22"/>
      <c r="N84" s="22"/>
      <c r="O84" s="27"/>
      <c r="P84" s="22"/>
      <c r="Q84" s="22"/>
      <c r="R84" s="22"/>
      <c r="S84" s="22"/>
      <c r="T84" s="22">
        <v>-4235</v>
      </c>
      <c r="U84" s="22"/>
      <c r="V84" s="22"/>
      <c r="W84" s="22"/>
      <c r="X84" s="22"/>
      <c r="Y84" s="22"/>
    </row>
    <row r="85" spans="1:25" s="139" customFormat="1" x14ac:dyDescent="0.3">
      <c r="A85" s="21" t="s">
        <v>529</v>
      </c>
      <c r="B85" s="47" t="s">
        <v>2687</v>
      </c>
      <c r="C85" s="29">
        <v>42255</v>
      </c>
      <c r="D85" s="22">
        <v>240</v>
      </c>
      <c r="E85" s="28" t="s">
        <v>2662</v>
      </c>
      <c r="F85" s="22">
        <v>240</v>
      </c>
      <c r="G85" s="26"/>
      <c r="H85" s="26"/>
      <c r="I85" s="22"/>
      <c r="J85" s="22"/>
      <c r="K85" s="22"/>
      <c r="L85" s="22"/>
      <c r="M85" s="22"/>
      <c r="N85" s="22"/>
      <c r="O85" s="27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139" customFormat="1" x14ac:dyDescent="0.3">
      <c r="A86" s="21" t="s">
        <v>2624</v>
      </c>
      <c r="B86" s="47" t="s">
        <v>2686</v>
      </c>
      <c r="C86" s="29">
        <v>42255</v>
      </c>
      <c r="D86" s="22">
        <v>20</v>
      </c>
      <c r="E86" s="28" t="s">
        <v>2663</v>
      </c>
      <c r="F86" s="22">
        <v>20</v>
      </c>
      <c r="G86" s="22">
        <v>20</v>
      </c>
      <c r="H86" s="26"/>
      <c r="I86" s="22"/>
      <c r="J86" s="22"/>
      <c r="K86" s="22"/>
      <c r="L86" s="22"/>
      <c r="M86" s="22"/>
      <c r="N86" s="22"/>
      <c r="O86" s="27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139" customFormat="1" x14ac:dyDescent="0.3">
      <c r="A87" s="22"/>
      <c r="B87" s="47"/>
      <c r="C87" s="29">
        <v>42255</v>
      </c>
      <c r="D87" s="22">
        <v>-1328.13</v>
      </c>
      <c r="E87" s="28" t="s">
        <v>3</v>
      </c>
      <c r="F87" s="26"/>
      <c r="G87" s="26"/>
      <c r="H87" s="26"/>
      <c r="I87" s="22"/>
      <c r="J87" s="22"/>
      <c r="K87" s="22"/>
      <c r="L87" s="22"/>
      <c r="M87" s="22"/>
      <c r="N87" s="22">
        <v>-1328.13</v>
      </c>
      <c r="O87" s="27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s="139" customFormat="1" x14ac:dyDescent="0.3">
      <c r="A88" s="155" t="s">
        <v>1509</v>
      </c>
      <c r="B88" s="47" t="s">
        <v>2684</v>
      </c>
      <c r="C88" s="29">
        <v>42254</v>
      </c>
      <c r="D88" s="22">
        <v>300</v>
      </c>
      <c r="E88" s="28" t="s">
        <v>2664</v>
      </c>
      <c r="F88" s="22">
        <v>300</v>
      </c>
      <c r="G88" s="26"/>
      <c r="H88" s="26"/>
      <c r="I88" s="22"/>
      <c r="J88" s="22"/>
      <c r="K88" s="22"/>
      <c r="L88" s="22"/>
      <c r="M88" s="22"/>
      <c r="N88" s="22"/>
      <c r="O88" s="27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s="139" customFormat="1" x14ac:dyDescent="0.3">
      <c r="A89" s="21" t="s">
        <v>1567</v>
      </c>
      <c r="B89" s="47" t="s">
        <v>2682</v>
      </c>
      <c r="C89" s="29">
        <v>42254</v>
      </c>
      <c r="D89" s="22">
        <v>240</v>
      </c>
      <c r="E89" s="28" t="s">
        <v>2665</v>
      </c>
      <c r="F89" s="22">
        <v>240</v>
      </c>
      <c r="G89" s="26"/>
      <c r="H89" s="26"/>
      <c r="I89" s="22"/>
      <c r="J89" s="22"/>
      <c r="K89" s="22"/>
      <c r="L89" s="22"/>
      <c r="M89" s="22"/>
      <c r="N89" s="22"/>
      <c r="O89" s="27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s="139" customFormat="1" x14ac:dyDescent="0.3">
      <c r="A90" s="22"/>
      <c r="B90" s="47"/>
      <c r="C90" s="29">
        <v>42254</v>
      </c>
      <c r="D90" s="97">
        <v>80</v>
      </c>
      <c r="E90" s="42" t="s">
        <v>0</v>
      </c>
      <c r="F90" s="26"/>
      <c r="G90" s="26"/>
      <c r="H90" s="26"/>
      <c r="I90" s="22"/>
      <c r="J90" s="22"/>
      <c r="K90" s="22"/>
      <c r="L90" s="22"/>
      <c r="M90" s="22"/>
      <c r="N90" s="22"/>
      <c r="O90" s="27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s="139" customFormat="1" x14ac:dyDescent="0.3">
      <c r="A91" s="155" t="s">
        <v>777</v>
      </c>
      <c r="B91" s="46" t="s">
        <v>2612</v>
      </c>
      <c r="C91" s="29"/>
      <c r="D91" s="22"/>
      <c r="E91" s="17" t="s">
        <v>2606</v>
      </c>
      <c r="F91" s="26">
        <v>80</v>
      </c>
      <c r="G91" s="26"/>
      <c r="H91" s="26"/>
      <c r="I91" s="22"/>
      <c r="J91" s="22"/>
      <c r="K91" s="22"/>
      <c r="L91" s="22"/>
      <c r="M91" s="22"/>
      <c r="N91" s="22"/>
      <c r="O91" s="27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s="139" customFormat="1" x14ac:dyDescent="0.3">
      <c r="A92" s="21" t="s">
        <v>46</v>
      </c>
      <c r="B92" s="47" t="s">
        <v>2683</v>
      </c>
      <c r="C92" s="29">
        <v>42254</v>
      </c>
      <c r="D92" s="22">
        <v>20</v>
      </c>
      <c r="E92" s="28" t="s">
        <v>1</v>
      </c>
      <c r="F92" s="22">
        <v>20</v>
      </c>
      <c r="G92" s="26"/>
      <c r="H92" s="26"/>
      <c r="I92" s="22"/>
      <c r="J92" s="22"/>
      <c r="K92" s="22"/>
      <c r="L92" s="22"/>
      <c r="M92" s="22"/>
      <c r="N92" s="22"/>
      <c r="O92" s="27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s="139" customFormat="1" x14ac:dyDescent="0.3">
      <c r="A93" s="22" t="s">
        <v>503</v>
      </c>
      <c r="B93" s="47"/>
      <c r="C93" s="29">
        <v>42254</v>
      </c>
      <c r="D93" s="22">
        <v>-0.6</v>
      </c>
      <c r="E93" s="28" t="s">
        <v>2666</v>
      </c>
      <c r="F93" s="26"/>
      <c r="G93" s="26"/>
      <c r="H93" s="26"/>
      <c r="I93" s="22">
        <v>-0.6</v>
      </c>
      <c r="J93" s="22"/>
      <c r="K93" s="22"/>
      <c r="L93" s="22"/>
      <c r="M93" s="22"/>
      <c r="N93" s="22"/>
      <c r="O93" s="27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s="139" customFormat="1" x14ac:dyDescent="0.3">
      <c r="A94" s="22" t="s">
        <v>503</v>
      </c>
      <c r="B94" s="47"/>
      <c r="C94" s="29">
        <v>42254</v>
      </c>
      <c r="D94" s="22">
        <v>-0.8</v>
      </c>
      <c r="E94" s="28" t="s">
        <v>2667</v>
      </c>
      <c r="F94" s="26"/>
      <c r="G94" s="26"/>
      <c r="H94" s="26"/>
      <c r="I94" s="22">
        <v>-0.8</v>
      </c>
      <c r="J94" s="22"/>
      <c r="K94" s="22"/>
      <c r="L94" s="22"/>
      <c r="M94" s="22"/>
      <c r="N94" s="22"/>
      <c r="O94" s="27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s="139" customFormat="1" x14ac:dyDescent="0.3">
      <c r="A95" s="22" t="s">
        <v>503</v>
      </c>
      <c r="B95" s="47"/>
      <c r="C95" s="29">
        <v>42254</v>
      </c>
      <c r="D95" s="22">
        <v>-1.2</v>
      </c>
      <c r="E95" s="28" t="s">
        <v>2668</v>
      </c>
      <c r="F95" s="26"/>
      <c r="G95" s="26"/>
      <c r="H95" s="26"/>
      <c r="I95" s="22">
        <v>-1.2</v>
      </c>
      <c r="J95" s="22"/>
      <c r="K95" s="22"/>
      <c r="L95" s="22"/>
      <c r="M95" s="22"/>
      <c r="N95" s="22"/>
      <c r="O95" s="27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s="139" customFormat="1" x14ac:dyDescent="0.3">
      <c r="A96" s="22" t="s">
        <v>503</v>
      </c>
      <c r="B96" s="47"/>
      <c r="C96" s="29">
        <v>42254</v>
      </c>
      <c r="D96" s="22">
        <v>1.66</v>
      </c>
      <c r="E96" s="28" t="s">
        <v>16</v>
      </c>
      <c r="F96" s="26"/>
      <c r="G96" s="26"/>
      <c r="H96" s="26"/>
      <c r="I96" s="22">
        <v>1.66</v>
      </c>
      <c r="J96" s="22"/>
      <c r="K96" s="22"/>
      <c r="L96" s="22"/>
      <c r="M96" s="22"/>
      <c r="N96" s="22"/>
      <c r="O96" s="27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32" s="139" customFormat="1" x14ac:dyDescent="0.3">
      <c r="A97" s="22" t="s">
        <v>503</v>
      </c>
      <c r="B97" s="47"/>
      <c r="C97" s="29">
        <v>42251</v>
      </c>
      <c r="D97" s="22">
        <v>-2338.69</v>
      </c>
      <c r="E97" s="28">
        <v>1568</v>
      </c>
      <c r="F97" s="26"/>
      <c r="G97" s="26"/>
      <c r="H97" s="26"/>
      <c r="I97" s="22"/>
      <c r="J97" s="22"/>
      <c r="K97" s="22"/>
      <c r="L97" s="22"/>
      <c r="M97" s="22"/>
      <c r="N97" s="22"/>
      <c r="O97" s="22">
        <v>-2338.69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32" s="139" customFormat="1" x14ac:dyDescent="0.3">
      <c r="A98" s="21" t="s">
        <v>43</v>
      </c>
      <c r="B98" s="47" t="s">
        <v>2673</v>
      </c>
      <c r="C98" s="29">
        <v>42249</v>
      </c>
      <c r="D98" s="22">
        <v>20</v>
      </c>
      <c r="E98" s="28" t="s">
        <v>4</v>
      </c>
      <c r="F98" s="22">
        <v>20</v>
      </c>
      <c r="G98" s="26"/>
      <c r="H98" s="26"/>
      <c r="I98" s="22"/>
      <c r="J98" s="22"/>
      <c r="K98" s="22"/>
      <c r="L98" s="22"/>
      <c r="M98" s="22"/>
      <c r="N98" s="22"/>
      <c r="O98" s="27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32" s="139" customFormat="1" x14ac:dyDescent="0.3">
      <c r="A99" s="21" t="s">
        <v>2166</v>
      </c>
      <c r="B99" s="47" t="s">
        <v>2674</v>
      </c>
      <c r="C99" s="29">
        <v>42249</v>
      </c>
      <c r="D99" s="22">
        <v>20</v>
      </c>
      <c r="E99" s="28" t="s">
        <v>2669</v>
      </c>
      <c r="F99" s="22">
        <v>20</v>
      </c>
      <c r="G99" s="26"/>
      <c r="H99" s="26"/>
      <c r="I99" s="22"/>
      <c r="J99" s="22"/>
      <c r="K99" s="22"/>
      <c r="L99" s="22"/>
      <c r="M99" s="22"/>
      <c r="N99" s="22"/>
      <c r="O99" s="27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32" s="139" customFormat="1" x14ac:dyDescent="0.3">
      <c r="A100" s="21" t="s">
        <v>393</v>
      </c>
      <c r="B100" s="47" t="s">
        <v>2675</v>
      </c>
      <c r="C100" s="29">
        <v>42249</v>
      </c>
      <c r="D100" s="22">
        <v>20</v>
      </c>
      <c r="E100" s="28" t="s">
        <v>270</v>
      </c>
      <c r="F100" s="22">
        <v>20</v>
      </c>
      <c r="G100" s="26"/>
      <c r="H100" s="26"/>
      <c r="I100" s="22"/>
      <c r="J100" s="22"/>
      <c r="K100" s="22"/>
      <c r="L100" s="22"/>
      <c r="M100" s="22"/>
      <c r="N100" s="22"/>
      <c r="O100" s="27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32" s="139" customFormat="1" x14ac:dyDescent="0.3">
      <c r="A101" s="21" t="s">
        <v>41</v>
      </c>
      <c r="B101" s="47" t="s">
        <v>2676</v>
      </c>
      <c r="C101" s="29">
        <v>42248</v>
      </c>
      <c r="D101" s="22">
        <v>20</v>
      </c>
      <c r="E101" s="28" t="s">
        <v>7</v>
      </c>
      <c r="F101" s="22">
        <v>20</v>
      </c>
      <c r="G101" s="26"/>
      <c r="H101" s="26"/>
      <c r="I101" s="22"/>
      <c r="J101" s="22"/>
      <c r="K101" s="22"/>
      <c r="L101" s="22"/>
      <c r="M101" s="22"/>
      <c r="N101" s="22"/>
      <c r="O101" s="27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32" s="139" customFormat="1" x14ac:dyDescent="0.3">
      <c r="A102" s="21" t="s">
        <v>391</v>
      </c>
      <c r="B102" s="47" t="s">
        <v>2677</v>
      </c>
      <c r="C102" s="29">
        <v>42248</v>
      </c>
      <c r="D102" s="22">
        <v>20</v>
      </c>
      <c r="E102" s="28" t="s">
        <v>201</v>
      </c>
      <c r="F102" s="22">
        <v>20</v>
      </c>
      <c r="G102" s="26"/>
      <c r="H102" s="26"/>
      <c r="I102" s="22"/>
      <c r="J102" s="22"/>
      <c r="K102" s="22"/>
      <c r="L102" s="22"/>
      <c r="M102" s="22"/>
      <c r="N102" s="22"/>
      <c r="O102" s="27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32" s="139" customFormat="1" x14ac:dyDescent="0.3">
      <c r="A103" s="21" t="s">
        <v>42</v>
      </c>
      <c r="B103" s="47" t="s">
        <v>2678</v>
      </c>
      <c r="C103" s="29">
        <v>42248</v>
      </c>
      <c r="D103" s="22">
        <v>20</v>
      </c>
      <c r="E103" s="28" t="s">
        <v>6</v>
      </c>
      <c r="F103" s="22">
        <v>20</v>
      </c>
      <c r="G103" s="26"/>
      <c r="H103" s="26"/>
      <c r="I103" s="22"/>
      <c r="J103" s="22"/>
      <c r="K103" s="22"/>
      <c r="L103" s="22"/>
      <c r="M103" s="22"/>
      <c r="N103" s="22"/>
      <c r="O103" s="27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32" s="139" customFormat="1" x14ac:dyDescent="0.3">
      <c r="A104" s="21" t="s">
        <v>40</v>
      </c>
      <c r="B104" s="47" t="s">
        <v>2679</v>
      </c>
      <c r="C104" s="29">
        <v>42248</v>
      </c>
      <c r="D104" s="22">
        <v>20</v>
      </c>
      <c r="E104" s="28" t="s">
        <v>8</v>
      </c>
      <c r="F104" s="22">
        <v>20</v>
      </c>
      <c r="G104" s="26"/>
      <c r="H104" s="26"/>
      <c r="I104" s="22"/>
      <c r="J104" s="22"/>
      <c r="K104" s="22"/>
      <c r="L104" s="22"/>
      <c r="M104" s="22"/>
      <c r="N104" s="22"/>
      <c r="O104" s="27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32" s="139" customFormat="1" x14ac:dyDescent="0.3">
      <c r="A105" s="21" t="s">
        <v>39</v>
      </c>
      <c r="B105" s="47" t="s">
        <v>2680</v>
      </c>
      <c r="C105" s="29">
        <v>42248</v>
      </c>
      <c r="D105" s="22">
        <v>20</v>
      </c>
      <c r="E105" s="28" t="s">
        <v>10</v>
      </c>
      <c r="F105" s="22">
        <v>20</v>
      </c>
      <c r="G105" s="26"/>
      <c r="H105" s="26"/>
      <c r="I105" s="22"/>
      <c r="J105" s="22"/>
      <c r="K105" s="22"/>
      <c r="L105" s="22"/>
      <c r="M105" s="22"/>
      <c r="N105" s="22"/>
      <c r="O105" s="27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32" s="139" customFormat="1" x14ac:dyDescent="0.3">
      <c r="A106" s="21" t="s">
        <v>390</v>
      </c>
      <c r="B106" s="47" t="s">
        <v>2681</v>
      </c>
      <c r="C106" s="29">
        <v>42248</v>
      </c>
      <c r="D106" s="22">
        <v>20</v>
      </c>
      <c r="E106" s="28" t="s">
        <v>9</v>
      </c>
      <c r="F106" s="22">
        <v>20</v>
      </c>
      <c r="G106" s="26"/>
      <c r="H106" s="26"/>
      <c r="I106" s="22"/>
      <c r="J106" s="22"/>
      <c r="K106" s="22"/>
      <c r="L106" s="22"/>
      <c r="M106" s="22"/>
      <c r="N106" s="22"/>
      <c r="O106" s="27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32" s="139" customFormat="1" x14ac:dyDescent="0.3">
      <c r="A107" s="21" t="s">
        <v>60</v>
      </c>
      <c r="B107" s="47" t="s">
        <v>2672</v>
      </c>
      <c r="C107" s="29">
        <v>42248</v>
      </c>
      <c r="D107" s="22">
        <v>20</v>
      </c>
      <c r="E107" s="28" t="s">
        <v>100</v>
      </c>
      <c r="F107" s="22">
        <v>20</v>
      </c>
      <c r="G107" s="26"/>
      <c r="H107" s="26"/>
      <c r="I107" s="22"/>
      <c r="J107" s="22"/>
      <c r="K107" s="22"/>
      <c r="L107" s="22"/>
      <c r="M107" s="22"/>
      <c r="N107" s="22"/>
      <c r="O107" s="27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32" s="139" customFormat="1" x14ac:dyDescent="0.3">
      <c r="A108" s="21" t="s">
        <v>49</v>
      </c>
      <c r="B108" s="47" t="s">
        <v>2671</v>
      </c>
      <c r="C108" s="29">
        <v>42248</v>
      </c>
      <c r="D108" s="22">
        <v>20</v>
      </c>
      <c r="E108" s="28" t="s">
        <v>289</v>
      </c>
      <c r="F108" s="22">
        <v>20</v>
      </c>
      <c r="G108" s="26"/>
      <c r="H108" s="26"/>
      <c r="I108" s="22"/>
      <c r="J108" s="22"/>
      <c r="K108" s="22"/>
      <c r="L108" s="22"/>
      <c r="M108" s="22"/>
      <c r="N108" s="22"/>
      <c r="O108" s="27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32" s="139" customFormat="1" x14ac:dyDescent="0.3">
      <c r="A109" s="22"/>
      <c r="B109" s="47"/>
      <c r="C109" s="29"/>
      <c r="D109" s="22"/>
      <c r="E109" s="28"/>
      <c r="F109" s="26"/>
      <c r="G109" s="26"/>
      <c r="H109" s="26"/>
      <c r="I109" s="22"/>
      <c r="J109" s="22"/>
      <c r="K109" s="22"/>
      <c r="L109" s="22"/>
      <c r="M109" s="22"/>
      <c r="N109" s="22"/>
      <c r="O109" s="27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32" x14ac:dyDescent="0.3">
      <c r="A110" s="29"/>
      <c r="B110" s="48"/>
      <c r="C110" s="29"/>
      <c r="D110" s="22">
        <v>47882.69000000001</v>
      </c>
      <c r="E110" s="21" t="s">
        <v>2615</v>
      </c>
      <c r="F110" s="21"/>
      <c r="G110" s="21"/>
      <c r="H110" s="21"/>
      <c r="I110" s="21"/>
      <c r="J110" s="22"/>
      <c r="K110" s="21"/>
      <c r="L110" s="21"/>
      <c r="M110" s="21"/>
      <c r="N110" s="21"/>
      <c r="O110" s="21"/>
      <c r="P110" s="21"/>
      <c r="Q110" s="21"/>
      <c r="R110" s="21"/>
      <c r="S110" s="22"/>
      <c r="T110" s="21"/>
      <c r="U110" s="21"/>
      <c r="V110" s="21"/>
      <c r="W110" s="21"/>
      <c r="X110" s="21"/>
      <c r="Y110" s="21"/>
      <c r="Z110" s="2"/>
      <c r="AA110" s="2"/>
      <c r="AB110" s="2"/>
      <c r="AC110" s="2"/>
      <c r="AD110" s="2"/>
      <c r="AE110" s="2"/>
      <c r="AF110" s="5"/>
    </row>
    <row r="111" spans="1:32" x14ac:dyDescent="0.3">
      <c r="A111" s="29"/>
      <c r="B111" s="48"/>
      <c r="C111" s="29"/>
      <c r="D111" s="22"/>
      <c r="E111" s="21"/>
      <c r="F111" s="21"/>
      <c r="G111" s="21"/>
      <c r="H111" s="21"/>
      <c r="I111" s="21"/>
      <c r="J111" s="22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7"/>
      <c r="AA111" s="7"/>
      <c r="AB111" s="7"/>
      <c r="AC111" s="7"/>
      <c r="AD111" s="7"/>
      <c r="AE111" s="7"/>
      <c r="AF111" s="9"/>
    </row>
    <row r="112" spans="1:32" ht="15" thickBot="1" x14ac:dyDescent="0.35">
      <c r="A112" s="21"/>
      <c r="B112" s="49"/>
      <c r="C112" s="21"/>
      <c r="D112" s="22"/>
      <c r="E112" s="21"/>
      <c r="F112" s="37">
        <f t="shared" ref="F112:Y112" si="0">SUM(F9:F111)</f>
        <v>4500</v>
      </c>
      <c r="G112" s="37">
        <f t="shared" si="0"/>
        <v>470</v>
      </c>
      <c r="H112" s="37">
        <f t="shared" si="0"/>
        <v>0</v>
      </c>
      <c r="I112" s="37">
        <f t="shared" si="0"/>
        <v>-0.93999999999999972</v>
      </c>
      <c r="J112" s="37">
        <f t="shared" si="0"/>
        <v>0</v>
      </c>
      <c r="K112" s="37">
        <f t="shared" si="0"/>
        <v>0</v>
      </c>
      <c r="L112" s="37">
        <f t="shared" si="0"/>
        <v>0</v>
      </c>
      <c r="M112" s="37">
        <f t="shared" si="0"/>
        <v>0</v>
      </c>
      <c r="N112" s="37">
        <f t="shared" si="0"/>
        <v>-2995.08</v>
      </c>
      <c r="O112" s="37">
        <f t="shared" si="0"/>
        <v>-2338.69</v>
      </c>
      <c r="P112" s="37">
        <f t="shared" si="0"/>
        <v>0</v>
      </c>
      <c r="Q112" s="37">
        <f t="shared" si="0"/>
        <v>0</v>
      </c>
      <c r="R112" s="37">
        <f t="shared" si="0"/>
        <v>0</v>
      </c>
      <c r="S112" s="37">
        <f t="shared" si="0"/>
        <v>0</v>
      </c>
      <c r="T112" s="37">
        <f t="shared" si="0"/>
        <v>21804</v>
      </c>
      <c r="U112" s="37">
        <f t="shared" si="0"/>
        <v>0</v>
      </c>
      <c r="V112" s="37">
        <f t="shared" si="0"/>
        <v>0</v>
      </c>
      <c r="W112" s="37">
        <f t="shared" si="0"/>
        <v>0</v>
      </c>
      <c r="X112" s="37">
        <f t="shared" si="0"/>
        <v>0</v>
      </c>
      <c r="Y112" s="37">
        <f t="shared" si="0"/>
        <v>0</v>
      </c>
      <c r="Z112" s="141">
        <f t="shared" ref="Z112:AF112" si="1">SUM(Z110:Z111)</f>
        <v>0</v>
      </c>
      <c r="AA112" s="141">
        <f t="shared" si="1"/>
        <v>0</v>
      </c>
      <c r="AB112" s="141">
        <f t="shared" si="1"/>
        <v>0</v>
      </c>
      <c r="AC112" s="141">
        <f t="shared" si="1"/>
        <v>0</v>
      </c>
      <c r="AD112" s="141">
        <f t="shared" si="1"/>
        <v>0</v>
      </c>
      <c r="AE112" s="141">
        <f t="shared" si="1"/>
        <v>0</v>
      </c>
      <c r="AF112" s="141">
        <f t="shared" si="1"/>
        <v>0</v>
      </c>
    </row>
    <row r="113" spans="2:19" ht="15" thickTop="1" x14ac:dyDescent="0.3">
      <c r="B113" s="50"/>
      <c r="L113" s="4"/>
      <c r="M113" s="4"/>
      <c r="N113" s="4"/>
      <c r="S113" s="37"/>
    </row>
    <row r="114" spans="2:19" x14ac:dyDescent="0.3">
      <c r="B114" s="140"/>
      <c r="E114" s="52" t="s">
        <v>84</v>
      </c>
      <c r="F114" s="4">
        <f>SUM(F112:Y112)</f>
        <v>21439.29</v>
      </c>
    </row>
    <row r="115" spans="2:19" x14ac:dyDescent="0.3">
      <c r="B115" s="140"/>
      <c r="E115" s="74"/>
      <c r="F115" s="139"/>
    </row>
    <row r="116" spans="2:19" x14ac:dyDescent="0.3">
      <c r="B116" s="140"/>
      <c r="F116" s="71"/>
    </row>
    <row r="117" spans="2:19" x14ac:dyDescent="0.3">
      <c r="B117" s="140"/>
    </row>
    <row r="118" spans="2:19" x14ac:dyDescent="0.3">
      <c r="B118" s="140"/>
    </row>
    <row r="119" spans="2:19" x14ac:dyDescent="0.3">
      <c r="B119" s="140"/>
    </row>
    <row r="120" spans="2:19" x14ac:dyDescent="0.3">
      <c r="B120" s="140"/>
    </row>
    <row r="121" spans="2:19" x14ac:dyDescent="0.3">
      <c r="B121" s="140"/>
    </row>
    <row r="135" spans="5:5" x14ac:dyDescent="0.3">
      <c r="E135" s="138" t="s">
        <v>5146</v>
      </c>
    </row>
  </sheetData>
  <mergeCells count="11">
    <mergeCell ref="N7:N8"/>
    <mergeCell ref="F6:H6"/>
    <mergeCell ref="I6:Y6"/>
    <mergeCell ref="F7:F8"/>
    <mergeCell ref="G7:G8"/>
    <mergeCell ref="H7:H8"/>
    <mergeCell ref="I7:I8"/>
    <mergeCell ref="J7:J8"/>
    <mergeCell ref="K7:K8"/>
    <mergeCell ref="L7:L8"/>
    <mergeCell ref="M7:M8"/>
  </mergeCells>
  <conditionalFormatting sqref="A103">
    <cfRule type="duplicateValues" dxfId="45" priority="55"/>
  </conditionalFormatting>
  <conditionalFormatting sqref="A104">
    <cfRule type="duplicateValues" dxfId="44" priority="54"/>
  </conditionalFormatting>
  <conditionalFormatting sqref="A102">
    <cfRule type="duplicateValues" dxfId="43" priority="53"/>
  </conditionalFormatting>
  <conditionalFormatting sqref="A101">
    <cfRule type="duplicateValues" dxfId="42" priority="52"/>
  </conditionalFormatting>
  <conditionalFormatting sqref="A98">
    <cfRule type="duplicateValues" dxfId="41" priority="50"/>
  </conditionalFormatting>
  <conditionalFormatting sqref="A92">
    <cfRule type="duplicateValues" dxfId="40" priority="49"/>
  </conditionalFormatting>
  <conditionalFormatting sqref="A89">
    <cfRule type="duplicateValues" dxfId="39" priority="48"/>
  </conditionalFormatting>
  <conditionalFormatting sqref="A83">
    <cfRule type="duplicateValues" dxfId="38" priority="47"/>
  </conditionalFormatting>
  <conditionalFormatting sqref="A79">
    <cfRule type="duplicateValues" dxfId="37" priority="46"/>
  </conditionalFormatting>
  <conditionalFormatting sqref="A78">
    <cfRule type="duplicateValues" dxfId="36" priority="45"/>
  </conditionalFormatting>
  <conditionalFormatting sqref="A77">
    <cfRule type="duplicateValues" dxfId="35" priority="44"/>
  </conditionalFormatting>
  <conditionalFormatting sqref="A76">
    <cfRule type="duplicateValues" dxfId="34" priority="43"/>
  </conditionalFormatting>
  <conditionalFormatting sqref="A74">
    <cfRule type="duplicateValues" dxfId="33" priority="42"/>
  </conditionalFormatting>
  <conditionalFormatting sqref="A73">
    <cfRule type="duplicateValues" dxfId="32" priority="41"/>
  </conditionalFormatting>
  <conditionalFormatting sqref="A71">
    <cfRule type="duplicateValues" dxfId="31" priority="40"/>
  </conditionalFormatting>
  <conditionalFormatting sqref="A68">
    <cfRule type="duplicateValues" dxfId="30" priority="39"/>
  </conditionalFormatting>
  <conditionalFormatting sqref="A67">
    <cfRule type="duplicateValues" dxfId="29" priority="38"/>
  </conditionalFormatting>
  <conditionalFormatting sqref="A66">
    <cfRule type="duplicateValues" dxfId="28" priority="37"/>
  </conditionalFormatting>
  <conditionalFormatting sqref="A65">
    <cfRule type="duplicateValues" dxfId="27" priority="36"/>
  </conditionalFormatting>
  <conditionalFormatting sqref="A64">
    <cfRule type="duplicateValues" dxfId="26" priority="35"/>
  </conditionalFormatting>
  <conditionalFormatting sqref="A72">
    <cfRule type="duplicateValues" dxfId="25" priority="34"/>
  </conditionalFormatting>
  <conditionalFormatting sqref="A105:A108">
    <cfRule type="duplicateValues" dxfId="24" priority="33"/>
  </conditionalFormatting>
  <conditionalFormatting sqref="A99:A100">
    <cfRule type="duplicateValues" dxfId="23" priority="32"/>
  </conditionalFormatting>
  <conditionalFormatting sqref="A85:A86">
    <cfRule type="duplicateValues" dxfId="22" priority="31"/>
  </conditionalFormatting>
  <conditionalFormatting sqref="A69:A70">
    <cfRule type="duplicateValues" dxfId="21" priority="30"/>
  </conditionalFormatting>
  <conditionalFormatting sqref="A63 A57:A59 A53:A54 A40:A50 A12:A15 A17">
    <cfRule type="duplicateValues" dxfId="20" priority="29"/>
  </conditionalFormatting>
  <conditionalFormatting sqref="A62">
    <cfRule type="duplicateValues" dxfId="19" priority="27"/>
  </conditionalFormatting>
  <conditionalFormatting sqref="A61">
    <cfRule type="duplicateValues" dxfId="18" priority="26"/>
  </conditionalFormatting>
  <conditionalFormatting sqref="A60">
    <cfRule type="duplicateValues" dxfId="17" priority="25"/>
  </conditionalFormatting>
  <conditionalFormatting sqref="A56">
    <cfRule type="duplicateValues" dxfId="16" priority="24"/>
  </conditionalFormatting>
  <conditionalFormatting sqref="A55">
    <cfRule type="duplicateValues" dxfId="15" priority="23"/>
  </conditionalFormatting>
  <conditionalFormatting sqref="A52">
    <cfRule type="duplicateValues" dxfId="14" priority="22"/>
  </conditionalFormatting>
  <conditionalFormatting sqref="A51">
    <cfRule type="duplicateValues" dxfId="13" priority="21"/>
  </conditionalFormatting>
  <conditionalFormatting sqref="A17">
    <cfRule type="duplicateValues" dxfId="12" priority="7"/>
  </conditionalFormatting>
  <conditionalFormatting sqref="A17">
    <cfRule type="duplicateValues" dxfId="11" priority="6"/>
  </conditionalFormatting>
  <conditionalFormatting sqref="A18 A20:A39">
    <cfRule type="duplicateValues" dxfId="10" priority="4"/>
  </conditionalFormatting>
  <conditionalFormatting sqref="A19">
    <cfRule type="duplicateValues" dxfId="9" priority="3"/>
  </conditionalFormatting>
  <conditionalFormatting sqref="A16">
    <cfRule type="duplicateValues" dxfId="8" priority="2"/>
  </conditionalFormatting>
  <conditionalFormatting sqref="A16">
    <cfRule type="duplicateValues" dxfId="7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1"/>
  <sheetViews>
    <sheetView workbookViewId="0">
      <pane xSplit="5" ySplit="10" topLeftCell="F17" activePane="bottomRight" state="frozen"/>
      <selection activeCell="J27" activeCellId="1" sqref="L17 J27"/>
      <selection pane="topRight" activeCell="J27" activeCellId="1" sqref="L17 J27"/>
      <selection pane="bottomLeft" activeCell="J27" activeCellId="1" sqref="L17 J27"/>
      <selection pane="bottomRight" activeCell="E23" sqref="E23"/>
    </sheetView>
  </sheetViews>
  <sheetFormatPr defaultRowHeight="14.4" x14ac:dyDescent="0.3"/>
  <cols>
    <col min="1" max="1" width="13.6640625" style="120" bestFit="1" customWidth="1"/>
    <col min="2" max="2" width="10.6640625" style="120" bestFit="1" customWidth="1"/>
    <col min="3" max="3" width="11.44140625" customWidth="1"/>
    <col min="4" max="4" width="12.33203125" style="3" bestFit="1" customWidth="1"/>
    <col min="5" max="5" width="75.5546875" bestFit="1" customWidth="1"/>
    <col min="6" max="6" width="13.44140625" customWidth="1"/>
    <col min="7" max="9" width="12.6640625" customWidth="1"/>
    <col min="10" max="10" width="12.6640625" style="3" customWidth="1"/>
    <col min="11" max="25" width="12.6640625" customWidth="1"/>
  </cols>
  <sheetData>
    <row r="1" spans="1:25" s="3" customFormat="1" x14ac:dyDescent="0.3">
      <c r="E1" s="15"/>
      <c r="F1" s="10" t="s">
        <v>78</v>
      </c>
      <c r="G1" s="10"/>
      <c r="H1" s="10"/>
      <c r="I1" s="11"/>
      <c r="J1" s="11"/>
    </row>
    <row r="2" spans="1:25" s="3" customFormat="1" x14ac:dyDescent="0.3">
      <c r="B2" s="43"/>
      <c r="E2" s="15"/>
      <c r="F2" s="11" t="s">
        <v>79</v>
      </c>
      <c r="G2" s="10"/>
      <c r="H2" s="10"/>
      <c r="I2" s="11"/>
      <c r="J2" s="11"/>
    </row>
    <row r="3" spans="1:25" s="3" customFormat="1" x14ac:dyDescent="0.3">
      <c r="B3" s="43"/>
      <c r="E3" s="15"/>
      <c r="F3" s="11" t="s">
        <v>467</v>
      </c>
      <c r="G3" s="10"/>
      <c r="H3" s="10"/>
      <c r="I3" s="11"/>
      <c r="J3" s="11"/>
    </row>
    <row r="4" spans="1:25" s="3" customFormat="1" x14ac:dyDescent="0.3">
      <c r="A4" s="20"/>
      <c r="B4" s="85"/>
      <c r="E4" s="31"/>
      <c r="F4" s="11"/>
      <c r="G4" s="10"/>
      <c r="H4" s="10"/>
      <c r="I4" s="11"/>
      <c r="J4" s="11"/>
    </row>
    <row r="5" spans="1:25" s="3" customFormat="1" x14ac:dyDescent="0.3">
      <c r="B5" s="43"/>
      <c r="E5" s="15"/>
      <c r="F5" s="11"/>
      <c r="G5" s="10"/>
      <c r="H5" s="10"/>
      <c r="I5" s="11"/>
      <c r="J5" s="11"/>
    </row>
    <row r="6" spans="1:25" s="3" customFormat="1" x14ac:dyDescent="0.3">
      <c r="A6" s="6"/>
      <c r="B6" s="44"/>
      <c r="C6" s="13"/>
      <c r="D6" s="6"/>
      <c r="E6" s="16"/>
      <c r="F6" s="421" t="s">
        <v>29</v>
      </c>
      <c r="G6" s="422"/>
      <c r="H6" s="422"/>
      <c r="I6" s="423" t="s">
        <v>33</v>
      </c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5"/>
    </row>
    <row r="7" spans="1:25" s="3" customFormat="1" ht="15.75" customHeight="1" x14ac:dyDescent="0.3">
      <c r="A7" s="12" t="s">
        <v>38</v>
      </c>
      <c r="B7" s="45" t="s">
        <v>35</v>
      </c>
      <c r="C7" s="34" t="s">
        <v>34</v>
      </c>
      <c r="D7" s="12" t="s">
        <v>36</v>
      </c>
      <c r="E7" s="109" t="s">
        <v>37</v>
      </c>
      <c r="F7" s="426" t="s">
        <v>374</v>
      </c>
      <c r="G7" s="428" t="s">
        <v>31</v>
      </c>
      <c r="H7" s="426" t="s">
        <v>375</v>
      </c>
      <c r="I7" s="430" t="s">
        <v>376</v>
      </c>
      <c r="J7" s="432" t="s">
        <v>377</v>
      </c>
      <c r="K7" s="430" t="s">
        <v>378</v>
      </c>
      <c r="L7" s="430" t="s">
        <v>379</v>
      </c>
      <c r="M7" s="430" t="s">
        <v>382</v>
      </c>
      <c r="N7" s="430" t="s">
        <v>381</v>
      </c>
      <c r="O7" s="106" t="s">
        <v>74</v>
      </c>
      <c r="P7" s="110" t="s">
        <v>72</v>
      </c>
      <c r="Q7" s="110" t="s">
        <v>82</v>
      </c>
      <c r="R7" s="106" t="s">
        <v>272</v>
      </c>
      <c r="S7" s="106" t="s">
        <v>76</v>
      </c>
      <c r="T7" s="106" t="s">
        <v>77</v>
      </c>
      <c r="U7" s="105" t="s">
        <v>80</v>
      </c>
      <c r="V7" s="105"/>
      <c r="W7" s="112"/>
      <c r="X7" s="112"/>
      <c r="Y7" s="112"/>
    </row>
    <row r="8" spans="1:25" s="3" customFormat="1" x14ac:dyDescent="0.3">
      <c r="A8" s="8"/>
      <c r="B8" s="46"/>
      <c r="C8" s="14"/>
      <c r="D8" s="8"/>
      <c r="E8" s="17"/>
      <c r="F8" s="427"/>
      <c r="G8" s="429"/>
      <c r="H8" s="427" t="s">
        <v>245</v>
      </c>
      <c r="I8" s="431"/>
      <c r="J8" s="433"/>
      <c r="K8" s="431"/>
      <c r="L8" s="431"/>
      <c r="M8" s="431"/>
      <c r="N8" s="431"/>
      <c r="O8" s="108" t="s">
        <v>75</v>
      </c>
      <c r="P8" s="111" t="s">
        <v>73</v>
      </c>
      <c r="Q8" s="111" t="s">
        <v>83</v>
      </c>
      <c r="R8" s="107"/>
      <c r="S8" s="107"/>
      <c r="T8" s="107" t="s">
        <v>73</v>
      </c>
      <c r="U8" s="107" t="s">
        <v>81</v>
      </c>
      <c r="V8" s="107"/>
      <c r="W8" s="107"/>
      <c r="X8" s="107"/>
      <c r="Y8" s="107"/>
    </row>
    <row r="9" spans="1:25" s="3" customFormat="1" x14ac:dyDescent="0.3">
      <c r="A9" s="38"/>
      <c r="B9" s="47"/>
      <c r="C9" s="30"/>
      <c r="D9" s="22">
        <f>D10+D120</f>
        <v>47882.69000000001</v>
      </c>
      <c r="E9" s="25" t="s">
        <v>465</v>
      </c>
      <c r="F9" s="26"/>
      <c r="G9" s="26"/>
      <c r="H9" s="26"/>
      <c r="I9" s="22"/>
      <c r="J9" s="22"/>
      <c r="K9" s="22"/>
      <c r="L9" s="115"/>
      <c r="M9" s="22"/>
      <c r="N9" s="22"/>
      <c r="O9" s="27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3" customFormat="1" x14ac:dyDescent="0.3">
      <c r="A10" s="22"/>
      <c r="B10" s="47"/>
      <c r="C10" s="29"/>
      <c r="D10" s="22">
        <f>SUM(D11:D118)</f>
        <v>5498.5900000000011</v>
      </c>
      <c r="E10" s="28" t="s">
        <v>84</v>
      </c>
      <c r="F10" s="26"/>
      <c r="G10" s="26"/>
      <c r="H10" s="26"/>
      <c r="I10" s="22"/>
      <c r="J10" s="22"/>
      <c r="K10" s="22"/>
      <c r="L10" s="22"/>
      <c r="M10" s="22"/>
      <c r="N10" s="22"/>
      <c r="O10" s="27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3" customFormat="1" x14ac:dyDescent="0.3">
      <c r="A11" s="22"/>
      <c r="B11" s="47"/>
      <c r="C11" s="29"/>
      <c r="D11" s="22"/>
      <c r="E11" s="28"/>
      <c r="F11" s="26"/>
      <c r="G11" s="26"/>
      <c r="H11" s="26"/>
      <c r="I11" s="22"/>
      <c r="J11" s="22"/>
      <c r="K11" s="22"/>
      <c r="L11" s="22"/>
      <c r="M11" s="22"/>
      <c r="N11" s="22"/>
      <c r="O11" s="27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3" customFormat="1" x14ac:dyDescent="0.3">
      <c r="A12" s="22"/>
      <c r="B12" s="47"/>
      <c r="C12" s="29"/>
      <c r="D12" s="22"/>
      <c r="E12" s="28"/>
      <c r="F12" s="26"/>
      <c r="G12" s="26"/>
      <c r="H12" s="26"/>
      <c r="I12" s="22"/>
      <c r="J12" s="22"/>
      <c r="K12" s="22"/>
      <c r="L12" s="22"/>
      <c r="M12" s="22"/>
      <c r="N12" s="22"/>
      <c r="O12" s="27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s="3" customFormat="1" x14ac:dyDescent="0.3">
      <c r="A13" s="22"/>
      <c r="B13" s="47"/>
      <c r="C13" s="29">
        <v>42247</v>
      </c>
      <c r="D13" s="97">
        <v>1930</v>
      </c>
      <c r="E13" s="42" t="s">
        <v>0</v>
      </c>
      <c r="F13" s="26"/>
      <c r="G13" s="26"/>
      <c r="H13" s="26"/>
      <c r="I13" s="22"/>
      <c r="J13" s="22"/>
      <c r="K13" s="22"/>
      <c r="L13" s="22"/>
      <c r="M13" s="22"/>
      <c r="N13" s="22"/>
      <c r="O13" s="27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s="3" customFormat="1" x14ac:dyDescent="0.3">
      <c r="A14" s="8" t="s">
        <v>1935</v>
      </c>
      <c r="B14" s="177" t="s">
        <v>2542</v>
      </c>
      <c r="C14" s="14"/>
      <c r="D14" s="22"/>
      <c r="E14" s="17" t="s">
        <v>2543</v>
      </c>
      <c r="F14" s="32">
        <v>100</v>
      </c>
      <c r="G14" s="32"/>
      <c r="H14" s="26"/>
      <c r="I14" s="22"/>
      <c r="J14" s="22"/>
      <c r="K14" s="22"/>
      <c r="L14" s="22"/>
      <c r="M14" s="22"/>
      <c r="N14" s="22"/>
      <c r="O14" s="27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s="3" customFormat="1" x14ac:dyDescent="0.3">
      <c r="A15" s="8" t="s">
        <v>2541</v>
      </c>
      <c r="B15" s="177" t="s">
        <v>2545</v>
      </c>
      <c r="C15" s="14"/>
      <c r="D15" s="22"/>
      <c r="E15" s="17" t="s">
        <v>2557</v>
      </c>
      <c r="F15" s="32">
        <v>20</v>
      </c>
      <c r="G15" s="32"/>
      <c r="H15" s="26"/>
      <c r="I15" s="22"/>
      <c r="J15" s="22"/>
      <c r="K15" s="22"/>
      <c r="L15" s="22"/>
      <c r="M15" s="22"/>
      <c r="N15" s="22"/>
      <c r="O15" s="27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s="3" customFormat="1" x14ac:dyDescent="0.3">
      <c r="A16" s="8" t="s">
        <v>1317</v>
      </c>
      <c r="B16" s="177" t="s">
        <v>2546</v>
      </c>
      <c r="C16" s="14"/>
      <c r="D16" s="22"/>
      <c r="E16" s="17" t="s">
        <v>2544</v>
      </c>
      <c r="F16" s="32">
        <v>60</v>
      </c>
      <c r="G16" s="32"/>
      <c r="H16" s="26"/>
      <c r="I16" s="22"/>
      <c r="J16" s="22"/>
      <c r="K16" s="22"/>
      <c r="L16" s="22"/>
      <c r="M16" s="22"/>
      <c r="N16" s="22"/>
      <c r="O16" s="27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s="3" customFormat="1" x14ac:dyDescent="0.3">
      <c r="A17" s="8" t="s">
        <v>2558</v>
      </c>
      <c r="B17" s="46" t="s">
        <v>2547</v>
      </c>
      <c r="C17" s="14"/>
      <c r="D17" s="22"/>
      <c r="E17" s="17" t="s">
        <v>2548</v>
      </c>
      <c r="F17" s="32"/>
      <c r="G17" s="32">
        <v>100</v>
      </c>
      <c r="H17" s="26"/>
      <c r="I17" s="22"/>
      <c r="J17" s="22"/>
      <c r="K17" s="22"/>
      <c r="L17" s="22"/>
      <c r="M17" s="22"/>
      <c r="N17" s="22"/>
      <c r="O17" s="27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s="3" customFormat="1" x14ac:dyDescent="0.3">
      <c r="A18" s="8" t="s">
        <v>2558</v>
      </c>
      <c r="B18" s="46" t="s">
        <v>2549</v>
      </c>
      <c r="C18" s="14"/>
      <c r="D18" s="22"/>
      <c r="E18" s="17" t="s">
        <v>2552</v>
      </c>
      <c r="F18" s="32"/>
      <c r="G18" s="32">
        <v>50</v>
      </c>
      <c r="H18" s="26"/>
      <c r="I18" s="22"/>
      <c r="J18" s="22"/>
      <c r="K18" s="22"/>
      <c r="L18" s="22"/>
      <c r="M18" s="22"/>
      <c r="N18" s="22"/>
      <c r="O18" s="27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s="3" customFormat="1" x14ac:dyDescent="0.3">
      <c r="A19" s="8" t="s">
        <v>1378</v>
      </c>
      <c r="B19" s="46" t="s">
        <v>2550</v>
      </c>
      <c r="C19" s="14"/>
      <c r="D19" s="22"/>
      <c r="E19" s="17" t="s">
        <v>2553</v>
      </c>
      <c r="F19" s="32"/>
      <c r="G19" s="32">
        <v>500</v>
      </c>
      <c r="H19" s="26"/>
      <c r="I19" s="22"/>
      <c r="J19" s="22"/>
      <c r="K19" s="22"/>
      <c r="L19" s="22"/>
      <c r="M19" s="22"/>
      <c r="N19" s="22"/>
      <c r="O19" s="27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s="3" customFormat="1" x14ac:dyDescent="0.3">
      <c r="A20" s="8" t="s">
        <v>2558</v>
      </c>
      <c r="B20" s="46" t="s">
        <v>2551</v>
      </c>
      <c r="C20" s="14"/>
      <c r="D20" s="22"/>
      <c r="E20" s="17" t="s">
        <v>2554</v>
      </c>
      <c r="F20" s="32"/>
      <c r="G20" s="32">
        <v>100</v>
      </c>
      <c r="H20" s="26"/>
      <c r="I20" s="22"/>
      <c r="J20" s="22"/>
      <c r="K20" s="22"/>
      <c r="L20" s="22"/>
      <c r="M20" s="22"/>
      <c r="N20" s="22"/>
      <c r="O20" s="27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s="3" customFormat="1" x14ac:dyDescent="0.3">
      <c r="A21" s="8" t="s">
        <v>2558</v>
      </c>
      <c r="B21" s="46" t="s">
        <v>2555</v>
      </c>
      <c r="C21" s="14"/>
      <c r="D21" s="22"/>
      <c r="E21" s="17" t="s">
        <v>2556</v>
      </c>
      <c r="F21" s="32"/>
      <c r="G21" s="32">
        <v>1000</v>
      </c>
      <c r="H21" s="26"/>
      <c r="I21" s="22"/>
      <c r="J21" s="22"/>
      <c r="K21" s="22"/>
      <c r="L21" s="22"/>
      <c r="M21" s="22"/>
      <c r="N21" s="22"/>
      <c r="O21" s="27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s="3" customFormat="1" x14ac:dyDescent="0.3">
      <c r="A22" s="22" t="s">
        <v>61</v>
      </c>
      <c r="B22" s="180" t="s">
        <v>2597</v>
      </c>
      <c r="C22" s="29">
        <v>42247</v>
      </c>
      <c r="D22" s="22">
        <v>20</v>
      </c>
      <c r="E22" s="28" t="s">
        <v>11</v>
      </c>
      <c r="F22" s="22">
        <v>20</v>
      </c>
      <c r="G22" s="26"/>
      <c r="H22" s="26"/>
      <c r="I22" s="22"/>
      <c r="J22" s="22"/>
      <c r="K22" s="22"/>
      <c r="L22" s="22"/>
      <c r="M22" s="22"/>
      <c r="N22" s="22"/>
      <c r="O22" s="27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s="3" customFormat="1" x14ac:dyDescent="0.3">
      <c r="A23" s="22" t="s">
        <v>2600</v>
      </c>
      <c r="B23" s="180" t="s">
        <v>2598</v>
      </c>
      <c r="C23" s="29">
        <v>42247</v>
      </c>
      <c r="D23" s="22">
        <v>20</v>
      </c>
      <c r="E23" s="28" t="s">
        <v>2566</v>
      </c>
      <c r="F23" s="22">
        <v>20</v>
      </c>
      <c r="G23" s="26"/>
      <c r="H23" s="26"/>
      <c r="I23" s="22"/>
      <c r="J23" s="22"/>
      <c r="K23" s="22"/>
      <c r="L23" s="22"/>
      <c r="M23" s="22"/>
      <c r="N23" s="22"/>
      <c r="O23" s="27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s="3" customFormat="1" x14ac:dyDescent="0.3">
      <c r="A24" s="22" t="s">
        <v>58</v>
      </c>
      <c r="B24" s="180" t="s">
        <v>2596</v>
      </c>
      <c r="C24" s="29">
        <v>42244</v>
      </c>
      <c r="D24" s="22">
        <v>20</v>
      </c>
      <c r="E24" s="28" t="s">
        <v>12</v>
      </c>
      <c r="F24" s="22">
        <v>20</v>
      </c>
      <c r="G24" s="26"/>
      <c r="H24" s="26"/>
      <c r="I24" s="22"/>
      <c r="J24" s="22"/>
      <c r="K24" s="22"/>
      <c r="L24" s="22"/>
      <c r="M24" s="22"/>
      <c r="N24" s="22"/>
      <c r="O24" s="27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s="3" customFormat="1" x14ac:dyDescent="0.3">
      <c r="A25" s="22" t="s">
        <v>57</v>
      </c>
      <c r="B25" s="180" t="s">
        <v>2593</v>
      </c>
      <c r="C25" s="29">
        <v>42244</v>
      </c>
      <c r="D25" s="22">
        <v>20</v>
      </c>
      <c r="E25" s="28" t="s">
        <v>13</v>
      </c>
      <c r="F25" s="22">
        <v>20</v>
      </c>
      <c r="G25" s="26"/>
      <c r="H25" s="26"/>
      <c r="I25" s="22"/>
      <c r="J25" s="22"/>
      <c r="K25" s="22"/>
      <c r="L25" s="22"/>
      <c r="M25" s="22"/>
      <c r="N25" s="22"/>
      <c r="O25" s="27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3" customFormat="1" x14ac:dyDescent="0.3">
      <c r="A26" s="22" t="s">
        <v>56</v>
      </c>
      <c r="B26" s="180" t="s">
        <v>2592</v>
      </c>
      <c r="C26" s="29">
        <v>42244</v>
      </c>
      <c r="D26" s="22">
        <v>20</v>
      </c>
      <c r="E26" s="28" t="s">
        <v>14</v>
      </c>
      <c r="F26" s="22">
        <v>20</v>
      </c>
      <c r="G26" s="26"/>
      <c r="H26" s="26"/>
      <c r="I26" s="22"/>
      <c r="J26" s="22"/>
      <c r="K26" s="22"/>
      <c r="L26" s="22"/>
      <c r="M26" s="22"/>
      <c r="N26" s="22"/>
      <c r="O26" s="27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3" customFormat="1" x14ac:dyDescent="0.3">
      <c r="A27" s="22" t="s">
        <v>59</v>
      </c>
      <c r="B27" s="180" t="s">
        <v>2591</v>
      </c>
      <c r="C27" s="29">
        <v>42243</v>
      </c>
      <c r="D27" s="22">
        <v>30</v>
      </c>
      <c r="E27" s="28" t="s">
        <v>15</v>
      </c>
      <c r="F27" s="22">
        <v>30</v>
      </c>
      <c r="G27" s="26"/>
      <c r="H27" s="26"/>
      <c r="I27" s="22"/>
      <c r="J27" s="22"/>
      <c r="K27" s="22"/>
      <c r="L27" s="22"/>
      <c r="M27" s="22"/>
      <c r="N27" s="22"/>
      <c r="O27" s="27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s="3" customFormat="1" x14ac:dyDescent="0.3">
      <c r="A28" s="22" t="s">
        <v>1776</v>
      </c>
      <c r="B28" s="180" t="s">
        <v>2590</v>
      </c>
      <c r="C28" s="29">
        <v>42242</v>
      </c>
      <c r="D28" s="22">
        <v>100</v>
      </c>
      <c r="E28" s="28" t="s">
        <v>2567</v>
      </c>
      <c r="F28" s="22">
        <v>100</v>
      </c>
      <c r="G28" s="26"/>
      <c r="H28" s="26"/>
      <c r="I28" s="22"/>
      <c r="J28" s="22"/>
      <c r="K28" s="22"/>
      <c r="L28" s="22"/>
      <c r="M28" s="22"/>
      <c r="N28" s="22"/>
      <c r="O28" s="27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s="3" customFormat="1" x14ac:dyDescent="0.3">
      <c r="A29" s="22" t="s">
        <v>2166</v>
      </c>
      <c r="B29" s="180" t="s">
        <v>2589</v>
      </c>
      <c r="C29" s="29">
        <v>42242</v>
      </c>
      <c r="D29" s="22">
        <v>80</v>
      </c>
      <c r="E29" s="28" t="s">
        <v>2568</v>
      </c>
      <c r="F29" s="22">
        <v>80</v>
      </c>
      <c r="G29" s="26"/>
      <c r="H29" s="26"/>
      <c r="I29" s="22"/>
      <c r="J29" s="22"/>
      <c r="K29" s="22"/>
      <c r="L29" s="22"/>
      <c r="M29" s="22"/>
      <c r="N29" s="22"/>
      <c r="O29" s="27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s="3" customFormat="1" x14ac:dyDescent="0.3">
      <c r="A30" s="22"/>
      <c r="B30" s="47"/>
      <c r="C30" s="29">
        <v>42241</v>
      </c>
      <c r="D30" s="22">
        <v>-3</v>
      </c>
      <c r="E30" s="28" t="s">
        <v>108</v>
      </c>
      <c r="F30" s="26"/>
      <c r="G30" s="26"/>
      <c r="H30" s="26"/>
      <c r="I30" s="22">
        <v>-3</v>
      </c>
      <c r="J30" s="22"/>
      <c r="K30" s="22"/>
      <c r="L30" s="22"/>
      <c r="M30" s="22"/>
      <c r="N30" s="22"/>
      <c r="O30" s="27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s="3" customFormat="1" x14ac:dyDescent="0.3">
      <c r="A31" s="22"/>
      <c r="B31" s="47"/>
      <c r="C31" s="29">
        <v>42241</v>
      </c>
      <c r="D31" s="22">
        <v>-2.8</v>
      </c>
      <c r="E31" s="28" t="s">
        <v>2569</v>
      </c>
      <c r="F31" s="26"/>
      <c r="G31" s="26"/>
      <c r="H31" s="26"/>
      <c r="I31" s="22">
        <v>-2.8</v>
      </c>
      <c r="J31" s="22"/>
      <c r="K31" s="22"/>
      <c r="L31" s="22"/>
      <c r="M31" s="22"/>
      <c r="N31" s="22"/>
      <c r="O31" s="27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3" customFormat="1" x14ac:dyDescent="0.3">
      <c r="A32" s="22"/>
      <c r="B32" s="47"/>
      <c r="C32" s="29">
        <v>42241</v>
      </c>
      <c r="D32" s="22">
        <v>-7.6</v>
      </c>
      <c r="E32" s="28" t="s">
        <v>2570</v>
      </c>
      <c r="F32" s="26"/>
      <c r="G32" s="26"/>
      <c r="H32" s="26"/>
      <c r="I32" s="22">
        <v>-7.6</v>
      </c>
      <c r="J32" s="22"/>
      <c r="K32" s="22"/>
      <c r="L32" s="22"/>
      <c r="M32" s="22"/>
      <c r="N32" s="22"/>
      <c r="O32" s="27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3" customFormat="1" x14ac:dyDescent="0.3">
      <c r="A33" s="22"/>
      <c r="B33" s="47"/>
      <c r="C33" s="29">
        <v>42241</v>
      </c>
      <c r="D33" s="22">
        <v>-12.5</v>
      </c>
      <c r="E33" s="28" t="s">
        <v>2571</v>
      </c>
      <c r="F33" s="26"/>
      <c r="G33" s="26"/>
      <c r="H33" s="26"/>
      <c r="I33" s="22">
        <v>-12.5</v>
      </c>
      <c r="J33" s="22"/>
      <c r="K33" s="22"/>
      <c r="L33" s="22"/>
      <c r="M33" s="22"/>
      <c r="N33" s="22"/>
      <c r="O33" s="27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s="3" customFormat="1" x14ac:dyDescent="0.3">
      <c r="A34" s="22"/>
      <c r="B34" s="47"/>
      <c r="C34" s="29">
        <v>42241</v>
      </c>
      <c r="D34" s="22">
        <v>-1.2</v>
      </c>
      <c r="E34" s="28" t="s">
        <v>2572</v>
      </c>
      <c r="F34" s="26"/>
      <c r="G34" s="26"/>
      <c r="H34" s="26"/>
      <c r="I34" s="22">
        <v>-1.2</v>
      </c>
      <c r="J34" s="22"/>
      <c r="K34" s="22"/>
      <c r="L34" s="22"/>
      <c r="M34" s="22"/>
      <c r="N34" s="22"/>
      <c r="O34" s="27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s="3" customFormat="1" x14ac:dyDescent="0.3">
      <c r="A35" s="22"/>
      <c r="B35" s="47"/>
      <c r="C35" s="29">
        <v>42241</v>
      </c>
      <c r="D35" s="22">
        <v>3.8</v>
      </c>
      <c r="E35" s="28" t="s">
        <v>16</v>
      </c>
      <c r="F35" s="26"/>
      <c r="G35" s="26"/>
      <c r="H35" s="22">
        <v>3.8</v>
      </c>
      <c r="I35" s="22"/>
      <c r="J35" s="22"/>
      <c r="K35" s="22"/>
      <c r="L35" s="22"/>
      <c r="M35" s="22"/>
      <c r="N35" s="22"/>
      <c r="O35" s="27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s="3" customFormat="1" x14ac:dyDescent="0.3">
      <c r="A36" s="22" t="s">
        <v>101</v>
      </c>
      <c r="B36" s="180" t="s">
        <v>2588</v>
      </c>
      <c r="C36" s="29">
        <v>42241</v>
      </c>
      <c r="D36" s="22">
        <v>20</v>
      </c>
      <c r="E36" s="28" t="s">
        <v>107</v>
      </c>
      <c r="F36" s="22">
        <v>20</v>
      </c>
      <c r="G36" s="26"/>
      <c r="H36" s="26"/>
      <c r="I36" s="22"/>
      <c r="J36" s="22"/>
      <c r="K36" s="22"/>
      <c r="L36" s="22"/>
      <c r="M36" s="22"/>
      <c r="N36" s="22"/>
      <c r="O36" s="27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s="3" customFormat="1" x14ac:dyDescent="0.3">
      <c r="A37" s="22" t="s">
        <v>64</v>
      </c>
      <c r="B37" s="180" t="s">
        <v>2585</v>
      </c>
      <c r="C37" s="29">
        <v>42241</v>
      </c>
      <c r="D37" s="22">
        <v>20</v>
      </c>
      <c r="E37" s="28" t="s">
        <v>17</v>
      </c>
      <c r="F37" s="22">
        <v>20</v>
      </c>
      <c r="G37" s="26"/>
      <c r="H37" s="26"/>
      <c r="I37" s="22"/>
      <c r="J37" s="22"/>
      <c r="K37" s="22"/>
      <c r="L37" s="22"/>
      <c r="M37" s="22"/>
      <c r="N37" s="22"/>
      <c r="O37" s="27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s="3" customFormat="1" x14ac:dyDescent="0.3">
      <c r="A38" s="22"/>
      <c r="B38" s="47"/>
      <c r="C38" s="29">
        <v>42240</v>
      </c>
      <c r="D38" s="97">
        <v>1240</v>
      </c>
      <c r="E38" s="42" t="s">
        <v>0</v>
      </c>
      <c r="F38" s="26"/>
      <c r="G38" s="26"/>
      <c r="H38" s="26"/>
      <c r="I38" s="22"/>
      <c r="J38" s="22"/>
      <c r="K38" s="22"/>
      <c r="L38" s="22"/>
      <c r="M38" s="22"/>
      <c r="N38" s="22"/>
      <c r="O38" s="27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s="3" customFormat="1" x14ac:dyDescent="0.3">
      <c r="A39" s="8" t="s">
        <v>1169</v>
      </c>
      <c r="B39" s="177" t="s">
        <v>2507</v>
      </c>
      <c r="C39" s="14"/>
      <c r="D39" s="22"/>
      <c r="E39" s="17" t="s">
        <v>1168</v>
      </c>
      <c r="F39" s="32">
        <v>100</v>
      </c>
      <c r="G39" s="32"/>
      <c r="H39" s="26"/>
      <c r="I39" s="22"/>
      <c r="J39" s="22"/>
      <c r="K39" s="22"/>
      <c r="L39" s="22"/>
      <c r="M39" s="22"/>
      <c r="N39" s="22"/>
      <c r="O39" s="27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s="3" customFormat="1" x14ac:dyDescent="0.3">
      <c r="A40" s="8" t="s">
        <v>817</v>
      </c>
      <c r="B40" s="177" t="s">
        <v>2508</v>
      </c>
      <c r="C40" s="14"/>
      <c r="D40" s="22"/>
      <c r="E40" s="17" t="s">
        <v>816</v>
      </c>
      <c r="F40" s="32">
        <v>60</v>
      </c>
      <c r="G40" s="32"/>
      <c r="H40" s="26"/>
      <c r="I40" s="22"/>
      <c r="J40" s="22"/>
      <c r="K40" s="22"/>
      <c r="L40" s="22"/>
      <c r="M40" s="22"/>
      <c r="N40" s="22"/>
      <c r="O40" s="27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s="3" customFormat="1" x14ac:dyDescent="0.3">
      <c r="A41" s="8" t="s">
        <v>1526</v>
      </c>
      <c r="B41" s="177" t="s">
        <v>2509</v>
      </c>
      <c r="C41" s="14"/>
      <c r="D41" s="22"/>
      <c r="E41" s="17" t="s">
        <v>1525</v>
      </c>
      <c r="F41" s="32">
        <v>240</v>
      </c>
      <c r="G41" s="32"/>
      <c r="H41" s="26"/>
      <c r="I41" s="22"/>
      <c r="J41" s="22"/>
      <c r="K41" s="22"/>
      <c r="L41" s="22"/>
      <c r="M41" s="22"/>
      <c r="N41" s="22"/>
      <c r="O41" s="27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s="3" customFormat="1" x14ac:dyDescent="0.3">
      <c r="A42" s="8" t="s">
        <v>2587</v>
      </c>
      <c r="B42" s="177" t="s">
        <v>2510</v>
      </c>
      <c r="C42" s="14"/>
      <c r="D42" s="22"/>
      <c r="E42" s="17" t="s">
        <v>2512</v>
      </c>
      <c r="F42" s="32">
        <v>240</v>
      </c>
      <c r="G42" s="32"/>
      <c r="H42" s="26"/>
      <c r="I42" s="22"/>
      <c r="J42" s="22"/>
      <c r="K42" s="22"/>
      <c r="L42" s="22"/>
      <c r="M42" s="22"/>
      <c r="N42" s="22"/>
      <c r="O42" s="27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3" customFormat="1" x14ac:dyDescent="0.3">
      <c r="A43" s="8" t="s">
        <v>559</v>
      </c>
      <c r="B43" s="177" t="s">
        <v>2513</v>
      </c>
      <c r="C43" s="14"/>
      <c r="D43" s="22"/>
      <c r="E43" s="17" t="s">
        <v>558</v>
      </c>
      <c r="F43" s="32">
        <v>300</v>
      </c>
      <c r="G43" s="32"/>
      <c r="H43" s="26"/>
      <c r="I43" s="22"/>
      <c r="J43" s="22"/>
      <c r="K43" s="22"/>
      <c r="L43" s="22"/>
      <c r="M43" s="22"/>
      <c r="N43" s="22"/>
      <c r="O43" s="27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3" customFormat="1" x14ac:dyDescent="0.3">
      <c r="A44" s="8" t="s">
        <v>1686</v>
      </c>
      <c r="B44" s="177" t="s">
        <v>2514</v>
      </c>
      <c r="C44" s="14"/>
      <c r="D44" s="22"/>
      <c r="E44" s="17" t="s">
        <v>1685</v>
      </c>
      <c r="F44" s="32">
        <v>100</v>
      </c>
      <c r="G44" s="32"/>
      <c r="H44" s="26"/>
      <c r="I44" s="22"/>
      <c r="J44" s="22"/>
      <c r="K44" s="22"/>
      <c r="L44" s="22"/>
      <c r="M44" s="22"/>
      <c r="N44" s="22"/>
      <c r="O44" s="27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3" customFormat="1" x14ac:dyDescent="0.3">
      <c r="A45" s="8" t="s">
        <v>1378</v>
      </c>
      <c r="B45" s="46" t="s">
        <v>2515</v>
      </c>
      <c r="C45" s="14"/>
      <c r="D45" s="22"/>
      <c r="E45" s="17" t="s">
        <v>1377</v>
      </c>
      <c r="F45" s="32"/>
      <c r="G45" s="32">
        <v>100</v>
      </c>
      <c r="H45" s="26"/>
      <c r="I45" s="22"/>
      <c r="J45" s="22"/>
      <c r="K45" s="22"/>
      <c r="L45" s="22"/>
      <c r="M45" s="22"/>
      <c r="N45" s="22"/>
      <c r="O45" s="27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3" customFormat="1" x14ac:dyDescent="0.3">
      <c r="A46" s="8" t="s">
        <v>1686</v>
      </c>
      <c r="B46" s="46" t="s">
        <v>2516</v>
      </c>
      <c r="C46" s="14"/>
      <c r="D46" s="22"/>
      <c r="E46" s="17" t="s">
        <v>1685</v>
      </c>
      <c r="F46" s="32"/>
      <c r="G46" s="32">
        <v>100</v>
      </c>
      <c r="H46" s="26"/>
      <c r="I46" s="22"/>
      <c r="J46" s="22"/>
      <c r="K46" s="22"/>
      <c r="L46" s="22"/>
      <c r="M46" s="22"/>
      <c r="N46" s="22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3" customFormat="1" x14ac:dyDescent="0.3">
      <c r="A47" s="22" t="s">
        <v>1735</v>
      </c>
      <c r="B47" s="180" t="s">
        <v>2584</v>
      </c>
      <c r="C47" s="29">
        <v>42240</v>
      </c>
      <c r="D47" s="22">
        <v>240</v>
      </c>
      <c r="E47" s="28" t="s">
        <v>2573</v>
      </c>
      <c r="F47" s="22">
        <v>240</v>
      </c>
      <c r="G47" s="26"/>
      <c r="H47" s="26"/>
      <c r="I47" s="22"/>
      <c r="J47" s="22"/>
      <c r="K47" s="22"/>
      <c r="L47" s="22"/>
      <c r="M47" s="22"/>
      <c r="N47" s="22"/>
      <c r="O47" s="27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3" customFormat="1" x14ac:dyDescent="0.3">
      <c r="A48" s="38"/>
      <c r="B48" s="135"/>
      <c r="C48" s="136">
        <v>42240</v>
      </c>
      <c r="D48" s="38">
        <v>180</v>
      </c>
      <c r="E48" s="137" t="s">
        <v>2654</v>
      </c>
      <c r="F48" s="22"/>
      <c r="H48" s="26"/>
      <c r="I48" s="22"/>
      <c r="J48" s="22"/>
      <c r="K48" s="22"/>
      <c r="L48" s="22"/>
      <c r="M48" s="22"/>
      <c r="N48" s="22"/>
      <c r="O48" s="27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139" customFormat="1" x14ac:dyDescent="0.3">
      <c r="A49" s="8" t="s">
        <v>2613</v>
      </c>
      <c r="B49" s="177" t="s">
        <v>2609</v>
      </c>
      <c r="C49" s="14"/>
      <c r="D49" s="22"/>
      <c r="E49" s="17" t="s">
        <v>2603</v>
      </c>
      <c r="F49" s="32">
        <v>80</v>
      </c>
      <c r="G49" s="22"/>
      <c r="H49" s="26"/>
      <c r="I49" s="22"/>
      <c r="J49" s="22"/>
      <c r="K49" s="22"/>
      <c r="L49" s="22"/>
      <c r="M49" s="22"/>
      <c r="N49" s="22"/>
      <c r="O49" s="27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139" customFormat="1" x14ac:dyDescent="0.3">
      <c r="A50" s="8" t="s">
        <v>2463</v>
      </c>
      <c r="B50" s="177" t="s">
        <v>2610</v>
      </c>
      <c r="C50" s="14"/>
      <c r="D50" s="22"/>
      <c r="E50" s="17" t="s">
        <v>2604</v>
      </c>
      <c r="F50" s="32">
        <v>80</v>
      </c>
      <c r="G50" s="22"/>
      <c r="H50" s="26"/>
      <c r="I50" s="22"/>
      <c r="J50" s="22"/>
      <c r="K50" s="22"/>
      <c r="L50" s="22"/>
      <c r="M50" s="22"/>
      <c r="N50" s="22"/>
      <c r="O50" s="27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139" customFormat="1" x14ac:dyDescent="0.3">
      <c r="A51" s="8" t="s">
        <v>2594</v>
      </c>
      <c r="B51" s="177" t="s">
        <v>2611</v>
      </c>
      <c r="C51" s="14"/>
      <c r="D51" s="22"/>
      <c r="E51" s="17" t="s">
        <v>2605</v>
      </c>
      <c r="F51" s="32">
        <v>20</v>
      </c>
      <c r="G51" s="22"/>
      <c r="H51" s="26"/>
      <c r="I51" s="22"/>
      <c r="J51" s="22"/>
      <c r="K51" s="22"/>
      <c r="L51" s="22"/>
      <c r="M51" s="22"/>
      <c r="N51" s="22"/>
      <c r="O51" s="27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3" customFormat="1" x14ac:dyDescent="0.3">
      <c r="A52" s="22" t="s">
        <v>55</v>
      </c>
      <c r="B52" s="180" t="s">
        <v>2580</v>
      </c>
      <c r="C52" s="29">
        <v>42240</v>
      </c>
      <c r="D52" s="22">
        <v>20</v>
      </c>
      <c r="E52" s="28" t="s">
        <v>19</v>
      </c>
      <c r="F52" s="22">
        <v>20</v>
      </c>
      <c r="G52" s="26"/>
      <c r="H52" s="26"/>
      <c r="I52" s="22"/>
      <c r="J52" s="22"/>
      <c r="K52" s="22"/>
      <c r="L52" s="22"/>
      <c r="M52" s="22"/>
      <c r="N52" s="22"/>
      <c r="O52" s="27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3" customFormat="1" x14ac:dyDescent="0.3">
      <c r="A53" s="22" t="s">
        <v>54</v>
      </c>
      <c r="B53" s="180" t="s">
        <v>2581</v>
      </c>
      <c r="C53" s="29">
        <v>42240</v>
      </c>
      <c r="D53" s="22">
        <v>20</v>
      </c>
      <c r="E53" s="28" t="s">
        <v>18</v>
      </c>
      <c r="F53" s="22">
        <v>20</v>
      </c>
      <c r="G53" s="26"/>
      <c r="H53" s="26"/>
      <c r="I53" s="22"/>
      <c r="J53" s="22"/>
      <c r="K53" s="22"/>
      <c r="L53" s="22"/>
      <c r="M53" s="22"/>
      <c r="N53" s="22"/>
      <c r="O53" s="27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3" customFormat="1" x14ac:dyDescent="0.3">
      <c r="A54" s="22" t="s">
        <v>53</v>
      </c>
      <c r="B54" s="180" t="s">
        <v>2582</v>
      </c>
      <c r="C54" s="29">
        <v>42237</v>
      </c>
      <c r="D54" s="22">
        <v>50</v>
      </c>
      <c r="E54" s="28" t="s">
        <v>20</v>
      </c>
      <c r="F54" s="22">
        <v>50</v>
      </c>
      <c r="G54" s="26"/>
      <c r="H54" s="26"/>
      <c r="I54" s="22"/>
      <c r="J54" s="22"/>
      <c r="K54" s="22"/>
      <c r="L54" s="22"/>
      <c r="M54" s="22"/>
      <c r="N54" s="22"/>
      <c r="O54" s="27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s="3" customFormat="1" x14ac:dyDescent="0.3">
      <c r="A55" s="22" t="s">
        <v>51</v>
      </c>
      <c r="B55" s="180" t="s">
        <v>2583</v>
      </c>
      <c r="C55" s="29">
        <v>42237</v>
      </c>
      <c r="D55" s="22">
        <v>20</v>
      </c>
      <c r="E55" s="28" t="s">
        <v>21</v>
      </c>
      <c r="F55" s="22">
        <v>20</v>
      </c>
      <c r="G55" s="26"/>
      <c r="H55" s="26"/>
      <c r="I55" s="22"/>
      <c r="J55" s="22"/>
      <c r="K55" s="22"/>
      <c r="L55" s="22"/>
      <c r="M55" s="22"/>
      <c r="N55" s="22"/>
      <c r="O55" s="27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s="3" customFormat="1" x14ac:dyDescent="0.3">
      <c r="A56" s="22" t="s">
        <v>372</v>
      </c>
      <c r="B56" s="180" t="s">
        <v>2579</v>
      </c>
      <c r="C56" s="29">
        <v>42237</v>
      </c>
      <c r="D56" s="22">
        <v>20</v>
      </c>
      <c r="E56" s="28" t="s">
        <v>2574</v>
      </c>
      <c r="F56" s="22">
        <v>20</v>
      </c>
      <c r="G56" s="26"/>
      <c r="H56" s="26"/>
      <c r="I56" s="22"/>
      <c r="J56" s="22"/>
      <c r="K56" s="22"/>
      <c r="L56" s="22"/>
      <c r="M56" s="22"/>
      <c r="N56" s="22"/>
      <c r="O56" s="27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s="3" customFormat="1" x14ac:dyDescent="0.3">
      <c r="A57" s="22" t="s">
        <v>50</v>
      </c>
      <c r="B57" s="180" t="s">
        <v>2578</v>
      </c>
      <c r="C57" s="29">
        <v>42236</v>
      </c>
      <c r="D57" s="22">
        <v>20</v>
      </c>
      <c r="E57" s="28" t="s">
        <v>22</v>
      </c>
      <c r="F57" s="22">
        <v>20</v>
      </c>
      <c r="G57" s="26"/>
      <c r="H57" s="26"/>
      <c r="I57" s="22"/>
      <c r="J57" s="22"/>
      <c r="K57" s="22"/>
      <c r="L57" s="22"/>
      <c r="M57" s="22"/>
      <c r="N57" s="22"/>
      <c r="O57" s="27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s="3" customFormat="1" x14ac:dyDescent="0.3">
      <c r="A58" s="22" t="s">
        <v>97</v>
      </c>
      <c r="B58" s="180" t="s">
        <v>2577</v>
      </c>
      <c r="C58" s="29">
        <v>42236</v>
      </c>
      <c r="D58" s="22">
        <v>20</v>
      </c>
      <c r="E58" s="28" t="s">
        <v>98</v>
      </c>
      <c r="F58" s="22">
        <v>20</v>
      </c>
      <c r="G58" s="26"/>
      <c r="H58" s="26"/>
      <c r="I58" s="22"/>
      <c r="J58" s="22"/>
      <c r="K58" s="22"/>
      <c r="L58" s="22"/>
      <c r="M58" s="22"/>
      <c r="N58" s="22"/>
      <c r="O58" s="27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s="3" customFormat="1" x14ac:dyDescent="0.3">
      <c r="A59" s="22" t="s">
        <v>52</v>
      </c>
      <c r="B59" s="180" t="s">
        <v>2576</v>
      </c>
      <c r="C59" s="29">
        <v>42236</v>
      </c>
      <c r="D59" s="22">
        <v>20</v>
      </c>
      <c r="E59" s="28" t="s">
        <v>23</v>
      </c>
      <c r="F59" s="22">
        <v>20</v>
      </c>
      <c r="G59" s="26"/>
      <c r="H59" s="26"/>
      <c r="I59" s="22"/>
      <c r="J59" s="22"/>
      <c r="K59" s="22"/>
      <c r="L59" s="22"/>
      <c r="M59" s="22"/>
      <c r="N59" s="22"/>
      <c r="O59" s="27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s="3" customFormat="1" x14ac:dyDescent="0.3">
      <c r="A60" s="22" t="s">
        <v>420</v>
      </c>
      <c r="B60" s="180" t="s">
        <v>2575</v>
      </c>
      <c r="C60" s="29">
        <v>42236</v>
      </c>
      <c r="D60" s="22">
        <v>20</v>
      </c>
      <c r="E60" s="28" t="s">
        <v>248</v>
      </c>
      <c r="F60" s="22">
        <v>20</v>
      </c>
      <c r="G60" s="26"/>
      <c r="H60" s="26"/>
      <c r="I60" s="22"/>
      <c r="J60" s="22"/>
      <c r="K60" s="22"/>
      <c r="L60" s="22"/>
      <c r="M60" s="22"/>
      <c r="N60" s="22"/>
      <c r="O60" s="27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s="3" customFormat="1" x14ac:dyDescent="0.3">
      <c r="A61" s="22"/>
      <c r="B61" s="47"/>
      <c r="C61" s="121"/>
      <c r="D61" s="120"/>
      <c r="E61" s="120"/>
      <c r="F61" s="26"/>
      <c r="G61" s="26"/>
      <c r="H61" s="26"/>
      <c r="I61" s="22"/>
      <c r="J61" s="22"/>
      <c r="K61" s="22"/>
      <c r="L61" s="22"/>
      <c r="M61" s="22"/>
      <c r="N61" s="22"/>
      <c r="O61" s="27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s="3" customFormat="1" x14ac:dyDescent="0.3">
      <c r="A62" s="21" t="s">
        <v>63</v>
      </c>
      <c r="B62" s="180" t="s">
        <v>2531</v>
      </c>
      <c r="C62" s="29">
        <v>42234</v>
      </c>
      <c r="D62" s="22">
        <v>20</v>
      </c>
      <c r="E62" s="28" t="s">
        <v>26</v>
      </c>
      <c r="F62" s="22">
        <v>20</v>
      </c>
      <c r="G62" s="26"/>
      <c r="H62" s="26"/>
      <c r="I62" s="22"/>
      <c r="J62" s="22"/>
      <c r="K62" s="22"/>
      <c r="L62" s="22"/>
      <c r="M62" s="22"/>
      <c r="N62" s="22"/>
      <c r="O62" s="27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s="3" customFormat="1" x14ac:dyDescent="0.3">
      <c r="A63" s="21" t="s">
        <v>419</v>
      </c>
      <c r="B63" s="180" t="s">
        <v>2537</v>
      </c>
      <c r="C63" s="29">
        <v>42234</v>
      </c>
      <c r="D63" s="22">
        <v>20</v>
      </c>
      <c r="E63" s="28" t="s">
        <v>247</v>
      </c>
      <c r="F63" s="22">
        <v>20</v>
      </c>
      <c r="G63" s="26"/>
      <c r="H63" s="26"/>
      <c r="I63" s="22"/>
      <c r="J63" s="22"/>
      <c r="K63" s="22"/>
      <c r="L63" s="22"/>
      <c r="M63" s="22"/>
      <c r="N63" s="22"/>
      <c r="O63" s="27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s="3" customFormat="1" x14ac:dyDescent="0.3">
      <c r="A64" s="21" t="s">
        <v>2523</v>
      </c>
      <c r="B64" s="180" t="s">
        <v>2524</v>
      </c>
      <c r="C64" s="29">
        <v>42233</v>
      </c>
      <c r="D64" s="22">
        <v>20</v>
      </c>
      <c r="E64" s="28" t="s">
        <v>510</v>
      </c>
      <c r="F64" s="22">
        <v>20</v>
      </c>
      <c r="G64" s="26"/>
      <c r="H64" s="26"/>
      <c r="I64" s="22"/>
      <c r="J64" s="22"/>
      <c r="K64" s="22"/>
      <c r="L64" s="22"/>
      <c r="M64" s="22"/>
      <c r="N64" s="22"/>
      <c r="O64" s="27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s="3" customFormat="1" x14ac:dyDescent="0.3">
      <c r="A65" s="21" t="s">
        <v>400</v>
      </c>
      <c r="B65" s="180" t="s">
        <v>2518</v>
      </c>
      <c r="C65" s="29">
        <v>42233</v>
      </c>
      <c r="D65" s="22">
        <v>20</v>
      </c>
      <c r="E65" s="28" t="s">
        <v>109</v>
      </c>
      <c r="F65" s="22">
        <v>20</v>
      </c>
      <c r="G65" s="26"/>
      <c r="H65" s="26"/>
      <c r="I65" s="22"/>
      <c r="J65" s="22"/>
      <c r="K65" s="22"/>
      <c r="L65" s="22"/>
      <c r="M65" s="22"/>
      <c r="N65" s="22"/>
      <c r="O65" s="27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s="3" customFormat="1" x14ac:dyDescent="0.3">
      <c r="A66" s="21" t="s">
        <v>410</v>
      </c>
      <c r="B66" s="180" t="s">
        <v>2536</v>
      </c>
      <c r="C66" s="29">
        <v>42233</v>
      </c>
      <c r="D66" s="22">
        <v>20</v>
      </c>
      <c r="E66" s="28" t="s">
        <v>202</v>
      </c>
      <c r="F66" s="22">
        <v>20</v>
      </c>
      <c r="G66" s="26"/>
      <c r="H66" s="26"/>
      <c r="I66" s="22"/>
      <c r="J66" s="22"/>
      <c r="K66" s="22"/>
      <c r="L66" s="22"/>
      <c r="M66" s="22"/>
      <c r="N66" s="22"/>
      <c r="O66" s="27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s="3" customFormat="1" x14ac:dyDescent="0.3">
      <c r="A67" s="21" t="s">
        <v>412</v>
      </c>
      <c r="B67" s="180" t="s">
        <v>2538</v>
      </c>
      <c r="C67" s="29">
        <v>42233</v>
      </c>
      <c r="D67" s="22">
        <v>20</v>
      </c>
      <c r="E67" s="28" t="s">
        <v>334</v>
      </c>
      <c r="F67" s="22">
        <v>20</v>
      </c>
      <c r="G67" s="26"/>
      <c r="H67" s="26"/>
      <c r="I67" s="22"/>
      <c r="J67" s="22"/>
      <c r="K67" s="22"/>
      <c r="L67" s="22"/>
      <c r="M67" s="22"/>
      <c r="N67" s="22"/>
      <c r="O67" s="27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s="3" customFormat="1" x14ac:dyDescent="0.3">
      <c r="A68" s="21" t="s">
        <v>62</v>
      </c>
      <c r="B68" s="180" t="s">
        <v>2526</v>
      </c>
      <c r="C68" s="29">
        <v>42233</v>
      </c>
      <c r="D68" s="22">
        <v>20</v>
      </c>
      <c r="E68" s="28" t="s">
        <v>27</v>
      </c>
      <c r="F68" s="22">
        <v>20</v>
      </c>
      <c r="G68" s="26"/>
      <c r="H68" s="26"/>
      <c r="I68" s="22"/>
      <c r="J68" s="22"/>
      <c r="K68" s="22"/>
      <c r="L68" s="22"/>
      <c r="M68" s="22"/>
      <c r="N68" s="22"/>
      <c r="O68" s="27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s="3" customFormat="1" x14ac:dyDescent="0.3">
      <c r="A69" s="21" t="s">
        <v>415</v>
      </c>
      <c r="B69" s="180" t="s">
        <v>2529</v>
      </c>
      <c r="C69" s="29">
        <v>42233</v>
      </c>
      <c r="D69" s="22">
        <v>20</v>
      </c>
      <c r="E69" s="28" t="s">
        <v>200</v>
      </c>
      <c r="F69" s="22">
        <v>20</v>
      </c>
      <c r="G69" s="26"/>
      <c r="H69" s="26"/>
      <c r="I69" s="22"/>
      <c r="J69" s="22"/>
      <c r="K69" s="22"/>
      <c r="L69" s="22"/>
      <c r="M69" s="22"/>
      <c r="N69" s="22"/>
      <c r="O69" s="27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3" customFormat="1" x14ac:dyDescent="0.3">
      <c r="A70" s="21" t="s">
        <v>48</v>
      </c>
      <c r="B70" s="180" t="s">
        <v>2522</v>
      </c>
      <c r="C70" s="29">
        <v>42233</v>
      </c>
      <c r="D70" s="22">
        <v>20</v>
      </c>
      <c r="E70" s="28" t="s">
        <v>24</v>
      </c>
      <c r="F70" s="22">
        <v>20</v>
      </c>
      <c r="G70" s="26"/>
      <c r="H70" s="26"/>
      <c r="I70" s="22"/>
      <c r="J70" s="22"/>
      <c r="K70" s="22"/>
      <c r="L70" s="22"/>
      <c r="M70" s="22"/>
      <c r="N70" s="22"/>
      <c r="O70" s="27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s="3" customFormat="1" x14ac:dyDescent="0.3">
      <c r="A71" s="21" t="s">
        <v>47</v>
      </c>
      <c r="B71" s="180" t="s">
        <v>2519</v>
      </c>
      <c r="C71" s="29">
        <v>42233</v>
      </c>
      <c r="D71" s="22">
        <v>20</v>
      </c>
      <c r="E71" s="28" t="s">
        <v>25</v>
      </c>
      <c r="F71" s="22">
        <v>20</v>
      </c>
      <c r="G71" s="26"/>
      <c r="H71" s="26"/>
      <c r="I71" s="22"/>
      <c r="J71" s="22"/>
      <c r="K71" s="22"/>
      <c r="L71" s="22"/>
      <c r="M71" s="22"/>
      <c r="N71" s="22"/>
      <c r="O71" s="27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s="3" customFormat="1" x14ac:dyDescent="0.3">
      <c r="A72" s="21" t="s">
        <v>408</v>
      </c>
      <c r="B72" s="180" t="s">
        <v>2517</v>
      </c>
      <c r="C72" s="29">
        <v>42233</v>
      </c>
      <c r="D72" s="22">
        <v>20</v>
      </c>
      <c r="E72" s="28" t="s">
        <v>110</v>
      </c>
      <c r="F72" s="22">
        <v>20</v>
      </c>
      <c r="G72" s="26"/>
      <c r="H72" s="26"/>
      <c r="I72" s="22"/>
      <c r="J72" s="22"/>
      <c r="K72" s="22"/>
      <c r="L72" s="22"/>
      <c r="M72" s="22"/>
      <c r="N72" s="22"/>
      <c r="O72" s="27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s="3" customFormat="1" x14ac:dyDescent="0.3">
      <c r="A73" s="21" t="s">
        <v>499</v>
      </c>
      <c r="B73" s="180" t="s">
        <v>2527</v>
      </c>
      <c r="C73" s="29">
        <v>42230</v>
      </c>
      <c r="D73" s="22">
        <v>60</v>
      </c>
      <c r="E73" s="28" t="s">
        <v>492</v>
      </c>
      <c r="F73" s="22">
        <v>60</v>
      </c>
      <c r="G73" s="26"/>
      <c r="H73" s="26"/>
      <c r="I73" s="22"/>
      <c r="J73" s="22"/>
      <c r="K73" s="22"/>
      <c r="L73" s="22"/>
      <c r="M73" s="22"/>
      <c r="N73" s="22"/>
      <c r="O73" s="27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s="3" customFormat="1" x14ac:dyDescent="0.3">
      <c r="A74" s="21" t="s">
        <v>398</v>
      </c>
      <c r="B74" s="180" t="s">
        <v>2532</v>
      </c>
      <c r="C74" s="29">
        <v>42230</v>
      </c>
      <c r="D74" s="22">
        <v>20</v>
      </c>
      <c r="E74" s="28" t="s">
        <v>243</v>
      </c>
      <c r="F74" s="22">
        <v>20</v>
      </c>
      <c r="G74" s="26"/>
      <c r="H74" s="26"/>
      <c r="I74" s="22"/>
      <c r="J74" s="22"/>
      <c r="K74" s="22"/>
      <c r="L74" s="22"/>
      <c r="M74" s="22"/>
      <c r="N74" s="22"/>
      <c r="O74" s="27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s="3" customFormat="1" x14ac:dyDescent="0.3">
      <c r="A75" s="21" t="s">
        <v>106</v>
      </c>
      <c r="B75" s="180" t="s">
        <v>2525</v>
      </c>
      <c r="C75" s="29">
        <v>42230</v>
      </c>
      <c r="D75" s="22">
        <v>20</v>
      </c>
      <c r="E75" s="28" t="s">
        <v>99</v>
      </c>
      <c r="F75" s="22">
        <v>20</v>
      </c>
      <c r="G75" s="26"/>
      <c r="H75" s="26"/>
      <c r="I75" s="22"/>
      <c r="J75" s="22"/>
      <c r="K75" s="22"/>
      <c r="L75" s="22"/>
      <c r="M75" s="22"/>
      <c r="N75" s="22"/>
      <c r="O75" s="27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s="3" customFormat="1" x14ac:dyDescent="0.3">
      <c r="A76" s="22" t="s">
        <v>503</v>
      </c>
      <c r="B76" s="47"/>
      <c r="C76" s="29">
        <v>42229</v>
      </c>
      <c r="D76" s="22">
        <v>-1615</v>
      </c>
      <c r="E76" s="28" t="s">
        <v>508</v>
      </c>
      <c r="F76" s="26"/>
      <c r="G76" s="26"/>
      <c r="H76" s="26"/>
      <c r="I76" s="22"/>
      <c r="J76" s="22"/>
      <c r="K76" s="22"/>
      <c r="L76" s="22"/>
      <c r="M76" s="22"/>
      <c r="N76" s="22"/>
      <c r="O76" s="27"/>
      <c r="P76" s="22"/>
      <c r="Q76" s="22"/>
      <c r="R76" s="22"/>
      <c r="S76" s="22"/>
      <c r="T76" s="22">
        <v>-1615</v>
      </c>
      <c r="U76" s="22"/>
      <c r="V76" s="22"/>
      <c r="W76" s="22"/>
      <c r="X76" s="22"/>
      <c r="Y76" s="22"/>
    </row>
    <row r="77" spans="1:25" s="3" customFormat="1" x14ac:dyDescent="0.3">
      <c r="A77" s="21" t="s">
        <v>500</v>
      </c>
      <c r="B77" s="180" t="s">
        <v>2535</v>
      </c>
      <c r="C77" s="29">
        <v>42229</v>
      </c>
      <c r="D77" s="22">
        <v>240</v>
      </c>
      <c r="E77" s="28" t="s">
        <v>509</v>
      </c>
      <c r="F77" s="22">
        <v>240</v>
      </c>
      <c r="G77" s="26"/>
      <c r="H77" s="26"/>
      <c r="I77" s="22"/>
      <c r="J77" s="22"/>
      <c r="K77" s="22"/>
      <c r="L77" s="22"/>
      <c r="M77" s="22"/>
      <c r="N77" s="22"/>
      <c r="O77" s="27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s="3" customFormat="1" x14ac:dyDescent="0.3">
      <c r="A78" s="121" t="s">
        <v>505</v>
      </c>
      <c r="B78" s="180" t="s">
        <v>2528</v>
      </c>
      <c r="C78" s="29">
        <v>42229</v>
      </c>
      <c r="D78" s="22">
        <v>240</v>
      </c>
      <c r="E78" s="28" t="s">
        <v>504</v>
      </c>
      <c r="F78" s="22">
        <v>240</v>
      </c>
      <c r="G78" s="26"/>
      <c r="H78" s="26"/>
      <c r="I78" s="22"/>
      <c r="J78" s="22"/>
      <c r="K78" s="22"/>
      <c r="L78" s="22"/>
      <c r="M78" s="22"/>
      <c r="N78" s="22"/>
      <c r="O78" s="27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s="3" customFormat="1" x14ac:dyDescent="0.3">
      <c r="A79" s="21" t="s">
        <v>96</v>
      </c>
      <c r="B79" s="180" t="s">
        <v>2533</v>
      </c>
      <c r="C79" s="29">
        <v>42229</v>
      </c>
      <c r="D79" s="22">
        <v>20</v>
      </c>
      <c r="E79" s="28" t="s">
        <v>92</v>
      </c>
      <c r="F79" s="22">
        <v>20</v>
      </c>
      <c r="G79" s="26"/>
      <c r="H79" s="26"/>
      <c r="I79" s="22"/>
      <c r="J79" s="22"/>
      <c r="K79" s="22"/>
      <c r="L79" s="22"/>
      <c r="M79" s="22"/>
      <c r="N79" s="22"/>
      <c r="O79" s="27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s="3" customFormat="1" x14ac:dyDescent="0.3">
      <c r="A80" s="22" t="s">
        <v>503</v>
      </c>
      <c r="B80" s="47"/>
      <c r="C80" s="29">
        <v>42229</v>
      </c>
      <c r="D80" s="22">
        <v>-1666.95</v>
      </c>
      <c r="E80" s="28" t="s">
        <v>3</v>
      </c>
      <c r="F80" s="26"/>
      <c r="G80" s="26"/>
      <c r="H80" s="26"/>
      <c r="I80" s="22"/>
      <c r="J80" s="22"/>
      <c r="K80" s="22"/>
      <c r="L80" s="22"/>
      <c r="M80" s="22"/>
      <c r="N80" s="22">
        <v>-1666.95</v>
      </c>
      <c r="O80" s="27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s="3" customFormat="1" x14ac:dyDescent="0.3">
      <c r="A81" s="22" t="s">
        <v>503</v>
      </c>
      <c r="B81" s="47"/>
      <c r="C81" s="29">
        <v>42228</v>
      </c>
      <c r="D81" s="22">
        <v>-475.02</v>
      </c>
      <c r="E81" s="28" t="s">
        <v>507</v>
      </c>
      <c r="F81" s="26"/>
      <c r="G81" s="26"/>
      <c r="H81" s="26"/>
      <c r="I81" s="22"/>
      <c r="J81" s="22"/>
      <c r="K81" s="22"/>
      <c r="L81" s="22"/>
      <c r="M81" s="22">
        <v>-475.02</v>
      </c>
      <c r="N81" s="22"/>
      <c r="O81" s="27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s="3" customFormat="1" x14ac:dyDescent="0.3">
      <c r="A82" s="21" t="s">
        <v>45</v>
      </c>
      <c r="B82" s="180" t="s">
        <v>2534</v>
      </c>
      <c r="C82" s="29">
        <v>42228</v>
      </c>
      <c r="D82" s="22">
        <v>20</v>
      </c>
      <c r="E82" s="28" t="s">
        <v>68</v>
      </c>
      <c r="F82" s="22">
        <v>20</v>
      </c>
      <c r="G82" s="26"/>
      <c r="H82" s="26"/>
      <c r="I82" s="22"/>
      <c r="J82" s="22"/>
      <c r="K82" s="22"/>
      <c r="L82" s="22"/>
      <c r="M82" s="22"/>
      <c r="N82" s="22"/>
      <c r="O82" s="27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s="3" customFormat="1" x14ac:dyDescent="0.3">
      <c r="A83" s="122" t="s">
        <v>503</v>
      </c>
      <c r="B83" s="123"/>
      <c r="C83" s="124">
        <v>42227</v>
      </c>
      <c r="D83" s="97">
        <v>300</v>
      </c>
      <c r="E83" s="42" t="s">
        <v>0</v>
      </c>
      <c r="F83" s="26"/>
      <c r="G83" s="22"/>
      <c r="H83" s="26"/>
      <c r="I83" s="22"/>
      <c r="J83" s="22"/>
      <c r="K83" s="22"/>
      <c r="L83" s="22"/>
      <c r="M83" s="22"/>
      <c r="N83" s="22"/>
      <c r="O83" s="27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3" customFormat="1" x14ac:dyDescent="0.3">
      <c r="A84" s="8" t="s">
        <v>485</v>
      </c>
      <c r="B84" s="177" t="s">
        <v>484</v>
      </c>
      <c r="C84" s="29"/>
      <c r="D84" s="22"/>
      <c r="E84" s="17" t="s">
        <v>486</v>
      </c>
      <c r="F84" s="32">
        <v>20</v>
      </c>
      <c r="G84" s="22"/>
      <c r="H84" s="26"/>
      <c r="I84" s="22"/>
      <c r="J84" s="22"/>
      <c r="K84" s="22"/>
      <c r="L84" s="22"/>
      <c r="M84" s="22"/>
      <c r="N84" s="22"/>
      <c r="O84" s="27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s="3" customFormat="1" x14ac:dyDescent="0.3">
      <c r="A85" s="8" t="s">
        <v>487</v>
      </c>
      <c r="B85" s="177" t="s">
        <v>488</v>
      </c>
      <c r="C85" s="29"/>
      <c r="D85" s="22"/>
      <c r="E85" s="17" t="s">
        <v>489</v>
      </c>
      <c r="F85" s="32">
        <v>40</v>
      </c>
      <c r="G85" s="22"/>
      <c r="H85" s="26"/>
      <c r="I85" s="22"/>
      <c r="J85" s="22"/>
      <c r="K85" s="22"/>
      <c r="L85" s="22"/>
      <c r="M85" s="22"/>
      <c r="N85" s="22"/>
      <c r="O85" s="27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3" customFormat="1" x14ac:dyDescent="0.3">
      <c r="A86" s="8" t="s">
        <v>490</v>
      </c>
      <c r="B86" s="177" t="s">
        <v>491</v>
      </c>
      <c r="C86" s="29"/>
      <c r="D86" s="22"/>
      <c r="E86" s="17" t="s">
        <v>169</v>
      </c>
      <c r="F86" s="32">
        <v>240</v>
      </c>
      <c r="G86" s="22"/>
      <c r="H86" s="26"/>
      <c r="I86" s="22"/>
      <c r="J86" s="22"/>
      <c r="K86" s="22"/>
      <c r="L86" s="22"/>
      <c r="M86" s="22"/>
      <c r="N86" s="22"/>
      <c r="O86" s="27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3" customFormat="1" x14ac:dyDescent="0.3">
      <c r="A87" s="21" t="s">
        <v>501</v>
      </c>
      <c r="B87" s="180" t="s">
        <v>2539</v>
      </c>
      <c r="C87" s="29">
        <v>42227</v>
      </c>
      <c r="D87" s="22">
        <v>120</v>
      </c>
      <c r="E87" s="28" t="s">
        <v>495</v>
      </c>
      <c r="F87" s="22">
        <v>120</v>
      </c>
      <c r="G87" s="26"/>
      <c r="H87" s="26"/>
      <c r="I87" s="22"/>
      <c r="J87" s="22"/>
      <c r="K87" s="22"/>
      <c r="L87" s="22"/>
      <c r="M87" s="22"/>
      <c r="N87" s="22"/>
      <c r="O87" s="27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s="3" customFormat="1" x14ac:dyDescent="0.3">
      <c r="A88" s="125" t="s">
        <v>2655</v>
      </c>
      <c r="B88" s="180" t="s">
        <v>2641</v>
      </c>
      <c r="C88" s="29">
        <v>42226</v>
      </c>
      <c r="D88" s="22">
        <v>240</v>
      </c>
      <c r="E88" s="28" t="s">
        <v>496</v>
      </c>
      <c r="F88" s="22">
        <v>240</v>
      </c>
      <c r="G88" s="26"/>
      <c r="H88" s="26"/>
      <c r="I88" s="22"/>
      <c r="J88" s="22"/>
      <c r="K88" s="22"/>
      <c r="L88" s="22"/>
      <c r="M88" s="22"/>
      <c r="N88" s="22"/>
      <c r="O88" s="27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s="3" customFormat="1" x14ac:dyDescent="0.3">
      <c r="A89" s="21" t="s">
        <v>502</v>
      </c>
      <c r="B89" s="180" t="s">
        <v>2540</v>
      </c>
      <c r="C89" s="29">
        <v>42226</v>
      </c>
      <c r="D89" s="22">
        <v>20</v>
      </c>
      <c r="E89" s="28" t="s">
        <v>497</v>
      </c>
      <c r="F89" s="22">
        <v>20</v>
      </c>
      <c r="G89" s="26"/>
      <c r="H89" s="26"/>
      <c r="I89" s="22"/>
      <c r="J89" s="22"/>
      <c r="K89" s="22"/>
      <c r="L89" s="22"/>
      <c r="M89" s="22"/>
      <c r="N89" s="22"/>
      <c r="O89" s="27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s="3" customFormat="1" x14ac:dyDescent="0.3">
      <c r="A90" s="21" t="s">
        <v>44</v>
      </c>
      <c r="B90" s="180" t="s">
        <v>2530</v>
      </c>
      <c r="C90" s="29">
        <v>42226</v>
      </c>
      <c r="D90" s="22">
        <v>20</v>
      </c>
      <c r="E90" s="28" t="s">
        <v>2</v>
      </c>
      <c r="F90" s="22">
        <v>20</v>
      </c>
      <c r="G90" s="26"/>
      <c r="H90" s="26"/>
      <c r="I90" s="22"/>
      <c r="J90" s="22"/>
      <c r="K90" s="22"/>
      <c r="L90" s="22"/>
      <c r="M90" s="22"/>
      <c r="N90" s="22"/>
      <c r="O90" s="27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s="3" customFormat="1" x14ac:dyDescent="0.3">
      <c r="A91" s="22" t="s">
        <v>503</v>
      </c>
      <c r="B91" s="47"/>
      <c r="C91" s="29">
        <v>42223</v>
      </c>
      <c r="D91" s="22">
        <v>-306.31</v>
      </c>
      <c r="E91" s="28" t="s">
        <v>506</v>
      </c>
      <c r="F91" s="26"/>
      <c r="G91" s="26"/>
      <c r="H91" s="26"/>
      <c r="I91" s="22"/>
      <c r="J91" s="22"/>
      <c r="K91" s="22"/>
      <c r="L91" s="22"/>
      <c r="M91" s="22"/>
      <c r="N91" s="22"/>
      <c r="O91" s="27"/>
      <c r="P91" s="22"/>
      <c r="Q91" s="22"/>
      <c r="R91" s="22"/>
      <c r="S91" s="22"/>
      <c r="T91" s="22">
        <v>-306.31</v>
      </c>
      <c r="U91" s="22"/>
      <c r="V91" s="22"/>
      <c r="W91" s="22"/>
      <c r="X91" s="22"/>
      <c r="Y91" s="22"/>
    </row>
    <row r="92" spans="1:25" s="3" customFormat="1" x14ac:dyDescent="0.3">
      <c r="A92" s="22" t="s">
        <v>503</v>
      </c>
      <c r="B92" s="47"/>
      <c r="C92" s="29">
        <v>42223</v>
      </c>
      <c r="D92" s="22">
        <v>3384</v>
      </c>
      <c r="E92" s="119" t="s">
        <v>498</v>
      </c>
      <c r="F92" s="26"/>
      <c r="G92" s="26"/>
      <c r="H92" s="22">
        <v>3384</v>
      </c>
      <c r="I92" s="22"/>
      <c r="J92" s="22"/>
      <c r="K92" s="22"/>
      <c r="L92" s="22"/>
      <c r="M92" s="22"/>
      <c r="N92" s="22"/>
      <c r="O92" s="27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x14ac:dyDescent="0.3">
      <c r="A93" s="21" t="s">
        <v>46</v>
      </c>
      <c r="B93" s="181" t="s">
        <v>2595</v>
      </c>
      <c r="C93" s="29">
        <v>42222</v>
      </c>
      <c r="D93" s="96">
        <v>20</v>
      </c>
      <c r="E93" s="21" t="s">
        <v>1</v>
      </c>
      <c r="F93" s="41">
        <f>D93</f>
        <v>20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x14ac:dyDescent="0.3">
      <c r="A94" s="21"/>
      <c r="B94" s="39"/>
      <c r="C94" s="29">
        <v>42222</v>
      </c>
      <c r="D94" s="96">
        <v>-1328.13</v>
      </c>
      <c r="E94" s="21" t="s">
        <v>3</v>
      </c>
      <c r="F94" s="21"/>
      <c r="G94" s="21"/>
      <c r="H94" s="21"/>
      <c r="I94" s="21"/>
      <c r="J94" s="21"/>
      <c r="K94" s="21"/>
      <c r="L94" s="21"/>
      <c r="M94" s="21"/>
      <c r="N94" s="41">
        <f>D94</f>
        <v>-1328.13</v>
      </c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x14ac:dyDescent="0.3">
      <c r="A95" s="21"/>
      <c r="B95" s="39"/>
      <c r="C95" s="29">
        <v>42220</v>
      </c>
      <c r="D95" s="96">
        <v>-91.72</v>
      </c>
      <c r="E95" s="21" t="s">
        <v>462</v>
      </c>
      <c r="F95" s="21"/>
      <c r="G95" s="21"/>
      <c r="H95" s="21"/>
      <c r="I95" s="21"/>
      <c r="J95" s="21"/>
      <c r="K95" s="21"/>
      <c r="L95" s="41">
        <f>D95</f>
        <v>-91.72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x14ac:dyDescent="0.3">
      <c r="A96" s="21"/>
      <c r="B96" s="39"/>
      <c r="C96" s="29">
        <v>42219</v>
      </c>
      <c r="D96" s="96">
        <v>-78.98</v>
      </c>
      <c r="E96" s="21" t="s">
        <v>463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41">
        <f>D96</f>
        <v>-78.98</v>
      </c>
      <c r="U96" s="21"/>
      <c r="V96" s="21"/>
      <c r="W96" s="21"/>
      <c r="X96" s="21"/>
      <c r="Y96" s="21"/>
    </row>
    <row r="97" spans="1:25" x14ac:dyDescent="0.3">
      <c r="A97" s="21"/>
      <c r="B97" s="39"/>
      <c r="C97" s="29">
        <v>42219</v>
      </c>
      <c r="D97" s="97">
        <v>1730</v>
      </c>
      <c r="E97" s="42" t="s">
        <v>0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s="3" customFormat="1" x14ac:dyDescent="0.3">
      <c r="A98" s="100" t="s">
        <v>66</v>
      </c>
      <c r="B98" s="46" t="s">
        <v>342</v>
      </c>
      <c r="C98" s="29"/>
      <c r="D98" s="22"/>
      <c r="E98" s="83" t="s">
        <v>343</v>
      </c>
      <c r="F98" s="32"/>
      <c r="G98" s="32">
        <v>500</v>
      </c>
      <c r="H98" s="33"/>
      <c r="I98" s="33"/>
      <c r="J98" s="14"/>
      <c r="K98" s="14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s="3" customFormat="1" x14ac:dyDescent="0.3">
      <c r="A99" s="100" t="s">
        <v>348</v>
      </c>
      <c r="B99" s="46" t="s">
        <v>345</v>
      </c>
      <c r="C99" s="29"/>
      <c r="D99" s="22"/>
      <c r="E99" s="83" t="s">
        <v>193</v>
      </c>
      <c r="F99" s="32"/>
      <c r="G99" s="32">
        <v>100</v>
      </c>
      <c r="H99" s="33"/>
      <c r="I99" s="33"/>
      <c r="J99" s="14"/>
      <c r="K99" s="14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s="3" customFormat="1" x14ac:dyDescent="0.3">
      <c r="A100" s="100" t="s">
        <v>103</v>
      </c>
      <c r="B100" s="46" t="s">
        <v>346</v>
      </c>
      <c r="C100" s="29"/>
      <c r="D100" s="22"/>
      <c r="E100" s="83" t="s">
        <v>349</v>
      </c>
      <c r="F100" s="32"/>
      <c r="G100" s="32">
        <v>200</v>
      </c>
      <c r="H100" s="33"/>
      <c r="I100" s="33"/>
      <c r="J100" s="14"/>
      <c r="K100" s="14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s="3" customFormat="1" x14ac:dyDescent="0.3">
      <c r="A101" s="100" t="s">
        <v>348</v>
      </c>
      <c r="B101" s="46" t="s">
        <v>347</v>
      </c>
      <c r="C101" s="29"/>
      <c r="D101" s="22"/>
      <c r="E101" s="83" t="s">
        <v>350</v>
      </c>
      <c r="F101" s="32"/>
      <c r="G101" s="32">
        <v>100</v>
      </c>
      <c r="H101" s="33"/>
      <c r="I101" s="33"/>
      <c r="J101" s="14"/>
      <c r="K101" s="14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s="3" customFormat="1" x14ac:dyDescent="0.3">
      <c r="A102" s="100" t="s">
        <v>356</v>
      </c>
      <c r="B102" s="46" t="s">
        <v>351</v>
      </c>
      <c r="C102" s="29"/>
      <c r="D102" s="22"/>
      <c r="E102" s="83" t="s">
        <v>357</v>
      </c>
      <c r="F102" s="32">
        <v>240</v>
      </c>
      <c r="G102" s="32"/>
      <c r="H102" s="33"/>
      <c r="I102" s="33"/>
      <c r="J102" s="14"/>
      <c r="K102" s="1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s="3" customFormat="1" x14ac:dyDescent="0.3">
      <c r="A103" s="100" t="s">
        <v>360</v>
      </c>
      <c r="B103" s="46" t="s">
        <v>352</v>
      </c>
      <c r="C103" s="29"/>
      <c r="D103" s="22"/>
      <c r="E103" s="83" t="s">
        <v>358</v>
      </c>
      <c r="F103" s="32">
        <v>200</v>
      </c>
      <c r="G103" s="32"/>
      <c r="H103" s="33"/>
      <c r="I103" s="33"/>
      <c r="J103" s="14"/>
      <c r="K103" s="1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s="3" customFormat="1" x14ac:dyDescent="0.3">
      <c r="A104" s="100" t="s">
        <v>69</v>
      </c>
      <c r="B104" s="46" t="s">
        <v>353</v>
      </c>
      <c r="C104" s="29"/>
      <c r="D104" s="22"/>
      <c r="E104" s="83" t="s">
        <v>359</v>
      </c>
      <c r="F104" s="32">
        <v>100</v>
      </c>
      <c r="G104" s="32"/>
      <c r="H104" s="33"/>
      <c r="I104" s="33"/>
      <c r="J104" s="14"/>
      <c r="K104" s="1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s="3" customFormat="1" x14ac:dyDescent="0.3">
      <c r="A105" s="100" t="s">
        <v>67</v>
      </c>
      <c r="B105" s="46" t="s">
        <v>354</v>
      </c>
      <c r="C105" s="29"/>
      <c r="D105" s="22"/>
      <c r="E105" s="83" t="s">
        <v>361</v>
      </c>
      <c r="F105" s="32">
        <v>20</v>
      </c>
      <c r="G105" s="32"/>
      <c r="H105" s="33"/>
      <c r="I105" s="33"/>
      <c r="J105" s="14"/>
      <c r="K105" s="14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s="3" customFormat="1" x14ac:dyDescent="0.3">
      <c r="A106" s="100" t="s">
        <v>363</v>
      </c>
      <c r="B106" s="46" t="s">
        <v>355</v>
      </c>
      <c r="C106" s="29"/>
      <c r="D106" s="22"/>
      <c r="E106" s="83" t="s">
        <v>362</v>
      </c>
      <c r="F106" s="32">
        <v>250</v>
      </c>
      <c r="G106" s="32"/>
      <c r="H106" s="33"/>
      <c r="I106" s="33"/>
      <c r="J106" s="14"/>
      <c r="K106" s="14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s="3" customFormat="1" x14ac:dyDescent="0.3">
      <c r="A107" s="100" t="s">
        <v>366</v>
      </c>
      <c r="B107" s="46" t="s">
        <v>364</v>
      </c>
      <c r="C107" s="29"/>
      <c r="D107" s="22"/>
      <c r="E107" s="83" t="s">
        <v>365</v>
      </c>
      <c r="F107" s="32">
        <v>20</v>
      </c>
      <c r="G107" s="32"/>
      <c r="H107" s="33"/>
      <c r="I107" s="33"/>
      <c r="J107" s="14"/>
      <c r="K107" s="14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x14ac:dyDescent="0.3">
      <c r="A108" s="21" t="s">
        <v>102</v>
      </c>
      <c r="B108" s="39" t="s">
        <v>461</v>
      </c>
      <c r="C108" s="29">
        <v>42219</v>
      </c>
      <c r="D108" s="96">
        <v>60</v>
      </c>
      <c r="E108" s="21" t="s">
        <v>388</v>
      </c>
      <c r="F108" s="41">
        <f>D108</f>
        <v>60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x14ac:dyDescent="0.3">
      <c r="A109" s="21" t="s">
        <v>49</v>
      </c>
      <c r="B109" s="39" t="s">
        <v>460</v>
      </c>
      <c r="C109" s="29">
        <v>42219</v>
      </c>
      <c r="D109" s="96">
        <v>20</v>
      </c>
      <c r="E109" s="21" t="s">
        <v>289</v>
      </c>
      <c r="F109" s="41">
        <f t="shared" ref="F109:F118" si="0">D109</f>
        <v>20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x14ac:dyDescent="0.3">
      <c r="A110" s="21" t="s">
        <v>60</v>
      </c>
      <c r="B110" s="39" t="s">
        <v>459</v>
      </c>
      <c r="C110" s="29">
        <v>42219</v>
      </c>
      <c r="D110" s="96">
        <v>20</v>
      </c>
      <c r="E110" s="21" t="s">
        <v>100</v>
      </c>
      <c r="F110" s="41">
        <f t="shared" si="0"/>
        <v>20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x14ac:dyDescent="0.3">
      <c r="A111" s="21" t="s">
        <v>40</v>
      </c>
      <c r="B111" s="39" t="s">
        <v>458</v>
      </c>
      <c r="C111" s="29">
        <v>42219</v>
      </c>
      <c r="D111" s="96">
        <v>20</v>
      </c>
      <c r="E111" s="21" t="s">
        <v>8</v>
      </c>
      <c r="F111" s="41">
        <f t="shared" si="0"/>
        <v>20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x14ac:dyDescent="0.3">
      <c r="A112" s="21" t="s">
        <v>393</v>
      </c>
      <c r="B112" s="39" t="s">
        <v>457</v>
      </c>
      <c r="C112" s="29">
        <v>42219</v>
      </c>
      <c r="D112" s="96">
        <v>20</v>
      </c>
      <c r="E112" s="21" t="s">
        <v>270</v>
      </c>
      <c r="F112" s="41">
        <f t="shared" si="0"/>
        <v>20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32" x14ac:dyDescent="0.3">
      <c r="A113" s="21" t="s">
        <v>39</v>
      </c>
      <c r="B113" s="39" t="s">
        <v>456</v>
      </c>
      <c r="C113" s="29">
        <v>42219</v>
      </c>
      <c r="D113" s="96">
        <v>20</v>
      </c>
      <c r="E113" s="21" t="s">
        <v>10</v>
      </c>
      <c r="F113" s="41">
        <f t="shared" si="0"/>
        <v>20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32" x14ac:dyDescent="0.3">
      <c r="A114" s="21" t="s">
        <v>390</v>
      </c>
      <c r="B114" s="39" t="s">
        <v>455</v>
      </c>
      <c r="C114" s="29">
        <v>42219</v>
      </c>
      <c r="D114" s="96">
        <v>20</v>
      </c>
      <c r="E114" s="21" t="s">
        <v>9</v>
      </c>
      <c r="F114" s="41">
        <f t="shared" si="0"/>
        <v>20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32" x14ac:dyDescent="0.3">
      <c r="A115" s="21" t="s">
        <v>43</v>
      </c>
      <c r="B115" s="39" t="s">
        <v>454</v>
      </c>
      <c r="C115" s="29">
        <v>42219</v>
      </c>
      <c r="D115" s="96">
        <v>20</v>
      </c>
      <c r="E115" s="21" t="s">
        <v>4</v>
      </c>
      <c r="F115" s="41">
        <f t="shared" si="0"/>
        <v>20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32" x14ac:dyDescent="0.3">
      <c r="A116" s="21" t="s">
        <v>41</v>
      </c>
      <c r="B116" s="39" t="s">
        <v>453</v>
      </c>
      <c r="C116" s="29">
        <v>42219</v>
      </c>
      <c r="D116" s="96">
        <v>20</v>
      </c>
      <c r="E116" s="21" t="s">
        <v>7</v>
      </c>
      <c r="F116" s="41">
        <f t="shared" si="0"/>
        <v>20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32" x14ac:dyDescent="0.3">
      <c r="A117" s="21" t="s">
        <v>391</v>
      </c>
      <c r="B117" s="39" t="s">
        <v>452</v>
      </c>
      <c r="C117" s="29">
        <v>42219</v>
      </c>
      <c r="D117" s="96">
        <v>20</v>
      </c>
      <c r="E117" s="21" t="s">
        <v>201</v>
      </c>
      <c r="F117" s="41">
        <f t="shared" si="0"/>
        <v>20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32" x14ac:dyDescent="0.3">
      <c r="A118" s="21" t="s">
        <v>42</v>
      </c>
      <c r="B118" s="39" t="s">
        <v>451</v>
      </c>
      <c r="C118" s="29">
        <v>42219</v>
      </c>
      <c r="D118" s="96">
        <v>20</v>
      </c>
      <c r="E118" s="21" t="s">
        <v>6</v>
      </c>
      <c r="F118" s="41">
        <f t="shared" si="0"/>
        <v>20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32" s="3" customFormat="1" x14ac:dyDescent="0.3">
      <c r="A119" s="22"/>
      <c r="B119" s="47"/>
      <c r="C119" s="29"/>
      <c r="D119" s="22"/>
      <c r="E119" s="28"/>
      <c r="F119" s="26"/>
      <c r="G119" s="26"/>
      <c r="H119" s="26"/>
      <c r="I119" s="22"/>
      <c r="J119" s="22"/>
      <c r="K119" s="22"/>
      <c r="L119" s="22"/>
      <c r="M119" s="22"/>
      <c r="N119" s="22"/>
      <c r="O119" s="27"/>
      <c r="P119" s="22"/>
      <c r="Q119" s="22"/>
      <c r="R119" s="22"/>
      <c r="S119" s="21"/>
      <c r="T119" s="22"/>
      <c r="U119" s="22"/>
      <c r="V119" s="22"/>
      <c r="W119" s="22"/>
      <c r="X119" s="22"/>
      <c r="Y119" s="22"/>
    </row>
    <row r="120" spans="1:32" x14ac:dyDescent="0.3">
      <c r="A120" s="29"/>
      <c r="B120" s="48"/>
      <c r="C120" s="29"/>
      <c r="D120" s="22">
        <f>July15!D9</f>
        <v>42384.100000000006</v>
      </c>
      <c r="E120" s="21" t="s">
        <v>464</v>
      </c>
      <c r="F120" s="21"/>
      <c r="G120" s="21"/>
      <c r="H120" s="21"/>
      <c r="I120" s="21"/>
      <c r="J120" s="22"/>
      <c r="K120" s="21"/>
      <c r="L120" s="21"/>
      <c r="M120" s="21"/>
      <c r="N120" s="21"/>
      <c r="O120" s="21"/>
      <c r="P120" s="21"/>
      <c r="Q120" s="21"/>
      <c r="R120" s="21"/>
      <c r="S120" s="22"/>
      <c r="T120" s="21"/>
      <c r="U120" s="21"/>
      <c r="V120" s="21"/>
      <c r="W120" s="21"/>
      <c r="X120" s="21"/>
      <c r="Y120" s="21"/>
      <c r="Z120" s="2"/>
      <c r="AA120" s="2"/>
      <c r="AB120" s="2"/>
      <c r="AC120" s="2"/>
      <c r="AD120" s="2"/>
      <c r="AE120" s="2"/>
      <c r="AF120" s="5"/>
    </row>
    <row r="121" spans="1:32" x14ac:dyDescent="0.3">
      <c r="A121" s="29"/>
      <c r="B121" s="48"/>
      <c r="C121" s="29"/>
      <c r="D121" s="22"/>
      <c r="E121" s="21"/>
      <c r="F121" s="21"/>
      <c r="G121" s="21"/>
      <c r="H121" s="21"/>
      <c r="I121" s="21"/>
      <c r="J121" s="22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7"/>
      <c r="AA121" s="7"/>
      <c r="AB121" s="7"/>
      <c r="AC121" s="7"/>
      <c r="AD121" s="7"/>
      <c r="AE121" s="7"/>
      <c r="AF121" s="9"/>
    </row>
    <row r="122" spans="1:32" ht="15" thickBot="1" x14ac:dyDescent="0.35">
      <c r="A122" s="21"/>
      <c r="B122" s="49"/>
      <c r="C122" s="21"/>
      <c r="D122" s="22"/>
      <c r="E122" s="21"/>
      <c r="F122" s="37">
        <f t="shared" ref="F122:Y122" si="1">SUM(F9:F121)</f>
        <v>4850</v>
      </c>
      <c r="G122" s="37">
        <f t="shared" si="1"/>
        <v>2850</v>
      </c>
      <c r="H122" s="37">
        <f t="shared" si="1"/>
        <v>3387.8</v>
      </c>
      <c r="I122" s="37">
        <f t="shared" si="1"/>
        <v>-27.099999999999998</v>
      </c>
      <c r="J122" s="37">
        <f t="shared" si="1"/>
        <v>0</v>
      </c>
      <c r="K122" s="37">
        <f t="shared" si="1"/>
        <v>0</v>
      </c>
      <c r="L122" s="37">
        <f t="shared" si="1"/>
        <v>-91.72</v>
      </c>
      <c r="M122" s="37">
        <f t="shared" si="1"/>
        <v>-475.02</v>
      </c>
      <c r="N122" s="37">
        <f t="shared" si="1"/>
        <v>-2995.08</v>
      </c>
      <c r="O122" s="37">
        <f t="shared" si="1"/>
        <v>0</v>
      </c>
      <c r="P122" s="37">
        <f t="shared" si="1"/>
        <v>0</v>
      </c>
      <c r="Q122" s="37">
        <f t="shared" si="1"/>
        <v>0</v>
      </c>
      <c r="R122" s="37">
        <f t="shared" si="1"/>
        <v>0</v>
      </c>
      <c r="S122" s="37">
        <f t="shared" si="1"/>
        <v>0</v>
      </c>
      <c r="T122" s="37">
        <f t="shared" si="1"/>
        <v>-2000.29</v>
      </c>
      <c r="U122" s="37">
        <f t="shared" si="1"/>
        <v>0</v>
      </c>
      <c r="V122" s="37">
        <f t="shared" si="1"/>
        <v>0</v>
      </c>
      <c r="W122" s="37">
        <f t="shared" si="1"/>
        <v>0</v>
      </c>
      <c r="X122" s="37">
        <f t="shared" si="1"/>
        <v>0</v>
      </c>
      <c r="Y122" s="37">
        <f t="shared" si="1"/>
        <v>0</v>
      </c>
      <c r="Z122" s="18">
        <f t="shared" ref="Z122:AF122" si="2">SUM(Z120:Z121)</f>
        <v>0</v>
      </c>
      <c r="AA122" s="18">
        <f t="shared" si="2"/>
        <v>0</v>
      </c>
      <c r="AB122" s="18">
        <f t="shared" si="2"/>
        <v>0</v>
      </c>
      <c r="AC122" s="18">
        <f t="shared" si="2"/>
        <v>0</v>
      </c>
      <c r="AD122" s="18">
        <f t="shared" si="2"/>
        <v>0</v>
      </c>
      <c r="AE122" s="18">
        <f t="shared" si="2"/>
        <v>0</v>
      </c>
      <c r="AF122" s="18">
        <f t="shared" si="2"/>
        <v>0</v>
      </c>
    </row>
    <row r="123" spans="1:32" ht="15" thickTop="1" x14ac:dyDescent="0.3">
      <c r="B123" s="50"/>
      <c r="L123" s="4"/>
      <c r="M123" s="4"/>
      <c r="N123" s="4"/>
      <c r="S123" s="37"/>
    </row>
    <row r="124" spans="1:32" x14ac:dyDescent="0.3">
      <c r="B124" s="51"/>
      <c r="E124" s="52" t="s">
        <v>84</v>
      </c>
      <c r="F124" s="4">
        <f>SUM(F122:Y122)</f>
        <v>5498.5899999999992</v>
      </c>
    </row>
    <row r="125" spans="1:32" x14ac:dyDescent="0.3">
      <c r="B125" s="51"/>
      <c r="E125" s="74"/>
      <c r="F125" s="3"/>
    </row>
    <row r="126" spans="1:32" x14ac:dyDescent="0.3">
      <c r="B126" s="51"/>
      <c r="F126" s="71"/>
    </row>
    <row r="127" spans="1:32" x14ac:dyDescent="0.3">
      <c r="B127" s="51"/>
    </row>
    <row r="128" spans="1:32" x14ac:dyDescent="0.3">
      <c r="B128" s="51"/>
    </row>
    <row r="129" spans="2:2" x14ac:dyDescent="0.3">
      <c r="B129" s="51"/>
    </row>
    <row r="130" spans="2:2" x14ac:dyDescent="0.3">
      <c r="B130" s="51"/>
    </row>
    <row r="131" spans="2:2" x14ac:dyDescent="0.3">
      <c r="B131" s="51"/>
    </row>
  </sheetData>
  <autoFilter ref="A11:H118"/>
  <mergeCells count="11">
    <mergeCell ref="N7:N8"/>
    <mergeCell ref="F6:H6"/>
    <mergeCell ref="I6:Y6"/>
    <mergeCell ref="F7:F8"/>
    <mergeCell ref="G7:G8"/>
    <mergeCell ref="H7:H8"/>
    <mergeCell ref="I7:I8"/>
    <mergeCell ref="J7:J8"/>
    <mergeCell ref="K7:K8"/>
    <mergeCell ref="L7:L8"/>
    <mergeCell ref="M7:M8"/>
  </mergeCells>
  <conditionalFormatting sqref="A1:A1048576">
    <cfRule type="duplicateValues" dxfId="6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workbookViewId="0">
      <pane xSplit="5" ySplit="10" topLeftCell="F59" activePane="bottomRight" state="frozen"/>
      <selection activeCell="J27" activeCellId="1" sqref="L17 J27"/>
      <selection pane="topRight" activeCell="J27" activeCellId="1" sqref="L17 J27"/>
      <selection pane="bottomLeft" activeCell="J27" activeCellId="1" sqref="L17 J27"/>
      <selection pane="bottomRight" activeCell="G60" sqref="G60:I60"/>
    </sheetView>
  </sheetViews>
  <sheetFormatPr defaultRowHeight="14.4" x14ac:dyDescent="0.3"/>
  <cols>
    <col min="1" max="1" width="11.44140625" customWidth="1"/>
    <col min="2" max="2" width="11.109375" bestFit="1" customWidth="1"/>
    <col min="3" max="3" width="10.6640625" style="51" bestFit="1" customWidth="1"/>
    <col min="4" max="4" width="12.33203125" style="3" bestFit="1" customWidth="1"/>
    <col min="5" max="5" width="75.5546875" bestFit="1" customWidth="1"/>
    <col min="6" max="6" width="13.44140625" customWidth="1"/>
    <col min="7" max="9" width="12.6640625" customWidth="1"/>
    <col min="10" max="10" width="12.6640625" style="3" customWidth="1"/>
    <col min="11" max="25" width="12.6640625" customWidth="1"/>
  </cols>
  <sheetData>
    <row r="1" spans="1:25" s="3" customFormat="1" x14ac:dyDescent="0.3">
      <c r="C1" s="43"/>
      <c r="E1" s="15"/>
      <c r="F1" s="10" t="s">
        <v>78</v>
      </c>
      <c r="G1" s="10"/>
      <c r="H1" s="10"/>
      <c r="I1" s="11"/>
      <c r="J1" s="11"/>
    </row>
    <row r="2" spans="1:25" s="3" customFormat="1" x14ac:dyDescent="0.3">
      <c r="C2" s="43"/>
      <c r="E2" s="15"/>
      <c r="F2" s="11" t="s">
        <v>79</v>
      </c>
      <c r="G2" s="10"/>
      <c r="H2" s="10"/>
      <c r="I2" s="11"/>
      <c r="J2" s="11"/>
    </row>
    <row r="3" spans="1:25" s="3" customFormat="1" x14ac:dyDescent="0.3">
      <c r="C3" s="43"/>
      <c r="E3" s="15"/>
      <c r="F3" s="11" t="s">
        <v>380</v>
      </c>
      <c r="G3" s="10"/>
      <c r="H3" s="10"/>
      <c r="I3" s="11"/>
      <c r="J3" s="11"/>
    </row>
    <row r="4" spans="1:25" s="3" customFormat="1" x14ac:dyDescent="0.3">
      <c r="B4" s="20"/>
      <c r="C4" s="85"/>
      <c r="E4" s="31"/>
      <c r="F4" s="11"/>
      <c r="G4" s="10"/>
      <c r="H4" s="10"/>
      <c r="I4" s="11"/>
      <c r="J4" s="11"/>
    </row>
    <row r="5" spans="1:25" s="3" customFormat="1" x14ac:dyDescent="0.3">
      <c r="C5" s="43"/>
      <c r="E5" s="15"/>
      <c r="F5" s="11"/>
      <c r="G5" s="10"/>
      <c r="H5" s="10"/>
      <c r="I5" s="11"/>
      <c r="J5" s="11"/>
    </row>
    <row r="6" spans="1:25" s="3" customFormat="1" x14ac:dyDescent="0.3">
      <c r="A6" s="13"/>
      <c r="B6" s="6"/>
      <c r="C6" s="44"/>
      <c r="D6" s="6"/>
      <c r="E6" s="16"/>
      <c r="F6" s="421" t="s">
        <v>29</v>
      </c>
      <c r="G6" s="422"/>
      <c r="H6" s="422"/>
      <c r="I6" s="423" t="s">
        <v>33</v>
      </c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5"/>
    </row>
    <row r="7" spans="1:25" s="3" customFormat="1" ht="15.75" customHeight="1" x14ac:dyDescent="0.3">
      <c r="A7" s="34" t="s">
        <v>34</v>
      </c>
      <c r="B7" s="12" t="s">
        <v>38</v>
      </c>
      <c r="C7" s="45" t="s">
        <v>35</v>
      </c>
      <c r="D7" s="12" t="s">
        <v>36</v>
      </c>
      <c r="E7" s="109" t="s">
        <v>37</v>
      </c>
      <c r="F7" s="426" t="s">
        <v>374</v>
      </c>
      <c r="G7" s="428" t="s">
        <v>31</v>
      </c>
      <c r="H7" s="426" t="s">
        <v>375</v>
      </c>
      <c r="I7" s="430" t="s">
        <v>376</v>
      </c>
      <c r="J7" s="432" t="s">
        <v>377</v>
      </c>
      <c r="K7" s="430" t="s">
        <v>378</v>
      </c>
      <c r="L7" s="430" t="s">
        <v>379</v>
      </c>
      <c r="M7" s="430" t="s">
        <v>382</v>
      </c>
      <c r="N7" s="430" t="s">
        <v>381</v>
      </c>
      <c r="O7" s="106" t="s">
        <v>74</v>
      </c>
      <c r="P7" s="110" t="s">
        <v>72</v>
      </c>
      <c r="Q7" s="110" t="s">
        <v>82</v>
      </c>
      <c r="R7" s="106" t="s">
        <v>272</v>
      </c>
      <c r="S7" s="106" t="s">
        <v>76</v>
      </c>
      <c r="T7" s="106" t="s">
        <v>77</v>
      </c>
      <c r="U7" s="105" t="s">
        <v>80</v>
      </c>
      <c r="V7" s="105"/>
      <c r="W7" s="112"/>
      <c r="X7" s="112"/>
      <c r="Y7" s="112"/>
    </row>
    <row r="8" spans="1:25" s="3" customFormat="1" x14ac:dyDescent="0.3">
      <c r="A8" s="14"/>
      <c r="B8" s="8"/>
      <c r="C8" s="46"/>
      <c r="D8" s="8"/>
      <c r="E8" s="17"/>
      <c r="F8" s="427"/>
      <c r="G8" s="429"/>
      <c r="H8" s="427" t="s">
        <v>245</v>
      </c>
      <c r="I8" s="431"/>
      <c r="J8" s="433"/>
      <c r="K8" s="431"/>
      <c r="L8" s="431"/>
      <c r="M8" s="431"/>
      <c r="N8" s="431"/>
      <c r="O8" s="108" t="s">
        <v>75</v>
      </c>
      <c r="P8" s="111" t="s">
        <v>73</v>
      </c>
      <c r="Q8" s="111" t="s">
        <v>83</v>
      </c>
      <c r="R8" s="107"/>
      <c r="S8" s="107"/>
      <c r="T8" s="107" t="s">
        <v>73</v>
      </c>
      <c r="U8" s="107" t="s">
        <v>81</v>
      </c>
      <c r="V8" s="107"/>
      <c r="W8" s="107"/>
      <c r="X8" s="107"/>
      <c r="Y8" s="107"/>
    </row>
    <row r="9" spans="1:25" s="3" customFormat="1" x14ac:dyDescent="0.3">
      <c r="A9" s="30"/>
      <c r="B9" s="38"/>
      <c r="C9" s="47"/>
      <c r="D9" s="22">
        <f>D10+D98</f>
        <v>42384.100000000006</v>
      </c>
      <c r="E9" s="25" t="s">
        <v>368</v>
      </c>
      <c r="F9" s="26"/>
      <c r="G9" s="26"/>
      <c r="H9" s="26"/>
      <c r="I9" s="22"/>
      <c r="J9" s="22"/>
      <c r="K9" s="22"/>
      <c r="L9" s="115"/>
      <c r="M9" s="22"/>
      <c r="N9" s="22"/>
      <c r="O9" s="27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3" customFormat="1" x14ac:dyDescent="0.3">
      <c r="A10" s="29"/>
      <c r="B10" s="22"/>
      <c r="C10" s="47"/>
      <c r="D10" s="22">
        <f>SUM(D12:D96)</f>
        <v>-4152.45</v>
      </c>
      <c r="E10" s="28" t="s">
        <v>84</v>
      </c>
      <c r="F10" s="26"/>
      <c r="G10" s="26"/>
      <c r="H10" s="26"/>
      <c r="I10" s="22"/>
      <c r="J10" s="22"/>
      <c r="K10" s="22"/>
      <c r="L10" s="22"/>
      <c r="M10" s="22"/>
      <c r="N10" s="22"/>
      <c r="O10" s="27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3" customFormat="1" x14ac:dyDescent="0.3">
      <c r="A11" s="29"/>
      <c r="B11" s="22"/>
      <c r="C11" s="47"/>
      <c r="D11" s="22"/>
      <c r="E11" s="28"/>
      <c r="F11" s="26"/>
      <c r="G11" s="26"/>
      <c r="H11" s="26"/>
      <c r="I11" s="22"/>
      <c r="J11" s="22"/>
      <c r="K11" s="22"/>
      <c r="L11" s="22"/>
      <c r="M11" s="22"/>
      <c r="N11" s="22"/>
      <c r="O11" s="27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x14ac:dyDescent="0.3">
      <c r="A12" s="29">
        <v>42216</v>
      </c>
      <c r="B12" s="21" t="s">
        <v>449</v>
      </c>
      <c r="C12" s="39" t="s">
        <v>450</v>
      </c>
      <c r="D12" s="96">
        <v>240</v>
      </c>
      <c r="E12" s="21" t="s">
        <v>389</v>
      </c>
      <c r="F12" s="41">
        <f t="shared" ref="F12:F13" si="0">D12</f>
        <v>240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3">
      <c r="A13" s="29">
        <v>42216</v>
      </c>
      <c r="B13" s="21" t="s">
        <v>61</v>
      </c>
      <c r="C13" s="39" t="s">
        <v>448</v>
      </c>
      <c r="D13" s="96">
        <v>20</v>
      </c>
      <c r="E13" s="21" t="s">
        <v>11</v>
      </c>
      <c r="F13" s="41">
        <f t="shared" si="0"/>
        <v>20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x14ac:dyDescent="0.3">
      <c r="A14" s="29">
        <v>42215</v>
      </c>
      <c r="B14" s="21" t="s">
        <v>446</v>
      </c>
      <c r="C14" s="39" t="s">
        <v>447</v>
      </c>
      <c r="D14" s="22">
        <v>240</v>
      </c>
      <c r="E14" s="21" t="s">
        <v>337</v>
      </c>
      <c r="F14" s="22">
        <v>240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/>
      <c r="U14" s="21"/>
      <c r="V14" s="21"/>
      <c r="W14" s="21"/>
      <c r="X14" s="21"/>
      <c r="Y14" s="21"/>
    </row>
    <row r="15" spans="1:25" x14ac:dyDescent="0.3">
      <c r="A15" s="29">
        <v>42215</v>
      </c>
      <c r="B15" s="21" t="s">
        <v>444</v>
      </c>
      <c r="C15" s="39" t="s">
        <v>445</v>
      </c>
      <c r="D15" s="22">
        <v>120</v>
      </c>
      <c r="E15" s="21" t="s">
        <v>338</v>
      </c>
      <c r="F15" s="22">
        <v>120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x14ac:dyDescent="0.3">
      <c r="A16" s="29">
        <v>42214</v>
      </c>
      <c r="B16" s="21" t="s">
        <v>94</v>
      </c>
      <c r="C16" s="39" t="s">
        <v>443</v>
      </c>
      <c r="D16" s="22">
        <v>240</v>
      </c>
      <c r="E16" s="21" t="s">
        <v>339</v>
      </c>
      <c r="F16" s="22">
        <v>240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3">
      <c r="A17" s="29">
        <v>42214</v>
      </c>
      <c r="B17" s="21" t="s">
        <v>441</v>
      </c>
      <c r="C17" s="39" t="s">
        <v>442</v>
      </c>
      <c r="D17" s="22">
        <v>240</v>
      </c>
      <c r="E17" s="21" t="s">
        <v>340</v>
      </c>
      <c r="F17" s="22">
        <v>240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/>
      <c r="U17" s="21"/>
      <c r="V17" s="21"/>
      <c r="W17" s="21"/>
      <c r="X17" s="21"/>
      <c r="Y17" s="21"/>
    </row>
    <row r="18" spans="1:25" x14ac:dyDescent="0.3">
      <c r="A18" s="29">
        <v>42213</v>
      </c>
      <c r="B18" s="21" t="s">
        <v>58</v>
      </c>
      <c r="C18" s="39" t="s">
        <v>440</v>
      </c>
      <c r="D18" s="22">
        <v>20</v>
      </c>
      <c r="E18" s="21" t="s">
        <v>12</v>
      </c>
      <c r="F18" s="22">
        <v>20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T18" s="21"/>
      <c r="U18" s="21"/>
      <c r="V18" s="21"/>
      <c r="W18" s="21"/>
      <c r="X18" s="21"/>
      <c r="Y18" s="21"/>
    </row>
    <row r="19" spans="1:25" x14ac:dyDescent="0.3">
      <c r="A19" s="29">
        <v>42213</v>
      </c>
      <c r="B19" s="21" t="s">
        <v>57</v>
      </c>
      <c r="C19" s="39" t="s">
        <v>439</v>
      </c>
      <c r="D19" s="22">
        <v>20</v>
      </c>
      <c r="E19" s="21" t="s">
        <v>13</v>
      </c>
      <c r="F19" s="22">
        <v>20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  <c r="T19" s="21"/>
      <c r="U19" s="21"/>
      <c r="V19" s="21"/>
      <c r="W19" s="21"/>
      <c r="X19" s="21"/>
      <c r="Y19" s="21"/>
    </row>
    <row r="20" spans="1:25" x14ac:dyDescent="0.3">
      <c r="A20" s="29">
        <v>42213</v>
      </c>
      <c r="B20" s="21" t="s">
        <v>56</v>
      </c>
      <c r="C20" s="39" t="s">
        <v>438</v>
      </c>
      <c r="D20" s="22">
        <v>20</v>
      </c>
      <c r="E20" s="21" t="s">
        <v>14</v>
      </c>
      <c r="F20" s="22">
        <v>20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21"/>
      <c r="U20" s="21"/>
      <c r="V20" s="21"/>
      <c r="W20" s="21"/>
      <c r="X20" s="21"/>
      <c r="Y20" s="21"/>
    </row>
    <row r="21" spans="1:25" x14ac:dyDescent="0.3">
      <c r="A21" s="29">
        <v>42212</v>
      </c>
      <c r="B21" s="21"/>
      <c r="C21" s="39"/>
      <c r="D21" s="75">
        <v>1000</v>
      </c>
      <c r="E21" s="42" t="s">
        <v>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  <c r="T21" s="21"/>
      <c r="U21" s="21"/>
      <c r="V21" s="21"/>
      <c r="W21" s="21"/>
      <c r="X21" s="21"/>
      <c r="Y21" s="21"/>
    </row>
    <row r="22" spans="1:25" x14ac:dyDescent="0.3">
      <c r="A22" s="29"/>
      <c r="B22" s="21" t="s">
        <v>373</v>
      </c>
      <c r="C22" s="47" t="s">
        <v>275</v>
      </c>
      <c r="D22" s="22"/>
      <c r="E22" s="84" t="s">
        <v>276</v>
      </c>
      <c r="F22" s="32">
        <v>40</v>
      </c>
      <c r="G22" s="3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  <c r="T22" s="21"/>
      <c r="U22" s="21"/>
      <c r="V22" s="21"/>
      <c r="W22" s="21"/>
      <c r="X22" s="21"/>
      <c r="Y22" s="21"/>
    </row>
    <row r="23" spans="1:25" x14ac:dyDescent="0.3">
      <c r="A23" s="29"/>
      <c r="B23" s="21" t="s">
        <v>93</v>
      </c>
      <c r="C23" s="47" t="s">
        <v>316</v>
      </c>
      <c r="D23" s="22"/>
      <c r="E23" s="84" t="s">
        <v>214</v>
      </c>
      <c r="F23" s="32"/>
      <c r="G23" s="32">
        <v>20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1"/>
      <c r="U23" s="21"/>
      <c r="V23" s="21"/>
      <c r="W23" s="21"/>
      <c r="X23" s="21"/>
      <c r="Y23" s="21"/>
    </row>
    <row r="24" spans="1:25" x14ac:dyDescent="0.3">
      <c r="A24" s="29"/>
      <c r="B24" s="21" t="s">
        <v>95</v>
      </c>
      <c r="C24" s="47" t="s">
        <v>317</v>
      </c>
      <c r="D24" s="22"/>
      <c r="E24" s="84" t="s">
        <v>320</v>
      </c>
      <c r="F24" s="32"/>
      <c r="G24" s="32">
        <v>200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  <c r="T24" s="21"/>
      <c r="U24" s="21"/>
      <c r="V24" s="21"/>
      <c r="W24" s="21"/>
      <c r="X24" s="21"/>
      <c r="Y24" s="21"/>
    </row>
    <row r="25" spans="1:25" x14ac:dyDescent="0.3">
      <c r="A25" s="29"/>
      <c r="B25" s="21"/>
      <c r="C25" s="47" t="s">
        <v>318</v>
      </c>
      <c r="D25" s="22"/>
      <c r="E25" s="84" t="s">
        <v>328</v>
      </c>
      <c r="F25" s="32"/>
      <c r="G25" s="32">
        <v>280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21"/>
      <c r="U25" s="21"/>
      <c r="V25" s="21"/>
      <c r="W25" s="21"/>
      <c r="X25" s="21"/>
      <c r="Y25" s="21"/>
    </row>
    <row r="26" spans="1:25" x14ac:dyDescent="0.3">
      <c r="A26" s="29"/>
      <c r="B26" s="21" t="s">
        <v>369</v>
      </c>
      <c r="C26" s="47" t="s">
        <v>319</v>
      </c>
      <c r="D26" s="22"/>
      <c r="E26" s="84" t="s">
        <v>321</v>
      </c>
      <c r="F26" s="32"/>
      <c r="G26" s="32">
        <v>100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  <c r="T26" s="21"/>
      <c r="U26" s="21"/>
      <c r="V26" s="21"/>
      <c r="W26" s="21"/>
      <c r="X26" s="21"/>
      <c r="Y26" s="21"/>
    </row>
    <row r="27" spans="1:25" x14ac:dyDescent="0.3">
      <c r="A27" s="29"/>
      <c r="B27" s="21" t="s">
        <v>370</v>
      </c>
      <c r="C27" s="47" t="s">
        <v>322</v>
      </c>
      <c r="D27" s="22"/>
      <c r="E27" s="84" t="s">
        <v>323</v>
      </c>
      <c r="F27" s="32">
        <v>200</v>
      </c>
      <c r="G27" s="3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21"/>
      <c r="U27" s="21"/>
      <c r="V27" s="21"/>
      <c r="W27" s="21"/>
      <c r="X27" s="21"/>
      <c r="Y27" s="21"/>
    </row>
    <row r="28" spans="1:25" x14ac:dyDescent="0.3">
      <c r="A28" s="29"/>
      <c r="B28" s="21" t="s">
        <v>371</v>
      </c>
      <c r="C28" s="47" t="s">
        <v>324</v>
      </c>
      <c r="D28" s="22"/>
      <c r="E28" s="84" t="s">
        <v>326</v>
      </c>
      <c r="F28" s="32">
        <v>120</v>
      </c>
      <c r="G28" s="3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1"/>
      <c r="U28" s="21"/>
      <c r="V28" s="21"/>
      <c r="W28" s="21"/>
      <c r="X28" s="21"/>
      <c r="Y28" s="21"/>
    </row>
    <row r="29" spans="1:25" x14ac:dyDescent="0.3">
      <c r="A29" s="29"/>
      <c r="B29" s="21" t="s">
        <v>372</v>
      </c>
      <c r="C29" s="47" t="s">
        <v>325</v>
      </c>
      <c r="D29" s="22"/>
      <c r="E29" s="84" t="s">
        <v>327</v>
      </c>
      <c r="F29" s="32">
        <v>20</v>
      </c>
      <c r="G29" s="3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21"/>
      <c r="U29" s="21"/>
      <c r="V29" s="21"/>
      <c r="W29" s="21"/>
      <c r="X29" s="21"/>
      <c r="Y29" s="21"/>
    </row>
    <row r="30" spans="1:25" x14ac:dyDescent="0.3">
      <c r="A30" s="29"/>
      <c r="B30" s="21" t="s">
        <v>369</v>
      </c>
      <c r="C30" s="47" t="s">
        <v>483</v>
      </c>
      <c r="D30" s="22"/>
      <c r="E30" s="104" t="s">
        <v>330</v>
      </c>
      <c r="F30" s="32">
        <v>20</v>
      </c>
      <c r="G30" s="32"/>
      <c r="H30" s="37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  <c r="T30" s="21"/>
      <c r="U30" s="21"/>
      <c r="V30" s="21"/>
      <c r="W30" s="21"/>
      <c r="X30" s="21"/>
      <c r="Y30" s="21"/>
    </row>
    <row r="31" spans="1:25" x14ac:dyDescent="0.3">
      <c r="A31" s="29">
        <v>42212</v>
      </c>
      <c r="B31" s="21" t="s">
        <v>90</v>
      </c>
      <c r="C31" s="39" t="s">
        <v>437</v>
      </c>
      <c r="D31" s="22">
        <v>120</v>
      </c>
      <c r="E31" s="21" t="s">
        <v>89</v>
      </c>
      <c r="F31" s="22">
        <v>120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21"/>
      <c r="U31" s="21"/>
      <c r="V31" s="21"/>
      <c r="W31" s="21"/>
      <c r="X31" s="21"/>
      <c r="Y31" s="21"/>
    </row>
    <row r="32" spans="1:25" x14ac:dyDescent="0.3">
      <c r="A32" s="29">
        <v>42212</v>
      </c>
      <c r="B32" s="21" t="s">
        <v>435</v>
      </c>
      <c r="C32" s="39" t="s">
        <v>436</v>
      </c>
      <c r="D32" s="22">
        <v>120</v>
      </c>
      <c r="E32" s="21" t="s">
        <v>341</v>
      </c>
      <c r="F32" s="22">
        <v>120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  <c r="T32" s="21"/>
      <c r="U32" s="21"/>
      <c r="V32" s="21"/>
      <c r="W32" s="21"/>
      <c r="X32" s="21"/>
      <c r="Y32" s="21"/>
    </row>
    <row r="33" spans="1:25" x14ac:dyDescent="0.3">
      <c r="A33" s="29">
        <v>42212</v>
      </c>
      <c r="B33" s="21" t="s">
        <v>59</v>
      </c>
      <c r="C33" s="39" t="s">
        <v>434</v>
      </c>
      <c r="D33" s="22">
        <v>30</v>
      </c>
      <c r="E33" s="21" t="s">
        <v>15</v>
      </c>
      <c r="F33" s="22">
        <v>30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21"/>
      <c r="U33" s="21"/>
      <c r="V33" s="21"/>
      <c r="W33" s="21"/>
      <c r="X33" s="21"/>
      <c r="Y33" s="21"/>
    </row>
    <row r="34" spans="1:25" x14ac:dyDescent="0.3">
      <c r="A34" s="29">
        <v>42212</v>
      </c>
      <c r="B34" s="21" t="s">
        <v>101</v>
      </c>
      <c r="C34" s="39" t="s">
        <v>433</v>
      </c>
      <c r="D34" s="22">
        <v>20</v>
      </c>
      <c r="E34" s="21" t="s">
        <v>107</v>
      </c>
      <c r="F34" s="22">
        <v>20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  <c r="T34" s="21"/>
      <c r="U34" s="21"/>
      <c r="V34" s="21"/>
      <c r="W34" s="21"/>
      <c r="X34" s="21"/>
      <c r="Y34" s="21"/>
    </row>
    <row r="35" spans="1:25" x14ac:dyDescent="0.3">
      <c r="A35" s="29">
        <v>42212</v>
      </c>
      <c r="B35" s="21" t="s">
        <v>64</v>
      </c>
      <c r="C35" s="39" t="s">
        <v>432</v>
      </c>
      <c r="D35" s="22">
        <v>20</v>
      </c>
      <c r="E35" s="21" t="s">
        <v>17</v>
      </c>
      <c r="F35" s="22">
        <v>20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/>
      <c r="T35" s="21"/>
      <c r="U35" s="21"/>
      <c r="V35" s="21"/>
      <c r="W35" s="21"/>
      <c r="X35" s="21"/>
      <c r="Y35" s="21"/>
    </row>
    <row r="36" spans="1:25" x14ac:dyDescent="0.3">
      <c r="A36" s="29">
        <v>42209</v>
      </c>
      <c r="B36" s="21"/>
      <c r="C36" s="39"/>
      <c r="D36" s="22">
        <v>-3</v>
      </c>
      <c r="E36" s="21" t="s">
        <v>108</v>
      </c>
      <c r="F36" s="21"/>
      <c r="G36" s="21"/>
      <c r="H36" s="21"/>
      <c r="I36" s="22">
        <v>-3</v>
      </c>
      <c r="J36" s="21"/>
      <c r="K36" s="21"/>
      <c r="L36" s="21"/>
      <c r="M36" s="21"/>
      <c r="N36" s="21"/>
      <c r="O36" s="21"/>
      <c r="P36" s="21"/>
      <c r="Q36" s="21"/>
      <c r="R36" s="21"/>
      <c r="S36" s="22"/>
      <c r="T36" s="21"/>
      <c r="U36" s="21"/>
      <c r="V36" s="21"/>
      <c r="W36" s="21"/>
      <c r="X36" s="21"/>
      <c r="Y36" s="21"/>
    </row>
    <row r="37" spans="1:25" x14ac:dyDescent="0.3">
      <c r="A37" s="29">
        <v>42209</v>
      </c>
      <c r="B37" s="21"/>
      <c r="C37" s="39"/>
      <c r="D37" s="22">
        <v>-2.6</v>
      </c>
      <c r="E37" s="21" t="s">
        <v>28</v>
      </c>
      <c r="F37" s="21"/>
      <c r="G37" s="21"/>
      <c r="H37" s="21"/>
      <c r="I37" s="22">
        <v>-2.6</v>
      </c>
      <c r="J37" s="21"/>
      <c r="K37" s="21"/>
      <c r="L37" s="21"/>
      <c r="M37" s="21"/>
      <c r="N37" s="21"/>
      <c r="O37" s="21"/>
      <c r="P37" s="21"/>
      <c r="Q37" s="21"/>
      <c r="R37" s="21"/>
      <c r="S37" s="22"/>
      <c r="T37" s="21"/>
      <c r="U37" s="21"/>
      <c r="V37" s="21"/>
      <c r="W37" s="21"/>
      <c r="X37" s="21"/>
      <c r="Y37" s="21"/>
    </row>
    <row r="38" spans="1:25" x14ac:dyDescent="0.3">
      <c r="A38" s="29">
        <v>42209</v>
      </c>
      <c r="B38" s="21"/>
      <c r="C38" s="39"/>
      <c r="D38" s="22">
        <v>-8.6</v>
      </c>
      <c r="E38" s="21" t="s">
        <v>331</v>
      </c>
      <c r="F38" s="21"/>
      <c r="G38" s="21"/>
      <c r="H38" s="21"/>
      <c r="I38" s="22">
        <v>-8.6</v>
      </c>
      <c r="J38" s="21"/>
      <c r="K38" s="21"/>
      <c r="L38" s="21"/>
      <c r="M38" s="21"/>
      <c r="N38" s="21"/>
      <c r="O38" s="21"/>
      <c r="P38" s="21"/>
      <c r="Q38" s="21"/>
      <c r="R38" s="21"/>
      <c r="S38" s="22"/>
      <c r="T38" s="21"/>
      <c r="U38" s="21"/>
      <c r="V38" s="21"/>
      <c r="W38" s="21"/>
      <c r="X38" s="21"/>
      <c r="Y38" s="21"/>
    </row>
    <row r="39" spans="1:25" x14ac:dyDescent="0.3">
      <c r="A39" s="29">
        <v>42209</v>
      </c>
      <c r="B39" s="21"/>
      <c r="C39" s="39"/>
      <c r="D39" s="22">
        <v>-5</v>
      </c>
      <c r="E39" s="21" t="s">
        <v>332</v>
      </c>
      <c r="F39" s="21"/>
      <c r="G39" s="21"/>
      <c r="H39" s="21"/>
      <c r="I39" s="22">
        <v>-5</v>
      </c>
      <c r="J39" s="21"/>
      <c r="K39" s="21"/>
      <c r="L39" s="21"/>
      <c r="M39" s="21"/>
      <c r="N39" s="21"/>
      <c r="O39" s="21"/>
      <c r="P39" s="21"/>
      <c r="Q39" s="21"/>
      <c r="R39" s="21"/>
      <c r="S39" s="22"/>
      <c r="T39" s="21"/>
      <c r="U39" s="21"/>
      <c r="V39" s="21"/>
      <c r="W39" s="21"/>
      <c r="X39" s="21"/>
      <c r="Y39" s="21"/>
    </row>
    <row r="40" spans="1:25" x14ac:dyDescent="0.3">
      <c r="A40" s="29">
        <v>42209</v>
      </c>
      <c r="B40" s="21"/>
      <c r="C40" s="39"/>
      <c r="D40" s="22">
        <v>3.42</v>
      </c>
      <c r="E40" s="21" t="s">
        <v>16</v>
      </c>
      <c r="F40" s="21"/>
      <c r="G40" s="21"/>
      <c r="H40" s="22">
        <v>3.42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2"/>
      <c r="T40" s="21"/>
      <c r="U40" s="21"/>
      <c r="V40" s="21"/>
      <c r="W40" s="21"/>
      <c r="X40" s="21"/>
      <c r="Y40" s="21"/>
    </row>
    <row r="41" spans="1:25" x14ac:dyDescent="0.3">
      <c r="A41" s="29">
        <v>42209</v>
      </c>
      <c r="B41" s="21"/>
      <c r="C41" s="39"/>
      <c r="D41" s="22">
        <v>-4942.53</v>
      </c>
      <c r="E41" s="21" t="s">
        <v>383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2">
        <v>-4942.53</v>
      </c>
      <c r="T41" s="21"/>
      <c r="U41" s="21"/>
      <c r="V41" s="21"/>
      <c r="W41" s="21"/>
      <c r="X41" s="21"/>
      <c r="Y41" s="21"/>
    </row>
    <row r="42" spans="1:25" x14ac:dyDescent="0.3">
      <c r="A42" s="29">
        <v>42209</v>
      </c>
      <c r="B42" s="21" t="s">
        <v>55</v>
      </c>
      <c r="C42" s="39" t="s">
        <v>431</v>
      </c>
      <c r="D42" s="22">
        <v>20</v>
      </c>
      <c r="E42" s="21" t="s">
        <v>19</v>
      </c>
      <c r="F42" s="37">
        <f>D42</f>
        <v>20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2"/>
      <c r="T42" s="21"/>
      <c r="U42" s="21"/>
      <c r="V42" s="21"/>
      <c r="W42" s="21"/>
      <c r="X42" s="21"/>
      <c r="Y42" s="21"/>
    </row>
    <row r="43" spans="1:25" x14ac:dyDescent="0.3">
      <c r="A43" s="29">
        <v>42208</v>
      </c>
      <c r="B43" s="21"/>
      <c r="C43" s="39"/>
      <c r="D43" s="22">
        <v>-684.35</v>
      </c>
      <c r="E43" s="21" t="s">
        <v>384</v>
      </c>
      <c r="F43" s="21"/>
      <c r="G43" s="21"/>
      <c r="H43" s="21"/>
      <c r="I43" s="21"/>
      <c r="J43" s="21"/>
      <c r="K43" s="22">
        <v>-684.35</v>
      </c>
      <c r="L43" s="21"/>
      <c r="M43" s="21"/>
      <c r="N43" s="21"/>
      <c r="O43" s="21"/>
      <c r="P43" s="21"/>
      <c r="Q43" s="21"/>
      <c r="R43" s="21"/>
      <c r="S43" s="22"/>
      <c r="T43" s="21"/>
      <c r="U43" s="21"/>
      <c r="V43" s="21"/>
      <c r="W43" s="21"/>
      <c r="X43" s="21"/>
      <c r="Y43" s="21"/>
    </row>
    <row r="44" spans="1:25" x14ac:dyDescent="0.3">
      <c r="A44" s="29">
        <v>42208</v>
      </c>
      <c r="B44" s="21" t="s">
        <v>54</v>
      </c>
      <c r="C44" s="39" t="s">
        <v>430</v>
      </c>
      <c r="D44" s="22">
        <v>20</v>
      </c>
      <c r="E44" s="21" t="s">
        <v>18</v>
      </c>
      <c r="F44" s="37">
        <f>D44</f>
        <v>20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2"/>
      <c r="T44" s="21"/>
      <c r="U44" s="21"/>
      <c r="V44" s="21"/>
      <c r="W44" s="21"/>
      <c r="X44" s="21"/>
      <c r="Y44" s="21"/>
    </row>
    <row r="45" spans="1:25" x14ac:dyDescent="0.3">
      <c r="A45" s="29">
        <v>42207</v>
      </c>
      <c r="B45" s="21" t="s">
        <v>428</v>
      </c>
      <c r="C45" s="39" t="s">
        <v>429</v>
      </c>
      <c r="D45" s="22">
        <v>20</v>
      </c>
      <c r="E45" s="21" t="s">
        <v>333</v>
      </c>
      <c r="F45" s="37">
        <f t="shared" ref="F45:F59" si="1">D45</f>
        <v>20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2"/>
      <c r="T45" s="21"/>
      <c r="U45" s="21"/>
      <c r="V45" s="21"/>
      <c r="W45" s="21"/>
      <c r="X45" s="21"/>
      <c r="Y45" s="21"/>
    </row>
    <row r="46" spans="1:25" x14ac:dyDescent="0.3">
      <c r="A46" s="29">
        <v>42206</v>
      </c>
      <c r="B46" s="21" t="s">
        <v>53</v>
      </c>
      <c r="C46" s="39" t="s">
        <v>427</v>
      </c>
      <c r="D46" s="22">
        <v>50</v>
      </c>
      <c r="E46" s="21" t="s">
        <v>20</v>
      </c>
      <c r="F46" s="37">
        <f t="shared" si="1"/>
        <v>50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2"/>
      <c r="T46" s="21"/>
      <c r="U46" s="21"/>
      <c r="V46" s="21"/>
      <c r="W46" s="21"/>
      <c r="X46" s="21"/>
      <c r="Y46" s="21"/>
    </row>
    <row r="47" spans="1:25" x14ac:dyDescent="0.3">
      <c r="A47" s="29">
        <v>42206</v>
      </c>
      <c r="B47" s="21" t="s">
        <v>51</v>
      </c>
      <c r="C47" s="39" t="s">
        <v>426</v>
      </c>
      <c r="D47" s="22">
        <v>20</v>
      </c>
      <c r="E47" s="21" t="s">
        <v>21</v>
      </c>
      <c r="F47" s="37">
        <f t="shared" si="1"/>
        <v>20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2"/>
      <c r="T47" s="21"/>
      <c r="U47" s="21"/>
      <c r="V47" s="21"/>
      <c r="W47" s="21"/>
      <c r="X47" s="21"/>
      <c r="Y47" s="21"/>
    </row>
    <row r="48" spans="1:25" x14ac:dyDescent="0.3">
      <c r="A48" s="29">
        <v>42205</v>
      </c>
      <c r="B48" s="21" t="s">
        <v>65</v>
      </c>
      <c r="C48" s="39" t="s">
        <v>425</v>
      </c>
      <c r="D48" s="22">
        <v>100</v>
      </c>
      <c r="E48" s="21" t="s">
        <v>5</v>
      </c>
      <c r="F48" s="37">
        <f t="shared" si="1"/>
        <v>100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2"/>
      <c r="T48" s="21"/>
      <c r="U48" s="21"/>
      <c r="V48" s="21"/>
      <c r="W48" s="21"/>
      <c r="X48" s="21"/>
      <c r="Y48" s="21"/>
    </row>
    <row r="49" spans="1:25" x14ac:dyDescent="0.3">
      <c r="A49" s="29">
        <v>42205</v>
      </c>
      <c r="B49" s="21" t="s">
        <v>50</v>
      </c>
      <c r="C49" s="39" t="s">
        <v>424</v>
      </c>
      <c r="D49" s="22">
        <v>20</v>
      </c>
      <c r="E49" s="21" t="s">
        <v>22</v>
      </c>
      <c r="F49" s="37">
        <f t="shared" si="1"/>
        <v>20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2"/>
      <c r="T49" s="21"/>
      <c r="U49" s="21"/>
      <c r="V49" s="21"/>
      <c r="W49" s="21"/>
      <c r="X49" s="21"/>
      <c r="Y49" s="21"/>
    </row>
    <row r="50" spans="1:25" x14ac:dyDescent="0.3">
      <c r="A50" s="29">
        <v>42205</v>
      </c>
      <c r="B50" s="21" t="s">
        <v>97</v>
      </c>
      <c r="C50" s="39" t="s">
        <v>423</v>
      </c>
      <c r="D50" s="22">
        <v>20</v>
      </c>
      <c r="E50" s="21" t="s">
        <v>98</v>
      </c>
      <c r="F50" s="37">
        <f t="shared" si="1"/>
        <v>20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2"/>
      <c r="T50" s="21"/>
      <c r="U50" s="21"/>
      <c r="V50" s="21"/>
      <c r="W50" s="21"/>
      <c r="X50" s="21"/>
      <c r="Y50" s="21"/>
    </row>
    <row r="51" spans="1:25" x14ac:dyDescent="0.3">
      <c r="A51" s="29">
        <v>42205</v>
      </c>
      <c r="B51" s="21" t="s">
        <v>52</v>
      </c>
      <c r="C51" s="39" t="s">
        <v>422</v>
      </c>
      <c r="D51" s="22">
        <v>20</v>
      </c>
      <c r="E51" s="21" t="s">
        <v>23</v>
      </c>
      <c r="F51" s="37">
        <f t="shared" si="1"/>
        <v>20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2"/>
      <c r="T51" s="21"/>
      <c r="U51" s="21"/>
      <c r="V51" s="21"/>
      <c r="W51" s="21"/>
      <c r="X51" s="21"/>
      <c r="Y51" s="21"/>
    </row>
    <row r="52" spans="1:25" x14ac:dyDescent="0.3">
      <c r="A52" s="29">
        <v>42205</v>
      </c>
      <c r="B52" s="21" t="s">
        <v>420</v>
      </c>
      <c r="C52" s="39" t="s">
        <v>421</v>
      </c>
      <c r="D52" s="22">
        <v>20</v>
      </c>
      <c r="E52" s="21" t="s">
        <v>248</v>
      </c>
      <c r="F52" s="37">
        <f t="shared" si="1"/>
        <v>20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2"/>
      <c r="T52" s="21"/>
      <c r="U52" s="21"/>
      <c r="V52" s="21"/>
      <c r="W52" s="21"/>
      <c r="X52" s="21"/>
      <c r="Y52" s="21"/>
    </row>
    <row r="53" spans="1:25" x14ac:dyDescent="0.3">
      <c r="A53" s="29">
        <v>42205</v>
      </c>
      <c r="B53" s="21" t="s">
        <v>419</v>
      </c>
      <c r="C53" s="39" t="s">
        <v>466</v>
      </c>
      <c r="D53" s="22">
        <v>20</v>
      </c>
      <c r="E53" s="21" t="s">
        <v>247</v>
      </c>
      <c r="F53" s="37">
        <f t="shared" si="1"/>
        <v>20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2"/>
      <c r="T53" s="21"/>
      <c r="U53" s="21"/>
      <c r="V53" s="21"/>
      <c r="W53" s="21"/>
      <c r="X53" s="21"/>
      <c r="Y53" s="21"/>
    </row>
    <row r="54" spans="1:25" x14ac:dyDescent="0.3">
      <c r="A54" s="29">
        <v>42205</v>
      </c>
      <c r="B54" s="21" t="s">
        <v>63</v>
      </c>
      <c r="C54" s="39" t="s">
        <v>418</v>
      </c>
      <c r="D54" s="22">
        <v>20</v>
      </c>
      <c r="E54" s="21" t="s">
        <v>26</v>
      </c>
      <c r="F54" s="37">
        <f t="shared" si="1"/>
        <v>20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2"/>
      <c r="T54" s="21"/>
      <c r="U54" s="21"/>
      <c r="V54" s="21"/>
      <c r="W54" s="21"/>
      <c r="X54" s="21"/>
      <c r="Y54" s="21"/>
    </row>
    <row r="55" spans="1:25" x14ac:dyDescent="0.3">
      <c r="A55" s="29">
        <v>42201</v>
      </c>
      <c r="B55" s="21" t="s">
        <v>47</v>
      </c>
      <c r="C55" s="39" t="s">
        <v>417</v>
      </c>
      <c r="D55" s="22">
        <v>20</v>
      </c>
      <c r="E55" s="21" t="s">
        <v>25</v>
      </c>
      <c r="F55" s="37">
        <f t="shared" si="1"/>
        <v>20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2"/>
      <c r="T55" s="21"/>
      <c r="U55" s="21"/>
      <c r="V55" s="21"/>
      <c r="W55" s="21"/>
      <c r="X55" s="21"/>
      <c r="Y55" s="21"/>
    </row>
    <row r="56" spans="1:25" x14ac:dyDescent="0.3">
      <c r="A56" s="29">
        <v>42201</v>
      </c>
      <c r="B56" s="21" t="s">
        <v>415</v>
      </c>
      <c r="C56" s="39" t="s">
        <v>416</v>
      </c>
      <c r="D56" s="22">
        <v>20</v>
      </c>
      <c r="E56" s="21" t="s">
        <v>200</v>
      </c>
      <c r="F56" s="37">
        <f t="shared" si="1"/>
        <v>20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2"/>
      <c r="T56" s="21"/>
      <c r="U56" s="21"/>
      <c r="V56" s="21"/>
      <c r="W56" s="21"/>
      <c r="X56" s="21"/>
      <c r="Y56" s="21"/>
    </row>
    <row r="57" spans="1:25" x14ac:dyDescent="0.3">
      <c r="A57" s="29">
        <v>42201</v>
      </c>
      <c r="B57" s="21" t="s">
        <v>48</v>
      </c>
      <c r="C57" s="39" t="s">
        <v>414</v>
      </c>
      <c r="D57" s="22">
        <v>20</v>
      </c>
      <c r="E57" s="21" t="s">
        <v>24</v>
      </c>
      <c r="F57" s="37">
        <f t="shared" si="1"/>
        <v>20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2"/>
      <c r="T57" s="21"/>
      <c r="U57" s="21"/>
      <c r="V57" s="21"/>
      <c r="W57" s="21"/>
      <c r="X57" s="21"/>
      <c r="Y57" s="21"/>
    </row>
    <row r="58" spans="1:25" x14ac:dyDescent="0.3">
      <c r="A58" s="29">
        <v>42201</v>
      </c>
      <c r="B58" s="21" t="s">
        <v>412</v>
      </c>
      <c r="C58" s="39" t="s">
        <v>413</v>
      </c>
      <c r="D58" s="22">
        <v>20</v>
      </c>
      <c r="E58" s="21" t="s">
        <v>334</v>
      </c>
      <c r="F58" s="37">
        <f>D58</f>
        <v>20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2"/>
      <c r="T58" s="21"/>
      <c r="U58" s="21"/>
      <c r="V58" s="21"/>
      <c r="W58" s="21"/>
      <c r="X58" s="21"/>
      <c r="Y58" s="21"/>
    </row>
    <row r="59" spans="1:25" x14ac:dyDescent="0.3">
      <c r="A59" s="29">
        <v>42201</v>
      </c>
      <c r="B59" s="21" t="s">
        <v>410</v>
      </c>
      <c r="C59" s="39" t="s">
        <v>411</v>
      </c>
      <c r="D59" s="22">
        <v>20</v>
      </c>
      <c r="E59" s="21" t="s">
        <v>202</v>
      </c>
      <c r="F59" s="37">
        <f t="shared" si="1"/>
        <v>20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2"/>
      <c r="T59" s="21"/>
      <c r="U59" s="21"/>
      <c r="V59" s="21"/>
      <c r="W59" s="21"/>
      <c r="X59" s="21"/>
      <c r="Y59" s="21"/>
    </row>
    <row r="60" spans="1:25" x14ac:dyDescent="0.3">
      <c r="A60" s="103">
        <v>42200</v>
      </c>
      <c r="B60" s="21"/>
      <c r="C60" s="39"/>
      <c r="D60" s="40">
        <v>1119.5999999999999</v>
      </c>
      <c r="E60" s="73" t="s">
        <v>5430</v>
      </c>
      <c r="F60" s="37">
        <v>1119.5999999999999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40"/>
      <c r="T60" s="21"/>
      <c r="U60" s="21"/>
      <c r="V60" s="21"/>
      <c r="W60" s="21"/>
      <c r="X60" s="21"/>
      <c r="Y60" s="21"/>
    </row>
    <row r="61" spans="1:25" x14ac:dyDescent="0.3">
      <c r="A61" s="29">
        <v>42200</v>
      </c>
      <c r="B61" s="21" t="s">
        <v>408</v>
      </c>
      <c r="C61" s="39" t="s">
        <v>409</v>
      </c>
      <c r="D61" s="22">
        <v>20</v>
      </c>
      <c r="E61" s="21" t="s">
        <v>110</v>
      </c>
      <c r="F61" s="37">
        <f>D61</f>
        <v>20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2"/>
      <c r="T61" s="21"/>
      <c r="U61" s="21"/>
      <c r="V61" s="21"/>
      <c r="W61" s="21"/>
      <c r="X61" s="21"/>
      <c r="Y61" s="21"/>
    </row>
    <row r="62" spans="1:25" x14ac:dyDescent="0.3">
      <c r="A62" s="29">
        <v>42200</v>
      </c>
      <c r="B62" s="21" t="s">
        <v>406</v>
      </c>
      <c r="C62" s="39" t="s">
        <v>407</v>
      </c>
      <c r="D62" s="22">
        <v>20</v>
      </c>
      <c r="E62" s="21" t="s">
        <v>264</v>
      </c>
      <c r="F62" s="37">
        <f t="shared" ref="F62:F67" si="2">D62</f>
        <v>20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2"/>
      <c r="T62" s="21"/>
      <c r="U62" s="21"/>
      <c r="V62" s="21"/>
      <c r="W62" s="21"/>
      <c r="X62" s="21"/>
      <c r="Y62" s="21"/>
    </row>
    <row r="63" spans="1:25" x14ac:dyDescent="0.3">
      <c r="A63" s="29">
        <v>42200</v>
      </c>
      <c r="B63" s="21" t="s">
        <v>400</v>
      </c>
      <c r="C63" s="39" t="s">
        <v>405</v>
      </c>
      <c r="D63" s="22">
        <v>20</v>
      </c>
      <c r="E63" s="21" t="s">
        <v>109</v>
      </c>
      <c r="F63" s="37">
        <f t="shared" si="2"/>
        <v>20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2"/>
      <c r="T63" s="21"/>
      <c r="U63" s="21"/>
      <c r="V63" s="21"/>
      <c r="W63" s="21"/>
      <c r="X63" s="21"/>
      <c r="Y63" s="21"/>
    </row>
    <row r="64" spans="1:25" x14ac:dyDescent="0.3">
      <c r="A64" s="29">
        <v>42200</v>
      </c>
      <c r="B64" s="21" t="s">
        <v>62</v>
      </c>
      <c r="C64" s="39" t="s">
        <v>404</v>
      </c>
      <c r="D64" s="22">
        <v>20</v>
      </c>
      <c r="E64" s="21" t="s">
        <v>27</v>
      </c>
      <c r="F64" s="37">
        <f t="shared" si="2"/>
        <v>20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2"/>
      <c r="T64" s="21"/>
      <c r="U64" s="21"/>
      <c r="V64" s="21"/>
      <c r="W64" s="21"/>
      <c r="X64" s="21"/>
      <c r="Y64" s="21"/>
    </row>
    <row r="65" spans="1:25" x14ac:dyDescent="0.3">
      <c r="A65" s="29">
        <v>42200</v>
      </c>
      <c r="B65" s="21" t="s">
        <v>106</v>
      </c>
      <c r="C65" s="39" t="s">
        <v>403</v>
      </c>
      <c r="D65" s="22">
        <v>20</v>
      </c>
      <c r="E65" s="21" t="s">
        <v>99</v>
      </c>
      <c r="F65" s="37">
        <f t="shared" si="2"/>
        <v>20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2"/>
      <c r="T65" s="21"/>
      <c r="U65" s="21"/>
      <c r="V65" s="21"/>
      <c r="W65" s="21"/>
      <c r="X65" s="21"/>
      <c r="Y65" s="21"/>
    </row>
    <row r="66" spans="1:25" x14ac:dyDescent="0.3">
      <c r="A66" s="29">
        <v>42199</v>
      </c>
      <c r="B66" s="21" t="s">
        <v>399</v>
      </c>
      <c r="C66" s="39" t="s">
        <v>402</v>
      </c>
      <c r="D66" s="22">
        <v>240</v>
      </c>
      <c r="E66" s="21" t="s">
        <v>336</v>
      </c>
      <c r="F66" s="37">
        <f t="shared" si="2"/>
        <v>240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2"/>
      <c r="T66" s="21"/>
      <c r="U66" s="21"/>
      <c r="V66" s="21"/>
      <c r="W66" s="21"/>
      <c r="X66" s="21"/>
      <c r="Y66" s="21"/>
    </row>
    <row r="67" spans="1:25" x14ac:dyDescent="0.3">
      <c r="A67" s="29">
        <v>42199</v>
      </c>
      <c r="B67" s="21" t="s">
        <v>398</v>
      </c>
      <c r="C67" s="39" t="s">
        <v>401</v>
      </c>
      <c r="D67" s="22">
        <v>20</v>
      </c>
      <c r="E67" s="21" t="s">
        <v>243</v>
      </c>
      <c r="F67" s="37">
        <f t="shared" si="2"/>
        <v>20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2"/>
      <c r="T67" s="21"/>
      <c r="U67" s="21"/>
      <c r="V67" s="21"/>
      <c r="W67" s="21"/>
      <c r="X67" s="21"/>
      <c r="Y67" s="21"/>
    </row>
    <row r="68" spans="1:25" x14ac:dyDescent="0.3">
      <c r="A68" s="29">
        <v>42199</v>
      </c>
      <c r="B68" s="21"/>
      <c r="C68" s="39"/>
      <c r="D68" s="22">
        <v>-1666.95</v>
      </c>
      <c r="E68" s="21" t="s">
        <v>3</v>
      </c>
      <c r="F68" s="21"/>
      <c r="G68" s="21"/>
      <c r="H68" s="21"/>
      <c r="I68" s="21"/>
      <c r="J68" s="21"/>
      <c r="K68" s="21"/>
      <c r="L68" s="21"/>
      <c r="M68" s="21"/>
      <c r="N68" s="22">
        <v>-1666.95</v>
      </c>
      <c r="O68" s="21"/>
      <c r="P68" s="21"/>
      <c r="Q68" s="21"/>
      <c r="R68" s="21"/>
      <c r="S68" s="22"/>
      <c r="T68" s="21"/>
      <c r="U68" s="21"/>
      <c r="V68" s="21"/>
      <c r="W68" s="21"/>
      <c r="X68" s="21"/>
      <c r="Y68" s="21"/>
    </row>
    <row r="69" spans="1:25" x14ac:dyDescent="0.3">
      <c r="A69" s="29">
        <v>42198</v>
      </c>
      <c r="B69" s="21"/>
      <c r="C69" s="39"/>
      <c r="D69" s="22">
        <v>-372.4</v>
      </c>
      <c r="E69" s="21" t="s">
        <v>385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2"/>
      <c r="T69" s="22">
        <v>-372.4</v>
      </c>
      <c r="U69" s="21"/>
      <c r="V69" s="21"/>
      <c r="W69" s="21"/>
      <c r="X69" s="21"/>
      <c r="Y69" s="21"/>
    </row>
    <row r="70" spans="1:25" x14ac:dyDescent="0.3">
      <c r="A70" s="29">
        <v>42198</v>
      </c>
      <c r="B70" s="21" t="s">
        <v>397</v>
      </c>
      <c r="C70" s="39" t="s">
        <v>312</v>
      </c>
      <c r="D70" s="22">
        <v>240</v>
      </c>
      <c r="E70" s="21" t="s">
        <v>290</v>
      </c>
      <c r="F70" s="37">
        <f>D70</f>
        <v>240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1"/>
      <c r="V70" s="21"/>
      <c r="W70" s="21"/>
      <c r="X70" s="21"/>
      <c r="Y70" s="21"/>
    </row>
    <row r="71" spans="1:25" x14ac:dyDescent="0.3">
      <c r="A71" s="29">
        <v>42198</v>
      </c>
      <c r="B71" s="21" t="s">
        <v>91</v>
      </c>
      <c r="C71" s="39" t="s">
        <v>313</v>
      </c>
      <c r="D71" s="22">
        <v>240</v>
      </c>
      <c r="E71" s="21" t="s">
        <v>291</v>
      </c>
      <c r="F71" s="37">
        <f t="shared" ref="F71:F77" si="3">D71</f>
        <v>240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2"/>
      <c r="T71" s="21"/>
      <c r="U71" s="21"/>
      <c r="V71" s="21"/>
      <c r="W71" s="21"/>
      <c r="X71" s="21"/>
      <c r="Y71" s="21"/>
    </row>
    <row r="72" spans="1:25" x14ac:dyDescent="0.3">
      <c r="A72" s="29">
        <v>42198</v>
      </c>
      <c r="B72" s="21" t="s">
        <v>396</v>
      </c>
      <c r="C72" s="39" t="s">
        <v>314</v>
      </c>
      <c r="D72" s="22">
        <v>60</v>
      </c>
      <c r="E72" s="21" t="s">
        <v>292</v>
      </c>
      <c r="F72" s="37">
        <f t="shared" si="3"/>
        <v>60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2"/>
      <c r="T72" s="21"/>
      <c r="U72" s="21"/>
      <c r="V72" s="21"/>
      <c r="W72" s="21"/>
      <c r="X72" s="21"/>
      <c r="Y72" s="21"/>
    </row>
    <row r="73" spans="1:25" x14ac:dyDescent="0.3">
      <c r="A73" s="29">
        <v>42198</v>
      </c>
      <c r="B73" s="21" t="s">
        <v>45</v>
      </c>
      <c r="C73" s="39" t="s">
        <v>315</v>
      </c>
      <c r="D73" s="22">
        <v>20</v>
      </c>
      <c r="E73" s="21" t="s">
        <v>68</v>
      </c>
      <c r="F73" s="37">
        <f t="shared" si="3"/>
        <v>20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2"/>
      <c r="T73" s="21"/>
      <c r="U73" s="21"/>
      <c r="V73" s="21"/>
      <c r="W73" s="21"/>
      <c r="X73" s="21"/>
      <c r="Y73" s="21"/>
    </row>
    <row r="74" spans="1:25" x14ac:dyDescent="0.3">
      <c r="A74" s="29">
        <v>42198</v>
      </c>
      <c r="B74" s="21" t="s">
        <v>96</v>
      </c>
      <c r="C74" s="39" t="s">
        <v>310</v>
      </c>
      <c r="D74" s="22">
        <v>20</v>
      </c>
      <c r="E74" s="21" t="s">
        <v>92</v>
      </c>
      <c r="F74" s="37">
        <f t="shared" si="3"/>
        <v>20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2"/>
      <c r="T74" s="21"/>
      <c r="U74" s="21"/>
      <c r="V74" s="21"/>
      <c r="W74" s="21"/>
      <c r="X74" s="21"/>
      <c r="Y74" s="21"/>
    </row>
    <row r="75" spans="1:25" x14ac:dyDescent="0.3">
      <c r="A75" s="29">
        <v>42198</v>
      </c>
      <c r="B75" s="21" t="s">
        <v>395</v>
      </c>
      <c r="C75" s="39" t="s">
        <v>311</v>
      </c>
      <c r="D75" s="22">
        <v>240</v>
      </c>
      <c r="E75" s="21" t="s">
        <v>293</v>
      </c>
      <c r="F75" s="37">
        <f t="shared" si="3"/>
        <v>240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2"/>
      <c r="T75" s="21"/>
      <c r="U75" s="21"/>
      <c r="V75" s="21"/>
      <c r="W75" s="21"/>
      <c r="X75" s="21"/>
      <c r="Y75" s="21"/>
    </row>
    <row r="76" spans="1:25" x14ac:dyDescent="0.3">
      <c r="A76" s="29">
        <v>42194</v>
      </c>
      <c r="B76" s="21" t="s">
        <v>44</v>
      </c>
      <c r="C76" s="39" t="s">
        <v>309</v>
      </c>
      <c r="D76" s="22">
        <v>20</v>
      </c>
      <c r="E76" s="21" t="s">
        <v>2</v>
      </c>
      <c r="F76" s="37">
        <f t="shared" si="3"/>
        <v>20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2"/>
      <c r="T76" s="21"/>
      <c r="U76" s="21"/>
      <c r="V76" s="21"/>
      <c r="W76" s="21"/>
      <c r="X76" s="21"/>
      <c r="Y76" s="21"/>
    </row>
    <row r="77" spans="1:25" x14ac:dyDescent="0.3">
      <c r="A77" s="29">
        <v>42193</v>
      </c>
      <c r="B77" s="21" t="s">
        <v>104</v>
      </c>
      <c r="C77" s="39" t="s">
        <v>308</v>
      </c>
      <c r="D77" s="22">
        <v>120</v>
      </c>
      <c r="E77" s="21" t="s">
        <v>286</v>
      </c>
      <c r="F77" s="37">
        <f t="shared" si="3"/>
        <v>120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2"/>
      <c r="T77" s="21"/>
      <c r="U77" s="21"/>
      <c r="V77" s="21"/>
      <c r="W77" s="21"/>
      <c r="X77" s="21"/>
      <c r="Y77" s="21"/>
    </row>
    <row r="78" spans="1:25" x14ac:dyDescent="0.3">
      <c r="A78" s="29">
        <v>42192</v>
      </c>
      <c r="B78" s="21"/>
      <c r="C78" s="39"/>
      <c r="D78" s="22">
        <v>-1328.13</v>
      </c>
      <c r="E78" s="21" t="s">
        <v>3</v>
      </c>
      <c r="F78" s="21"/>
      <c r="G78" s="21"/>
      <c r="H78" s="21"/>
      <c r="I78" s="21"/>
      <c r="J78" s="21"/>
      <c r="K78" s="21"/>
      <c r="L78" s="21"/>
      <c r="M78" s="21"/>
      <c r="N78" s="22">
        <v>-1328.13</v>
      </c>
      <c r="O78" s="21"/>
      <c r="P78" s="21"/>
      <c r="Q78" s="21"/>
      <c r="R78" s="21"/>
      <c r="S78" s="22"/>
      <c r="T78" s="21"/>
      <c r="U78" s="21"/>
      <c r="V78" s="21"/>
      <c r="W78" s="21"/>
      <c r="X78" s="21"/>
      <c r="Y78" s="21"/>
    </row>
    <row r="79" spans="1:25" x14ac:dyDescent="0.3">
      <c r="A79" s="29">
        <v>42191</v>
      </c>
      <c r="B79" s="21" t="s">
        <v>46</v>
      </c>
      <c r="C79" s="39" t="s">
        <v>307</v>
      </c>
      <c r="D79" s="22">
        <v>20</v>
      </c>
      <c r="E79" s="21" t="s">
        <v>1</v>
      </c>
      <c r="F79" s="37">
        <f>D79</f>
        <v>20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2"/>
      <c r="T79" s="21"/>
      <c r="U79" s="21"/>
      <c r="V79" s="21"/>
      <c r="W79" s="21"/>
      <c r="X79" s="21"/>
      <c r="Y79" s="21"/>
    </row>
    <row r="80" spans="1:25" x14ac:dyDescent="0.3">
      <c r="A80" s="29">
        <v>42188</v>
      </c>
      <c r="B80" s="21"/>
      <c r="C80" s="39"/>
      <c r="D80" s="75">
        <v>50</v>
      </c>
      <c r="E80" s="42" t="s">
        <v>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75"/>
      <c r="T80" s="21"/>
      <c r="U80" s="21"/>
      <c r="V80" s="21"/>
      <c r="W80" s="21"/>
      <c r="X80" s="21"/>
      <c r="Y80" s="21"/>
    </row>
    <row r="81" spans="1:25" x14ac:dyDescent="0.3">
      <c r="A81" s="29"/>
      <c r="B81" s="21" t="s">
        <v>394</v>
      </c>
      <c r="C81" s="46" t="s">
        <v>273</v>
      </c>
      <c r="D81" s="8"/>
      <c r="E81" s="83" t="s">
        <v>274</v>
      </c>
      <c r="F81" s="21"/>
      <c r="G81" s="22">
        <v>50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8"/>
      <c r="T81" s="21"/>
      <c r="U81" s="21"/>
      <c r="V81" s="21"/>
      <c r="W81" s="21"/>
      <c r="X81" s="21"/>
      <c r="Y81" s="21"/>
    </row>
    <row r="82" spans="1:25" x14ac:dyDescent="0.3">
      <c r="A82" s="29">
        <v>42187</v>
      </c>
      <c r="B82" s="21" t="s">
        <v>103</v>
      </c>
      <c r="C82" s="39" t="s">
        <v>306</v>
      </c>
      <c r="D82" s="22">
        <v>100</v>
      </c>
      <c r="E82" s="21" t="s">
        <v>287</v>
      </c>
      <c r="F82" s="37">
        <f>D82</f>
        <v>100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2"/>
      <c r="T82" s="21"/>
      <c r="U82" s="21"/>
      <c r="V82" s="21"/>
      <c r="W82" s="21"/>
      <c r="X82" s="21"/>
      <c r="Y82" s="21"/>
    </row>
    <row r="83" spans="1:25" x14ac:dyDescent="0.3">
      <c r="A83" s="29">
        <v>42187</v>
      </c>
      <c r="B83" s="21" t="s">
        <v>43</v>
      </c>
      <c r="C83" s="39" t="s">
        <v>305</v>
      </c>
      <c r="D83" s="22">
        <v>20</v>
      </c>
      <c r="E83" s="21" t="s">
        <v>4</v>
      </c>
      <c r="F83" s="37">
        <f>D83</f>
        <v>20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2"/>
      <c r="T83" s="21"/>
      <c r="U83" s="21"/>
      <c r="V83" s="21"/>
      <c r="W83" s="21"/>
      <c r="X83" s="21"/>
      <c r="Y83" s="21"/>
    </row>
    <row r="84" spans="1:25" x14ac:dyDescent="0.3">
      <c r="A84" s="29">
        <v>42187</v>
      </c>
      <c r="B84" s="21" t="s">
        <v>393</v>
      </c>
      <c r="C84" s="39" t="s">
        <v>304</v>
      </c>
      <c r="D84" s="22">
        <v>20</v>
      </c>
      <c r="E84" s="21" t="s">
        <v>270</v>
      </c>
      <c r="F84" s="37">
        <f>D84</f>
        <v>20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2"/>
      <c r="T84" s="21"/>
      <c r="U84" s="21"/>
      <c r="V84" s="21"/>
      <c r="W84" s="21"/>
      <c r="X84" s="21"/>
      <c r="Y84" s="21"/>
    </row>
    <row r="85" spans="1:25" x14ac:dyDescent="0.3">
      <c r="A85" s="29">
        <v>42186</v>
      </c>
      <c r="B85" s="21"/>
      <c r="C85" s="39"/>
      <c r="D85" s="22">
        <v>-499</v>
      </c>
      <c r="E85" s="21" t="s">
        <v>386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>
        <v>-499</v>
      </c>
      <c r="Q85" s="21"/>
      <c r="R85" s="21"/>
      <c r="S85" s="22"/>
      <c r="T85" s="21"/>
      <c r="U85" s="21"/>
      <c r="V85" s="21"/>
      <c r="W85" s="21"/>
      <c r="X85" s="21"/>
      <c r="Y85" s="21"/>
    </row>
    <row r="86" spans="1:25" x14ac:dyDescent="0.3">
      <c r="A86" s="29">
        <v>42186</v>
      </c>
      <c r="B86" s="21"/>
      <c r="C86" s="39"/>
      <c r="D86" s="22">
        <v>-492.91</v>
      </c>
      <c r="E86" s="21" t="s">
        <v>387</v>
      </c>
      <c r="F86" s="21"/>
      <c r="G86" s="21"/>
      <c r="H86" s="21"/>
      <c r="I86" s="21"/>
      <c r="J86" s="21"/>
      <c r="K86" s="21"/>
      <c r="L86" s="22">
        <v>-492.91</v>
      </c>
      <c r="M86" s="21"/>
      <c r="N86" s="21"/>
      <c r="O86" s="21"/>
      <c r="P86" s="21"/>
      <c r="Q86" s="21"/>
      <c r="R86" s="21"/>
      <c r="S86" s="22"/>
      <c r="T86" s="21"/>
      <c r="U86" s="21"/>
      <c r="V86" s="21"/>
      <c r="W86" s="21"/>
      <c r="X86" s="21"/>
      <c r="Y86" s="21"/>
    </row>
    <row r="87" spans="1:25" x14ac:dyDescent="0.3">
      <c r="A87" s="29">
        <v>42186</v>
      </c>
      <c r="B87" s="21" t="s">
        <v>392</v>
      </c>
      <c r="C87" s="39" t="s">
        <v>296</v>
      </c>
      <c r="D87" s="22">
        <v>100</v>
      </c>
      <c r="E87" s="21" t="s">
        <v>288</v>
      </c>
      <c r="F87" s="37">
        <f>D87</f>
        <v>100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2"/>
      <c r="T87" s="21"/>
      <c r="U87" s="21"/>
      <c r="V87" s="21"/>
      <c r="W87" s="21"/>
      <c r="X87" s="21"/>
      <c r="Y87" s="21"/>
    </row>
    <row r="88" spans="1:25" x14ac:dyDescent="0.3">
      <c r="A88" s="29">
        <v>42186</v>
      </c>
      <c r="B88" s="21" t="s">
        <v>391</v>
      </c>
      <c r="C88" s="39" t="s">
        <v>297</v>
      </c>
      <c r="D88" s="22">
        <v>20</v>
      </c>
      <c r="E88" s="21" t="s">
        <v>201</v>
      </c>
      <c r="F88" s="37">
        <f t="shared" ref="F88:F96" si="4">D88</f>
        <v>20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2"/>
      <c r="T88" s="21"/>
      <c r="U88" s="21"/>
      <c r="V88" s="21"/>
      <c r="W88" s="21"/>
      <c r="X88" s="21"/>
      <c r="Y88" s="21"/>
    </row>
    <row r="89" spans="1:25" x14ac:dyDescent="0.3">
      <c r="A89" s="29">
        <v>42186</v>
      </c>
      <c r="B89" s="21" t="s">
        <v>42</v>
      </c>
      <c r="C89" s="39" t="s">
        <v>298</v>
      </c>
      <c r="D89" s="22">
        <v>20</v>
      </c>
      <c r="E89" s="21" t="s">
        <v>6</v>
      </c>
      <c r="F89" s="37">
        <f t="shared" si="4"/>
        <v>20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2"/>
      <c r="T89" s="21"/>
      <c r="U89" s="21"/>
      <c r="V89" s="21"/>
      <c r="W89" s="21"/>
      <c r="X89" s="21"/>
      <c r="Y89" s="21"/>
    </row>
    <row r="90" spans="1:25" x14ac:dyDescent="0.3">
      <c r="A90" s="29">
        <v>42186</v>
      </c>
      <c r="B90" s="21" t="s">
        <v>41</v>
      </c>
      <c r="C90" s="39" t="s">
        <v>299</v>
      </c>
      <c r="D90" s="22">
        <v>20</v>
      </c>
      <c r="E90" s="21" t="s">
        <v>7</v>
      </c>
      <c r="F90" s="37">
        <f t="shared" si="4"/>
        <v>20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2"/>
      <c r="T90" s="21"/>
      <c r="U90" s="21"/>
      <c r="V90" s="21"/>
      <c r="W90" s="21"/>
      <c r="X90" s="21"/>
      <c r="Y90" s="21"/>
    </row>
    <row r="91" spans="1:25" x14ac:dyDescent="0.3">
      <c r="A91" s="29">
        <v>42186</v>
      </c>
      <c r="B91" s="21" t="s">
        <v>390</v>
      </c>
      <c r="C91" s="39" t="s">
        <v>300</v>
      </c>
      <c r="D91" s="22">
        <v>20</v>
      </c>
      <c r="E91" s="21" t="s">
        <v>9</v>
      </c>
      <c r="F91" s="37">
        <f t="shared" si="4"/>
        <v>20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2"/>
      <c r="T91" s="21"/>
      <c r="U91" s="21"/>
      <c r="V91" s="21"/>
      <c r="W91" s="21"/>
      <c r="X91" s="21"/>
      <c r="Y91" s="21"/>
    </row>
    <row r="92" spans="1:25" x14ac:dyDescent="0.3">
      <c r="A92" s="29">
        <v>42186</v>
      </c>
      <c r="B92" s="21" t="s">
        <v>39</v>
      </c>
      <c r="C92" s="39" t="s">
        <v>301</v>
      </c>
      <c r="D92" s="22">
        <v>20</v>
      </c>
      <c r="E92" s="21" t="s">
        <v>10</v>
      </c>
      <c r="F92" s="37">
        <f t="shared" si="4"/>
        <v>20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2"/>
      <c r="T92" s="21"/>
      <c r="U92" s="21"/>
      <c r="V92" s="21"/>
      <c r="W92" s="21"/>
      <c r="X92" s="21"/>
      <c r="Y92" s="21"/>
    </row>
    <row r="93" spans="1:25" x14ac:dyDescent="0.3">
      <c r="A93" s="29">
        <v>42186</v>
      </c>
      <c r="B93" s="21" t="s">
        <v>40</v>
      </c>
      <c r="C93" s="39" t="s">
        <v>302</v>
      </c>
      <c r="D93" s="22">
        <v>20</v>
      </c>
      <c r="E93" s="21" t="s">
        <v>8</v>
      </c>
      <c r="F93" s="37">
        <f t="shared" si="4"/>
        <v>20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2"/>
      <c r="T93" s="21"/>
      <c r="U93" s="21"/>
      <c r="V93" s="21"/>
      <c r="W93" s="21"/>
      <c r="X93" s="21"/>
      <c r="Y93" s="21"/>
    </row>
    <row r="94" spans="1:25" x14ac:dyDescent="0.3">
      <c r="A94" s="29">
        <v>42186</v>
      </c>
      <c r="B94" s="21" t="s">
        <v>49</v>
      </c>
      <c r="C94" s="39" t="s">
        <v>303</v>
      </c>
      <c r="D94" s="22">
        <v>20</v>
      </c>
      <c r="E94" s="21" t="s">
        <v>289</v>
      </c>
      <c r="F94" s="37">
        <f t="shared" si="4"/>
        <v>20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2"/>
      <c r="T94" s="21"/>
      <c r="U94" s="21"/>
      <c r="V94" s="21"/>
      <c r="W94" s="21"/>
      <c r="X94" s="21"/>
      <c r="Y94" s="21"/>
    </row>
    <row r="95" spans="1:25" x14ac:dyDescent="0.3">
      <c r="A95" s="29">
        <v>42186</v>
      </c>
      <c r="B95" s="21" t="s">
        <v>61</v>
      </c>
      <c r="C95" s="39" t="s">
        <v>295</v>
      </c>
      <c r="D95" s="22">
        <v>20</v>
      </c>
      <c r="E95" s="21" t="s">
        <v>11</v>
      </c>
      <c r="F95" s="37">
        <f t="shared" si="4"/>
        <v>20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2"/>
      <c r="T95" s="21"/>
      <c r="U95" s="21"/>
      <c r="V95" s="21"/>
      <c r="W95" s="21"/>
      <c r="X95" s="21"/>
      <c r="Y95" s="21"/>
    </row>
    <row r="96" spans="1:25" x14ac:dyDescent="0.3">
      <c r="A96" s="29">
        <v>42186</v>
      </c>
      <c r="B96" s="21" t="s">
        <v>60</v>
      </c>
      <c r="C96" s="39" t="s">
        <v>294</v>
      </c>
      <c r="D96" s="22">
        <v>20</v>
      </c>
      <c r="E96" s="21" t="s">
        <v>100</v>
      </c>
      <c r="F96" s="37">
        <f t="shared" si="4"/>
        <v>20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2"/>
      <c r="T96" s="21"/>
      <c r="U96" s="21"/>
      <c r="V96" s="21"/>
      <c r="W96" s="21"/>
      <c r="X96" s="21"/>
      <c r="Y96" s="21"/>
    </row>
    <row r="97" spans="1:32" s="3" customFormat="1" x14ac:dyDescent="0.3">
      <c r="A97" s="29"/>
      <c r="B97" s="22"/>
      <c r="C97" s="47"/>
      <c r="D97" s="22"/>
      <c r="E97" s="28"/>
      <c r="F97" s="26"/>
      <c r="G97" s="26"/>
      <c r="H97" s="26"/>
      <c r="I97" s="22"/>
      <c r="J97" s="22"/>
      <c r="K97" s="22"/>
      <c r="L97" s="22"/>
      <c r="M97" s="22"/>
      <c r="N97" s="22"/>
      <c r="O97" s="27"/>
      <c r="P97" s="22"/>
      <c r="Q97" s="22"/>
      <c r="R97" s="22"/>
      <c r="S97" s="21"/>
      <c r="T97" s="22"/>
      <c r="U97" s="22"/>
      <c r="V97" s="22"/>
      <c r="W97" s="22"/>
      <c r="X97" s="22"/>
      <c r="Y97" s="22"/>
    </row>
    <row r="98" spans="1:32" x14ac:dyDescent="0.3">
      <c r="A98" s="29"/>
      <c r="B98" s="29"/>
      <c r="C98" s="48"/>
      <c r="D98" s="22">
        <v>46536.55</v>
      </c>
      <c r="E98" s="21" t="s">
        <v>367</v>
      </c>
      <c r="F98" s="21"/>
      <c r="G98" s="21"/>
      <c r="H98" s="21"/>
      <c r="I98" s="21"/>
      <c r="J98" s="22"/>
      <c r="K98" s="21"/>
      <c r="L98" s="21"/>
      <c r="M98" s="21"/>
      <c r="N98" s="21"/>
      <c r="O98" s="21"/>
      <c r="P98" s="21"/>
      <c r="Q98" s="21"/>
      <c r="R98" s="21"/>
      <c r="S98" s="22"/>
      <c r="T98" s="21"/>
      <c r="U98" s="21"/>
      <c r="V98" s="21"/>
      <c r="W98" s="21"/>
      <c r="X98" s="21"/>
      <c r="Y98" s="21"/>
      <c r="Z98" s="2"/>
      <c r="AA98" s="2"/>
      <c r="AB98" s="2"/>
      <c r="AC98" s="2"/>
      <c r="AD98" s="2"/>
      <c r="AE98" s="2"/>
      <c r="AF98" s="5"/>
    </row>
    <row r="99" spans="1:32" x14ac:dyDescent="0.3">
      <c r="A99" s="29"/>
      <c r="B99" s="29"/>
      <c r="C99" s="48"/>
      <c r="D99" s="22"/>
      <c r="E99" s="21"/>
      <c r="F99" s="21"/>
      <c r="G99" s="21"/>
      <c r="H99" s="21"/>
      <c r="I99" s="21"/>
      <c r="J99" s="22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7"/>
      <c r="AA99" s="7"/>
      <c r="AB99" s="7"/>
      <c r="AC99" s="7"/>
      <c r="AD99" s="7"/>
      <c r="AE99" s="7"/>
      <c r="AF99" s="9"/>
    </row>
    <row r="100" spans="1:32" ht="15" thickBot="1" x14ac:dyDescent="0.35">
      <c r="A100" s="21"/>
      <c r="B100" s="21"/>
      <c r="C100" s="49"/>
      <c r="D100" s="22"/>
      <c r="E100" s="21"/>
      <c r="F100" s="37">
        <f>SUM(F9:F99)</f>
        <v>5199.6000000000004</v>
      </c>
      <c r="G100" s="37">
        <f t="shared" ref="G100:Y100" si="5">SUM(G9:G99)</f>
        <v>650</v>
      </c>
      <c r="H100" s="37">
        <f t="shared" si="5"/>
        <v>3.42</v>
      </c>
      <c r="I100" s="37">
        <f t="shared" si="5"/>
        <v>-19.2</v>
      </c>
      <c r="J100" s="37">
        <f t="shared" si="5"/>
        <v>0</v>
      </c>
      <c r="K100" s="37">
        <f t="shared" si="5"/>
        <v>-684.35</v>
      </c>
      <c r="L100" s="37">
        <f t="shared" si="5"/>
        <v>-492.91</v>
      </c>
      <c r="M100" s="37">
        <f t="shared" si="5"/>
        <v>0</v>
      </c>
      <c r="N100" s="37">
        <f t="shared" si="5"/>
        <v>-2995.08</v>
      </c>
      <c r="O100" s="37">
        <f t="shared" si="5"/>
        <v>0</v>
      </c>
      <c r="P100" s="37">
        <f t="shared" si="5"/>
        <v>-499</v>
      </c>
      <c r="Q100" s="37">
        <f t="shared" si="5"/>
        <v>0</v>
      </c>
      <c r="R100" s="37">
        <f t="shared" si="5"/>
        <v>0</v>
      </c>
      <c r="S100" s="37">
        <f t="shared" si="5"/>
        <v>-4942.53</v>
      </c>
      <c r="T100" s="37">
        <f t="shared" si="5"/>
        <v>-372.4</v>
      </c>
      <c r="U100" s="37">
        <f t="shared" si="5"/>
        <v>0</v>
      </c>
      <c r="V100" s="37">
        <f t="shared" si="5"/>
        <v>0</v>
      </c>
      <c r="W100" s="37">
        <f t="shared" si="5"/>
        <v>0</v>
      </c>
      <c r="X100" s="37">
        <f t="shared" si="5"/>
        <v>0</v>
      </c>
      <c r="Y100" s="37">
        <f t="shared" si="5"/>
        <v>0</v>
      </c>
      <c r="Z100" s="18">
        <f t="shared" ref="Z100:AF100" si="6">SUM(Z98:Z99)</f>
        <v>0</v>
      </c>
      <c r="AA100" s="18">
        <f t="shared" si="6"/>
        <v>0</v>
      </c>
      <c r="AB100" s="18">
        <f t="shared" si="6"/>
        <v>0</v>
      </c>
      <c r="AC100" s="18">
        <f t="shared" si="6"/>
        <v>0</v>
      </c>
      <c r="AD100" s="18">
        <f t="shared" si="6"/>
        <v>0</v>
      </c>
      <c r="AE100" s="18">
        <f t="shared" si="6"/>
        <v>0</v>
      </c>
      <c r="AF100" s="18">
        <f t="shared" si="6"/>
        <v>0</v>
      </c>
    </row>
    <row r="101" spans="1:32" ht="15" thickTop="1" x14ac:dyDescent="0.3">
      <c r="C101" s="50"/>
      <c r="L101" s="4"/>
      <c r="M101" s="4"/>
      <c r="N101" s="4"/>
      <c r="S101" s="37"/>
    </row>
    <row r="102" spans="1:32" x14ac:dyDescent="0.3">
      <c r="E102" s="52" t="s">
        <v>84</v>
      </c>
      <c r="F102" s="4">
        <f>SUM(F100:Y100)</f>
        <v>-4152.4499999999989</v>
      </c>
    </row>
    <row r="103" spans="1:32" x14ac:dyDescent="0.3">
      <c r="E103" s="74"/>
      <c r="F103" s="3"/>
    </row>
    <row r="104" spans="1:32" x14ac:dyDescent="0.3">
      <c r="F104" s="71"/>
    </row>
    <row r="111" spans="1:32" x14ac:dyDescent="0.3">
      <c r="B111" s="1"/>
    </row>
    <row r="112" spans="1:32" x14ac:dyDescent="0.3">
      <c r="B112" s="1"/>
    </row>
    <row r="113" spans="2:2" x14ac:dyDescent="0.3">
      <c r="B113" s="1"/>
    </row>
  </sheetData>
  <autoFilter ref="A11:H96"/>
  <mergeCells count="11">
    <mergeCell ref="F6:H6"/>
    <mergeCell ref="I6:Y6"/>
    <mergeCell ref="G7:G8"/>
    <mergeCell ref="F7:F8"/>
    <mergeCell ref="H7:H8"/>
    <mergeCell ref="I7:I8"/>
    <mergeCell ref="J7:J8"/>
    <mergeCell ref="K7:K8"/>
    <mergeCell ref="L7:L8"/>
    <mergeCell ref="N7:N8"/>
    <mergeCell ref="M7:M8"/>
  </mergeCells>
  <conditionalFormatting sqref="B1:B1048576">
    <cfRule type="duplicateValues" dxfId="5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67"/>
  <sheetViews>
    <sheetView zoomScaleNormal="100" workbookViewId="0">
      <pane xSplit="4" ySplit="2" topLeftCell="Y355" activePane="bottomRight" state="frozen"/>
      <selection pane="topRight" activeCell="E1" sqref="E1"/>
      <selection pane="bottomLeft" activeCell="A3" sqref="A3"/>
      <selection pane="bottomRight" activeCell="AD367" sqref="AD367"/>
    </sheetView>
  </sheetViews>
  <sheetFormatPr defaultRowHeight="14.4" x14ac:dyDescent="0.3"/>
  <cols>
    <col min="1" max="1" width="48.33203125" bestFit="1" customWidth="1"/>
    <col min="3" max="4" width="9.109375" style="138"/>
    <col min="6" max="25" width="9.109375" customWidth="1"/>
  </cols>
  <sheetData>
    <row r="1" spans="1:51" x14ac:dyDescent="0.3">
      <c r="A1" s="435" t="s">
        <v>511</v>
      </c>
      <c r="B1" s="437" t="s">
        <v>512</v>
      </c>
      <c r="C1" s="182"/>
      <c r="D1" s="182"/>
      <c r="E1" s="437" t="s">
        <v>513</v>
      </c>
      <c r="F1" s="434">
        <v>2013</v>
      </c>
      <c r="G1" s="434"/>
      <c r="H1" s="434"/>
      <c r="I1" s="434"/>
      <c r="J1" s="434"/>
      <c r="K1" s="434"/>
      <c r="L1" s="434">
        <v>2014</v>
      </c>
      <c r="M1" s="434"/>
      <c r="N1" s="434"/>
      <c r="O1" s="434"/>
      <c r="P1" s="434"/>
      <c r="Q1" s="434"/>
      <c r="R1" s="143"/>
      <c r="S1" s="144"/>
      <c r="T1" s="439" t="s">
        <v>514</v>
      </c>
      <c r="U1" s="440"/>
      <c r="V1" s="440"/>
      <c r="W1" s="440"/>
      <c r="X1" s="440"/>
      <c r="Y1" s="440"/>
      <c r="Z1" s="440"/>
      <c r="AA1" s="440"/>
      <c r="AB1" s="440"/>
      <c r="AC1" s="440"/>
      <c r="AD1" s="440"/>
      <c r="AE1" s="441"/>
      <c r="AF1" s="144"/>
      <c r="AG1" s="434">
        <v>2015</v>
      </c>
      <c r="AH1" s="434"/>
      <c r="AI1" s="434"/>
      <c r="AJ1" s="434"/>
      <c r="AK1" s="434"/>
      <c r="AL1" s="434"/>
      <c r="AM1" s="434">
        <v>2016</v>
      </c>
      <c r="AN1" s="434"/>
      <c r="AO1" s="434"/>
      <c r="AP1" s="434"/>
      <c r="AQ1" s="434"/>
      <c r="AR1" s="434"/>
      <c r="AS1" s="144"/>
      <c r="AT1" s="434">
        <v>2016</v>
      </c>
      <c r="AU1" s="434"/>
      <c r="AV1" s="434"/>
      <c r="AW1" s="434"/>
      <c r="AX1" s="434"/>
      <c r="AY1" s="434"/>
    </row>
    <row r="2" spans="1:51" x14ac:dyDescent="0.3">
      <c r="A2" s="436"/>
      <c r="B2" s="438"/>
      <c r="C2" s="183"/>
      <c r="D2" s="183"/>
      <c r="E2" s="438"/>
      <c r="F2" s="143" t="s">
        <v>515</v>
      </c>
      <c r="G2" s="143" t="s">
        <v>516</v>
      </c>
      <c r="H2" s="143" t="s">
        <v>517</v>
      </c>
      <c r="I2" s="143" t="s">
        <v>518</v>
      </c>
      <c r="J2" s="143" t="s">
        <v>519</v>
      </c>
      <c r="K2" s="143" t="s">
        <v>520</v>
      </c>
      <c r="L2" s="143" t="s">
        <v>521</v>
      </c>
      <c r="M2" s="143" t="s">
        <v>522</v>
      </c>
      <c r="N2" s="143" t="s">
        <v>523</v>
      </c>
      <c r="O2" s="143" t="s">
        <v>524</v>
      </c>
      <c r="P2" s="143" t="s">
        <v>525</v>
      </c>
      <c r="Q2" s="143" t="s">
        <v>526</v>
      </c>
      <c r="R2" s="143" t="s">
        <v>527</v>
      </c>
      <c r="S2" s="144"/>
      <c r="T2" s="145" t="s">
        <v>515</v>
      </c>
      <c r="U2" s="145" t="s">
        <v>516</v>
      </c>
      <c r="V2" s="145" t="s">
        <v>517</v>
      </c>
      <c r="W2" s="145" t="s">
        <v>518</v>
      </c>
      <c r="X2" s="145" t="s">
        <v>519</v>
      </c>
      <c r="Y2" s="145" t="s">
        <v>520</v>
      </c>
      <c r="Z2" s="145" t="s">
        <v>521</v>
      </c>
      <c r="AA2" s="145" t="s">
        <v>522</v>
      </c>
      <c r="AB2" s="145" t="s">
        <v>523</v>
      </c>
      <c r="AC2" s="145" t="s">
        <v>524</v>
      </c>
      <c r="AD2" s="145" t="s">
        <v>525</v>
      </c>
      <c r="AE2" s="145" t="s">
        <v>526</v>
      </c>
      <c r="AF2" s="146"/>
      <c r="AG2" s="145" t="s">
        <v>515</v>
      </c>
      <c r="AH2" s="145" t="s">
        <v>516</v>
      </c>
      <c r="AI2" s="145" t="s">
        <v>517</v>
      </c>
      <c r="AJ2" s="145" t="s">
        <v>518</v>
      </c>
      <c r="AK2" s="145" t="s">
        <v>519</v>
      </c>
      <c r="AL2" s="145" t="s">
        <v>520</v>
      </c>
      <c r="AM2" s="145" t="s">
        <v>521</v>
      </c>
      <c r="AN2" s="145" t="s">
        <v>522</v>
      </c>
      <c r="AO2" s="147" t="s">
        <v>523</v>
      </c>
      <c r="AP2" s="145" t="s">
        <v>524</v>
      </c>
      <c r="AQ2" s="147" t="s">
        <v>525</v>
      </c>
      <c r="AR2" s="145" t="s">
        <v>526</v>
      </c>
      <c r="AS2" s="144"/>
      <c r="AT2" s="145" t="s">
        <v>515</v>
      </c>
      <c r="AU2" s="145" t="s">
        <v>516</v>
      </c>
      <c r="AV2" s="145" t="s">
        <v>517</v>
      </c>
      <c r="AW2" s="145" t="s">
        <v>518</v>
      </c>
      <c r="AX2" s="145" t="s">
        <v>519</v>
      </c>
      <c r="AY2" s="145" t="s">
        <v>520</v>
      </c>
    </row>
    <row r="3" spans="1:51" x14ac:dyDescent="0.3">
      <c r="A3" s="148" t="s">
        <v>528</v>
      </c>
      <c r="B3" s="149" t="s">
        <v>529</v>
      </c>
      <c r="C3" s="149">
        <v>14</v>
      </c>
      <c r="D3" s="149">
        <v>6</v>
      </c>
      <c r="E3" s="150"/>
      <c r="F3" s="151" t="s">
        <v>530</v>
      </c>
      <c r="G3" s="151" t="s">
        <v>530</v>
      </c>
      <c r="H3" s="151" t="s">
        <v>530</v>
      </c>
      <c r="I3" s="151" t="s">
        <v>530</v>
      </c>
      <c r="J3" s="151" t="s">
        <v>530</v>
      </c>
      <c r="K3" s="151" t="s">
        <v>530</v>
      </c>
      <c r="L3" s="151" t="s">
        <v>530</v>
      </c>
      <c r="M3" s="151" t="s">
        <v>530</v>
      </c>
      <c r="N3" s="151" t="s">
        <v>530</v>
      </c>
      <c r="O3" s="151" t="s">
        <v>530</v>
      </c>
      <c r="P3" s="151" t="s">
        <v>530</v>
      </c>
      <c r="Q3" s="151" t="s">
        <v>530</v>
      </c>
      <c r="R3" s="151"/>
      <c r="S3" s="152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2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2"/>
      <c r="AT3" s="151"/>
      <c r="AU3" s="151"/>
      <c r="AV3" s="151"/>
      <c r="AW3" s="151"/>
      <c r="AX3" s="151"/>
      <c r="AY3" s="151"/>
    </row>
    <row r="4" spans="1:51" x14ac:dyDescent="0.3">
      <c r="A4" s="154" t="s">
        <v>531</v>
      </c>
      <c r="B4" s="155" t="s">
        <v>532</v>
      </c>
      <c r="C4" s="155">
        <v>15</v>
      </c>
      <c r="D4" s="155">
        <v>6</v>
      </c>
      <c r="E4" s="156"/>
      <c r="F4" s="154" t="s">
        <v>533</v>
      </c>
      <c r="G4" s="154" t="s">
        <v>533</v>
      </c>
      <c r="H4" s="154" t="s">
        <v>533</v>
      </c>
      <c r="I4" s="154" t="s">
        <v>533</v>
      </c>
      <c r="J4" s="154" t="s">
        <v>533</v>
      </c>
      <c r="K4" s="154" t="s">
        <v>533</v>
      </c>
      <c r="L4" s="154" t="s">
        <v>533</v>
      </c>
      <c r="M4" s="154" t="s">
        <v>533</v>
      </c>
      <c r="N4" s="154" t="s">
        <v>533</v>
      </c>
      <c r="O4" s="154" t="s">
        <v>533</v>
      </c>
      <c r="P4" s="154" t="s">
        <v>533</v>
      </c>
      <c r="Q4" s="154" t="s">
        <v>533</v>
      </c>
      <c r="R4" s="154"/>
      <c r="S4" s="157"/>
      <c r="T4" s="158" t="s">
        <v>534</v>
      </c>
      <c r="U4" s="158" t="s">
        <v>534</v>
      </c>
      <c r="V4" s="158" t="s">
        <v>534</v>
      </c>
      <c r="W4" s="158" t="s">
        <v>534</v>
      </c>
      <c r="X4" s="158" t="s">
        <v>534</v>
      </c>
      <c r="Y4" s="158" t="s">
        <v>534</v>
      </c>
      <c r="Z4" s="158" t="s">
        <v>534</v>
      </c>
      <c r="AA4" s="158" t="s">
        <v>534</v>
      </c>
      <c r="AB4" s="158" t="s">
        <v>534</v>
      </c>
      <c r="AC4" s="158" t="s">
        <v>534</v>
      </c>
      <c r="AD4" s="158" t="s">
        <v>534</v>
      </c>
      <c r="AE4" s="158" t="s">
        <v>534</v>
      </c>
      <c r="AF4" s="157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7"/>
      <c r="AT4" s="158"/>
      <c r="AU4" s="158"/>
      <c r="AV4" s="158"/>
      <c r="AW4" s="158"/>
      <c r="AX4" s="158"/>
      <c r="AY4" s="158"/>
    </row>
    <row r="5" spans="1:51" x14ac:dyDescent="0.3">
      <c r="A5" s="154" t="s">
        <v>535</v>
      </c>
      <c r="B5" s="155" t="s">
        <v>536</v>
      </c>
      <c r="C5" s="155">
        <v>15</v>
      </c>
      <c r="D5" s="155">
        <v>6</v>
      </c>
      <c r="E5" s="156"/>
      <c r="F5" s="158" t="s">
        <v>537</v>
      </c>
      <c r="G5" s="158" t="s">
        <v>537</v>
      </c>
      <c r="H5" s="158" t="s">
        <v>537</v>
      </c>
      <c r="I5" s="158" t="s">
        <v>537</v>
      </c>
      <c r="J5" s="158" t="s">
        <v>537</v>
      </c>
      <c r="K5" s="158" t="s">
        <v>537</v>
      </c>
      <c r="L5" s="158" t="s">
        <v>537</v>
      </c>
      <c r="M5" s="158" t="s">
        <v>537</v>
      </c>
      <c r="N5" s="158" t="s">
        <v>537</v>
      </c>
      <c r="O5" s="158" t="s">
        <v>537</v>
      </c>
      <c r="P5" s="158" t="s">
        <v>537</v>
      </c>
      <c r="Q5" s="158" t="s">
        <v>537</v>
      </c>
      <c r="R5" s="158"/>
      <c r="S5" s="157"/>
      <c r="T5" s="158" t="s">
        <v>538</v>
      </c>
      <c r="U5" s="158" t="s">
        <v>538</v>
      </c>
      <c r="V5" s="158" t="s">
        <v>538</v>
      </c>
      <c r="W5" s="158" t="s">
        <v>538</v>
      </c>
      <c r="X5" s="158" t="s">
        <v>538</v>
      </c>
      <c r="Y5" s="158" t="s">
        <v>538</v>
      </c>
      <c r="Z5" s="158" t="s">
        <v>538</v>
      </c>
      <c r="AA5" s="158" t="s">
        <v>538</v>
      </c>
      <c r="AB5" s="158" t="s">
        <v>538</v>
      </c>
      <c r="AC5" s="158" t="s">
        <v>538</v>
      </c>
      <c r="AD5" s="158" t="s">
        <v>538</v>
      </c>
      <c r="AE5" s="158" t="s">
        <v>538</v>
      </c>
      <c r="AF5" s="157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7"/>
      <c r="AT5" s="158"/>
      <c r="AU5" s="158"/>
      <c r="AV5" s="158"/>
      <c r="AW5" s="158"/>
      <c r="AX5" s="158"/>
      <c r="AY5" s="158"/>
    </row>
    <row r="6" spans="1:51" x14ac:dyDescent="0.3">
      <c r="A6" s="159" t="s">
        <v>539</v>
      </c>
      <c r="B6" s="160" t="s">
        <v>540</v>
      </c>
      <c r="C6" s="155">
        <v>15</v>
      </c>
      <c r="D6" s="155">
        <v>6</v>
      </c>
      <c r="E6" s="156" t="s">
        <v>541</v>
      </c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7"/>
      <c r="T6" s="158" t="s">
        <v>542</v>
      </c>
      <c r="U6" s="158" t="s">
        <v>542</v>
      </c>
      <c r="V6" s="158" t="s">
        <v>542</v>
      </c>
      <c r="W6" s="158" t="s">
        <v>542</v>
      </c>
      <c r="X6" s="158" t="s">
        <v>542</v>
      </c>
      <c r="Y6" s="158" t="s">
        <v>542</v>
      </c>
      <c r="Z6" s="158" t="s">
        <v>542</v>
      </c>
      <c r="AA6" s="158" t="s">
        <v>542</v>
      </c>
      <c r="AB6" s="158" t="s">
        <v>542</v>
      </c>
      <c r="AC6" s="158" t="s">
        <v>542</v>
      </c>
      <c r="AD6" s="158" t="s">
        <v>542</v>
      </c>
      <c r="AE6" s="158" t="s">
        <v>542</v>
      </c>
      <c r="AF6" s="157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7"/>
      <c r="AT6" s="158"/>
      <c r="AU6" s="158"/>
      <c r="AV6" s="158"/>
      <c r="AW6" s="158"/>
      <c r="AX6" s="158"/>
      <c r="AY6" s="158"/>
    </row>
    <row r="7" spans="1:51" x14ac:dyDescent="0.3">
      <c r="A7" s="154" t="s">
        <v>543</v>
      </c>
      <c r="B7" s="155" t="s">
        <v>544</v>
      </c>
      <c r="C7" s="155">
        <v>14</v>
      </c>
      <c r="D7" s="155">
        <v>12</v>
      </c>
      <c r="E7" s="156"/>
      <c r="F7" s="158"/>
      <c r="G7" s="158"/>
      <c r="H7" s="158"/>
      <c r="I7" s="158"/>
      <c r="J7" s="158"/>
      <c r="K7" s="158"/>
      <c r="L7" s="158" t="s">
        <v>545</v>
      </c>
      <c r="M7" s="158" t="s">
        <v>545</v>
      </c>
      <c r="N7" s="158" t="s">
        <v>545</v>
      </c>
      <c r="O7" s="158" t="s">
        <v>545</v>
      </c>
      <c r="P7" s="158" t="s">
        <v>545</v>
      </c>
      <c r="Q7" s="158" t="s">
        <v>545</v>
      </c>
      <c r="R7" s="158" t="s">
        <v>546</v>
      </c>
      <c r="S7" s="157"/>
      <c r="T7" s="158" t="s">
        <v>545</v>
      </c>
      <c r="U7" s="158" t="s">
        <v>545</v>
      </c>
      <c r="V7" s="158" t="s">
        <v>545</v>
      </c>
      <c r="W7" s="158" t="s">
        <v>545</v>
      </c>
      <c r="X7" s="158" t="s">
        <v>545</v>
      </c>
      <c r="Y7" s="158" t="s">
        <v>545</v>
      </c>
      <c r="Z7" s="158"/>
      <c r="AA7" s="158"/>
      <c r="AB7" s="158"/>
      <c r="AC7" s="158"/>
      <c r="AD7" s="158"/>
      <c r="AE7" s="158"/>
      <c r="AF7" s="157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7"/>
      <c r="AT7" s="158"/>
      <c r="AU7" s="158"/>
      <c r="AV7" s="158"/>
      <c r="AW7" s="158"/>
      <c r="AX7" s="158"/>
      <c r="AY7" s="158"/>
    </row>
    <row r="8" spans="1:51" x14ac:dyDescent="0.3">
      <c r="A8" s="154" t="s">
        <v>547</v>
      </c>
      <c r="B8" s="155" t="s">
        <v>548</v>
      </c>
      <c r="C8" s="155">
        <v>15</v>
      </c>
      <c r="D8" s="155">
        <v>12</v>
      </c>
      <c r="E8" s="156"/>
      <c r="F8" s="154" t="s">
        <v>549</v>
      </c>
      <c r="G8" s="154" t="s">
        <v>549</v>
      </c>
      <c r="H8" s="154" t="s">
        <v>549</v>
      </c>
      <c r="I8" s="158" t="s">
        <v>550</v>
      </c>
      <c r="J8" s="158" t="s">
        <v>550</v>
      </c>
      <c r="K8" s="158" t="s">
        <v>550</v>
      </c>
      <c r="L8" s="158" t="s">
        <v>550</v>
      </c>
      <c r="M8" s="158" t="s">
        <v>550</v>
      </c>
      <c r="N8" s="158" t="s">
        <v>550</v>
      </c>
      <c r="O8" s="154" t="s">
        <v>551</v>
      </c>
      <c r="P8" s="154" t="s">
        <v>551</v>
      </c>
      <c r="Q8" s="154" t="s">
        <v>551</v>
      </c>
      <c r="R8" s="158"/>
      <c r="S8" s="157"/>
      <c r="T8" s="158" t="s">
        <v>552</v>
      </c>
      <c r="U8" s="158" t="s">
        <v>552</v>
      </c>
      <c r="V8" s="158" t="s">
        <v>552</v>
      </c>
      <c r="W8" s="158" t="s">
        <v>552</v>
      </c>
      <c r="X8" s="158" t="s">
        <v>552</v>
      </c>
      <c r="Y8" s="158" t="s">
        <v>552</v>
      </c>
      <c r="Z8" s="154" t="s">
        <v>553</v>
      </c>
      <c r="AA8" s="154" t="s">
        <v>553</v>
      </c>
      <c r="AB8" s="154" t="s">
        <v>553</v>
      </c>
      <c r="AC8" s="154" t="s">
        <v>553</v>
      </c>
      <c r="AD8" s="154" t="s">
        <v>553</v>
      </c>
      <c r="AE8" s="154" t="s">
        <v>553</v>
      </c>
      <c r="AF8" s="157"/>
      <c r="AG8" s="154" t="s">
        <v>553</v>
      </c>
      <c r="AH8" s="154" t="s">
        <v>553</v>
      </c>
      <c r="AI8" s="154" t="s">
        <v>553</v>
      </c>
      <c r="AJ8" s="154" t="s">
        <v>553</v>
      </c>
      <c r="AK8" s="154" t="s">
        <v>553</v>
      </c>
      <c r="AL8" s="154" t="s">
        <v>553</v>
      </c>
      <c r="AM8" s="158"/>
      <c r="AN8" s="158"/>
      <c r="AO8" s="158"/>
      <c r="AP8" s="158"/>
      <c r="AQ8" s="158"/>
      <c r="AR8" s="158"/>
      <c r="AS8" s="157"/>
      <c r="AT8" s="158"/>
      <c r="AU8" s="158"/>
      <c r="AV8" s="158"/>
      <c r="AW8" s="158"/>
      <c r="AX8" s="158"/>
      <c r="AY8" s="158"/>
    </row>
    <row r="9" spans="1:51" x14ac:dyDescent="0.3">
      <c r="A9" s="154" t="s">
        <v>554</v>
      </c>
      <c r="B9" s="155" t="s">
        <v>555</v>
      </c>
      <c r="C9" s="155">
        <v>15</v>
      </c>
      <c r="D9" s="155">
        <v>6</v>
      </c>
      <c r="E9" s="156"/>
      <c r="F9" s="154" t="s">
        <v>556</v>
      </c>
      <c r="G9" s="154" t="s">
        <v>556</v>
      </c>
      <c r="H9" s="154" t="s">
        <v>556</v>
      </c>
      <c r="I9" s="154" t="s">
        <v>556</v>
      </c>
      <c r="J9" s="154" t="s">
        <v>556</v>
      </c>
      <c r="K9" s="154" t="s">
        <v>556</v>
      </c>
      <c r="L9" s="154" t="s">
        <v>556</v>
      </c>
      <c r="M9" s="154" t="s">
        <v>556</v>
      </c>
      <c r="N9" s="158"/>
      <c r="O9" s="158"/>
      <c r="P9" s="158"/>
      <c r="Q9" s="158"/>
      <c r="R9" s="158"/>
      <c r="S9" s="157"/>
      <c r="T9" s="159" t="s">
        <v>557</v>
      </c>
      <c r="U9" s="159" t="s">
        <v>557</v>
      </c>
      <c r="V9" s="159" t="s">
        <v>557</v>
      </c>
      <c r="W9" s="159" t="s">
        <v>557</v>
      </c>
      <c r="X9" s="159" t="s">
        <v>557</v>
      </c>
      <c r="Y9" s="159" t="s">
        <v>557</v>
      </c>
      <c r="Z9" s="159" t="s">
        <v>557</v>
      </c>
      <c r="AA9" s="159" t="s">
        <v>557</v>
      </c>
      <c r="AB9" s="159" t="s">
        <v>557</v>
      </c>
      <c r="AC9" s="159" t="s">
        <v>557</v>
      </c>
      <c r="AD9" s="159" t="s">
        <v>557</v>
      </c>
      <c r="AE9" s="159" t="s">
        <v>557</v>
      </c>
      <c r="AF9" s="157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7"/>
      <c r="AT9" s="158"/>
      <c r="AU9" s="158"/>
      <c r="AV9" s="158"/>
      <c r="AW9" s="158"/>
      <c r="AX9" s="158"/>
      <c r="AY9" s="158"/>
    </row>
    <row r="10" spans="1:51" x14ac:dyDescent="0.3">
      <c r="A10" s="154" t="s">
        <v>558</v>
      </c>
      <c r="B10" s="155" t="s">
        <v>559</v>
      </c>
      <c r="C10" s="155">
        <v>14</v>
      </c>
      <c r="D10" s="155">
        <v>10</v>
      </c>
      <c r="E10" s="156"/>
      <c r="F10" s="154" t="s">
        <v>560</v>
      </c>
      <c r="G10" s="154" t="s">
        <v>560</v>
      </c>
      <c r="H10" s="46" t="s">
        <v>2513</v>
      </c>
      <c r="I10" s="46" t="s">
        <v>2513</v>
      </c>
      <c r="J10" s="46" t="s">
        <v>2513</v>
      </c>
      <c r="K10" s="46" t="s">
        <v>2513</v>
      </c>
      <c r="L10" s="46" t="s">
        <v>2513</v>
      </c>
      <c r="M10" s="46" t="s">
        <v>2513</v>
      </c>
      <c r="N10" s="46" t="s">
        <v>2513</v>
      </c>
      <c r="O10" s="46" t="s">
        <v>2513</v>
      </c>
      <c r="P10" s="46" t="s">
        <v>2513</v>
      </c>
      <c r="Q10" s="46" t="s">
        <v>2513</v>
      </c>
      <c r="R10" s="46" t="s">
        <v>2513</v>
      </c>
      <c r="S10" s="157"/>
      <c r="T10" s="46" t="s">
        <v>2513</v>
      </c>
      <c r="U10" s="46" t="s">
        <v>2513</v>
      </c>
      <c r="V10" s="46" t="s">
        <v>2513</v>
      </c>
      <c r="W10" s="46" t="s">
        <v>2513</v>
      </c>
      <c r="X10" s="158"/>
      <c r="Y10" s="158"/>
      <c r="Z10" s="158"/>
      <c r="AA10" s="158"/>
      <c r="AB10" s="158"/>
      <c r="AC10" s="158"/>
      <c r="AD10" s="158"/>
      <c r="AE10" s="158"/>
      <c r="AF10" s="157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7"/>
      <c r="AT10" s="158"/>
      <c r="AU10" s="158"/>
      <c r="AV10" s="158"/>
      <c r="AW10" s="158"/>
      <c r="AX10" s="158"/>
      <c r="AY10" s="158"/>
    </row>
    <row r="11" spans="1:51" x14ac:dyDescent="0.3">
      <c r="A11" s="154" t="s">
        <v>561</v>
      </c>
      <c r="B11" s="155" t="s">
        <v>65</v>
      </c>
      <c r="C11" s="155">
        <v>15</v>
      </c>
      <c r="D11" s="155">
        <v>9</v>
      </c>
      <c r="E11" s="156"/>
      <c r="F11" s="158" t="s">
        <v>562</v>
      </c>
      <c r="G11" s="158" t="s">
        <v>562</v>
      </c>
      <c r="H11" s="158" t="s">
        <v>562</v>
      </c>
      <c r="I11" s="158" t="s">
        <v>563</v>
      </c>
      <c r="J11" s="158" t="s">
        <v>563</v>
      </c>
      <c r="K11" s="158" t="s">
        <v>563</v>
      </c>
      <c r="L11" s="158" t="s">
        <v>563</v>
      </c>
      <c r="M11" s="158" t="s">
        <v>563</v>
      </c>
      <c r="N11" s="158" t="s">
        <v>564</v>
      </c>
      <c r="O11" s="158" t="s">
        <v>564</v>
      </c>
      <c r="P11" s="158" t="s">
        <v>564</v>
      </c>
      <c r="Q11" s="158" t="s">
        <v>564</v>
      </c>
      <c r="R11" s="158"/>
      <c r="S11" s="157"/>
      <c r="T11" s="158" t="s">
        <v>564</v>
      </c>
      <c r="U11" s="158" t="s">
        <v>564</v>
      </c>
      <c r="V11" s="158" t="s">
        <v>565</v>
      </c>
      <c r="W11" s="158" t="s">
        <v>565</v>
      </c>
      <c r="X11" s="158" t="s">
        <v>565</v>
      </c>
      <c r="Y11" s="158" t="s">
        <v>565</v>
      </c>
      <c r="Z11" s="158" t="s">
        <v>565</v>
      </c>
      <c r="AA11" s="158" t="s">
        <v>565</v>
      </c>
      <c r="AB11" s="158" t="s">
        <v>565</v>
      </c>
      <c r="AC11" s="158" t="s">
        <v>565</v>
      </c>
      <c r="AD11" s="158" t="s">
        <v>425</v>
      </c>
      <c r="AE11" s="158" t="s">
        <v>425</v>
      </c>
      <c r="AF11" s="157"/>
      <c r="AG11" s="158" t="s">
        <v>425</v>
      </c>
      <c r="AH11" s="158" t="s">
        <v>425</v>
      </c>
      <c r="AI11" s="158" t="s">
        <v>425</v>
      </c>
      <c r="AJ11" s="158"/>
      <c r="AK11" s="158"/>
      <c r="AL11" s="158"/>
      <c r="AM11" s="158"/>
      <c r="AN11" s="158"/>
      <c r="AO11" s="158"/>
      <c r="AP11" s="158"/>
      <c r="AQ11" s="158"/>
      <c r="AR11" s="158"/>
      <c r="AS11" s="157"/>
      <c r="AT11" s="158"/>
      <c r="AU11" s="158"/>
      <c r="AV11" s="158"/>
      <c r="AW11" s="158"/>
      <c r="AX11" s="158"/>
      <c r="AY11" s="158"/>
    </row>
    <row r="12" spans="1:51" x14ac:dyDescent="0.3">
      <c r="A12" s="154" t="s">
        <v>566</v>
      </c>
      <c r="B12" s="155" t="s">
        <v>567</v>
      </c>
      <c r="C12" s="155">
        <v>15</v>
      </c>
      <c r="D12" s="155">
        <v>12</v>
      </c>
      <c r="E12" s="156"/>
      <c r="F12" s="158" t="s">
        <v>568</v>
      </c>
      <c r="G12" s="158" t="s">
        <v>568</v>
      </c>
      <c r="H12" s="158" t="s">
        <v>568</v>
      </c>
      <c r="I12" s="158" t="s">
        <v>568</v>
      </c>
      <c r="J12" s="158" t="s">
        <v>568</v>
      </c>
      <c r="K12" s="158" t="s">
        <v>568</v>
      </c>
      <c r="L12" s="158" t="s">
        <v>569</v>
      </c>
      <c r="M12" s="158" t="s">
        <v>569</v>
      </c>
      <c r="N12" s="158" t="s">
        <v>569</v>
      </c>
      <c r="O12" s="158" t="s">
        <v>569</v>
      </c>
      <c r="P12" s="158" t="s">
        <v>569</v>
      </c>
      <c r="Q12" s="158" t="s">
        <v>569</v>
      </c>
      <c r="R12" s="158" t="s">
        <v>570</v>
      </c>
      <c r="S12" s="157"/>
      <c r="T12" s="158" t="s">
        <v>569</v>
      </c>
      <c r="U12" s="158" t="s">
        <v>569</v>
      </c>
      <c r="V12" s="158" t="s">
        <v>569</v>
      </c>
      <c r="W12" s="158" t="s">
        <v>569</v>
      </c>
      <c r="X12" s="158" t="s">
        <v>569</v>
      </c>
      <c r="Y12" s="158" t="s">
        <v>569</v>
      </c>
      <c r="Z12" s="158" t="s">
        <v>571</v>
      </c>
      <c r="AA12" s="158" t="s">
        <v>571</v>
      </c>
      <c r="AB12" s="158" t="s">
        <v>571</v>
      </c>
      <c r="AC12" s="158" t="s">
        <v>571</v>
      </c>
      <c r="AD12" s="158" t="s">
        <v>571</v>
      </c>
      <c r="AE12" s="158" t="s">
        <v>571</v>
      </c>
      <c r="AF12" s="157"/>
      <c r="AG12" s="158" t="s">
        <v>571</v>
      </c>
      <c r="AH12" s="158" t="s">
        <v>571</v>
      </c>
      <c r="AI12" s="158" t="s">
        <v>571</v>
      </c>
      <c r="AJ12" s="158" t="s">
        <v>571</v>
      </c>
      <c r="AK12" s="158" t="s">
        <v>571</v>
      </c>
      <c r="AL12" s="158" t="s">
        <v>571</v>
      </c>
      <c r="AM12" s="158"/>
      <c r="AN12" s="158"/>
      <c r="AO12" s="158"/>
      <c r="AP12" s="158"/>
      <c r="AQ12" s="158"/>
      <c r="AR12" s="158"/>
      <c r="AS12" s="157"/>
      <c r="AT12" s="158"/>
      <c r="AU12" s="158"/>
      <c r="AV12" s="158"/>
      <c r="AW12" s="158"/>
      <c r="AX12" s="158"/>
      <c r="AY12" s="158"/>
    </row>
    <row r="13" spans="1:51" x14ac:dyDescent="0.3">
      <c r="A13" s="154" t="s">
        <v>572</v>
      </c>
      <c r="B13" s="155" t="s">
        <v>573</v>
      </c>
      <c r="C13" s="155">
        <v>14</v>
      </c>
      <c r="D13" s="155">
        <v>4</v>
      </c>
      <c r="E13" s="156"/>
      <c r="F13" s="154" t="s">
        <v>574</v>
      </c>
      <c r="G13" s="154" t="s">
        <v>574</v>
      </c>
      <c r="H13" s="154" t="s">
        <v>574</v>
      </c>
      <c r="I13" s="154" t="s">
        <v>574</v>
      </c>
      <c r="J13" s="154" t="s">
        <v>574</v>
      </c>
      <c r="K13" s="154" t="s">
        <v>574</v>
      </c>
      <c r="L13" s="154" t="s">
        <v>574</v>
      </c>
      <c r="M13" s="154" t="s">
        <v>574</v>
      </c>
      <c r="N13" s="154" t="s">
        <v>574</v>
      </c>
      <c r="O13" s="154" t="s">
        <v>574</v>
      </c>
      <c r="P13" s="158"/>
      <c r="Q13" s="158"/>
      <c r="R13" s="158"/>
      <c r="S13" s="157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7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7"/>
      <c r="AT13" s="158"/>
      <c r="AU13" s="158"/>
      <c r="AV13" s="158"/>
      <c r="AW13" s="158"/>
      <c r="AX13" s="158"/>
      <c r="AY13" s="158"/>
    </row>
    <row r="14" spans="1:51" x14ac:dyDescent="0.3">
      <c r="A14" s="154" t="s">
        <v>575</v>
      </c>
      <c r="B14" s="155" t="s">
        <v>576</v>
      </c>
      <c r="C14" s="155">
        <v>14</v>
      </c>
      <c r="D14" s="155">
        <v>6</v>
      </c>
      <c r="E14" s="156"/>
      <c r="F14" s="154" t="s">
        <v>577</v>
      </c>
      <c r="G14" s="154" t="s">
        <v>577</v>
      </c>
      <c r="H14" s="154" t="s">
        <v>577</v>
      </c>
      <c r="I14" s="154" t="s">
        <v>577</v>
      </c>
      <c r="J14" s="154" t="s">
        <v>577</v>
      </c>
      <c r="K14" s="154" t="s">
        <v>577</v>
      </c>
      <c r="L14" s="154" t="s">
        <v>578</v>
      </c>
      <c r="M14" s="154" t="s">
        <v>578</v>
      </c>
      <c r="N14" s="154" t="s">
        <v>578</v>
      </c>
      <c r="O14" s="154" t="s">
        <v>578</v>
      </c>
      <c r="P14" s="154" t="s">
        <v>578</v>
      </c>
      <c r="Q14" s="154" t="s">
        <v>578</v>
      </c>
      <c r="R14" s="158"/>
      <c r="S14" s="157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7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7"/>
      <c r="AT14" s="158"/>
      <c r="AU14" s="158"/>
      <c r="AV14" s="158"/>
      <c r="AW14" s="158"/>
      <c r="AX14" s="158"/>
      <c r="AY14" s="158"/>
    </row>
    <row r="15" spans="1:51" x14ac:dyDescent="0.3">
      <c r="A15" s="154" t="s">
        <v>2625</v>
      </c>
      <c r="B15" s="155" t="s">
        <v>579</v>
      </c>
      <c r="C15" s="155">
        <v>14</v>
      </c>
      <c r="D15" s="155">
        <v>3</v>
      </c>
      <c r="E15" s="156"/>
      <c r="F15" s="154"/>
      <c r="G15" s="154"/>
      <c r="H15" s="154"/>
      <c r="I15" s="154"/>
      <c r="J15" s="154"/>
      <c r="K15" s="154"/>
      <c r="L15" s="154"/>
      <c r="M15" s="154"/>
      <c r="N15" s="154" t="s">
        <v>580</v>
      </c>
      <c r="O15" s="154"/>
      <c r="P15" s="158"/>
      <c r="Q15" s="158"/>
      <c r="R15" s="158"/>
      <c r="S15" s="157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7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7"/>
      <c r="AT15" s="158"/>
      <c r="AU15" s="158"/>
      <c r="AV15" s="158"/>
      <c r="AW15" s="158"/>
      <c r="AX15" s="158"/>
      <c r="AY15" s="158"/>
    </row>
    <row r="16" spans="1:51" x14ac:dyDescent="0.3">
      <c r="A16" s="154" t="s">
        <v>581</v>
      </c>
      <c r="B16" s="155" t="s">
        <v>582</v>
      </c>
      <c r="C16" s="155">
        <v>15</v>
      </c>
      <c r="D16" s="155">
        <v>3</v>
      </c>
      <c r="E16" s="156"/>
      <c r="F16" s="154"/>
      <c r="G16" s="154"/>
      <c r="H16" s="154"/>
      <c r="I16" s="154"/>
      <c r="J16" s="154"/>
      <c r="K16" s="154"/>
      <c r="L16" s="154"/>
      <c r="M16" s="154"/>
      <c r="N16" s="154"/>
      <c r="O16" s="154" t="s">
        <v>583</v>
      </c>
      <c r="P16" s="154" t="s">
        <v>583</v>
      </c>
      <c r="Q16" s="154" t="s">
        <v>583</v>
      </c>
      <c r="R16" s="154" t="s">
        <v>584</v>
      </c>
      <c r="S16" s="157"/>
      <c r="T16" s="154" t="s">
        <v>583</v>
      </c>
      <c r="U16" s="154" t="s">
        <v>583</v>
      </c>
      <c r="V16" s="154" t="s">
        <v>583</v>
      </c>
      <c r="W16" s="154" t="s">
        <v>583</v>
      </c>
      <c r="X16" s="154" t="s">
        <v>583</v>
      </c>
      <c r="Y16" s="154" t="s">
        <v>583</v>
      </c>
      <c r="Z16" s="154" t="s">
        <v>583</v>
      </c>
      <c r="AA16" s="154" t="s">
        <v>583</v>
      </c>
      <c r="AB16" s="154" t="s">
        <v>583</v>
      </c>
      <c r="AC16" s="158"/>
      <c r="AD16" s="158"/>
      <c r="AE16" s="158"/>
      <c r="AF16" s="157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7"/>
      <c r="AT16" s="158"/>
      <c r="AU16" s="158"/>
      <c r="AV16" s="158"/>
      <c r="AW16" s="158"/>
      <c r="AX16" s="158"/>
      <c r="AY16" s="158"/>
    </row>
    <row r="17" spans="1:51" x14ac:dyDescent="0.3">
      <c r="A17" s="154" t="s">
        <v>585</v>
      </c>
      <c r="B17" s="155" t="s">
        <v>39</v>
      </c>
      <c r="C17" s="155">
        <v>15</v>
      </c>
      <c r="D17" s="155">
        <v>8</v>
      </c>
      <c r="E17" s="156"/>
      <c r="F17" s="154"/>
      <c r="G17" s="154"/>
      <c r="H17" s="154"/>
      <c r="I17" s="154"/>
      <c r="J17" s="154"/>
      <c r="K17" s="154"/>
      <c r="L17" s="154"/>
      <c r="M17" s="154"/>
      <c r="N17" s="154"/>
      <c r="O17" s="154" t="s">
        <v>586</v>
      </c>
      <c r="P17" s="154" t="s">
        <v>587</v>
      </c>
      <c r="Q17" s="154" t="s">
        <v>588</v>
      </c>
      <c r="R17" s="158"/>
      <c r="S17" s="157"/>
      <c r="T17" s="158" t="s">
        <v>589</v>
      </c>
      <c r="U17" s="158" t="s">
        <v>590</v>
      </c>
      <c r="V17" s="158" t="s">
        <v>591</v>
      </c>
      <c r="W17" s="158" t="s">
        <v>592</v>
      </c>
      <c r="X17" s="158" t="s">
        <v>593</v>
      </c>
      <c r="Y17" s="158" t="s">
        <v>594</v>
      </c>
      <c r="Z17" s="158" t="s">
        <v>595</v>
      </c>
      <c r="AA17" s="158" t="s">
        <v>596</v>
      </c>
      <c r="AB17" s="158" t="s">
        <v>597</v>
      </c>
      <c r="AC17" s="158" t="s">
        <v>598</v>
      </c>
      <c r="AD17" s="158" t="s">
        <v>599</v>
      </c>
      <c r="AE17" s="158" t="s">
        <v>600</v>
      </c>
      <c r="AF17" s="157"/>
      <c r="AG17" s="158" t="s">
        <v>301</v>
      </c>
      <c r="AH17" s="158" t="s">
        <v>456</v>
      </c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7"/>
      <c r="AT17" s="158"/>
      <c r="AU17" s="158"/>
      <c r="AV17" s="158"/>
      <c r="AW17" s="158"/>
      <c r="AX17" s="158"/>
      <c r="AY17" s="158"/>
    </row>
    <row r="18" spans="1:51" x14ac:dyDescent="0.3">
      <c r="A18" s="154" t="s">
        <v>601</v>
      </c>
      <c r="B18" s="155" t="s">
        <v>602</v>
      </c>
      <c r="C18" s="155">
        <v>14</v>
      </c>
      <c r="D18" s="155">
        <v>6</v>
      </c>
      <c r="E18" s="156"/>
      <c r="F18" s="154" t="s">
        <v>603</v>
      </c>
      <c r="G18" s="154" t="s">
        <v>603</v>
      </c>
      <c r="H18" s="154" t="s">
        <v>603</v>
      </c>
      <c r="I18" s="154" t="s">
        <v>603</v>
      </c>
      <c r="J18" s="154" t="s">
        <v>603</v>
      </c>
      <c r="K18" s="154" t="s">
        <v>603</v>
      </c>
      <c r="L18" s="154" t="s">
        <v>603</v>
      </c>
      <c r="M18" s="154" t="s">
        <v>603</v>
      </c>
      <c r="N18" s="154" t="s">
        <v>603</v>
      </c>
      <c r="O18" s="154" t="s">
        <v>603</v>
      </c>
      <c r="P18" s="154" t="s">
        <v>603</v>
      </c>
      <c r="Q18" s="154" t="s">
        <v>603</v>
      </c>
      <c r="R18" s="158"/>
      <c r="S18" s="157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7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7"/>
      <c r="AT18" s="158"/>
      <c r="AU18" s="158"/>
      <c r="AV18" s="158"/>
      <c r="AW18" s="158"/>
      <c r="AX18" s="158"/>
      <c r="AY18" s="158"/>
    </row>
    <row r="19" spans="1:51" x14ac:dyDescent="0.3">
      <c r="A19" s="154" t="s">
        <v>604</v>
      </c>
      <c r="B19" s="155" t="s">
        <v>605</v>
      </c>
      <c r="C19" s="155">
        <v>15</v>
      </c>
      <c r="D19" s="155">
        <v>3</v>
      </c>
      <c r="E19" s="156"/>
      <c r="F19" s="154"/>
      <c r="G19" s="154"/>
      <c r="H19" s="154"/>
      <c r="I19" s="154"/>
      <c r="J19" s="154"/>
      <c r="K19" s="154"/>
      <c r="L19" s="154"/>
      <c r="M19" s="154"/>
      <c r="N19" s="154"/>
      <c r="O19" s="154" t="s">
        <v>606</v>
      </c>
      <c r="P19" s="154" t="s">
        <v>606</v>
      </c>
      <c r="Q19" s="154" t="s">
        <v>606</v>
      </c>
      <c r="R19" s="158" t="s">
        <v>584</v>
      </c>
      <c r="S19" s="157"/>
      <c r="T19" s="154" t="s">
        <v>606</v>
      </c>
      <c r="U19" s="154" t="s">
        <v>606</v>
      </c>
      <c r="V19" s="154" t="s">
        <v>606</v>
      </c>
      <c r="W19" s="154" t="s">
        <v>606</v>
      </c>
      <c r="X19" s="154" t="s">
        <v>606</v>
      </c>
      <c r="Y19" s="154" t="s">
        <v>606</v>
      </c>
      <c r="Z19" s="154" t="s">
        <v>606</v>
      </c>
      <c r="AA19" s="154" t="s">
        <v>606</v>
      </c>
      <c r="AB19" s="154" t="s">
        <v>606</v>
      </c>
      <c r="AC19" s="158"/>
      <c r="AD19" s="158"/>
      <c r="AE19" s="158"/>
      <c r="AF19" s="157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7"/>
      <c r="AT19" s="158"/>
      <c r="AU19" s="158"/>
      <c r="AV19" s="158"/>
      <c r="AW19" s="158"/>
      <c r="AX19" s="158"/>
      <c r="AY19" s="158"/>
    </row>
    <row r="20" spans="1:51" x14ac:dyDescent="0.3">
      <c r="A20" s="154" t="s">
        <v>607</v>
      </c>
      <c r="B20" s="155" t="s">
        <v>608</v>
      </c>
      <c r="C20" s="155">
        <v>14</v>
      </c>
      <c r="D20" s="155">
        <v>9</v>
      </c>
      <c r="E20" s="156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 t="s">
        <v>609</v>
      </c>
      <c r="R20" s="158"/>
      <c r="S20" s="157"/>
      <c r="T20" s="154" t="s">
        <v>610</v>
      </c>
      <c r="U20" s="154" t="s">
        <v>610</v>
      </c>
      <c r="V20" s="154" t="s">
        <v>610</v>
      </c>
      <c r="W20" s="154"/>
      <c r="X20" s="154"/>
      <c r="Y20" s="154"/>
      <c r="Z20" s="154"/>
      <c r="AA20" s="154"/>
      <c r="AB20" s="154"/>
      <c r="AC20" s="158"/>
      <c r="AD20" s="158"/>
      <c r="AE20" s="158"/>
      <c r="AF20" s="157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7"/>
      <c r="AT20" s="158"/>
      <c r="AU20" s="158"/>
      <c r="AV20" s="158"/>
      <c r="AW20" s="158"/>
      <c r="AX20" s="158"/>
      <c r="AY20" s="158"/>
    </row>
    <row r="21" spans="1:51" x14ac:dyDescent="0.3">
      <c r="A21" s="154" t="s">
        <v>611</v>
      </c>
      <c r="B21" s="155" t="s">
        <v>612</v>
      </c>
      <c r="C21" s="155">
        <v>16</v>
      </c>
      <c r="D21" s="155">
        <v>6</v>
      </c>
      <c r="E21" s="156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8"/>
      <c r="S21" s="157"/>
      <c r="T21" s="154" t="s">
        <v>613</v>
      </c>
      <c r="U21" s="154" t="s">
        <v>613</v>
      </c>
      <c r="V21" s="154" t="s">
        <v>613</v>
      </c>
      <c r="W21" s="154" t="s">
        <v>613</v>
      </c>
      <c r="X21" s="154" t="s">
        <v>613</v>
      </c>
      <c r="Y21" s="154" t="s">
        <v>613</v>
      </c>
      <c r="Z21" s="154" t="s">
        <v>613</v>
      </c>
      <c r="AA21" s="154" t="s">
        <v>613</v>
      </c>
      <c r="AB21" s="154" t="s">
        <v>613</v>
      </c>
      <c r="AC21" s="154" t="s">
        <v>613</v>
      </c>
      <c r="AD21" s="154" t="s">
        <v>613</v>
      </c>
      <c r="AE21" s="154" t="s">
        <v>613</v>
      </c>
      <c r="AF21" s="161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7"/>
      <c r="AT21" s="158"/>
      <c r="AU21" s="158"/>
      <c r="AV21" s="158"/>
      <c r="AW21" s="158"/>
      <c r="AX21" s="158"/>
      <c r="AY21" s="158"/>
    </row>
    <row r="22" spans="1:51" x14ac:dyDescent="0.3">
      <c r="A22" s="154" t="s">
        <v>2626</v>
      </c>
      <c r="B22" s="155" t="s">
        <v>2562</v>
      </c>
      <c r="C22" s="155">
        <v>15</v>
      </c>
      <c r="D22" s="155">
        <v>1</v>
      </c>
      <c r="E22" s="156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8"/>
      <c r="S22" s="157"/>
      <c r="T22" s="154"/>
      <c r="U22" s="154"/>
      <c r="V22" s="154"/>
      <c r="W22" s="158" t="s">
        <v>614</v>
      </c>
      <c r="X22" s="158" t="s">
        <v>615</v>
      </c>
      <c r="Y22" s="158" t="s">
        <v>616</v>
      </c>
      <c r="Z22" s="158" t="s">
        <v>411</v>
      </c>
      <c r="AA22" s="154"/>
      <c r="AB22" s="154"/>
      <c r="AC22" s="154"/>
      <c r="AD22" s="154"/>
      <c r="AE22" s="154"/>
      <c r="AF22" s="161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7"/>
      <c r="AT22" s="158"/>
      <c r="AU22" s="158"/>
      <c r="AV22" s="158"/>
      <c r="AW22" s="158"/>
      <c r="AX22" s="158"/>
      <c r="AY22" s="158"/>
    </row>
    <row r="23" spans="1:51" x14ac:dyDescent="0.3">
      <c r="A23" s="132" t="s">
        <v>2623</v>
      </c>
      <c r="B23" s="131" t="s">
        <v>2624</v>
      </c>
      <c r="C23" s="131">
        <v>15</v>
      </c>
      <c r="D23" s="131">
        <v>9</v>
      </c>
      <c r="E23" s="156" t="s">
        <v>2706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8"/>
      <c r="S23" s="157"/>
      <c r="T23" s="154"/>
      <c r="U23" s="154"/>
      <c r="V23" s="154"/>
      <c r="W23" s="158"/>
      <c r="X23" s="158"/>
      <c r="Y23" s="158"/>
      <c r="Z23" s="158"/>
      <c r="AA23" s="154"/>
      <c r="AB23" s="154"/>
      <c r="AC23" s="154"/>
      <c r="AD23" s="154"/>
      <c r="AE23" s="154"/>
      <c r="AF23" s="161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7"/>
      <c r="AT23" s="158"/>
      <c r="AU23" s="158"/>
      <c r="AV23" s="158"/>
      <c r="AW23" s="158"/>
      <c r="AX23" s="158"/>
      <c r="AY23" s="158"/>
    </row>
    <row r="24" spans="1:51" s="138" customFormat="1" x14ac:dyDescent="0.3">
      <c r="A24" s="132" t="s">
        <v>2601</v>
      </c>
      <c r="B24" s="155" t="s">
        <v>2655</v>
      </c>
      <c r="C24" s="155">
        <v>16</v>
      </c>
      <c r="D24" s="155">
        <v>7</v>
      </c>
      <c r="E24" s="156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8"/>
      <c r="S24" s="157"/>
      <c r="T24" s="154"/>
      <c r="U24" s="154"/>
      <c r="V24" s="154"/>
      <c r="W24" s="158"/>
      <c r="X24" s="158"/>
      <c r="Y24" s="158"/>
      <c r="Z24" s="158"/>
      <c r="AA24" s="154"/>
      <c r="AB24" s="154"/>
      <c r="AC24" s="154"/>
      <c r="AD24" s="154"/>
      <c r="AE24" s="154"/>
      <c r="AF24" s="161"/>
      <c r="AG24" s="158"/>
      <c r="AH24" s="47" t="s">
        <v>2641</v>
      </c>
      <c r="AI24" s="47" t="s">
        <v>2641</v>
      </c>
      <c r="AJ24" s="47" t="s">
        <v>2641</v>
      </c>
      <c r="AK24" s="47" t="s">
        <v>2641</v>
      </c>
      <c r="AL24" s="47" t="s">
        <v>2641</v>
      </c>
      <c r="AM24" s="47" t="s">
        <v>2641</v>
      </c>
      <c r="AN24" s="47" t="s">
        <v>2641</v>
      </c>
      <c r="AO24" s="47" t="s">
        <v>2641</v>
      </c>
      <c r="AP24" s="47" t="s">
        <v>2641</v>
      </c>
      <c r="AQ24" s="47" t="s">
        <v>2641</v>
      </c>
      <c r="AR24" s="47" t="s">
        <v>2641</v>
      </c>
      <c r="AS24" s="157"/>
      <c r="AT24" s="47" t="s">
        <v>2641</v>
      </c>
      <c r="AU24" s="158"/>
      <c r="AV24" s="158"/>
      <c r="AW24" s="158"/>
      <c r="AX24" s="158"/>
      <c r="AY24" s="158"/>
    </row>
    <row r="25" spans="1:51" x14ac:dyDescent="0.3">
      <c r="A25" s="154" t="s">
        <v>617</v>
      </c>
      <c r="B25" s="155" t="s">
        <v>618</v>
      </c>
      <c r="C25" s="155">
        <v>15</v>
      </c>
      <c r="D25" s="155">
        <v>6</v>
      </c>
      <c r="E25" s="156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7"/>
      <c r="T25" s="158" t="s">
        <v>619</v>
      </c>
      <c r="U25" s="158" t="s">
        <v>619</v>
      </c>
      <c r="V25" s="158" t="s">
        <v>619</v>
      </c>
      <c r="W25" s="158" t="s">
        <v>619</v>
      </c>
      <c r="X25" s="158" t="s">
        <v>619</v>
      </c>
      <c r="Y25" s="158" t="s">
        <v>619</v>
      </c>
      <c r="Z25" s="158" t="s">
        <v>619</v>
      </c>
      <c r="AA25" s="158" t="s">
        <v>619</v>
      </c>
      <c r="AB25" s="158" t="s">
        <v>619</v>
      </c>
      <c r="AC25" s="158" t="s">
        <v>619</v>
      </c>
      <c r="AD25" s="158" t="s">
        <v>619</v>
      </c>
      <c r="AE25" s="158" t="s">
        <v>619</v>
      </c>
      <c r="AF25" s="157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7"/>
      <c r="AT25" s="158"/>
      <c r="AU25" s="158"/>
      <c r="AV25" s="158"/>
      <c r="AW25" s="158"/>
      <c r="AX25" s="158"/>
      <c r="AY25" s="158"/>
    </row>
    <row r="26" spans="1:51" x14ac:dyDescent="0.3">
      <c r="A26" s="154" t="s">
        <v>620</v>
      </c>
      <c r="B26" s="155" t="s">
        <v>621</v>
      </c>
      <c r="C26" s="155">
        <v>15</v>
      </c>
      <c r="D26" s="155">
        <v>6</v>
      </c>
      <c r="E26" s="156"/>
      <c r="F26" s="158" t="s">
        <v>622</v>
      </c>
      <c r="G26" s="158" t="s">
        <v>622</v>
      </c>
      <c r="H26" s="158" t="s">
        <v>622</v>
      </c>
      <c r="I26" s="158" t="s">
        <v>622</v>
      </c>
      <c r="J26" s="158" t="s">
        <v>622</v>
      </c>
      <c r="K26" s="158" t="s">
        <v>622</v>
      </c>
      <c r="L26" s="158" t="s">
        <v>622</v>
      </c>
      <c r="M26" s="158" t="s">
        <v>622</v>
      </c>
      <c r="N26" s="158" t="s">
        <v>622</v>
      </c>
      <c r="O26" s="158" t="s">
        <v>622</v>
      </c>
      <c r="P26" s="158" t="s">
        <v>622</v>
      </c>
      <c r="Q26" s="158" t="s">
        <v>622</v>
      </c>
      <c r="R26" s="158"/>
      <c r="S26" s="157"/>
      <c r="T26" s="158" t="s">
        <v>623</v>
      </c>
      <c r="U26" s="158" t="s">
        <v>623</v>
      </c>
      <c r="V26" s="158" t="s">
        <v>623</v>
      </c>
      <c r="W26" s="158" t="s">
        <v>623</v>
      </c>
      <c r="X26" s="158" t="s">
        <v>623</v>
      </c>
      <c r="Y26" s="158" t="s">
        <v>623</v>
      </c>
      <c r="Z26" s="158" t="s">
        <v>623</v>
      </c>
      <c r="AA26" s="158" t="s">
        <v>623</v>
      </c>
      <c r="AB26" s="158" t="s">
        <v>623</v>
      </c>
      <c r="AC26" s="158" t="s">
        <v>623</v>
      </c>
      <c r="AD26" s="158" t="s">
        <v>623</v>
      </c>
      <c r="AE26" s="158" t="s">
        <v>623</v>
      </c>
      <c r="AF26" s="157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7"/>
      <c r="AT26" s="158"/>
      <c r="AU26" s="158"/>
      <c r="AV26" s="158"/>
      <c r="AW26" s="158"/>
      <c r="AX26" s="158"/>
      <c r="AY26" s="158"/>
    </row>
    <row r="27" spans="1:51" x14ac:dyDescent="0.3">
      <c r="A27" s="154" t="s">
        <v>624</v>
      </c>
      <c r="B27" s="155" t="s">
        <v>625</v>
      </c>
      <c r="C27" s="155">
        <v>14</v>
      </c>
      <c r="D27" s="155">
        <v>12</v>
      </c>
      <c r="E27" s="156"/>
      <c r="F27" s="158" t="s">
        <v>626</v>
      </c>
      <c r="G27" s="158" t="s">
        <v>626</v>
      </c>
      <c r="H27" s="158" t="s">
        <v>626</v>
      </c>
      <c r="I27" s="158" t="s">
        <v>626</v>
      </c>
      <c r="J27" s="158" t="s">
        <v>626</v>
      </c>
      <c r="K27" s="158" t="s">
        <v>626</v>
      </c>
      <c r="L27" s="158" t="s">
        <v>626</v>
      </c>
      <c r="M27" s="154" t="s">
        <v>627</v>
      </c>
      <c r="N27" s="154" t="s">
        <v>627</v>
      </c>
      <c r="O27" s="154" t="s">
        <v>627</v>
      </c>
      <c r="P27" s="154" t="s">
        <v>627</v>
      </c>
      <c r="Q27" s="154" t="s">
        <v>627</v>
      </c>
      <c r="R27" s="154" t="s">
        <v>570</v>
      </c>
      <c r="S27" s="157"/>
      <c r="T27" s="158" t="s">
        <v>627</v>
      </c>
      <c r="U27" s="158" t="s">
        <v>627</v>
      </c>
      <c r="V27" s="158" t="s">
        <v>627</v>
      </c>
      <c r="W27" s="158" t="s">
        <v>627</v>
      </c>
      <c r="X27" s="158" t="s">
        <v>627</v>
      </c>
      <c r="Y27" s="158" t="s">
        <v>627</v>
      </c>
      <c r="Z27" s="158"/>
      <c r="AA27" s="158"/>
      <c r="AB27" s="158"/>
      <c r="AC27" s="158"/>
      <c r="AD27" s="158"/>
      <c r="AE27" s="158"/>
      <c r="AF27" s="157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7"/>
      <c r="AT27" s="158"/>
      <c r="AU27" s="158"/>
      <c r="AV27" s="158"/>
      <c r="AW27" s="158"/>
      <c r="AX27" s="158"/>
      <c r="AY27" s="158"/>
    </row>
    <row r="28" spans="1:51" x14ac:dyDescent="0.3">
      <c r="A28" s="184" t="s">
        <v>628</v>
      </c>
      <c r="B28" s="185" t="s">
        <v>629</v>
      </c>
      <c r="C28" s="185">
        <v>14</v>
      </c>
      <c r="D28" s="185">
        <v>1</v>
      </c>
      <c r="E28" s="156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7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7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7"/>
      <c r="AT28" s="158"/>
      <c r="AU28" s="158"/>
      <c r="AV28" s="158"/>
      <c r="AW28" s="158"/>
      <c r="AX28" s="158"/>
      <c r="AY28" s="158"/>
    </row>
    <row r="29" spans="1:51" x14ac:dyDescent="0.3">
      <c r="A29" s="154" t="s">
        <v>630</v>
      </c>
      <c r="B29" s="155" t="s">
        <v>631</v>
      </c>
      <c r="C29" s="155">
        <v>14</v>
      </c>
      <c r="D29" s="155">
        <v>12</v>
      </c>
      <c r="E29" s="156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 t="s">
        <v>632</v>
      </c>
      <c r="R29" s="158"/>
      <c r="S29" s="157"/>
      <c r="T29" s="158" t="s">
        <v>633</v>
      </c>
      <c r="U29" s="158" t="s">
        <v>633</v>
      </c>
      <c r="V29" s="158" t="s">
        <v>633</v>
      </c>
      <c r="W29" s="158" t="s">
        <v>633</v>
      </c>
      <c r="X29" s="158" t="s">
        <v>633</v>
      </c>
      <c r="Y29" s="158" t="s">
        <v>633</v>
      </c>
      <c r="Z29" s="158"/>
      <c r="AA29" s="158"/>
      <c r="AB29" s="158"/>
      <c r="AC29" s="158"/>
      <c r="AD29" s="158"/>
      <c r="AE29" s="158"/>
      <c r="AF29" s="157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7"/>
      <c r="AT29" s="158"/>
      <c r="AU29" s="158"/>
      <c r="AV29" s="158"/>
      <c r="AW29" s="158"/>
      <c r="AX29" s="158"/>
      <c r="AY29" s="158"/>
    </row>
    <row r="30" spans="1:51" x14ac:dyDescent="0.3">
      <c r="A30" s="142" t="s">
        <v>2602</v>
      </c>
      <c r="B30" s="133" t="s">
        <v>2613</v>
      </c>
      <c r="C30" s="133">
        <v>15</v>
      </c>
      <c r="D30" s="133">
        <v>6</v>
      </c>
      <c r="E30" s="156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46" t="s">
        <v>2609</v>
      </c>
      <c r="AC30" s="46" t="s">
        <v>2609</v>
      </c>
      <c r="AD30" s="46" t="s">
        <v>2609</v>
      </c>
      <c r="AE30" s="46" t="s">
        <v>2609</v>
      </c>
      <c r="AF30" s="157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7"/>
      <c r="AT30" s="158"/>
      <c r="AU30" s="158"/>
      <c r="AV30" s="158"/>
      <c r="AW30" s="158"/>
      <c r="AX30" s="158"/>
      <c r="AY30" s="158"/>
    </row>
    <row r="31" spans="1:51" x14ac:dyDescent="0.3">
      <c r="A31" s="154" t="s">
        <v>634</v>
      </c>
      <c r="B31" s="155" t="s">
        <v>635</v>
      </c>
      <c r="C31" s="155">
        <v>15</v>
      </c>
      <c r="D31" s="155">
        <v>11</v>
      </c>
      <c r="E31" s="156"/>
      <c r="F31" s="154" t="s">
        <v>636</v>
      </c>
      <c r="G31" s="154" t="s">
        <v>636</v>
      </c>
      <c r="H31" s="154" t="s">
        <v>636</v>
      </c>
      <c r="I31" s="154" t="s">
        <v>636</v>
      </c>
      <c r="J31" s="154" t="s">
        <v>636</v>
      </c>
      <c r="K31" s="158" t="s">
        <v>637</v>
      </c>
      <c r="L31" s="158" t="s">
        <v>637</v>
      </c>
      <c r="M31" s="158" t="s">
        <v>637</v>
      </c>
      <c r="N31" s="158" t="s">
        <v>637</v>
      </c>
      <c r="O31" s="158" t="s">
        <v>637</v>
      </c>
      <c r="P31" s="158" t="s">
        <v>637</v>
      </c>
      <c r="Q31" s="158" t="s">
        <v>637</v>
      </c>
      <c r="R31" s="158" t="s">
        <v>638</v>
      </c>
      <c r="S31" s="157"/>
      <c r="T31" s="158" t="s">
        <v>637</v>
      </c>
      <c r="U31" s="158" t="s">
        <v>637</v>
      </c>
      <c r="V31" s="158" t="s">
        <v>637</v>
      </c>
      <c r="W31" s="158" t="s">
        <v>637</v>
      </c>
      <c r="X31" s="158" t="s">
        <v>637</v>
      </c>
      <c r="Y31" s="158" t="s">
        <v>639</v>
      </c>
      <c r="Z31" s="158" t="s">
        <v>639</v>
      </c>
      <c r="AA31" s="158" t="s">
        <v>639</v>
      </c>
      <c r="AB31" s="158" t="s">
        <v>639</v>
      </c>
      <c r="AC31" s="158" t="s">
        <v>639</v>
      </c>
      <c r="AD31" s="158" t="s">
        <v>639</v>
      </c>
      <c r="AE31" s="158" t="s">
        <v>639</v>
      </c>
      <c r="AF31" s="157"/>
      <c r="AG31" s="158" t="s">
        <v>639</v>
      </c>
      <c r="AH31" s="158" t="s">
        <v>639</v>
      </c>
      <c r="AI31" s="158" t="s">
        <v>639</v>
      </c>
      <c r="AJ31" s="158" t="s">
        <v>639</v>
      </c>
      <c r="AK31" s="158" t="s">
        <v>639</v>
      </c>
      <c r="AL31" s="158"/>
      <c r="AM31" s="158"/>
      <c r="AN31" s="158"/>
      <c r="AO31" s="158"/>
      <c r="AP31" s="158"/>
      <c r="AQ31" s="158"/>
      <c r="AR31" s="158"/>
      <c r="AS31" s="157"/>
      <c r="AT31" s="158"/>
      <c r="AU31" s="158"/>
      <c r="AV31" s="158"/>
      <c r="AW31" s="158"/>
      <c r="AX31" s="158"/>
      <c r="AY31" s="158"/>
    </row>
    <row r="32" spans="1:51" x14ac:dyDescent="0.3">
      <c r="A32" s="184" t="s">
        <v>640</v>
      </c>
      <c r="B32" s="185" t="s">
        <v>641</v>
      </c>
      <c r="C32" s="185"/>
      <c r="D32" s="185"/>
      <c r="E32" s="156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7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7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7"/>
      <c r="AT32" s="158"/>
      <c r="AU32" s="158"/>
      <c r="AV32" s="158"/>
      <c r="AW32" s="158"/>
      <c r="AX32" s="158"/>
      <c r="AY32" s="158"/>
    </row>
    <row r="33" spans="1:51" x14ac:dyDescent="0.3">
      <c r="A33" s="184" t="s">
        <v>642</v>
      </c>
      <c r="B33" s="185" t="s">
        <v>643</v>
      </c>
      <c r="C33" s="185"/>
      <c r="D33" s="185"/>
      <c r="E33" s="156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7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7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7"/>
      <c r="AT33" s="158"/>
      <c r="AU33" s="158"/>
      <c r="AV33" s="158"/>
      <c r="AW33" s="158"/>
      <c r="AX33" s="158"/>
      <c r="AY33" s="158"/>
    </row>
    <row r="34" spans="1:51" x14ac:dyDescent="0.3">
      <c r="A34" s="154" t="s">
        <v>644</v>
      </c>
      <c r="B34" s="155" t="s">
        <v>645</v>
      </c>
      <c r="C34" s="155">
        <v>13</v>
      </c>
      <c r="D34" s="155">
        <v>12</v>
      </c>
      <c r="E34" s="156"/>
      <c r="F34" s="158" t="s">
        <v>646</v>
      </c>
      <c r="G34" s="158" t="s">
        <v>647</v>
      </c>
      <c r="H34" s="158" t="s">
        <v>648</v>
      </c>
      <c r="I34" s="158" t="s">
        <v>649</v>
      </c>
      <c r="J34" s="158" t="s">
        <v>650</v>
      </c>
      <c r="K34" s="158" t="s">
        <v>651</v>
      </c>
      <c r="L34" s="158"/>
      <c r="M34" s="158"/>
      <c r="N34" s="158"/>
      <c r="O34" s="158"/>
      <c r="P34" s="158"/>
      <c r="Q34" s="158"/>
      <c r="R34" s="158"/>
      <c r="S34" s="157"/>
      <c r="T34" s="158" t="s">
        <v>652</v>
      </c>
      <c r="U34" s="158" t="s">
        <v>653</v>
      </c>
      <c r="V34" s="158" t="s">
        <v>653</v>
      </c>
      <c r="W34" s="158" t="s">
        <v>654</v>
      </c>
      <c r="X34" s="158" t="s">
        <v>655</v>
      </c>
      <c r="Y34" s="158" t="s">
        <v>656</v>
      </c>
      <c r="Z34" s="158" t="s">
        <v>657</v>
      </c>
      <c r="AA34" s="158" t="s">
        <v>658</v>
      </c>
      <c r="AB34" s="158" t="s">
        <v>659</v>
      </c>
      <c r="AC34" s="158"/>
      <c r="AD34" s="158"/>
      <c r="AE34" s="158"/>
      <c r="AF34" s="157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7"/>
      <c r="AT34" s="158"/>
      <c r="AU34" s="158"/>
      <c r="AV34" s="158"/>
      <c r="AW34" s="158"/>
      <c r="AX34" s="158"/>
      <c r="AY34" s="158"/>
    </row>
    <row r="35" spans="1:51" x14ac:dyDescent="0.3">
      <c r="A35" s="154" t="s">
        <v>660</v>
      </c>
      <c r="B35" s="155" t="s">
        <v>661</v>
      </c>
      <c r="C35" s="155">
        <v>15</v>
      </c>
      <c r="D35" s="155">
        <v>12</v>
      </c>
      <c r="E35" s="156"/>
      <c r="F35" s="154" t="s">
        <v>662</v>
      </c>
      <c r="G35" s="154" t="s">
        <v>662</v>
      </c>
      <c r="H35" s="154" t="s">
        <v>662</v>
      </c>
      <c r="I35" s="154" t="s">
        <v>662</v>
      </c>
      <c r="J35" s="154" t="s">
        <v>662</v>
      </c>
      <c r="K35" s="154" t="s">
        <v>662</v>
      </c>
      <c r="L35" s="154" t="s">
        <v>663</v>
      </c>
      <c r="M35" s="154" t="s">
        <v>663</v>
      </c>
      <c r="N35" s="154" t="s">
        <v>663</v>
      </c>
      <c r="O35" s="154" t="s">
        <v>663</v>
      </c>
      <c r="P35" s="154" t="s">
        <v>663</v>
      </c>
      <c r="Q35" s="154" t="s">
        <v>663</v>
      </c>
      <c r="R35" s="158" t="s">
        <v>570</v>
      </c>
      <c r="S35" s="157"/>
      <c r="T35" s="158" t="s">
        <v>663</v>
      </c>
      <c r="U35" s="158" t="s">
        <v>663</v>
      </c>
      <c r="V35" s="158" t="s">
        <v>663</v>
      </c>
      <c r="W35" s="158" t="s">
        <v>663</v>
      </c>
      <c r="X35" s="158" t="s">
        <v>663</v>
      </c>
      <c r="Y35" s="158" t="s">
        <v>663</v>
      </c>
      <c r="Z35" s="158" t="s">
        <v>664</v>
      </c>
      <c r="AA35" s="158" t="s">
        <v>664</v>
      </c>
      <c r="AB35" s="158" t="s">
        <v>664</v>
      </c>
      <c r="AC35" s="158" t="s">
        <v>664</v>
      </c>
      <c r="AD35" s="158" t="s">
        <v>664</v>
      </c>
      <c r="AE35" s="158" t="s">
        <v>664</v>
      </c>
      <c r="AF35" s="157"/>
      <c r="AG35" s="158" t="s">
        <v>664</v>
      </c>
      <c r="AH35" s="158" t="s">
        <v>664</v>
      </c>
      <c r="AI35" s="158" t="s">
        <v>664</v>
      </c>
      <c r="AJ35" s="158" t="s">
        <v>664</v>
      </c>
      <c r="AK35" s="158" t="s">
        <v>664</v>
      </c>
      <c r="AL35" s="158" t="s">
        <v>664</v>
      </c>
      <c r="AM35" s="158"/>
      <c r="AN35" s="158"/>
      <c r="AO35" s="158"/>
      <c r="AP35" s="158"/>
      <c r="AQ35" s="158"/>
      <c r="AR35" s="158"/>
      <c r="AS35" s="157"/>
      <c r="AT35" s="158"/>
      <c r="AU35" s="158"/>
      <c r="AV35" s="158"/>
      <c r="AW35" s="158"/>
      <c r="AX35" s="158"/>
      <c r="AY35" s="158"/>
    </row>
    <row r="36" spans="1:51" x14ac:dyDescent="0.3">
      <c r="A36" s="154" t="s">
        <v>665</v>
      </c>
      <c r="B36" s="155" t="s">
        <v>666</v>
      </c>
      <c r="C36" s="155">
        <v>15</v>
      </c>
      <c r="D36" s="155">
        <v>12</v>
      </c>
      <c r="E36" s="156"/>
      <c r="F36" s="154" t="s">
        <v>667</v>
      </c>
      <c r="G36" s="154" t="s">
        <v>667</v>
      </c>
      <c r="H36" s="154" t="s">
        <v>667</v>
      </c>
      <c r="I36" s="154" t="s">
        <v>667</v>
      </c>
      <c r="J36" s="154" t="s">
        <v>667</v>
      </c>
      <c r="K36" s="154" t="s">
        <v>667</v>
      </c>
      <c r="L36" s="154" t="s">
        <v>668</v>
      </c>
      <c r="M36" s="158" t="s">
        <v>668</v>
      </c>
      <c r="N36" s="158" t="s">
        <v>668</v>
      </c>
      <c r="O36" s="158" t="s">
        <v>668</v>
      </c>
      <c r="P36" s="158" t="s">
        <v>668</v>
      </c>
      <c r="Q36" s="158" t="s">
        <v>668</v>
      </c>
      <c r="R36" s="158" t="s">
        <v>570</v>
      </c>
      <c r="S36" s="157"/>
      <c r="T36" s="158" t="s">
        <v>668</v>
      </c>
      <c r="U36" s="158" t="s">
        <v>668</v>
      </c>
      <c r="V36" s="158" t="s">
        <v>668</v>
      </c>
      <c r="W36" s="158" t="s">
        <v>668</v>
      </c>
      <c r="X36" s="158" t="s">
        <v>668</v>
      </c>
      <c r="Y36" s="158" t="s">
        <v>668</v>
      </c>
      <c r="Z36" s="158" t="s">
        <v>669</v>
      </c>
      <c r="AA36" s="158" t="s">
        <v>669</v>
      </c>
      <c r="AB36" s="158" t="s">
        <v>669</v>
      </c>
      <c r="AC36" s="158" t="s">
        <v>669</v>
      </c>
      <c r="AD36" s="158" t="s">
        <v>669</v>
      </c>
      <c r="AE36" s="158" t="s">
        <v>669</v>
      </c>
      <c r="AF36" s="157"/>
      <c r="AG36" s="158" t="s">
        <v>669</v>
      </c>
      <c r="AH36" s="158" t="s">
        <v>669</v>
      </c>
      <c r="AI36" s="158" t="s">
        <v>669</v>
      </c>
      <c r="AJ36" s="158" t="s">
        <v>669</v>
      </c>
      <c r="AK36" s="158" t="s">
        <v>669</v>
      </c>
      <c r="AL36" s="158" t="s">
        <v>669</v>
      </c>
      <c r="AM36" s="158"/>
      <c r="AN36" s="158"/>
      <c r="AO36" s="158"/>
      <c r="AP36" s="158"/>
      <c r="AQ36" s="158"/>
      <c r="AR36" s="158"/>
      <c r="AS36" s="157"/>
      <c r="AT36" s="158"/>
      <c r="AU36" s="158"/>
      <c r="AV36" s="158"/>
      <c r="AW36" s="158"/>
      <c r="AX36" s="158"/>
      <c r="AY36" s="158"/>
    </row>
    <row r="37" spans="1:51" x14ac:dyDescent="0.3">
      <c r="A37" s="154" t="s">
        <v>670</v>
      </c>
      <c r="B37" s="155" t="s">
        <v>671</v>
      </c>
      <c r="C37" s="155">
        <v>14</v>
      </c>
      <c r="D37" s="155">
        <v>1</v>
      </c>
      <c r="E37" s="156"/>
      <c r="F37" s="154" t="s">
        <v>672</v>
      </c>
      <c r="G37" s="154" t="s">
        <v>672</v>
      </c>
      <c r="H37" s="154" t="s">
        <v>672</v>
      </c>
      <c r="I37" s="154" t="s">
        <v>672</v>
      </c>
      <c r="J37" s="154" t="s">
        <v>672</v>
      </c>
      <c r="K37" s="154" t="s">
        <v>672</v>
      </c>
      <c r="L37" s="154" t="s">
        <v>672</v>
      </c>
      <c r="M37" s="158"/>
      <c r="N37" s="158"/>
      <c r="O37" s="158"/>
      <c r="P37" s="158"/>
      <c r="Q37" s="158"/>
      <c r="R37" s="158"/>
      <c r="S37" s="157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7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7"/>
      <c r="AT37" s="158"/>
      <c r="AU37" s="158"/>
      <c r="AV37" s="158"/>
      <c r="AW37" s="158"/>
      <c r="AX37" s="158"/>
      <c r="AY37" s="158"/>
    </row>
    <row r="38" spans="1:51" x14ac:dyDescent="0.3">
      <c r="A38" s="154" t="s">
        <v>673</v>
      </c>
      <c r="B38" s="155" t="s">
        <v>674</v>
      </c>
      <c r="C38" s="155">
        <v>15</v>
      </c>
      <c r="D38" s="155">
        <v>3</v>
      </c>
      <c r="E38" s="156" t="s">
        <v>541</v>
      </c>
      <c r="F38" s="154" t="s">
        <v>675</v>
      </c>
      <c r="G38" s="154" t="s">
        <v>675</v>
      </c>
      <c r="H38" s="154" t="s">
        <v>675</v>
      </c>
      <c r="I38" s="154" t="s">
        <v>675</v>
      </c>
      <c r="J38" s="154" t="s">
        <v>675</v>
      </c>
      <c r="K38" s="154" t="s">
        <v>675</v>
      </c>
      <c r="L38" s="154" t="s">
        <v>675</v>
      </c>
      <c r="M38" s="158" t="s">
        <v>676</v>
      </c>
      <c r="N38" s="158" t="s">
        <v>676</v>
      </c>
      <c r="O38" s="158" t="s">
        <v>676</v>
      </c>
      <c r="P38" s="158" t="s">
        <v>676</v>
      </c>
      <c r="Q38" s="158" t="s">
        <v>676</v>
      </c>
      <c r="R38" s="158"/>
      <c r="S38" s="157"/>
      <c r="T38" s="158" t="s">
        <v>677</v>
      </c>
      <c r="U38" s="158" t="s">
        <v>677</v>
      </c>
      <c r="V38" s="158" t="s">
        <v>677</v>
      </c>
      <c r="W38" s="158" t="s">
        <v>677</v>
      </c>
      <c r="X38" s="158" t="s">
        <v>677</v>
      </c>
      <c r="Y38" s="158" t="s">
        <v>677</v>
      </c>
      <c r="Z38" s="158" t="s">
        <v>677</v>
      </c>
      <c r="AA38" s="158" t="s">
        <v>677</v>
      </c>
      <c r="AB38" s="158" t="s">
        <v>677</v>
      </c>
      <c r="AC38" s="158" t="s">
        <v>677</v>
      </c>
      <c r="AD38" s="158"/>
      <c r="AE38" s="158"/>
      <c r="AF38" s="157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7"/>
      <c r="AT38" s="158"/>
      <c r="AU38" s="158"/>
      <c r="AV38" s="158"/>
      <c r="AW38" s="158"/>
      <c r="AX38" s="158"/>
      <c r="AY38" s="158"/>
    </row>
    <row r="39" spans="1:51" x14ac:dyDescent="0.3">
      <c r="A39" s="154" t="s">
        <v>678</v>
      </c>
      <c r="B39" s="155" t="s">
        <v>59</v>
      </c>
      <c r="C39" s="155">
        <v>15</v>
      </c>
      <c r="D39" s="155">
        <v>8</v>
      </c>
      <c r="E39" s="156" t="s">
        <v>541</v>
      </c>
      <c r="F39" s="158" t="s">
        <v>679</v>
      </c>
      <c r="G39" s="154" t="s">
        <v>680</v>
      </c>
      <c r="H39" s="154" t="s">
        <v>681</v>
      </c>
      <c r="I39" s="154" t="s">
        <v>682</v>
      </c>
      <c r="J39" s="154" t="s">
        <v>683</v>
      </c>
      <c r="K39" s="154" t="s">
        <v>684</v>
      </c>
      <c r="L39" s="154" t="s">
        <v>685</v>
      </c>
      <c r="M39" s="154" t="s">
        <v>686</v>
      </c>
      <c r="N39" s="154" t="s">
        <v>687</v>
      </c>
      <c r="O39" s="154" t="s">
        <v>688</v>
      </c>
      <c r="P39" s="158" t="s">
        <v>689</v>
      </c>
      <c r="Q39" s="158" t="s">
        <v>690</v>
      </c>
      <c r="R39" s="158"/>
      <c r="S39" s="157"/>
      <c r="T39" s="158" t="s">
        <v>691</v>
      </c>
      <c r="U39" s="154" t="s">
        <v>692</v>
      </c>
      <c r="V39" s="158" t="s">
        <v>693</v>
      </c>
      <c r="W39" s="158" t="s">
        <v>694</v>
      </c>
      <c r="X39" s="158" t="s">
        <v>695</v>
      </c>
      <c r="Y39" s="158" t="s">
        <v>696</v>
      </c>
      <c r="Z39" s="158" t="s">
        <v>697</v>
      </c>
      <c r="AA39" s="158" t="s">
        <v>698</v>
      </c>
      <c r="AB39" s="158" t="s">
        <v>699</v>
      </c>
      <c r="AC39" s="158" t="s">
        <v>700</v>
      </c>
      <c r="AD39" s="158" t="s">
        <v>701</v>
      </c>
      <c r="AE39" s="158" t="s">
        <v>702</v>
      </c>
      <c r="AF39" s="157"/>
      <c r="AG39" s="158" t="s">
        <v>434</v>
      </c>
      <c r="AH39" s="47" t="s">
        <v>2591</v>
      </c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7"/>
      <c r="AT39" s="158"/>
      <c r="AU39" s="158"/>
      <c r="AV39" s="158"/>
      <c r="AW39" s="158"/>
      <c r="AX39" s="158"/>
      <c r="AY39" s="158"/>
    </row>
    <row r="40" spans="1:51" x14ac:dyDescent="0.3">
      <c r="A40" s="154" t="s">
        <v>703</v>
      </c>
      <c r="B40" s="155" t="s">
        <v>704</v>
      </c>
      <c r="C40" s="155">
        <v>13</v>
      </c>
      <c r="D40" s="155">
        <v>12</v>
      </c>
      <c r="E40" s="156"/>
      <c r="F40" s="158" t="s">
        <v>705</v>
      </c>
      <c r="G40" s="158" t="s">
        <v>705</v>
      </c>
      <c r="H40" s="158" t="s">
        <v>705</v>
      </c>
      <c r="I40" s="158" t="s">
        <v>705</v>
      </c>
      <c r="J40" s="158" t="s">
        <v>705</v>
      </c>
      <c r="K40" s="154" t="s">
        <v>706</v>
      </c>
      <c r="L40" s="158"/>
      <c r="M40" s="158"/>
      <c r="N40" s="158"/>
      <c r="O40" s="158"/>
      <c r="P40" s="158"/>
      <c r="Q40" s="158"/>
      <c r="R40" s="158"/>
      <c r="S40" s="157"/>
      <c r="T40" s="158"/>
      <c r="U40" s="158"/>
      <c r="V40" s="158" t="s">
        <v>707</v>
      </c>
      <c r="W40" s="158"/>
      <c r="X40" s="158"/>
      <c r="Y40" s="158"/>
      <c r="Z40" s="158"/>
      <c r="AA40" s="158"/>
      <c r="AB40" s="158"/>
      <c r="AC40" s="158"/>
      <c r="AD40" s="158"/>
      <c r="AE40" s="158"/>
      <c r="AF40" s="157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7"/>
      <c r="AT40" s="158"/>
      <c r="AU40" s="158"/>
      <c r="AV40" s="158"/>
      <c r="AW40" s="158"/>
      <c r="AX40" s="158"/>
      <c r="AY40" s="158"/>
    </row>
    <row r="41" spans="1:51" x14ac:dyDescent="0.3">
      <c r="A41" s="184" t="s">
        <v>708</v>
      </c>
      <c r="B41" s="185" t="s">
        <v>709</v>
      </c>
      <c r="C41" s="185"/>
      <c r="D41" s="185"/>
      <c r="E41" s="156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7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7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7"/>
      <c r="AT41" s="158"/>
      <c r="AU41" s="158"/>
      <c r="AV41" s="158"/>
      <c r="AW41" s="158"/>
      <c r="AX41" s="158"/>
      <c r="AY41" s="158"/>
    </row>
    <row r="42" spans="1:51" x14ac:dyDescent="0.3">
      <c r="A42" s="184" t="s">
        <v>710</v>
      </c>
      <c r="B42" s="185" t="s">
        <v>711</v>
      </c>
      <c r="C42" s="185"/>
      <c r="D42" s="185"/>
      <c r="E42" s="156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7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7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7"/>
      <c r="AT42" s="158"/>
      <c r="AU42" s="158"/>
      <c r="AV42" s="158"/>
      <c r="AW42" s="158"/>
      <c r="AX42" s="158"/>
      <c r="AY42" s="158"/>
    </row>
    <row r="43" spans="1:51" x14ac:dyDescent="0.3">
      <c r="A43" s="154" t="s">
        <v>712</v>
      </c>
      <c r="B43" s="155" t="s">
        <v>713</v>
      </c>
      <c r="C43" s="155">
        <v>15</v>
      </c>
      <c r="D43" s="155">
        <v>12</v>
      </c>
      <c r="E43" s="156"/>
      <c r="F43" s="158" t="s">
        <v>714</v>
      </c>
      <c r="G43" s="158" t="s">
        <v>714</v>
      </c>
      <c r="H43" s="158" t="s">
        <v>714</v>
      </c>
      <c r="I43" s="158" t="s">
        <v>714</v>
      </c>
      <c r="J43" s="158" t="s">
        <v>714</v>
      </c>
      <c r="K43" s="158" t="s">
        <v>714</v>
      </c>
      <c r="L43" s="158" t="s">
        <v>715</v>
      </c>
      <c r="M43" s="158" t="s">
        <v>715</v>
      </c>
      <c r="N43" s="158" t="s">
        <v>715</v>
      </c>
      <c r="O43" s="158" t="s">
        <v>715</v>
      </c>
      <c r="P43" s="158" t="s">
        <v>715</v>
      </c>
      <c r="Q43" s="158" t="s">
        <v>715</v>
      </c>
      <c r="R43" s="158" t="s">
        <v>716</v>
      </c>
      <c r="S43" s="157"/>
      <c r="T43" s="158" t="s">
        <v>715</v>
      </c>
      <c r="U43" s="158" t="s">
        <v>715</v>
      </c>
      <c r="V43" s="158" t="s">
        <v>715</v>
      </c>
      <c r="W43" s="158" t="s">
        <v>715</v>
      </c>
      <c r="X43" s="158" t="s">
        <v>715</v>
      </c>
      <c r="Y43" s="158" t="s">
        <v>715</v>
      </c>
      <c r="Z43" s="158" t="s">
        <v>717</v>
      </c>
      <c r="AA43" s="158" t="s">
        <v>717</v>
      </c>
      <c r="AB43" s="158" t="s">
        <v>717</v>
      </c>
      <c r="AC43" s="158" t="s">
        <v>717</v>
      </c>
      <c r="AD43" s="158" t="s">
        <v>717</v>
      </c>
      <c r="AE43" s="158" t="s">
        <v>717</v>
      </c>
      <c r="AF43" s="157"/>
      <c r="AG43" s="158" t="s">
        <v>717</v>
      </c>
      <c r="AH43" s="158" t="s">
        <v>717</v>
      </c>
      <c r="AI43" s="158" t="s">
        <v>717</v>
      </c>
      <c r="AJ43" s="158" t="s">
        <v>717</v>
      </c>
      <c r="AK43" s="158" t="s">
        <v>717</v>
      </c>
      <c r="AL43" s="158" t="s">
        <v>717</v>
      </c>
      <c r="AM43" s="158"/>
      <c r="AN43" s="158"/>
      <c r="AO43" s="158"/>
      <c r="AP43" s="158"/>
      <c r="AQ43" s="158"/>
      <c r="AR43" s="158"/>
      <c r="AS43" s="157"/>
      <c r="AT43" s="158"/>
      <c r="AU43" s="158"/>
      <c r="AV43" s="158"/>
      <c r="AW43" s="158"/>
      <c r="AX43" s="158"/>
      <c r="AY43" s="158"/>
    </row>
    <row r="44" spans="1:51" x14ac:dyDescent="0.3">
      <c r="A44" s="154" t="s">
        <v>718</v>
      </c>
      <c r="B44" s="155" t="s">
        <v>719</v>
      </c>
      <c r="C44" s="155">
        <v>15</v>
      </c>
      <c r="D44" s="155">
        <v>12</v>
      </c>
      <c r="E44" s="156"/>
      <c r="F44" s="158" t="s">
        <v>720</v>
      </c>
      <c r="G44" s="158" t="s">
        <v>720</v>
      </c>
      <c r="H44" s="158" t="s">
        <v>720</v>
      </c>
      <c r="I44" s="158" t="s">
        <v>720</v>
      </c>
      <c r="J44" s="158" t="s">
        <v>720</v>
      </c>
      <c r="K44" s="158" t="s">
        <v>720</v>
      </c>
      <c r="L44" s="158" t="s">
        <v>721</v>
      </c>
      <c r="M44" s="158" t="s">
        <v>721</v>
      </c>
      <c r="N44" s="158" t="s">
        <v>721</v>
      </c>
      <c r="O44" s="158" t="s">
        <v>721</v>
      </c>
      <c r="P44" s="158" t="s">
        <v>721</v>
      </c>
      <c r="Q44" s="158" t="s">
        <v>721</v>
      </c>
      <c r="R44" s="158" t="s">
        <v>722</v>
      </c>
      <c r="S44" s="157"/>
      <c r="T44" s="158" t="s">
        <v>721</v>
      </c>
      <c r="U44" s="158" t="s">
        <v>721</v>
      </c>
      <c r="V44" s="158" t="s">
        <v>721</v>
      </c>
      <c r="W44" s="158" t="s">
        <v>721</v>
      </c>
      <c r="X44" s="158" t="s">
        <v>721</v>
      </c>
      <c r="Y44" s="158" t="s">
        <v>721</v>
      </c>
      <c r="Z44" s="158" t="s">
        <v>723</v>
      </c>
      <c r="AA44" s="158" t="s">
        <v>723</v>
      </c>
      <c r="AB44" s="158" t="s">
        <v>723</v>
      </c>
      <c r="AC44" s="158" t="s">
        <v>723</v>
      </c>
      <c r="AD44" s="158" t="s">
        <v>723</v>
      </c>
      <c r="AE44" s="158" t="s">
        <v>723</v>
      </c>
      <c r="AF44" s="157"/>
      <c r="AG44" s="158" t="s">
        <v>723</v>
      </c>
      <c r="AH44" s="158" t="s">
        <v>723</v>
      </c>
      <c r="AI44" s="158" t="s">
        <v>723</v>
      </c>
      <c r="AJ44" s="158" t="s">
        <v>723</v>
      </c>
      <c r="AK44" s="158" t="s">
        <v>723</v>
      </c>
      <c r="AL44" s="158" t="s">
        <v>723</v>
      </c>
      <c r="AM44" s="158"/>
      <c r="AN44" s="158"/>
      <c r="AO44" s="158"/>
      <c r="AP44" s="158"/>
      <c r="AQ44" s="158"/>
      <c r="AR44" s="158"/>
      <c r="AS44" s="157"/>
      <c r="AT44" s="158"/>
      <c r="AU44" s="158"/>
      <c r="AV44" s="158"/>
      <c r="AW44" s="158"/>
      <c r="AX44" s="158"/>
      <c r="AY44" s="158"/>
    </row>
    <row r="45" spans="1:51" x14ac:dyDescent="0.3">
      <c r="A45" s="154" t="s">
        <v>724</v>
      </c>
      <c r="B45" s="155" t="s">
        <v>725</v>
      </c>
      <c r="C45" s="155">
        <v>15</v>
      </c>
      <c r="D45" s="155">
        <v>6</v>
      </c>
      <c r="E45" s="156"/>
      <c r="F45" s="158" t="s">
        <v>726</v>
      </c>
      <c r="G45" s="158" t="s">
        <v>726</v>
      </c>
      <c r="H45" s="158" t="s">
        <v>726</v>
      </c>
      <c r="I45" s="158" t="s">
        <v>726</v>
      </c>
      <c r="J45" s="158" t="s">
        <v>726</v>
      </c>
      <c r="K45" s="158" t="s">
        <v>726</v>
      </c>
      <c r="L45" s="158"/>
      <c r="M45" s="158"/>
      <c r="N45" s="158"/>
      <c r="O45" s="158"/>
      <c r="P45" s="158"/>
      <c r="Q45" s="158"/>
      <c r="R45" s="158"/>
      <c r="S45" s="157"/>
      <c r="T45" s="158" t="s">
        <v>727</v>
      </c>
      <c r="U45" s="158" t="s">
        <v>727</v>
      </c>
      <c r="V45" s="158" t="s">
        <v>727</v>
      </c>
      <c r="W45" s="158" t="s">
        <v>727</v>
      </c>
      <c r="X45" s="158" t="s">
        <v>727</v>
      </c>
      <c r="Y45" s="158" t="s">
        <v>727</v>
      </c>
      <c r="Z45" s="158" t="s">
        <v>727</v>
      </c>
      <c r="AA45" s="158" t="s">
        <v>727</v>
      </c>
      <c r="AB45" s="158" t="s">
        <v>727</v>
      </c>
      <c r="AC45" s="158" t="s">
        <v>727</v>
      </c>
      <c r="AD45" s="158" t="s">
        <v>727</v>
      </c>
      <c r="AE45" s="158" t="s">
        <v>727</v>
      </c>
      <c r="AF45" s="157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7"/>
      <c r="AT45" s="158"/>
      <c r="AU45" s="158"/>
      <c r="AV45" s="158"/>
      <c r="AW45" s="158"/>
      <c r="AX45" s="158"/>
      <c r="AY45" s="158"/>
    </row>
    <row r="46" spans="1:51" x14ac:dyDescent="0.3">
      <c r="A46" s="154" t="s">
        <v>728</v>
      </c>
      <c r="B46" s="155" t="s">
        <v>729</v>
      </c>
      <c r="C46" s="155">
        <v>15</v>
      </c>
      <c r="D46" s="155">
        <v>3</v>
      </c>
      <c r="E46" s="156"/>
      <c r="F46" s="158" t="s">
        <v>730</v>
      </c>
      <c r="G46" s="158" t="s">
        <v>730</v>
      </c>
      <c r="H46" s="158" t="s">
        <v>730</v>
      </c>
      <c r="I46" s="158" t="s">
        <v>730</v>
      </c>
      <c r="J46" s="158" t="s">
        <v>730</v>
      </c>
      <c r="K46" s="158" t="s">
        <v>730</v>
      </c>
      <c r="L46" s="158" t="s">
        <v>730</v>
      </c>
      <c r="M46" s="158" t="s">
        <v>730</v>
      </c>
      <c r="N46" s="158" t="s">
        <v>730</v>
      </c>
      <c r="O46" s="158" t="s">
        <v>731</v>
      </c>
      <c r="P46" s="158" t="s">
        <v>731</v>
      </c>
      <c r="Q46" s="158" t="s">
        <v>731</v>
      </c>
      <c r="R46" s="158"/>
      <c r="S46" s="157"/>
      <c r="T46" s="158" t="s">
        <v>731</v>
      </c>
      <c r="U46" s="158" t="s">
        <v>731</v>
      </c>
      <c r="V46" s="158" t="s">
        <v>731</v>
      </c>
      <c r="W46" s="158" t="s">
        <v>731</v>
      </c>
      <c r="X46" s="158" t="s">
        <v>731</v>
      </c>
      <c r="Y46" s="158" t="s">
        <v>731</v>
      </c>
      <c r="Z46" s="158" t="s">
        <v>731</v>
      </c>
      <c r="AA46" s="158" t="s">
        <v>731</v>
      </c>
      <c r="AB46" s="158" t="s">
        <v>731</v>
      </c>
      <c r="AC46" s="158"/>
      <c r="AD46" s="158"/>
      <c r="AE46" s="158"/>
      <c r="AF46" s="157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7"/>
      <c r="AT46" s="158"/>
      <c r="AU46" s="158"/>
      <c r="AV46" s="158"/>
      <c r="AW46" s="158"/>
      <c r="AX46" s="158"/>
      <c r="AY46" s="158"/>
    </row>
    <row r="47" spans="1:51" x14ac:dyDescent="0.3">
      <c r="A47" s="154" t="s">
        <v>732</v>
      </c>
      <c r="B47" s="155" t="s">
        <v>733</v>
      </c>
      <c r="C47" s="155">
        <v>13</v>
      </c>
      <c r="D47" s="155">
        <v>12</v>
      </c>
      <c r="E47" s="156"/>
      <c r="F47" s="158" t="s">
        <v>734</v>
      </c>
      <c r="G47" s="158" t="s">
        <v>734</v>
      </c>
      <c r="H47" s="158" t="s">
        <v>734</v>
      </c>
      <c r="I47" s="158" t="s">
        <v>734</v>
      </c>
      <c r="J47" s="158" t="s">
        <v>734</v>
      </c>
      <c r="K47" s="158" t="s">
        <v>734</v>
      </c>
      <c r="L47" s="158"/>
      <c r="M47" s="158"/>
      <c r="N47" s="158"/>
      <c r="O47" s="158"/>
      <c r="P47" s="158"/>
      <c r="Q47" s="158"/>
      <c r="R47" s="158"/>
      <c r="S47" s="157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7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7"/>
      <c r="AT47" s="158"/>
      <c r="AU47" s="158"/>
      <c r="AV47" s="158"/>
      <c r="AW47" s="158"/>
      <c r="AX47" s="158"/>
      <c r="AY47" s="158"/>
    </row>
    <row r="48" spans="1:51" x14ac:dyDescent="0.3">
      <c r="A48" s="184" t="s">
        <v>735</v>
      </c>
      <c r="B48" s="185" t="s">
        <v>736</v>
      </c>
      <c r="C48" s="185"/>
      <c r="D48" s="185"/>
      <c r="E48" s="156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7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7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7"/>
      <c r="AT48" s="158"/>
      <c r="AU48" s="158"/>
      <c r="AV48" s="158"/>
      <c r="AW48" s="158"/>
      <c r="AX48" s="158"/>
      <c r="AY48" s="158"/>
    </row>
    <row r="49" spans="1:51" x14ac:dyDescent="0.3">
      <c r="A49" s="154" t="s">
        <v>737</v>
      </c>
      <c r="B49" s="155" t="s">
        <v>738</v>
      </c>
      <c r="C49" s="155">
        <v>15</v>
      </c>
      <c r="D49" s="155">
        <v>12</v>
      </c>
      <c r="E49" s="156"/>
      <c r="F49" s="158" t="s">
        <v>739</v>
      </c>
      <c r="G49" s="158" t="s">
        <v>739</v>
      </c>
      <c r="H49" s="158" t="s">
        <v>739</v>
      </c>
      <c r="I49" s="158" t="s">
        <v>739</v>
      </c>
      <c r="J49" s="158" t="s">
        <v>739</v>
      </c>
      <c r="K49" s="158" t="s">
        <v>739</v>
      </c>
      <c r="L49" s="158" t="s">
        <v>740</v>
      </c>
      <c r="M49" s="158" t="s">
        <v>740</v>
      </c>
      <c r="N49" s="158" t="s">
        <v>740</v>
      </c>
      <c r="O49" s="158" t="s">
        <v>740</v>
      </c>
      <c r="P49" s="158" t="s">
        <v>740</v>
      </c>
      <c r="Q49" s="158" t="s">
        <v>740</v>
      </c>
      <c r="R49" s="158" t="s">
        <v>741</v>
      </c>
      <c r="S49" s="157"/>
      <c r="T49" s="158" t="s">
        <v>742</v>
      </c>
      <c r="U49" s="158" t="s">
        <v>742</v>
      </c>
      <c r="V49" s="158" t="s">
        <v>742</v>
      </c>
      <c r="W49" s="158" t="s">
        <v>742</v>
      </c>
      <c r="X49" s="158" t="s">
        <v>742</v>
      </c>
      <c r="Y49" s="158" t="s">
        <v>742</v>
      </c>
      <c r="Z49" s="158" t="s">
        <v>743</v>
      </c>
      <c r="AA49" s="158" t="s">
        <v>743</v>
      </c>
      <c r="AB49" s="158" t="s">
        <v>743</v>
      </c>
      <c r="AC49" s="158" t="s">
        <v>743</v>
      </c>
      <c r="AD49" s="158" t="s">
        <v>743</v>
      </c>
      <c r="AE49" s="158" t="s">
        <v>743</v>
      </c>
      <c r="AF49" s="157"/>
      <c r="AG49" s="158" t="s">
        <v>744</v>
      </c>
      <c r="AH49" s="158" t="s">
        <v>744</v>
      </c>
      <c r="AI49" s="158" t="s">
        <v>744</v>
      </c>
      <c r="AJ49" s="158" t="s">
        <v>744</v>
      </c>
      <c r="AK49" s="158" t="s">
        <v>744</v>
      </c>
      <c r="AL49" s="158" t="s">
        <v>744</v>
      </c>
      <c r="AM49" s="158"/>
      <c r="AN49" s="158"/>
      <c r="AO49" s="158"/>
      <c r="AP49" s="158"/>
      <c r="AQ49" s="158"/>
      <c r="AR49" s="158"/>
      <c r="AS49" s="157"/>
      <c r="AT49" s="158"/>
      <c r="AU49" s="158"/>
      <c r="AV49" s="158"/>
      <c r="AW49" s="158"/>
      <c r="AX49" s="158"/>
      <c r="AY49" s="158"/>
    </row>
    <row r="50" spans="1:51" x14ac:dyDescent="0.3">
      <c r="A50" s="154" t="s">
        <v>745</v>
      </c>
      <c r="B50" s="155" t="s">
        <v>746</v>
      </c>
      <c r="C50" s="155">
        <v>15</v>
      </c>
      <c r="D50" s="155">
        <v>6</v>
      </c>
      <c r="E50" s="156"/>
      <c r="F50" s="154" t="s">
        <v>747</v>
      </c>
      <c r="G50" s="154" t="s">
        <v>747</v>
      </c>
      <c r="H50" s="154" t="s">
        <v>747</v>
      </c>
      <c r="I50" s="154" t="s">
        <v>747</v>
      </c>
      <c r="J50" s="154" t="s">
        <v>747</v>
      </c>
      <c r="K50" s="154" t="s">
        <v>747</v>
      </c>
      <c r="L50" s="154" t="s">
        <v>747</v>
      </c>
      <c r="M50" s="154" t="s">
        <v>747</v>
      </c>
      <c r="N50" s="154" t="s">
        <v>747</v>
      </c>
      <c r="O50" s="158" t="s">
        <v>748</v>
      </c>
      <c r="P50" s="158" t="s">
        <v>748</v>
      </c>
      <c r="Q50" s="158" t="s">
        <v>748</v>
      </c>
      <c r="R50" s="158" t="s">
        <v>741</v>
      </c>
      <c r="S50" s="157"/>
      <c r="T50" s="158" t="s">
        <v>748</v>
      </c>
      <c r="U50" s="158" t="s">
        <v>748</v>
      </c>
      <c r="V50" s="158" t="s">
        <v>748</v>
      </c>
      <c r="W50" s="158" t="s">
        <v>748</v>
      </c>
      <c r="X50" s="158" t="s">
        <v>748</v>
      </c>
      <c r="Y50" s="158" t="s">
        <v>748</v>
      </c>
      <c r="Z50" s="158" t="s">
        <v>748</v>
      </c>
      <c r="AA50" s="158" t="s">
        <v>748</v>
      </c>
      <c r="AB50" s="158" t="s">
        <v>748</v>
      </c>
      <c r="AC50" s="158" t="s">
        <v>748</v>
      </c>
      <c r="AD50" s="158" t="s">
        <v>748</v>
      </c>
      <c r="AE50" s="158" t="s">
        <v>748</v>
      </c>
      <c r="AF50" s="157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7"/>
      <c r="AT50" s="158"/>
      <c r="AU50" s="158"/>
      <c r="AV50" s="158"/>
      <c r="AW50" s="158"/>
      <c r="AX50" s="158"/>
      <c r="AY50" s="158"/>
    </row>
    <row r="51" spans="1:51" x14ac:dyDescent="0.3">
      <c r="A51" s="186" t="s">
        <v>749</v>
      </c>
      <c r="B51" s="187" t="s">
        <v>750</v>
      </c>
      <c r="C51" s="187"/>
      <c r="D51" s="187"/>
      <c r="E51" s="153" t="s">
        <v>541</v>
      </c>
      <c r="F51" s="154"/>
      <c r="G51" s="154"/>
      <c r="H51" s="154"/>
      <c r="I51" s="154"/>
      <c r="J51" s="154"/>
      <c r="K51" s="154"/>
      <c r="L51" s="154"/>
      <c r="M51" s="154"/>
      <c r="N51" s="154"/>
      <c r="O51" s="158"/>
      <c r="P51" s="158"/>
      <c r="Q51" s="158"/>
      <c r="R51" s="158"/>
      <c r="S51" s="157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7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7"/>
      <c r="AT51" s="158"/>
      <c r="AU51" s="158"/>
      <c r="AV51" s="158"/>
      <c r="AW51" s="158"/>
      <c r="AX51" s="158"/>
      <c r="AY51" s="158"/>
    </row>
    <row r="52" spans="1:51" x14ac:dyDescent="0.3">
      <c r="A52" s="154" t="s">
        <v>2560</v>
      </c>
      <c r="B52" s="155" t="s">
        <v>390</v>
      </c>
      <c r="C52" s="155">
        <v>15</v>
      </c>
      <c r="D52" s="155">
        <v>8</v>
      </c>
      <c r="E52" s="156"/>
      <c r="F52" s="158"/>
      <c r="G52" s="158"/>
      <c r="H52" s="158"/>
      <c r="I52" s="158"/>
      <c r="J52" s="158"/>
      <c r="K52" s="158"/>
      <c r="L52" s="158" t="s">
        <v>751</v>
      </c>
      <c r="M52" s="158"/>
      <c r="N52" s="158"/>
      <c r="O52" s="158"/>
      <c r="P52" s="158"/>
      <c r="Q52" s="158"/>
      <c r="R52" s="158"/>
      <c r="S52" s="157"/>
      <c r="T52" s="158" t="s">
        <v>752</v>
      </c>
      <c r="U52" s="158" t="s">
        <v>752</v>
      </c>
      <c r="V52" s="158" t="s">
        <v>752</v>
      </c>
      <c r="W52" s="158" t="s">
        <v>752</v>
      </c>
      <c r="X52" s="158" t="s">
        <v>752</v>
      </c>
      <c r="Y52" s="158" t="s">
        <v>753</v>
      </c>
      <c r="Z52" s="158" t="s">
        <v>754</v>
      </c>
      <c r="AA52" s="158" t="s">
        <v>755</v>
      </c>
      <c r="AB52" s="158" t="s">
        <v>756</v>
      </c>
      <c r="AC52" s="158" t="s">
        <v>757</v>
      </c>
      <c r="AD52" s="158" t="s">
        <v>758</v>
      </c>
      <c r="AE52" s="158" t="s">
        <v>759</v>
      </c>
      <c r="AF52" s="157"/>
      <c r="AG52" s="158" t="s">
        <v>300</v>
      </c>
      <c r="AH52" s="158" t="s">
        <v>455</v>
      </c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7"/>
      <c r="AT52" s="158"/>
      <c r="AU52" s="158"/>
      <c r="AV52" s="158"/>
      <c r="AW52" s="158"/>
      <c r="AX52" s="158"/>
      <c r="AY52" s="158"/>
    </row>
    <row r="53" spans="1:51" x14ac:dyDescent="0.3">
      <c r="A53" s="154" t="s">
        <v>760</v>
      </c>
      <c r="B53" s="155" t="s">
        <v>761</v>
      </c>
      <c r="C53" s="155">
        <v>14</v>
      </c>
      <c r="D53" s="155">
        <v>6</v>
      </c>
      <c r="E53" s="156" t="s">
        <v>541</v>
      </c>
      <c r="F53" s="158"/>
      <c r="G53" s="158"/>
      <c r="H53" s="158"/>
      <c r="I53" s="158"/>
      <c r="J53" s="158"/>
      <c r="K53" s="158"/>
      <c r="L53" s="158" t="s">
        <v>762</v>
      </c>
      <c r="M53" s="158" t="s">
        <v>762</v>
      </c>
      <c r="N53" s="158" t="s">
        <v>762</v>
      </c>
      <c r="O53" s="158" t="s">
        <v>762</v>
      </c>
      <c r="P53" s="158" t="s">
        <v>762</v>
      </c>
      <c r="Q53" s="158" t="s">
        <v>762</v>
      </c>
      <c r="R53" s="158"/>
      <c r="S53" s="157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7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7"/>
      <c r="AT53" s="158"/>
      <c r="AU53" s="158"/>
      <c r="AV53" s="158"/>
      <c r="AW53" s="158"/>
      <c r="AX53" s="158"/>
      <c r="AY53" s="158"/>
    </row>
    <row r="54" spans="1:51" x14ac:dyDescent="0.3">
      <c r="A54" s="154" t="s">
        <v>763</v>
      </c>
      <c r="B54" s="155" t="s">
        <v>764</v>
      </c>
      <c r="C54" s="155">
        <v>14</v>
      </c>
      <c r="D54" s="155">
        <v>6</v>
      </c>
      <c r="E54" s="156"/>
      <c r="F54" s="158" t="s">
        <v>765</v>
      </c>
      <c r="G54" s="158" t="s">
        <v>765</v>
      </c>
      <c r="H54" s="158" t="s">
        <v>765</v>
      </c>
      <c r="I54" s="158" t="s">
        <v>765</v>
      </c>
      <c r="J54" s="158" t="s">
        <v>765</v>
      </c>
      <c r="K54" s="158" t="s">
        <v>765</v>
      </c>
      <c r="L54" s="158" t="s">
        <v>765</v>
      </c>
      <c r="M54" s="158" t="s">
        <v>765</v>
      </c>
      <c r="N54" s="158" t="s">
        <v>765</v>
      </c>
      <c r="O54" s="158" t="s">
        <v>765</v>
      </c>
      <c r="P54" s="158" t="s">
        <v>765</v>
      </c>
      <c r="Q54" s="158" t="s">
        <v>765</v>
      </c>
      <c r="R54" s="158"/>
      <c r="S54" s="157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7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7"/>
      <c r="AT54" s="158"/>
      <c r="AU54" s="158"/>
      <c r="AV54" s="158"/>
      <c r="AW54" s="158"/>
      <c r="AX54" s="158"/>
      <c r="AY54" s="158"/>
    </row>
    <row r="55" spans="1:51" x14ac:dyDescent="0.3">
      <c r="A55" s="154" t="s">
        <v>2627</v>
      </c>
      <c r="B55" s="155" t="s">
        <v>408</v>
      </c>
      <c r="C55" s="155">
        <v>15</v>
      </c>
      <c r="D55" s="155">
        <v>7</v>
      </c>
      <c r="E55" s="156" t="s">
        <v>541</v>
      </c>
      <c r="F55" s="158"/>
      <c r="G55" s="158"/>
      <c r="H55" s="158"/>
      <c r="I55" s="158"/>
      <c r="J55" s="158"/>
      <c r="K55" s="158"/>
      <c r="L55" s="158"/>
      <c r="M55" s="158"/>
      <c r="N55" s="158" t="s">
        <v>766</v>
      </c>
      <c r="O55" s="158" t="s">
        <v>767</v>
      </c>
      <c r="P55" s="158" t="s">
        <v>767</v>
      </c>
      <c r="Q55" s="158" t="s">
        <v>767</v>
      </c>
      <c r="R55" s="158"/>
      <c r="S55" s="157"/>
      <c r="T55" s="158" t="s">
        <v>767</v>
      </c>
      <c r="U55" s="158" t="s">
        <v>767</v>
      </c>
      <c r="V55" s="158" t="s">
        <v>767</v>
      </c>
      <c r="W55" s="158" t="s">
        <v>767</v>
      </c>
      <c r="X55" s="158" t="s">
        <v>767</v>
      </c>
      <c r="Y55" s="158" t="s">
        <v>767</v>
      </c>
      <c r="Z55" s="158" t="s">
        <v>767</v>
      </c>
      <c r="AA55" s="158" t="s">
        <v>768</v>
      </c>
      <c r="AB55" s="158" t="s">
        <v>769</v>
      </c>
      <c r="AC55" s="158" t="s">
        <v>770</v>
      </c>
      <c r="AD55" s="158" t="s">
        <v>771</v>
      </c>
      <c r="AE55" s="158" t="s">
        <v>409</v>
      </c>
      <c r="AF55" s="157"/>
      <c r="AG55" s="47" t="s">
        <v>2517</v>
      </c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7"/>
      <c r="AT55" s="158"/>
      <c r="AU55" s="158"/>
      <c r="AV55" s="158"/>
      <c r="AW55" s="158"/>
      <c r="AX55" s="158"/>
      <c r="AY55" s="158"/>
    </row>
    <row r="56" spans="1:51" x14ac:dyDescent="0.3">
      <c r="A56" s="154" t="s">
        <v>2628</v>
      </c>
      <c r="B56" s="155" t="s">
        <v>485</v>
      </c>
      <c r="C56" s="155">
        <v>15</v>
      </c>
      <c r="D56" s="155">
        <v>7</v>
      </c>
      <c r="E56" s="156"/>
      <c r="F56" s="158" t="s">
        <v>772</v>
      </c>
      <c r="G56" s="158" t="s">
        <v>772</v>
      </c>
      <c r="H56" s="158" t="s">
        <v>772</v>
      </c>
      <c r="I56" s="158" t="s">
        <v>772</v>
      </c>
      <c r="J56" s="158" t="s">
        <v>772</v>
      </c>
      <c r="K56" s="158" t="s">
        <v>772</v>
      </c>
      <c r="L56" s="158" t="s">
        <v>772</v>
      </c>
      <c r="M56" s="158" t="s">
        <v>772</v>
      </c>
      <c r="N56" s="158" t="s">
        <v>772</v>
      </c>
      <c r="O56" s="158" t="s">
        <v>772</v>
      </c>
      <c r="P56" s="158" t="s">
        <v>772</v>
      </c>
      <c r="Q56" s="158" t="s">
        <v>773</v>
      </c>
      <c r="R56" s="158"/>
      <c r="S56" s="157"/>
      <c r="T56" s="158" t="s">
        <v>773</v>
      </c>
      <c r="U56" s="158" t="s">
        <v>773</v>
      </c>
      <c r="V56" s="158" t="s">
        <v>774</v>
      </c>
      <c r="W56" s="158" t="s">
        <v>774</v>
      </c>
      <c r="X56" s="158" t="s">
        <v>774</v>
      </c>
      <c r="Y56" s="158" t="s">
        <v>774</v>
      </c>
      <c r="Z56" s="158" t="s">
        <v>774</v>
      </c>
      <c r="AA56" s="158" t="s">
        <v>774</v>
      </c>
      <c r="AB56" s="158" t="s">
        <v>774</v>
      </c>
      <c r="AC56" s="158" t="s">
        <v>775</v>
      </c>
      <c r="AD56" s="158" t="s">
        <v>775</v>
      </c>
      <c r="AE56" s="158" t="s">
        <v>775</v>
      </c>
      <c r="AF56" s="157"/>
      <c r="AG56" s="158" t="s">
        <v>484</v>
      </c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7"/>
      <c r="AT56" s="158"/>
      <c r="AU56" s="158"/>
      <c r="AV56" s="158"/>
      <c r="AW56" s="158"/>
      <c r="AX56" s="158"/>
      <c r="AY56" s="158"/>
    </row>
    <row r="57" spans="1:51" x14ac:dyDescent="0.3">
      <c r="A57" s="163" t="s">
        <v>776</v>
      </c>
      <c r="B57" s="155" t="s">
        <v>777</v>
      </c>
      <c r="C57" s="155">
        <v>15</v>
      </c>
      <c r="D57" s="155">
        <v>3</v>
      </c>
      <c r="E57" s="156" t="s">
        <v>541</v>
      </c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7"/>
      <c r="T57" s="158"/>
      <c r="U57" s="158"/>
      <c r="V57" s="158" t="s">
        <v>778</v>
      </c>
      <c r="W57" s="158" t="s">
        <v>779</v>
      </c>
      <c r="X57" s="158" t="s">
        <v>780</v>
      </c>
      <c r="Y57" s="158" t="s">
        <v>780</v>
      </c>
      <c r="Z57" s="158" t="s">
        <v>780</v>
      </c>
      <c r="AA57" s="158" t="s">
        <v>781</v>
      </c>
      <c r="AB57" s="158" t="s">
        <v>781</v>
      </c>
      <c r="AC57" s="158"/>
      <c r="AD57" s="158"/>
      <c r="AE57" s="158"/>
      <c r="AF57" s="157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7"/>
      <c r="AT57" s="158"/>
      <c r="AU57" s="158"/>
      <c r="AV57" s="158"/>
      <c r="AW57" s="158"/>
      <c r="AX57" s="158"/>
      <c r="AY57" s="158"/>
    </row>
    <row r="58" spans="1:51" x14ac:dyDescent="0.3">
      <c r="A58" s="163" t="s">
        <v>782</v>
      </c>
      <c r="B58" s="155" t="s">
        <v>783</v>
      </c>
      <c r="C58" s="155">
        <v>16</v>
      </c>
      <c r="D58" s="155">
        <v>6</v>
      </c>
      <c r="E58" s="156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7"/>
      <c r="T58" s="158" t="s">
        <v>784</v>
      </c>
      <c r="U58" s="158" t="s">
        <v>784</v>
      </c>
      <c r="V58" s="158" t="s">
        <v>784</v>
      </c>
      <c r="W58" s="158" t="s">
        <v>784</v>
      </c>
      <c r="X58" s="158" t="s">
        <v>784</v>
      </c>
      <c r="Y58" s="158" t="s">
        <v>784</v>
      </c>
      <c r="Z58" s="158" t="s">
        <v>784</v>
      </c>
      <c r="AA58" s="158" t="s">
        <v>784</v>
      </c>
      <c r="AB58" s="158" t="s">
        <v>784</v>
      </c>
      <c r="AC58" s="158" t="s">
        <v>784</v>
      </c>
      <c r="AD58" s="158" t="s">
        <v>784</v>
      </c>
      <c r="AE58" s="158" t="s">
        <v>784</v>
      </c>
      <c r="AF58" s="157"/>
      <c r="AG58" s="158" t="s">
        <v>785</v>
      </c>
      <c r="AH58" s="158" t="s">
        <v>785</v>
      </c>
      <c r="AI58" s="158" t="s">
        <v>785</v>
      </c>
      <c r="AJ58" s="158" t="s">
        <v>785</v>
      </c>
      <c r="AK58" s="158" t="s">
        <v>785</v>
      </c>
      <c r="AL58" s="158" t="s">
        <v>785</v>
      </c>
      <c r="AM58" s="158" t="s">
        <v>785</v>
      </c>
      <c r="AN58" s="158" t="s">
        <v>785</v>
      </c>
      <c r="AO58" s="158" t="s">
        <v>785</v>
      </c>
      <c r="AP58" s="158" t="s">
        <v>785</v>
      </c>
      <c r="AQ58" s="158" t="s">
        <v>785</v>
      </c>
      <c r="AR58" s="158" t="s">
        <v>785</v>
      </c>
      <c r="AS58" s="157"/>
      <c r="AT58" s="158"/>
      <c r="AU58" s="158"/>
      <c r="AV58" s="158"/>
      <c r="AW58" s="158"/>
      <c r="AX58" s="158"/>
      <c r="AY58" s="158"/>
    </row>
    <row r="59" spans="1:51" x14ac:dyDescent="0.3">
      <c r="A59" s="163" t="s">
        <v>786</v>
      </c>
      <c r="B59" s="155" t="s">
        <v>400</v>
      </c>
      <c r="C59" s="155">
        <v>15</v>
      </c>
      <c r="D59" s="155">
        <v>8</v>
      </c>
      <c r="E59" s="156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7"/>
      <c r="T59" s="158"/>
      <c r="U59" s="158"/>
      <c r="V59" s="158"/>
      <c r="W59" s="158"/>
      <c r="X59" s="158"/>
      <c r="Y59" s="158"/>
      <c r="Z59" s="158" t="s">
        <v>787</v>
      </c>
      <c r="AA59" s="158" t="s">
        <v>788</v>
      </c>
      <c r="AB59" s="158" t="s">
        <v>789</v>
      </c>
      <c r="AC59" s="158" t="s">
        <v>790</v>
      </c>
      <c r="AD59" s="158" t="s">
        <v>791</v>
      </c>
      <c r="AE59" s="158" t="s">
        <v>792</v>
      </c>
      <c r="AF59" s="157"/>
      <c r="AG59" s="158" t="s">
        <v>405</v>
      </c>
      <c r="AH59" s="47" t="s">
        <v>2518</v>
      </c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7"/>
      <c r="AT59" s="158"/>
      <c r="AU59" s="158"/>
      <c r="AV59" s="158"/>
      <c r="AW59" s="158"/>
      <c r="AX59" s="158"/>
      <c r="AY59" s="158"/>
    </row>
    <row r="60" spans="1:51" x14ac:dyDescent="0.3">
      <c r="A60" s="163" t="s">
        <v>793</v>
      </c>
      <c r="B60" s="155" t="s">
        <v>794</v>
      </c>
      <c r="C60" s="155">
        <v>15</v>
      </c>
      <c r="D60" s="155">
        <v>8</v>
      </c>
      <c r="E60" s="156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7"/>
      <c r="T60" s="158"/>
      <c r="U60" s="158"/>
      <c r="V60" s="158"/>
      <c r="W60" s="158"/>
      <c r="X60" s="158"/>
      <c r="Y60" s="158"/>
      <c r="Z60" s="158"/>
      <c r="AA60" s="158"/>
      <c r="AB60" s="158"/>
      <c r="AC60" s="158" t="s">
        <v>795</v>
      </c>
      <c r="AD60" s="158" t="s">
        <v>795</v>
      </c>
      <c r="AE60" s="158" t="s">
        <v>795</v>
      </c>
      <c r="AF60" s="157"/>
      <c r="AG60" s="158" t="s">
        <v>795</v>
      </c>
      <c r="AH60" s="158" t="s">
        <v>795</v>
      </c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7"/>
      <c r="AT60" s="158"/>
      <c r="AU60" s="158"/>
      <c r="AV60" s="158"/>
      <c r="AW60" s="158"/>
      <c r="AX60" s="158"/>
      <c r="AY60" s="158"/>
    </row>
    <row r="61" spans="1:51" x14ac:dyDescent="0.3">
      <c r="A61" s="163" t="s">
        <v>796</v>
      </c>
      <c r="B61" s="155" t="s">
        <v>797</v>
      </c>
      <c r="C61" s="155">
        <v>15</v>
      </c>
      <c r="D61" s="155">
        <v>3</v>
      </c>
      <c r="E61" s="156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7"/>
      <c r="T61" s="158"/>
      <c r="U61" s="158"/>
      <c r="V61" s="158"/>
      <c r="W61" s="158"/>
      <c r="X61" s="158"/>
      <c r="Y61" s="158"/>
      <c r="Z61" s="158"/>
      <c r="AA61" s="158"/>
      <c r="AB61" s="158" t="s">
        <v>798</v>
      </c>
      <c r="AC61" s="158"/>
      <c r="AD61" s="158"/>
      <c r="AE61" s="158"/>
      <c r="AF61" s="157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7"/>
      <c r="AT61" s="158"/>
      <c r="AU61" s="158"/>
      <c r="AV61" s="158"/>
      <c r="AW61" s="158"/>
      <c r="AX61" s="158"/>
      <c r="AY61" s="158"/>
    </row>
    <row r="62" spans="1:51" x14ac:dyDescent="0.3">
      <c r="A62" s="163" t="s">
        <v>799</v>
      </c>
      <c r="B62" s="155" t="s">
        <v>800</v>
      </c>
      <c r="C62" s="155">
        <v>16</v>
      </c>
      <c r="D62" s="155">
        <v>3</v>
      </c>
      <c r="E62" s="156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7"/>
      <c r="T62" s="158"/>
      <c r="U62" s="158"/>
      <c r="V62" s="158"/>
      <c r="W62" s="158"/>
      <c r="X62" s="158"/>
      <c r="Y62" s="158"/>
      <c r="Z62" s="158"/>
      <c r="AA62" s="158"/>
      <c r="AB62" s="158"/>
      <c r="AC62" s="158" t="s">
        <v>801</v>
      </c>
      <c r="AD62" s="158" t="s">
        <v>801</v>
      </c>
      <c r="AE62" s="158" t="s">
        <v>801</v>
      </c>
      <c r="AF62" s="157"/>
      <c r="AG62" s="158" t="s">
        <v>801</v>
      </c>
      <c r="AH62" s="158" t="s">
        <v>801</v>
      </c>
      <c r="AI62" s="158" t="s">
        <v>801</v>
      </c>
      <c r="AJ62" s="158" t="s">
        <v>801</v>
      </c>
      <c r="AK62" s="158" t="s">
        <v>801</v>
      </c>
      <c r="AL62" s="158" t="s">
        <v>801</v>
      </c>
      <c r="AM62" s="158" t="s">
        <v>801</v>
      </c>
      <c r="AN62" s="158" t="s">
        <v>801</v>
      </c>
      <c r="AO62" s="158" t="s">
        <v>801</v>
      </c>
      <c r="AP62" s="158"/>
      <c r="AQ62" s="158"/>
      <c r="AR62" s="158"/>
      <c r="AS62" s="157"/>
      <c r="AT62" s="158"/>
      <c r="AU62" s="158"/>
      <c r="AV62" s="158"/>
      <c r="AW62" s="158"/>
      <c r="AX62" s="158"/>
      <c r="AY62" s="158"/>
    </row>
    <row r="63" spans="1:51" x14ac:dyDescent="0.3">
      <c r="A63" s="163" t="s">
        <v>802</v>
      </c>
      <c r="B63" s="155" t="s">
        <v>803</v>
      </c>
      <c r="C63" s="155">
        <v>15</v>
      </c>
      <c r="D63" s="155">
        <v>8</v>
      </c>
      <c r="E63" s="156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7"/>
      <c r="T63" s="158"/>
      <c r="U63" s="158"/>
      <c r="V63" s="158"/>
      <c r="W63" s="158"/>
      <c r="X63" s="158"/>
      <c r="Y63" s="158"/>
      <c r="Z63" s="158"/>
      <c r="AA63" s="158"/>
      <c r="AB63" s="158"/>
      <c r="AC63" s="158" t="s">
        <v>804</v>
      </c>
      <c r="AD63" s="158" t="s">
        <v>804</v>
      </c>
      <c r="AE63" s="158" t="s">
        <v>804</v>
      </c>
      <c r="AF63" s="157"/>
      <c r="AG63" s="158" t="s">
        <v>804</v>
      </c>
      <c r="AH63" s="158" t="s">
        <v>804</v>
      </c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7"/>
      <c r="AT63" s="158"/>
      <c r="AU63" s="158"/>
      <c r="AV63" s="158"/>
      <c r="AW63" s="158"/>
      <c r="AX63" s="158"/>
      <c r="AY63" s="158"/>
    </row>
    <row r="64" spans="1:51" x14ac:dyDescent="0.3">
      <c r="A64" s="163" t="s">
        <v>805</v>
      </c>
      <c r="B64" s="155" t="s">
        <v>392</v>
      </c>
      <c r="C64" s="155">
        <v>15</v>
      </c>
      <c r="D64" s="155">
        <v>11</v>
      </c>
      <c r="E64" s="156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7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7"/>
      <c r="AG64" s="158" t="s">
        <v>296</v>
      </c>
      <c r="AH64" s="158" t="s">
        <v>296</v>
      </c>
      <c r="AI64" s="158" t="s">
        <v>296</v>
      </c>
      <c r="AJ64" s="158" t="s">
        <v>296</v>
      </c>
      <c r="AK64" s="158" t="s">
        <v>296</v>
      </c>
      <c r="AL64" s="158"/>
      <c r="AM64" s="158"/>
      <c r="AN64" s="158"/>
      <c r="AO64" s="158"/>
      <c r="AP64" s="158"/>
      <c r="AQ64" s="158"/>
      <c r="AR64" s="158"/>
      <c r="AS64" s="157"/>
      <c r="AT64" s="158"/>
      <c r="AU64" s="158"/>
      <c r="AV64" s="158"/>
      <c r="AW64" s="158"/>
      <c r="AX64" s="158"/>
      <c r="AY64" s="158"/>
    </row>
    <row r="65" spans="1:59" x14ac:dyDescent="0.3">
      <c r="A65" s="163" t="s">
        <v>806</v>
      </c>
      <c r="B65" s="155" t="s">
        <v>396</v>
      </c>
      <c r="C65" s="155">
        <v>15</v>
      </c>
      <c r="D65" s="155">
        <v>9</v>
      </c>
      <c r="E65" s="156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7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7"/>
      <c r="AG65" s="158" t="s">
        <v>314</v>
      </c>
      <c r="AH65" s="158" t="s">
        <v>314</v>
      </c>
      <c r="AI65" s="158" t="s">
        <v>314</v>
      </c>
      <c r="AJ65" s="158"/>
      <c r="AK65" s="158"/>
      <c r="AL65" s="158"/>
      <c r="AM65" s="158"/>
      <c r="AN65" s="158"/>
      <c r="AO65" s="158"/>
      <c r="AP65" s="158"/>
      <c r="AQ65" s="158"/>
      <c r="AR65" s="158"/>
      <c r="AS65" s="157"/>
      <c r="AT65" s="158"/>
      <c r="AU65" s="158"/>
      <c r="AV65" s="158"/>
      <c r="AW65" s="158"/>
      <c r="AX65" s="158"/>
      <c r="AY65" s="158"/>
    </row>
    <row r="66" spans="1:59" x14ac:dyDescent="0.3">
      <c r="A66" s="184" t="s">
        <v>807</v>
      </c>
      <c r="B66" s="185" t="s">
        <v>808</v>
      </c>
      <c r="C66" s="155"/>
      <c r="D66" s="155"/>
      <c r="E66" s="156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7"/>
      <c r="T66" s="158"/>
      <c r="U66" s="158"/>
      <c r="V66" s="158"/>
      <c r="W66" s="158"/>
      <c r="X66" s="158"/>
      <c r="Y66" s="158"/>
      <c r="Z66" s="158"/>
      <c r="AA66" s="158" t="s">
        <v>809</v>
      </c>
      <c r="AB66" s="158"/>
      <c r="AC66" s="158"/>
      <c r="AD66" s="158"/>
      <c r="AE66" s="158"/>
      <c r="AF66" s="157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7"/>
      <c r="AT66" s="158"/>
      <c r="AU66" s="158"/>
      <c r="AV66" s="158"/>
      <c r="AW66" s="158"/>
      <c r="AX66" s="158"/>
      <c r="AY66" s="158"/>
    </row>
    <row r="67" spans="1:59" x14ac:dyDescent="0.3">
      <c r="A67" s="188" t="s">
        <v>2599</v>
      </c>
      <c r="B67" s="189" t="s">
        <v>2600</v>
      </c>
      <c r="C67" s="125"/>
      <c r="D67" s="125"/>
      <c r="E67" s="156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57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57"/>
      <c r="AG67" s="179"/>
      <c r="AH67" s="47" t="s">
        <v>2598</v>
      </c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7"/>
      <c r="AT67" s="158"/>
      <c r="AU67" s="158"/>
      <c r="AV67" s="158"/>
      <c r="AW67" s="158"/>
      <c r="AX67" s="158"/>
      <c r="AY67" s="158"/>
      <c r="AZ67" s="138"/>
      <c r="BA67" s="138"/>
      <c r="BB67" s="138"/>
      <c r="BC67" s="138"/>
      <c r="BD67" s="138"/>
      <c r="BE67" s="138"/>
      <c r="BF67" s="138"/>
      <c r="BG67" s="138"/>
    </row>
    <row r="68" spans="1:59" x14ac:dyDescent="0.3">
      <c r="A68" s="184" t="s">
        <v>810</v>
      </c>
      <c r="B68" s="185" t="s">
        <v>811</v>
      </c>
      <c r="C68" s="155"/>
      <c r="D68" s="155"/>
      <c r="E68" s="156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7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7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7"/>
      <c r="AT68" s="158"/>
      <c r="AU68" s="158"/>
      <c r="AV68" s="158"/>
      <c r="AW68" s="158"/>
      <c r="AX68" s="158"/>
      <c r="AY68" s="158"/>
    </row>
    <row r="69" spans="1:59" x14ac:dyDescent="0.3">
      <c r="A69" s="154" t="s">
        <v>812</v>
      </c>
      <c r="B69" s="155" t="s">
        <v>813</v>
      </c>
      <c r="C69" s="155">
        <v>15</v>
      </c>
      <c r="D69" s="155">
        <v>6</v>
      </c>
      <c r="E69" s="156" t="s">
        <v>541</v>
      </c>
      <c r="F69" s="158" t="s">
        <v>814</v>
      </c>
      <c r="G69" s="158" t="s">
        <v>814</v>
      </c>
      <c r="H69" s="158" t="s">
        <v>814</v>
      </c>
      <c r="I69" s="158" t="s">
        <v>814</v>
      </c>
      <c r="J69" s="158" t="s">
        <v>814</v>
      </c>
      <c r="K69" s="158" t="s">
        <v>814</v>
      </c>
      <c r="L69" s="158" t="s">
        <v>814</v>
      </c>
      <c r="M69" s="158" t="s">
        <v>814</v>
      </c>
      <c r="N69" s="158" t="s">
        <v>814</v>
      </c>
      <c r="O69" s="158" t="s">
        <v>814</v>
      </c>
      <c r="P69" s="158" t="s">
        <v>814</v>
      </c>
      <c r="Q69" s="158" t="s">
        <v>814</v>
      </c>
      <c r="R69" s="158"/>
      <c r="S69" s="157"/>
      <c r="T69" s="158" t="s">
        <v>815</v>
      </c>
      <c r="U69" s="158" t="s">
        <v>815</v>
      </c>
      <c r="V69" s="158" t="s">
        <v>815</v>
      </c>
      <c r="W69" s="158" t="s">
        <v>815</v>
      </c>
      <c r="X69" s="158" t="s">
        <v>815</v>
      </c>
      <c r="Y69" s="158" t="s">
        <v>815</v>
      </c>
      <c r="Z69" s="158" t="s">
        <v>815</v>
      </c>
      <c r="AA69" s="158" t="s">
        <v>815</v>
      </c>
      <c r="AB69" s="158" t="s">
        <v>815</v>
      </c>
      <c r="AC69" s="158" t="s">
        <v>815</v>
      </c>
      <c r="AD69" s="158" t="s">
        <v>815</v>
      </c>
      <c r="AE69" s="158" t="s">
        <v>815</v>
      </c>
      <c r="AF69" s="157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7"/>
      <c r="AT69" s="158"/>
      <c r="AU69" s="158"/>
      <c r="AV69" s="158"/>
      <c r="AW69" s="158"/>
      <c r="AX69" s="158"/>
      <c r="AY69" s="158"/>
    </row>
    <row r="70" spans="1:59" x14ac:dyDescent="0.3">
      <c r="A70" s="154" t="s">
        <v>816</v>
      </c>
      <c r="B70" s="155" t="s">
        <v>817</v>
      </c>
      <c r="C70" s="155">
        <v>15</v>
      </c>
      <c r="D70" s="155">
        <v>8</v>
      </c>
      <c r="E70" s="156"/>
      <c r="F70" s="154" t="s">
        <v>818</v>
      </c>
      <c r="G70" s="158" t="s">
        <v>818</v>
      </c>
      <c r="H70" s="158" t="s">
        <v>819</v>
      </c>
      <c r="I70" s="158" t="s">
        <v>819</v>
      </c>
      <c r="J70" s="158" t="s">
        <v>819</v>
      </c>
      <c r="K70" s="158" t="s">
        <v>820</v>
      </c>
      <c r="L70" s="158" t="s">
        <v>820</v>
      </c>
      <c r="M70" s="158" t="s">
        <v>820</v>
      </c>
      <c r="N70" s="158" t="s">
        <v>821</v>
      </c>
      <c r="O70" s="158" t="s">
        <v>821</v>
      </c>
      <c r="P70" s="158" t="s">
        <v>821</v>
      </c>
      <c r="Q70" s="158" t="s">
        <v>821</v>
      </c>
      <c r="R70" s="158"/>
      <c r="S70" s="157"/>
      <c r="T70" s="158" t="s">
        <v>821</v>
      </c>
      <c r="U70" s="158" t="s">
        <v>822</v>
      </c>
      <c r="V70" s="158" t="s">
        <v>822</v>
      </c>
      <c r="W70" s="158" t="s">
        <v>822</v>
      </c>
      <c r="X70" s="158" t="s">
        <v>822</v>
      </c>
      <c r="Y70" s="158" t="s">
        <v>823</v>
      </c>
      <c r="Z70" s="158" t="s">
        <v>823</v>
      </c>
      <c r="AA70" s="158" t="s">
        <v>823</v>
      </c>
      <c r="AB70" s="158" t="s">
        <v>824</v>
      </c>
      <c r="AC70" s="158" t="s">
        <v>824</v>
      </c>
      <c r="AD70" s="158" t="s">
        <v>824</v>
      </c>
      <c r="AE70" s="46" t="s">
        <v>2508</v>
      </c>
      <c r="AF70" s="157"/>
      <c r="AG70" s="46" t="s">
        <v>2508</v>
      </c>
      <c r="AH70" s="46" t="s">
        <v>2508</v>
      </c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7"/>
      <c r="AT70" s="158"/>
      <c r="AU70" s="158"/>
      <c r="AV70" s="158"/>
      <c r="AW70" s="158"/>
      <c r="AX70" s="158"/>
      <c r="AY70" s="158"/>
    </row>
    <row r="71" spans="1:59" x14ac:dyDescent="0.3">
      <c r="A71" s="154" t="s">
        <v>825</v>
      </c>
      <c r="B71" s="155" t="s">
        <v>826</v>
      </c>
      <c r="C71" s="155">
        <v>15</v>
      </c>
      <c r="D71" s="155">
        <v>6</v>
      </c>
      <c r="E71" s="156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7"/>
      <c r="T71" s="158" t="s">
        <v>827</v>
      </c>
      <c r="U71" s="158" t="s">
        <v>827</v>
      </c>
      <c r="V71" s="158" t="s">
        <v>827</v>
      </c>
      <c r="W71" s="158" t="s">
        <v>827</v>
      </c>
      <c r="X71" s="158" t="s">
        <v>827</v>
      </c>
      <c r="Y71" s="158" t="s">
        <v>827</v>
      </c>
      <c r="Z71" s="158" t="s">
        <v>827</v>
      </c>
      <c r="AA71" s="158" t="s">
        <v>827</v>
      </c>
      <c r="AB71" s="158" t="s">
        <v>827</v>
      </c>
      <c r="AC71" s="158" t="s">
        <v>827</v>
      </c>
      <c r="AD71" s="158" t="s">
        <v>827</v>
      </c>
      <c r="AE71" s="158" t="s">
        <v>827</v>
      </c>
      <c r="AF71" s="157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7"/>
      <c r="AT71" s="158"/>
      <c r="AU71" s="158"/>
      <c r="AV71" s="158"/>
      <c r="AW71" s="158"/>
      <c r="AX71" s="158"/>
      <c r="AY71" s="158"/>
    </row>
    <row r="72" spans="1:59" x14ac:dyDescent="0.3">
      <c r="A72" s="190" t="s">
        <v>828</v>
      </c>
      <c r="B72" s="191" t="s">
        <v>829</v>
      </c>
      <c r="C72" s="155"/>
      <c r="D72" s="155"/>
      <c r="E72" s="156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7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7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7"/>
      <c r="AT72" s="158"/>
      <c r="AU72" s="158"/>
      <c r="AV72" s="158"/>
      <c r="AW72" s="158"/>
      <c r="AX72" s="158"/>
      <c r="AY72" s="158"/>
    </row>
    <row r="73" spans="1:59" x14ac:dyDescent="0.3">
      <c r="A73" s="154" t="s">
        <v>830</v>
      </c>
      <c r="B73" s="155" t="s">
        <v>831</v>
      </c>
      <c r="C73" s="155">
        <v>15</v>
      </c>
      <c r="D73" s="155">
        <v>7</v>
      </c>
      <c r="E73" s="156"/>
      <c r="F73" s="158" t="s">
        <v>832</v>
      </c>
      <c r="G73" s="158" t="s">
        <v>832</v>
      </c>
      <c r="H73" s="158" t="s">
        <v>832</v>
      </c>
      <c r="I73" s="158" t="s">
        <v>832</v>
      </c>
      <c r="J73" s="158" t="s">
        <v>832</v>
      </c>
      <c r="K73" s="158" t="s">
        <v>832</v>
      </c>
      <c r="L73" s="158" t="s">
        <v>832</v>
      </c>
      <c r="M73" s="158" t="s">
        <v>832</v>
      </c>
      <c r="N73" s="158" t="s">
        <v>832</v>
      </c>
      <c r="O73" s="158" t="s">
        <v>832</v>
      </c>
      <c r="P73" s="158" t="s">
        <v>832</v>
      </c>
      <c r="Q73" s="158" t="s">
        <v>832</v>
      </c>
      <c r="R73" s="158" t="s">
        <v>833</v>
      </c>
      <c r="S73" s="157"/>
      <c r="T73" s="158" t="s">
        <v>832</v>
      </c>
      <c r="U73" s="158" t="s">
        <v>834</v>
      </c>
      <c r="V73" s="158" t="s">
        <v>834</v>
      </c>
      <c r="W73" s="158" t="s">
        <v>834</v>
      </c>
      <c r="X73" s="158" t="s">
        <v>834</v>
      </c>
      <c r="Y73" s="158" t="s">
        <v>834</v>
      </c>
      <c r="Z73" s="158" t="s">
        <v>834</v>
      </c>
      <c r="AA73" s="158" t="s">
        <v>834</v>
      </c>
      <c r="AB73" s="158" t="s">
        <v>834</v>
      </c>
      <c r="AC73" s="158" t="s">
        <v>834</v>
      </c>
      <c r="AD73" s="158" t="s">
        <v>834</v>
      </c>
      <c r="AE73" s="158" t="s">
        <v>834</v>
      </c>
      <c r="AF73" s="157"/>
      <c r="AG73" s="158" t="s">
        <v>834</v>
      </c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7"/>
      <c r="AT73" s="158"/>
      <c r="AU73" s="158"/>
      <c r="AV73" s="158"/>
      <c r="AW73" s="158"/>
      <c r="AX73" s="158"/>
      <c r="AY73" s="158"/>
    </row>
    <row r="74" spans="1:59" x14ac:dyDescent="0.3">
      <c r="A74" s="154" t="s">
        <v>2629</v>
      </c>
      <c r="B74" s="155" t="s">
        <v>372</v>
      </c>
      <c r="C74" s="155">
        <v>15</v>
      </c>
      <c r="D74" s="155">
        <v>7</v>
      </c>
      <c r="E74" s="156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7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 t="s">
        <v>325</v>
      </c>
      <c r="AF74" s="157"/>
      <c r="AG74" s="47" t="s">
        <v>2579</v>
      </c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7"/>
      <c r="AT74" s="158"/>
      <c r="AU74" s="158"/>
      <c r="AV74" s="158"/>
      <c r="AW74" s="158"/>
      <c r="AX74" s="158"/>
      <c r="AY74" s="158"/>
    </row>
    <row r="75" spans="1:59" x14ac:dyDescent="0.3">
      <c r="A75" s="154" t="s">
        <v>835</v>
      </c>
      <c r="B75" s="155" t="s">
        <v>836</v>
      </c>
      <c r="C75" s="155">
        <v>14</v>
      </c>
      <c r="D75" s="155">
        <v>9</v>
      </c>
      <c r="E75" s="156"/>
      <c r="F75" s="158"/>
      <c r="G75" s="158"/>
      <c r="H75" s="158"/>
      <c r="I75" s="158"/>
      <c r="J75" s="158"/>
      <c r="K75" s="158"/>
      <c r="L75" s="154" t="s">
        <v>837</v>
      </c>
      <c r="M75" s="154" t="s">
        <v>837</v>
      </c>
      <c r="N75" s="154" t="s">
        <v>837</v>
      </c>
      <c r="O75" s="154" t="s">
        <v>837</v>
      </c>
      <c r="P75" s="154" t="s">
        <v>837</v>
      </c>
      <c r="Q75" s="154" t="s">
        <v>837</v>
      </c>
      <c r="R75" s="158" t="s">
        <v>838</v>
      </c>
      <c r="S75" s="157"/>
      <c r="T75" s="158" t="s">
        <v>839</v>
      </c>
      <c r="U75" s="158" t="s">
        <v>839</v>
      </c>
      <c r="V75" s="158" t="s">
        <v>839</v>
      </c>
      <c r="W75" s="158"/>
      <c r="X75" s="158"/>
      <c r="Y75" s="158"/>
      <c r="Z75" s="158"/>
      <c r="AA75" s="158"/>
      <c r="AB75" s="158"/>
      <c r="AC75" s="158"/>
      <c r="AD75" s="158"/>
      <c r="AE75" s="158"/>
      <c r="AF75" s="157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7"/>
      <c r="AT75" s="158"/>
      <c r="AU75" s="158"/>
      <c r="AV75" s="158"/>
      <c r="AW75" s="158"/>
      <c r="AX75" s="158"/>
      <c r="AY75" s="158"/>
    </row>
    <row r="76" spans="1:59" x14ac:dyDescent="0.3">
      <c r="A76" s="184" t="s">
        <v>840</v>
      </c>
      <c r="B76" s="185" t="s">
        <v>841</v>
      </c>
      <c r="C76" s="155"/>
      <c r="D76" s="155"/>
      <c r="E76" s="156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7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7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7"/>
      <c r="AT76" s="158"/>
      <c r="AU76" s="158"/>
      <c r="AV76" s="158"/>
      <c r="AW76" s="158"/>
      <c r="AX76" s="158"/>
      <c r="AY76" s="158"/>
    </row>
    <row r="77" spans="1:59" x14ac:dyDescent="0.3">
      <c r="A77" s="154" t="s">
        <v>842</v>
      </c>
      <c r="B77" s="155" t="s">
        <v>843</v>
      </c>
      <c r="C77" s="155">
        <v>14</v>
      </c>
      <c r="D77" s="155">
        <v>6</v>
      </c>
      <c r="E77" s="156"/>
      <c r="F77" s="158" t="s">
        <v>844</v>
      </c>
      <c r="G77" s="158" t="s">
        <v>844</v>
      </c>
      <c r="H77" s="158" t="s">
        <v>844</v>
      </c>
      <c r="I77" s="158" t="s">
        <v>844</v>
      </c>
      <c r="J77" s="158" t="s">
        <v>844</v>
      </c>
      <c r="K77" s="158" t="s">
        <v>844</v>
      </c>
      <c r="L77" s="158" t="s">
        <v>844</v>
      </c>
      <c r="M77" s="158" t="s">
        <v>844</v>
      </c>
      <c r="N77" s="158" t="s">
        <v>844</v>
      </c>
      <c r="O77" s="158" t="s">
        <v>844</v>
      </c>
      <c r="P77" s="158" t="s">
        <v>844</v>
      </c>
      <c r="Q77" s="158" t="s">
        <v>844</v>
      </c>
      <c r="R77" s="158"/>
      <c r="S77" s="157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7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7"/>
      <c r="AT77" s="158"/>
      <c r="AU77" s="158"/>
      <c r="AV77" s="158"/>
      <c r="AW77" s="158"/>
      <c r="AX77" s="158"/>
      <c r="AY77" s="158"/>
    </row>
    <row r="78" spans="1:59" x14ac:dyDescent="0.3">
      <c r="A78" s="154" t="s">
        <v>845</v>
      </c>
      <c r="B78" s="155" t="s">
        <v>846</v>
      </c>
      <c r="C78" s="155">
        <v>14</v>
      </c>
      <c r="D78" s="155">
        <v>9</v>
      </c>
      <c r="E78" s="156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 t="s">
        <v>847</v>
      </c>
      <c r="R78" s="158" t="s">
        <v>848</v>
      </c>
      <c r="S78" s="157"/>
      <c r="T78" s="158" t="s">
        <v>847</v>
      </c>
      <c r="U78" s="158" t="s">
        <v>847</v>
      </c>
      <c r="V78" s="158" t="s">
        <v>847</v>
      </c>
      <c r="W78" s="158"/>
      <c r="X78" s="158"/>
      <c r="Y78" s="158"/>
      <c r="Z78" s="158"/>
      <c r="AA78" s="158"/>
      <c r="AB78" s="158"/>
      <c r="AC78" s="158"/>
      <c r="AD78" s="158"/>
      <c r="AE78" s="158"/>
      <c r="AF78" s="157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7"/>
      <c r="AT78" s="158"/>
      <c r="AU78" s="158"/>
      <c r="AV78" s="158"/>
      <c r="AW78" s="158"/>
      <c r="AX78" s="158"/>
      <c r="AY78" s="158"/>
    </row>
    <row r="79" spans="1:59" x14ac:dyDescent="0.3">
      <c r="A79" s="184" t="s">
        <v>849</v>
      </c>
      <c r="B79" s="185" t="s">
        <v>850</v>
      </c>
      <c r="C79" s="155"/>
      <c r="D79" s="155"/>
      <c r="E79" s="156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7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7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7"/>
      <c r="AT79" s="158"/>
      <c r="AU79" s="158"/>
      <c r="AV79" s="158"/>
      <c r="AW79" s="158"/>
      <c r="AX79" s="158"/>
      <c r="AY79" s="158"/>
    </row>
    <row r="80" spans="1:59" x14ac:dyDescent="0.3">
      <c r="A80" s="154" t="s">
        <v>851</v>
      </c>
      <c r="B80" s="155" t="s">
        <v>47</v>
      </c>
      <c r="C80" s="155">
        <v>15</v>
      </c>
      <c r="D80" s="155">
        <v>7</v>
      </c>
      <c r="E80" s="156"/>
      <c r="F80" s="158" t="s">
        <v>852</v>
      </c>
      <c r="G80" s="158" t="s">
        <v>853</v>
      </c>
      <c r="H80" s="158" t="s">
        <v>854</v>
      </c>
      <c r="I80" s="158" t="s">
        <v>855</v>
      </c>
      <c r="J80" s="158" t="s">
        <v>856</v>
      </c>
      <c r="K80" s="158" t="s">
        <v>857</v>
      </c>
      <c r="L80" s="158" t="s">
        <v>858</v>
      </c>
      <c r="M80" s="158" t="s">
        <v>859</v>
      </c>
      <c r="N80" s="158" t="s">
        <v>860</v>
      </c>
      <c r="O80" s="158" t="s">
        <v>861</v>
      </c>
      <c r="P80" s="158" t="s">
        <v>862</v>
      </c>
      <c r="Q80" s="158" t="s">
        <v>863</v>
      </c>
      <c r="R80" s="158"/>
      <c r="S80" s="157"/>
      <c r="T80" s="158" t="s">
        <v>864</v>
      </c>
      <c r="U80" s="158" t="s">
        <v>865</v>
      </c>
      <c r="V80" s="158" t="s">
        <v>866</v>
      </c>
      <c r="W80" s="158" t="s">
        <v>867</v>
      </c>
      <c r="X80" s="158" t="s">
        <v>868</v>
      </c>
      <c r="Y80" s="158" t="s">
        <v>869</v>
      </c>
      <c r="Z80" s="158" t="s">
        <v>870</v>
      </c>
      <c r="AA80" s="158" t="s">
        <v>871</v>
      </c>
      <c r="AB80" s="158" t="s">
        <v>872</v>
      </c>
      <c r="AC80" s="158" t="s">
        <v>873</v>
      </c>
      <c r="AD80" s="158" t="s">
        <v>874</v>
      </c>
      <c r="AE80" s="158" t="s">
        <v>417</v>
      </c>
      <c r="AF80" s="157"/>
      <c r="AG80" s="47" t="s">
        <v>2519</v>
      </c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7"/>
      <c r="AT80" s="158"/>
      <c r="AU80" s="158"/>
      <c r="AV80" s="158"/>
      <c r="AW80" s="158"/>
      <c r="AX80" s="158"/>
      <c r="AY80" s="158"/>
    </row>
    <row r="81" spans="1:51" x14ac:dyDescent="0.3">
      <c r="A81" s="154" t="s">
        <v>875</v>
      </c>
      <c r="B81" s="155" t="s">
        <v>446</v>
      </c>
      <c r="C81" s="155">
        <v>15</v>
      </c>
      <c r="D81" s="155">
        <v>6</v>
      </c>
      <c r="E81" s="156"/>
      <c r="F81" s="158" t="s">
        <v>876</v>
      </c>
      <c r="G81" s="158" t="s">
        <v>876</v>
      </c>
      <c r="H81" s="158" t="s">
        <v>876</v>
      </c>
      <c r="I81" s="158" t="s">
        <v>876</v>
      </c>
      <c r="J81" s="158" t="s">
        <v>876</v>
      </c>
      <c r="K81" s="158" t="s">
        <v>876</v>
      </c>
      <c r="L81" s="158" t="s">
        <v>876</v>
      </c>
      <c r="M81" s="158" t="s">
        <v>876</v>
      </c>
      <c r="N81" s="158" t="s">
        <v>876</v>
      </c>
      <c r="O81" s="158" t="s">
        <v>876</v>
      </c>
      <c r="P81" s="158" t="s">
        <v>876</v>
      </c>
      <c r="Q81" s="158" t="s">
        <v>876</v>
      </c>
      <c r="R81" s="158"/>
      <c r="S81" s="157"/>
      <c r="T81" s="158" t="s">
        <v>447</v>
      </c>
      <c r="U81" s="158" t="s">
        <v>447</v>
      </c>
      <c r="V81" s="158" t="s">
        <v>447</v>
      </c>
      <c r="W81" s="158" t="s">
        <v>447</v>
      </c>
      <c r="X81" s="158" t="s">
        <v>447</v>
      </c>
      <c r="Y81" s="158" t="s">
        <v>447</v>
      </c>
      <c r="Z81" s="158" t="s">
        <v>447</v>
      </c>
      <c r="AA81" s="158" t="s">
        <v>447</v>
      </c>
      <c r="AB81" s="158" t="s">
        <v>447</v>
      </c>
      <c r="AC81" s="158" t="s">
        <v>447</v>
      </c>
      <c r="AD81" s="158" t="s">
        <v>447</v>
      </c>
      <c r="AE81" s="158" t="s">
        <v>447</v>
      </c>
      <c r="AF81" s="157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7"/>
      <c r="AT81" s="158"/>
      <c r="AU81" s="158"/>
      <c r="AV81" s="158"/>
      <c r="AW81" s="158"/>
      <c r="AX81" s="158"/>
      <c r="AY81" s="158"/>
    </row>
    <row r="82" spans="1:51" x14ac:dyDescent="0.3">
      <c r="A82" s="154" t="s">
        <v>2630</v>
      </c>
      <c r="B82" s="155" t="s">
        <v>877</v>
      </c>
      <c r="C82" s="155">
        <v>15</v>
      </c>
      <c r="D82" s="155">
        <v>6</v>
      </c>
      <c r="E82" s="156" t="s">
        <v>541</v>
      </c>
      <c r="F82" s="154" t="s">
        <v>878</v>
      </c>
      <c r="G82" s="154" t="s">
        <v>878</v>
      </c>
      <c r="H82" s="154" t="s">
        <v>879</v>
      </c>
      <c r="I82" s="154" t="s">
        <v>879</v>
      </c>
      <c r="J82" s="154" t="s">
        <v>879</v>
      </c>
      <c r="K82" s="154" t="s">
        <v>879</v>
      </c>
      <c r="L82" s="154" t="s">
        <v>879</v>
      </c>
      <c r="M82" s="158" t="s">
        <v>880</v>
      </c>
      <c r="N82" s="158" t="s">
        <v>880</v>
      </c>
      <c r="O82" s="158" t="s">
        <v>880</v>
      </c>
      <c r="P82" s="158" t="s">
        <v>880</v>
      </c>
      <c r="Q82" s="158" t="s">
        <v>880</v>
      </c>
      <c r="R82" s="158"/>
      <c r="S82" s="157"/>
      <c r="T82" s="158" t="s">
        <v>880</v>
      </c>
      <c r="U82" s="158" t="s">
        <v>881</v>
      </c>
      <c r="V82" s="158" t="s">
        <v>881</v>
      </c>
      <c r="W82" s="158" t="s">
        <v>882</v>
      </c>
      <c r="X82" s="158" t="s">
        <v>883</v>
      </c>
      <c r="Y82" s="158" t="s">
        <v>884</v>
      </c>
      <c r="Z82" s="158" t="s">
        <v>885</v>
      </c>
      <c r="AA82" s="158" t="s">
        <v>886</v>
      </c>
      <c r="AB82" s="158" t="s">
        <v>887</v>
      </c>
      <c r="AC82" s="158" t="s">
        <v>887</v>
      </c>
      <c r="AD82" s="158" t="s">
        <v>888</v>
      </c>
      <c r="AE82" s="158" t="s">
        <v>888</v>
      </c>
      <c r="AF82" s="157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7"/>
      <c r="AT82" s="158"/>
      <c r="AU82" s="158"/>
      <c r="AV82" s="158"/>
      <c r="AW82" s="158"/>
      <c r="AX82" s="158"/>
      <c r="AY82" s="158"/>
    </row>
    <row r="83" spans="1:51" x14ac:dyDescent="0.3">
      <c r="A83" s="154" t="s">
        <v>889</v>
      </c>
      <c r="B83" s="155" t="s">
        <v>57</v>
      </c>
      <c r="C83" s="155">
        <v>15</v>
      </c>
      <c r="D83" s="155">
        <v>11</v>
      </c>
      <c r="E83" s="156"/>
      <c r="F83" s="154" t="s">
        <v>890</v>
      </c>
      <c r="G83" s="154" t="s">
        <v>891</v>
      </c>
      <c r="H83" s="154" t="s">
        <v>892</v>
      </c>
      <c r="I83" s="154" t="s">
        <v>893</v>
      </c>
      <c r="J83" s="154" t="s">
        <v>894</v>
      </c>
      <c r="K83" s="154" t="s">
        <v>895</v>
      </c>
      <c r="L83" s="158" t="s">
        <v>896</v>
      </c>
      <c r="M83" s="158" t="s">
        <v>897</v>
      </c>
      <c r="N83" s="158" t="s">
        <v>898</v>
      </c>
      <c r="O83" s="158" t="s">
        <v>899</v>
      </c>
      <c r="P83" s="158" t="s">
        <v>900</v>
      </c>
      <c r="Q83" s="158" t="s">
        <v>901</v>
      </c>
      <c r="R83" s="158"/>
      <c r="S83" s="157"/>
      <c r="T83" s="158" t="s">
        <v>902</v>
      </c>
      <c r="U83" s="158" t="s">
        <v>903</v>
      </c>
      <c r="V83" s="158" t="s">
        <v>904</v>
      </c>
      <c r="W83" s="158" t="s">
        <v>905</v>
      </c>
      <c r="X83" s="158" t="s">
        <v>906</v>
      </c>
      <c r="Y83" s="158" t="s">
        <v>906</v>
      </c>
      <c r="Z83" s="158" t="s">
        <v>906</v>
      </c>
      <c r="AA83" s="158" t="s">
        <v>907</v>
      </c>
      <c r="AB83" s="158" t="s">
        <v>908</v>
      </c>
      <c r="AC83" s="158" t="s">
        <v>909</v>
      </c>
      <c r="AD83" s="158" t="s">
        <v>910</v>
      </c>
      <c r="AE83" s="158" t="s">
        <v>911</v>
      </c>
      <c r="AF83" s="157"/>
      <c r="AG83" s="158" t="s">
        <v>912</v>
      </c>
      <c r="AH83" s="158" t="s">
        <v>913</v>
      </c>
      <c r="AI83" s="158" t="s">
        <v>914</v>
      </c>
      <c r="AJ83" s="158" t="s">
        <v>439</v>
      </c>
      <c r="AK83" s="47" t="s">
        <v>2593</v>
      </c>
      <c r="AL83" s="158"/>
      <c r="AM83" s="158"/>
      <c r="AN83" s="158"/>
      <c r="AO83" s="158"/>
      <c r="AP83" s="158"/>
      <c r="AQ83" s="158"/>
      <c r="AR83" s="158"/>
      <c r="AS83" s="157"/>
      <c r="AT83" s="158"/>
      <c r="AU83" s="158"/>
      <c r="AV83" s="158"/>
      <c r="AW83" s="158"/>
      <c r="AX83" s="158"/>
      <c r="AY83" s="158"/>
    </row>
    <row r="84" spans="1:51" x14ac:dyDescent="0.3">
      <c r="A84" s="154" t="s">
        <v>915</v>
      </c>
      <c r="B84" s="155" t="s">
        <v>916</v>
      </c>
      <c r="C84" s="155">
        <v>15</v>
      </c>
      <c r="D84" s="155">
        <v>10</v>
      </c>
      <c r="E84" s="156"/>
      <c r="F84" s="154" t="s">
        <v>917</v>
      </c>
      <c r="G84" s="154" t="s">
        <v>917</v>
      </c>
      <c r="H84" s="154" t="s">
        <v>917</v>
      </c>
      <c r="I84" s="154" t="s">
        <v>917</v>
      </c>
      <c r="J84" s="154" t="s">
        <v>917</v>
      </c>
      <c r="K84" s="154" t="s">
        <v>917</v>
      </c>
      <c r="L84" s="158" t="s">
        <v>917</v>
      </c>
      <c r="M84" s="158" t="s">
        <v>918</v>
      </c>
      <c r="N84" s="158" t="s">
        <v>918</v>
      </c>
      <c r="O84" s="158" t="s">
        <v>918</v>
      </c>
      <c r="P84" s="158" t="s">
        <v>918</v>
      </c>
      <c r="Q84" s="158" t="s">
        <v>918</v>
      </c>
      <c r="R84" s="158"/>
      <c r="S84" s="157"/>
      <c r="T84" s="158" t="s">
        <v>918</v>
      </c>
      <c r="U84" s="158" t="s">
        <v>918</v>
      </c>
      <c r="V84" s="158" t="s">
        <v>918</v>
      </c>
      <c r="W84" s="158" t="s">
        <v>918</v>
      </c>
      <c r="X84" s="158" t="s">
        <v>918</v>
      </c>
      <c r="Y84" s="158" t="s">
        <v>918</v>
      </c>
      <c r="Z84" s="158" t="s">
        <v>918</v>
      </c>
      <c r="AA84" s="158" t="s">
        <v>918</v>
      </c>
      <c r="AB84" s="158" t="s">
        <v>918</v>
      </c>
      <c r="AC84" s="158" t="s">
        <v>918</v>
      </c>
      <c r="AD84" s="158" t="s">
        <v>918</v>
      </c>
      <c r="AE84" s="158" t="s">
        <v>918</v>
      </c>
      <c r="AF84" s="157"/>
      <c r="AG84" s="158" t="s">
        <v>918</v>
      </c>
      <c r="AH84" s="158" t="s">
        <v>918</v>
      </c>
      <c r="AI84" s="158" t="s">
        <v>918</v>
      </c>
      <c r="AJ84" s="158" t="s">
        <v>918</v>
      </c>
      <c r="AK84" s="158"/>
      <c r="AL84" s="158"/>
      <c r="AM84" s="158"/>
      <c r="AN84" s="158"/>
      <c r="AO84" s="158"/>
      <c r="AP84" s="158"/>
      <c r="AQ84" s="158"/>
      <c r="AR84" s="158"/>
      <c r="AS84" s="157"/>
      <c r="AT84" s="158"/>
      <c r="AU84" s="158"/>
      <c r="AV84" s="158"/>
      <c r="AW84" s="158"/>
      <c r="AX84" s="158"/>
      <c r="AY84" s="158"/>
    </row>
    <row r="85" spans="1:51" x14ac:dyDescent="0.3">
      <c r="A85" s="154" t="s">
        <v>2631</v>
      </c>
      <c r="B85" s="155" t="s">
        <v>363</v>
      </c>
      <c r="C85" s="155">
        <v>16</v>
      </c>
      <c r="D85" s="155">
        <v>1</v>
      </c>
      <c r="E85" s="156"/>
      <c r="F85" s="154" t="s">
        <v>919</v>
      </c>
      <c r="G85" s="154" t="s">
        <v>919</v>
      </c>
      <c r="H85" s="154" t="s">
        <v>919</v>
      </c>
      <c r="I85" s="154" t="s">
        <v>919</v>
      </c>
      <c r="J85" s="154" t="s">
        <v>919</v>
      </c>
      <c r="K85" s="154" t="s">
        <v>919</v>
      </c>
      <c r="L85" s="154" t="s">
        <v>919</v>
      </c>
      <c r="M85" s="158" t="s">
        <v>920</v>
      </c>
      <c r="N85" s="158" t="s">
        <v>920</v>
      </c>
      <c r="O85" s="158" t="s">
        <v>920</v>
      </c>
      <c r="P85" s="158" t="s">
        <v>920</v>
      </c>
      <c r="Q85" s="158" t="s">
        <v>920</v>
      </c>
      <c r="R85" s="158"/>
      <c r="S85" s="157"/>
      <c r="T85" s="158" t="s">
        <v>920</v>
      </c>
      <c r="U85" s="158" t="s">
        <v>920</v>
      </c>
      <c r="V85" s="158" t="s">
        <v>920</v>
      </c>
      <c r="W85" s="158" t="s">
        <v>920</v>
      </c>
      <c r="X85" s="158" t="s">
        <v>920</v>
      </c>
      <c r="Y85" s="158" t="s">
        <v>920</v>
      </c>
      <c r="Z85" s="158" t="s">
        <v>920</v>
      </c>
      <c r="AA85" s="158" t="s">
        <v>355</v>
      </c>
      <c r="AB85" s="158" t="s">
        <v>355</v>
      </c>
      <c r="AC85" s="158" t="s">
        <v>355</v>
      </c>
      <c r="AD85" s="158" t="s">
        <v>355</v>
      </c>
      <c r="AE85" s="158" t="s">
        <v>355</v>
      </c>
      <c r="AF85" s="157"/>
      <c r="AG85" s="158" t="s">
        <v>355</v>
      </c>
      <c r="AH85" s="158" t="s">
        <v>355</v>
      </c>
      <c r="AI85" s="158" t="s">
        <v>355</v>
      </c>
      <c r="AJ85" s="158" t="s">
        <v>355</v>
      </c>
      <c r="AK85" s="158" t="s">
        <v>355</v>
      </c>
      <c r="AL85" s="158" t="s">
        <v>355</v>
      </c>
      <c r="AM85" s="158" t="s">
        <v>355</v>
      </c>
      <c r="AN85" s="158"/>
      <c r="AO85" s="158"/>
      <c r="AP85" s="158"/>
      <c r="AQ85" s="158"/>
      <c r="AR85" s="158"/>
      <c r="AS85" s="157"/>
      <c r="AT85" s="158"/>
      <c r="AU85" s="158"/>
      <c r="AV85" s="158"/>
      <c r="AW85" s="158"/>
      <c r="AX85" s="158"/>
      <c r="AY85" s="158"/>
    </row>
    <row r="86" spans="1:51" x14ac:dyDescent="0.3">
      <c r="A86" s="154" t="s">
        <v>921</v>
      </c>
      <c r="B86" s="155" t="s">
        <v>922</v>
      </c>
      <c r="C86" s="155">
        <v>15</v>
      </c>
      <c r="D86" s="155">
        <v>2</v>
      </c>
      <c r="E86" s="156"/>
      <c r="F86" s="154" t="s">
        <v>923</v>
      </c>
      <c r="G86" s="154" t="s">
        <v>923</v>
      </c>
      <c r="H86" s="154" t="s">
        <v>923</v>
      </c>
      <c r="I86" s="154" t="s">
        <v>923</v>
      </c>
      <c r="J86" s="154" t="s">
        <v>923</v>
      </c>
      <c r="K86" s="154" t="s">
        <v>923</v>
      </c>
      <c r="L86" s="158"/>
      <c r="M86" s="158"/>
      <c r="N86" s="158"/>
      <c r="O86" s="158"/>
      <c r="P86" s="158"/>
      <c r="Q86" s="158"/>
      <c r="R86" s="158"/>
      <c r="S86" s="157"/>
      <c r="T86" s="158"/>
      <c r="U86" s="158"/>
      <c r="V86" s="158" t="s">
        <v>924</v>
      </c>
      <c r="W86" s="158" t="s">
        <v>924</v>
      </c>
      <c r="X86" s="158" t="s">
        <v>924</v>
      </c>
      <c r="Y86" s="158" t="s">
        <v>924</v>
      </c>
      <c r="Z86" s="158" t="s">
        <v>924</v>
      </c>
      <c r="AA86" s="158" t="s">
        <v>924</v>
      </c>
      <c r="AB86" s="158"/>
      <c r="AC86" s="158"/>
      <c r="AD86" s="158"/>
      <c r="AE86" s="158"/>
      <c r="AF86" s="157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7"/>
      <c r="AT86" s="158"/>
      <c r="AU86" s="158"/>
      <c r="AV86" s="158"/>
      <c r="AW86" s="158"/>
      <c r="AX86" s="158"/>
      <c r="AY86" s="158"/>
    </row>
    <row r="87" spans="1:51" x14ac:dyDescent="0.3">
      <c r="A87" s="154" t="s">
        <v>925</v>
      </c>
      <c r="B87" s="155" t="s">
        <v>926</v>
      </c>
      <c r="C87" s="155">
        <v>15</v>
      </c>
      <c r="D87" s="155">
        <v>4</v>
      </c>
      <c r="E87" s="156"/>
      <c r="F87" s="154"/>
      <c r="G87" s="154"/>
      <c r="H87" s="154" t="s">
        <v>927</v>
      </c>
      <c r="I87" s="154" t="s">
        <v>927</v>
      </c>
      <c r="J87" s="154" t="s">
        <v>928</v>
      </c>
      <c r="K87" s="154" t="s">
        <v>928</v>
      </c>
      <c r="L87" s="158" t="s">
        <v>928</v>
      </c>
      <c r="M87" s="158" t="s">
        <v>929</v>
      </c>
      <c r="N87" s="158" t="s">
        <v>929</v>
      </c>
      <c r="O87" s="158" t="s">
        <v>929</v>
      </c>
      <c r="P87" s="158" t="s">
        <v>929</v>
      </c>
      <c r="Q87" s="158" t="s">
        <v>929</v>
      </c>
      <c r="R87" s="158" t="s">
        <v>929</v>
      </c>
      <c r="S87" s="157"/>
      <c r="T87" s="158" t="s">
        <v>929</v>
      </c>
      <c r="U87" s="158" t="s">
        <v>929</v>
      </c>
      <c r="V87" s="158" t="s">
        <v>929</v>
      </c>
      <c r="W87" s="158" t="s">
        <v>929</v>
      </c>
      <c r="X87" s="158" t="s">
        <v>929</v>
      </c>
      <c r="Y87" s="158" t="s">
        <v>929</v>
      </c>
      <c r="Z87" s="158" t="s">
        <v>929</v>
      </c>
      <c r="AA87" s="158" t="s">
        <v>929</v>
      </c>
      <c r="AB87" s="158" t="s">
        <v>929</v>
      </c>
      <c r="AC87" s="158" t="s">
        <v>929</v>
      </c>
      <c r="AD87" s="158"/>
      <c r="AE87" s="158"/>
      <c r="AF87" s="157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7"/>
      <c r="AT87" s="158"/>
      <c r="AU87" s="158"/>
      <c r="AV87" s="158"/>
      <c r="AW87" s="158"/>
      <c r="AX87" s="158"/>
      <c r="AY87" s="158"/>
    </row>
    <row r="88" spans="1:51" x14ac:dyDescent="0.3">
      <c r="A88" s="184" t="s">
        <v>930</v>
      </c>
      <c r="B88" s="185" t="s">
        <v>931</v>
      </c>
      <c r="C88" s="155"/>
      <c r="D88" s="155"/>
      <c r="E88" s="156"/>
      <c r="F88" s="154"/>
      <c r="G88" s="154"/>
      <c r="H88" s="154"/>
      <c r="I88" s="154"/>
      <c r="J88" s="154"/>
      <c r="K88" s="154"/>
      <c r="L88" s="158"/>
      <c r="M88" s="158"/>
      <c r="N88" s="158"/>
      <c r="O88" s="158"/>
      <c r="P88" s="158"/>
      <c r="Q88" s="158"/>
      <c r="R88" s="158"/>
      <c r="S88" s="157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7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7"/>
      <c r="AT88" s="158"/>
      <c r="AU88" s="158"/>
      <c r="AV88" s="158"/>
      <c r="AW88" s="158"/>
      <c r="AX88" s="158"/>
      <c r="AY88" s="158"/>
    </row>
    <row r="89" spans="1:51" x14ac:dyDescent="0.3">
      <c r="A89" s="184" t="s">
        <v>932</v>
      </c>
      <c r="B89" s="185" t="s">
        <v>933</v>
      </c>
      <c r="C89" s="155"/>
      <c r="D89" s="155"/>
      <c r="E89" s="156"/>
      <c r="F89" s="154" t="s">
        <v>934</v>
      </c>
      <c r="G89" s="154" t="s">
        <v>935</v>
      </c>
      <c r="H89" s="154" t="s">
        <v>935</v>
      </c>
      <c r="I89" s="154"/>
      <c r="J89" s="154"/>
      <c r="K89" s="154"/>
      <c r="L89" s="158"/>
      <c r="M89" s="158"/>
      <c r="N89" s="158"/>
      <c r="O89" s="158"/>
      <c r="P89" s="158"/>
      <c r="Q89" s="158"/>
      <c r="R89" s="158"/>
      <c r="S89" s="157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7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7"/>
      <c r="AT89" s="158"/>
      <c r="AU89" s="158"/>
      <c r="AV89" s="158"/>
      <c r="AW89" s="158"/>
      <c r="AX89" s="158"/>
      <c r="AY89" s="158"/>
    </row>
    <row r="90" spans="1:51" x14ac:dyDescent="0.3">
      <c r="A90" s="154" t="s">
        <v>936</v>
      </c>
      <c r="B90" s="155" t="s">
        <v>937</v>
      </c>
      <c r="C90" s="155">
        <v>15</v>
      </c>
      <c r="D90" s="155">
        <v>10</v>
      </c>
      <c r="E90" s="156"/>
      <c r="F90" s="154" t="s">
        <v>938</v>
      </c>
      <c r="G90" s="154" t="s">
        <v>938</v>
      </c>
      <c r="H90" s="154" t="s">
        <v>938</v>
      </c>
      <c r="I90" s="154" t="s">
        <v>938</v>
      </c>
      <c r="J90" s="154" t="s">
        <v>938</v>
      </c>
      <c r="K90" s="154" t="s">
        <v>938</v>
      </c>
      <c r="L90" s="154" t="s">
        <v>938</v>
      </c>
      <c r="M90" s="154" t="s">
        <v>938</v>
      </c>
      <c r="N90" s="154" t="s">
        <v>938</v>
      </c>
      <c r="O90" s="154" t="s">
        <v>938</v>
      </c>
      <c r="P90" s="154" t="s">
        <v>938</v>
      </c>
      <c r="Q90" s="154" t="s">
        <v>938</v>
      </c>
      <c r="R90" s="158" t="s">
        <v>939</v>
      </c>
      <c r="S90" s="157"/>
      <c r="T90" s="158" t="s">
        <v>938</v>
      </c>
      <c r="U90" s="158" t="s">
        <v>938</v>
      </c>
      <c r="V90" s="158" t="s">
        <v>938</v>
      </c>
      <c r="W90" s="158" t="s">
        <v>938</v>
      </c>
      <c r="X90" s="158" t="s">
        <v>938</v>
      </c>
      <c r="Y90" s="158" t="s">
        <v>938</v>
      </c>
      <c r="Z90" s="158" t="s">
        <v>938</v>
      </c>
      <c r="AA90" s="158" t="s">
        <v>938</v>
      </c>
      <c r="AB90" s="158" t="s">
        <v>940</v>
      </c>
      <c r="AC90" s="158" t="s">
        <v>940</v>
      </c>
      <c r="AD90" s="158" t="s">
        <v>940</v>
      </c>
      <c r="AE90" s="158" t="s">
        <v>940</v>
      </c>
      <c r="AF90" s="157"/>
      <c r="AG90" s="158" t="s">
        <v>940</v>
      </c>
      <c r="AH90" s="158" t="s">
        <v>940</v>
      </c>
      <c r="AI90" s="158" t="s">
        <v>940</v>
      </c>
      <c r="AJ90" s="158" t="s">
        <v>940</v>
      </c>
      <c r="AK90" s="158"/>
      <c r="AL90" s="158"/>
      <c r="AM90" s="158"/>
      <c r="AN90" s="158"/>
      <c r="AO90" s="158"/>
      <c r="AP90" s="158"/>
      <c r="AQ90" s="158"/>
      <c r="AR90" s="158"/>
      <c r="AS90" s="157"/>
      <c r="AT90" s="158"/>
      <c r="AU90" s="158"/>
      <c r="AV90" s="158"/>
      <c r="AW90" s="158"/>
      <c r="AX90" s="158"/>
      <c r="AY90" s="158"/>
    </row>
    <row r="91" spans="1:51" x14ac:dyDescent="0.3">
      <c r="A91" s="154" t="s">
        <v>941</v>
      </c>
      <c r="B91" s="155" t="s">
        <v>490</v>
      </c>
      <c r="C91" s="155">
        <v>16</v>
      </c>
      <c r="D91" s="155">
        <v>10</v>
      </c>
      <c r="E91" s="156"/>
      <c r="F91" s="158" t="s">
        <v>942</v>
      </c>
      <c r="G91" s="158" t="s">
        <v>942</v>
      </c>
      <c r="H91" s="158" t="s">
        <v>942</v>
      </c>
      <c r="I91" s="158" t="s">
        <v>942</v>
      </c>
      <c r="J91" s="158" t="s">
        <v>942</v>
      </c>
      <c r="K91" s="158" t="s">
        <v>943</v>
      </c>
      <c r="L91" s="158" t="s">
        <v>943</v>
      </c>
      <c r="M91" s="158" t="s">
        <v>943</v>
      </c>
      <c r="N91" s="158" t="s">
        <v>943</v>
      </c>
      <c r="O91" s="158" t="s">
        <v>943</v>
      </c>
      <c r="P91" s="158" t="s">
        <v>943</v>
      </c>
      <c r="Q91" s="158" t="s">
        <v>943</v>
      </c>
      <c r="R91" s="158" t="s">
        <v>638</v>
      </c>
      <c r="S91" s="157"/>
      <c r="T91" s="158" t="s">
        <v>943</v>
      </c>
      <c r="U91" s="158" t="s">
        <v>943</v>
      </c>
      <c r="V91" s="158" t="s">
        <v>943</v>
      </c>
      <c r="W91" s="158" t="s">
        <v>943</v>
      </c>
      <c r="X91" s="158" t="s">
        <v>943</v>
      </c>
      <c r="Y91" s="158" t="s">
        <v>944</v>
      </c>
      <c r="Z91" s="158" t="s">
        <v>944</v>
      </c>
      <c r="AA91" s="158" t="s">
        <v>944</v>
      </c>
      <c r="AB91" s="158" t="s">
        <v>944</v>
      </c>
      <c r="AC91" s="158" t="s">
        <v>944</v>
      </c>
      <c r="AD91" s="158" t="s">
        <v>944</v>
      </c>
      <c r="AE91" s="158" t="s">
        <v>944</v>
      </c>
      <c r="AF91" s="157"/>
      <c r="AG91" s="158" t="s">
        <v>944</v>
      </c>
      <c r="AH91" s="158" t="s">
        <v>944</v>
      </c>
      <c r="AI91" s="158" t="s">
        <v>944</v>
      </c>
      <c r="AJ91" s="158" t="s">
        <v>944</v>
      </c>
      <c r="AK91" s="158" t="s">
        <v>944</v>
      </c>
      <c r="AL91" s="158" t="s">
        <v>491</v>
      </c>
      <c r="AM91" s="158" t="s">
        <v>491</v>
      </c>
      <c r="AN91" s="158" t="s">
        <v>491</v>
      </c>
      <c r="AO91" s="158" t="s">
        <v>491</v>
      </c>
      <c r="AP91" s="158" t="s">
        <v>491</v>
      </c>
      <c r="AQ91" s="158" t="s">
        <v>491</v>
      </c>
      <c r="AR91" s="158" t="s">
        <v>491</v>
      </c>
      <c r="AS91" s="157"/>
      <c r="AT91" s="158" t="s">
        <v>491</v>
      </c>
      <c r="AU91" s="158" t="s">
        <v>491</v>
      </c>
      <c r="AV91" s="158" t="s">
        <v>491</v>
      </c>
      <c r="AW91" s="158" t="s">
        <v>491</v>
      </c>
      <c r="AX91" s="158" t="s">
        <v>491</v>
      </c>
      <c r="AY91" s="158"/>
    </row>
    <row r="92" spans="1:51" x14ac:dyDescent="0.3">
      <c r="A92" s="154" t="s">
        <v>945</v>
      </c>
      <c r="B92" s="155" t="s">
        <v>946</v>
      </c>
      <c r="C92" s="155">
        <v>16</v>
      </c>
      <c r="D92" s="155">
        <v>6</v>
      </c>
      <c r="E92" s="156"/>
      <c r="F92" s="164" t="s">
        <v>947</v>
      </c>
      <c r="G92" s="164" t="s">
        <v>947</v>
      </c>
      <c r="H92" s="164" t="s">
        <v>947</v>
      </c>
      <c r="I92" s="164" t="s">
        <v>947</v>
      </c>
      <c r="J92" s="164" t="s">
        <v>947</v>
      </c>
      <c r="K92" s="164" t="s">
        <v>947</v>
      </c>
      <c r="L92" s="164" t="s">
        <v>947</v>
      </c>
      <c r="M92" s="164" t="s">
        <v>947</v>
      </c>
      <c r="N92" s="164" t="s">
        <v>947</v>
      </c>
      <c r="O92" s="164" t="s">
        <v>947</v>
      </c>
      <c r="P92" s="164" t="s">
        <v>947</v>
      </c>
      <c r="Q92" s="164" t="s">
        <v>947</v>
      </c>
      <c r="R92" s="164" t="s">
        <v>741</v>
      </c>
      <c r="S92" s="157"/>
      <c r="T92" s="158" t="s">
        <v>948</v>
      </c>
      <c r="U92" s="158" t="s">
        <v>948</v>
      </c>
      <c r="V92" s="158" t="s">
        <v>948</v>
      </c>
      <c r="W92" s="158" t="s">
        <v>948</v>
      </c>
      <c r="X92" s="158" t="s">
        <v>948</v>
      </c>
      <c r="Y92" s="158" t="s">
        <v>948</v>
      </c>
      <c r="Z92" s="158" t="s">
        <v>948</v>
      </c>
      <c r="AA92" s="158" t="s">
        <v>948</v>
      </c>
      <c r="AB92" s="158" t="s">
        <v>948</v>
      </c>
      <c r="AC92" s="158" t="s">
        <v>948</v>
      </c>
      <c r="AD92" s="158" t="s">
        <v>948</v>
      </c>
      <c r="AE92" s="158" t="s">
        <v>948</v>
      </c>
      <c r="AF92" s="157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7"/>
      <c r="AT92" s="158"/>
      <c r="AU92" s="158"/>
      <c r="AV92" s="158"/>
      <c r="AW92" s="158"/>
      <c r="AX92" s="158"/>
      <c r="AY92" s="158"/>
    </row>
    <row r="93" spans="1:51" x14ac:dyDescent="0.3">
      <c r="A93" s="184" t="s">
        <v>949</v>
      </c>
      <c r="B93" s="185" t="s">
        <v>950</v>
      </c>
      <c r="C93" s="155"/>
      <c r="D93" s="155"/>
      <c r="E93" s="156"/>
      <c r="F93" s="154"/>
      <c r="G93" s="154"/>
      <c r="H93" s="154"/>
      <c r="I93" s="154"/>
      <c r="J93" s="154"/>
      <c r="K93" s="154"/>
      <c r="L93" s="154"/>
      <c r="M93" s="154"/>
      <c r="N93" s="154"/>
      <c r="O93" s="158"/>
      <c r="P93" s="158"/>
      <c r="Q93" s="158"/>
      <c r="R93" s="158"/>
      <c r="S93" s="157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7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7"/>
      <c r="AT93" s="158"/>
      <c r="AU93" s="158"/>
      <c r="AV93" s="158"/>
      <c r="AW93" s="158"/>
      <c r="AX93" s="158"/>
      <c r="AY93" s="158"/>
    </row>
    <row r="94" spans="1:51" x14ac:dyDescent="0.3">
      <c r="A94" s="154" t="s">
        <v>951</v>
      </c>
      <c r="B94" s="155" t="s">
        <v>952</v>
      </c>
      <c r="C94" s="155">
        <v>15</v>
      </c>
      <c r="D94" s="155">
        <v>1</v>
      </c>
      <c r="E94" s="156"/>
      <c r="F94" s="154" t="s">
        <v>953</v>
      </c>
      <c r="G94" s="154" t="s">
        <v>953</v>
      </c>
      <c r="H94" s="154"/>
      <c r="I94" s="154"/>
      <c r="J94" s="154"/>
      <c r="K94" s="154"/>
      <c r="L94" s="154"/>
      <c r="M94" s="154"/>
      <c r="N94" s="154"/>
      <c r="O94" s="158"/>
      <c r="P94" s="158"/>
      <c r="Q94" s="158"/>
      <c r="R94" s="158"/>
      <c r="S94" s="157"/>
      <c r="T94" s="158"/>
      <c r="U94" s="158" t="s">
        <v>954</v>
      </c>
      <c r="V94" s="158" t="s">
        <v>954</v>
      </c>
      <c r="W94" s="158" t="s">
        <v>954</v>
      </c>
      <c r="X94" s="158" t="s">
        <v>954</v>
      </c>
      <c r="Y94" s="158" t="s">
        <v>954</v>
      </c>
      <c r="Z94" s="158" t="s">
        <v>954</v>
      </c>
      <c r="AA94" s="158"/>
      <c r="AB94" s="158"/>
      <c r="AC94" s="158"/>
      <c r="AD94" s="158"/>
      <c r="AE94" s="158"/>
      <c r="AF94" s="157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7"/>
      <c r="AT94" s="158"/>
      <c r="AU94" s="158"/>
      <c r="AV94" s="158"/>
      <c r="AW94" s="158"/>
      <c r="AX94" s="158"/>
      <c r="AY94" s="158"/>
    </row>
    <row r="95" spans="1:51" x14ac:dyDescent="0.3">
      <c r="A95" s="154" t="s">
        <v>955</v>
      </c>
      <c r="B95" s="155" t="s">
        <v>956</v>
      </c>
      <c r="C95" s="155">
        <v>15</v>
      </c>
      <c r="D95" s="155">
        <v>4</v>
      </c>
      <c r="E95" s="156"/>
      <c r="F95" s="154" t="s">
        <v>957</v>
      </c>
      <c r="G95" s="154" t="s">
        <v>957</v>
      </c>
      <c r="H95" s="154" t="s">
        <v>957</v>
      </c>
      <c r="I95" s="154" t="s">
        <v>957</v>
      </c>
      <c r="J95" s="154" t="s">
        <v>957</v>
      </c>
      <c r="K95" s="154"/>
      <c r="L95" s="154"/>
      <c r="M95" s="154"/>
      <c r="N95" s="154"/>
      <c r="O95" s="158"/>
      <c r="P95" s="158"/>
      <c r="Q95" s="158"/>
      <c r="R95" s="158"/>
      <c r="S95" s="157"/>
      <c r="T95" s="158" t="s">
        <v>958</v>
      </c>
      <c r="U95" s="158" t="s">
        <v>958</v>
      </c>
      <c r="V95" s="158" t="s">
        <v>958</v>
      </c>
      <c r="W95" s="158" t="s">
        <v>958</v>
      </c>
      <c r="X95" s="158" t="s">
        <v>958</v>
      </c>
      <c r="Y95" s="158" t="s">
        <v>958</v>
      </c>
      <c r="Z95" s="158" t="s">
        <v>958</v>
      </c>
      <c r="AA95" s="158" t="s">
        <v>958</v>
      </c>
      <c r="AB95" s="158" t="s">
        <v>958</v>
      </c>
      <c r="AC95" s="158" t="s">
        <v>958</v>
      </c>
      <c r="AD95" s="158"/>
      <c r="AE95" s="158"/>
      <c r="AF95" s="157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7"/>
      <c r="AT95" s="158"/>
      <c r="AU95" s="158"/>
      <c r="AV95" s="158"/>
      <c r="AW95" s="158"/>
      <c r="AX95" s="158"/>
      <c r="AY95" s="158"/>
    </row>
    <row r="96" spans="1:51" x14ac:dyDescent="0.3">
      <c r="A96" s="154" t="s">
        <v>959</v>
      </c>
      <c r="B96" s="155" t="s">
        <v>371</v>
      </c>
      <c r="C96" s="155">
        <v>15</v>
      </c>
      <c r="D96" s="155">
        <v>12</v>
      </c>
      <c r="E96" s="156"/>
      <c r="F96" s="154" t="s">
        <v>960</v>
      </c>
      <c r="G96" s="154" t="s">
        <v>960</v>
      </c>
      <c r="H96" s="154" t="s">
        <v>960</v>
      </c>
      <c r="I96" s="154" t="s">
        <v>960</v>
      </c>
      <c r="J96" s="154" t="s">
        <v>960</v>
      </c>
      <c r="K96" s="154" t="s">
        <v>960</v>
      </c>
      <c r="L96" s="154" t="s">
        <v>961</v>
      </c>
      <c r="M96" s="154" t="s">
        <v>961</v>
      </c>
      <c r="N96" s="154" t="s">
        <v>961</v>
      </c>
      <c r="O96" s="154" t="s">
        <v>961</v>
      </c>
      <c r="P96" s="154" t="s">
        <v>961</v>
      </c>
      <c r="Q96" s="154" t="s">
        <v>961</v>
      </c>
      <c r="R96" s="158"/>
      <c r="S96" s="157"/>
      <c r="T96" s="158" t="s">
        <v>962</v>
      </c>
      <c r="U96" s="158" t="s">
        <v>962</v>
      </c>
      <c r="V96" s="158" t="s">
        <v>962</v>
      </c>
      <c r="W96" s="158" t="s">
        <v>962</v>
      </c>
      <c r="X96" s="158" t="s">
        <v>962</v>
      </c>
      <c r="Y96" s="158" t="s">
        <v>962</v>
      </c>
      <c r="Z96" s="158" t="s">
        <v>963</v>
      </c>
      <c r="AA96" s="158" t="s">
        <v>963</v>
      </c>
      <c r="AB96" s="158" t="s">
        <v>963</v>
      </c>
      <c r="AC96" s="158" t="s">
        <v>963</v>
      </c>
      <c r="AD96" s="158" t="s">
        <v>963</v>
      </c>
      <c r="AE96" s="158" t="s">
        <v>963</v>
      </c>
      <c r="AF96" s="157"/>
      <c r="AG96" s="158" t="s">
        <v>324</v>
      </c>
      <c r="AH96" s="158" t="s">
        <v>324</v>
      </c>
      <c r="AI96" s="158" t="s">
        <v>324</v>
      </c>
      <c r="AJ96" s="158" t="s">
        <v>324</v>
      </c>
      <c r="AK96" s="158" t="s">
        <v>324</v>
      </c>
      <c r="AL96" s="158" t="s">
        <v>324</v>
      </c>
      <c r="AM96" s="158"/>
      <c r="AN96" s="158"/>
      <c r="AO96" s="158"/>
      <c r="AP96" s="158"/>
      <c r="AQ96" s="158"/>
      <c r="AR96" s="158"/>
      <c r="AS96" s="157"/>
      <c r="AT96" s="158"/>
      <c r="AU96" s="158"/>
      <c r="AV96" s="158"/>
      <c r="AW96" s="158"/>
      <c r="AX96" s="158"/>
      <c r="AY96" s="158"/>
    </row>
    <row r="97" spans="1:51" x14ac:dyDescent="0.3">
      <c r="A97" s="154" t="s">
        <v>964</v>
      </c>
      <c r="B97" s="155" t="s">
        <v>965</v>
      </c>
      <c r="C97" s="155">
        <v>15</v>
      </c>
      <c r="D97" s="155">
        <v>5</v>
      </c>
      <c r="E97" s="156"/>
      <c r="F97" s="154" t="s">
        <v>966</v>
      </c>
      <c r="G97" s="154" t="s">
        <v>966</v>
      </c>
      <c r="H97" s="154" t="s">
        <v>966</v>
      </c>
      <c r="I97" s="154" t="s">
        <v>967</v>
      </c>
      <c r="J97" s="154" t="s">
        <v>967</v>
      </c>
      <c r="K97" s="154" t="s">
        <v>967</v>
      </c>
      <c r="L97" s="154" t="s">
        <v>967</v>
      </c>
      <c r="M97" s="154" t="s">
        <v>967</v>
      </c>
      <c r="N97" s="154" t="s">
        <v>967</v>
      </c>
      <c r="O97" s="158" t="s">
        <v>968</v>
      </c>
      <c r="P97" s="158" t="s">
        <v>968</v>
      </c>
      <c r="Q97" s="158" t="s">
        <v>968</v>
      </c>
      <c r="R97" s="158"/>
      <c r="S97" s="157"/>
      <c r="T97" s="158" t="s">
        <v>968</v>
      </c>
      <c r="U97" s="158" t="s">
        <v>968</v>
      </c>
      <c r="V97" s="158" t="s">
        <v>969</v>
      </c>
      <c r="W97" s="158" t="s">
        <v>969</v>
      </c>
      <c r="X97" s="158" t="s">
        <v>969</v>
      </c>
      <c r="Y97" s="158" t="s">
        <v>969</v>
      </c>
      <c r="Z97" s="158" t="s">
        <v>969</v>
      </c>
      <c r="AA97" s="158" t="s">
        <v>969</v>
      </c>
      <c r="AB97" s="158" t="s">
        <v>969</v>
      </c>
      <c r="AC97" s="158" t="s">
        <v>969</v>
      </c>
      <c r="AD97" s="158" t="s">
        <v>969</v>
      </c>
      <c r="AE97" s="158"/>
      <c r="AF97" s="157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7"/>
      <c r="AT97" s="158"/>
      <c r="AU97" s="158"/>
      <c r="AV97" s="158"/>
      <c r="AW97" s="158"/>
      <c r="AX97" s="158"/>
      <c r="AY97" s="158"/>
    </row>
    <row r="98" spans="1:51" x14ac:dyDescent="0.3">
      <c r="A98" s="154" t="s">
        <v>970</v>
      </c>
      <c r="B98" s="155" t="s">
        <v>971</v>
      </c>
      <c r="C98" s="155">
        <v>15</v>
      </c>
      <c r="D98" s="155">
        <v>6</v>
      </c>
      <c r="E98" s="156"/>
      <c r="F98" s="158" t="s">
        <v>972</v>
      </c>
      <c r="G98" s="158" t="s">
        <v>972</v>
      </c>
      <c r="H98" s="158" t="s">
        <v>972</v>
      </c>
      <c r="I98" s="158" t="s">
        <v>972</v>
      </c>
      <c r="J98" s="158" t="s">
        <v>972</v>
      </c>
      <c r="K98" s="158" t="s">
        <v>972</v>
      </c>
      <c r="L98" s="158" t="s">
        <v>972</v>
      </c>
      <c r="M98" s="158" t="s">
        <v>972</v>
      </c>
      <c r="N98" s="158" t="s">
        <v>972</v>
      </c>
      <c r="O98" s="158" t="s">
        <v>972</v>
      </c>
      <c r="P98" s="158" t="s">
        <v>972</v>
      </c>
      <c r="Q98" s="158" t="s">
        <v>972</v>
      </c>
      <c r="R98" s="158"/>
      <c r="S98" s="157"/>
      <c r="T98" s="158" t="s">
        <v>973</v>
      </c>
      <c r="U98" s="158" t="s">
        <v>973</v>
      </c>
      <c r="V98" s="158" t="s">
        <v>973</v>
      </c>
      <c r="W98" s="158" t="s">
        <v>973</v>
      </c>
      <c r="X98" s="158" t="s">
        <v>973</v>
      </c>
      <c r="Y98" s="158" t="s">
        <v>973</v>
      </c>
      <c r="Z98" s="158" t="s">
        <v>973</v>
      </c>
      <c r="AA98" s="158" t="s">
        <v>973</v>
      </c>
      <c r="AB98" s="158" t="s">
        <v>973</v>
      </c>
      <c r="AC98" s="158" t="s">
        <v>973</v>
      </c>
      <c r="AD98" s="158" t="s">
        <v>973</v>
      </c>
      <c r="AE98" s="158" t="s">
        <v>973</v>
      </c>
      <c r="AF98" s="157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7"/>
      <c r="AT98" s="158"/>
      <c r="AU98" s="158"/>
      <c r="AV98" s="158"/>
      <c r="AW98" s="158"/>
      <c r="AX98" s="158"/>
      <c r="AY98" s="158"/>
    </row>
    <row r="99" spans="1:51" x14ac:dyDescent="0.3">
      <c r="A99" s="154" t="s">
        <v>974</v>
      </c>
      <c r="B99" s="155" t="s">
        <v>975</v>
      </c>
      <c r="C99" s="155">
        <v>15</v>
      </c>
      <c r="D99" s="155">
        <v>12</v>
      </c>
      <c r="E99" s="156"/>
      <c r="F99" s="154" t="s">
        <v>976</v>
      </c>
      <c r="G99" s="154" t="s">
        <v>976</v>
      </c>
      <c r="H99" s="154" t="s">
        <v>976</v>
      </c>
      <c r="I99" s="154" t="s">
        <v>976</v>
      </c>
      <c r="J99" s="154" t="s">
        <v>976</v>
      </c>
      <c r="K99" s="154" t="s">
        <v>976</v>
      </c>
      <c r="L99" s="154" t="s">
        <v>977</v>
      </c>
      <c r="M99" s="154" t="s">
        <v>977</v>
      </c>
      <c r="N99" s="154" t="s">
        <v>977</v>
      </c>
      <c r="O99" s="154" t="s">
        <v>977</v>
      </c>
      <c r="P99" s="154" t="s">
        <v>977</v>
      </c>
      <c r="Q99" s="154" t="s">
        <v>977</v>
      </c>
      <c r="R99" s="158" t="s">
        <v>978</v>
      </c>
      <c r="S99" s="157"/>
      <c r="T99" s="158" t="s">
        <v>977</v>
      </c>
      <c r="U99" s="158" t="s">
        <v>977</v>
      </c>
      <c r="V99" s="158" t="s">
        <v>977</v>
      </c>
      <c r="W99" s="158" t="s">
        <v>977</v>
      </c>
      <c r="X99" s="158" t="s">
        <v>977</v>
      </c>
      <c r="Y99" s="158" t="s">
        <v>977</v>
      </c>
      <c r="Z99" s="158" t="s">
        <v>979</v>
      </c>
      <c r="AA99" s="158" t="s">
        <v>979</v>
      </c>
      <c r="AB99" s="158" t="s">
        <v>979</v>
      </c>
      <c r="AC99" s="158" t="s">
        <v>979</v>
      </c>
      <c r="AD99" s="158" t="s">
        <v>979</v>
      </c>
      <c r="AE99" s="158" t="s">
        <v>979</v>
      </c>
      <c r="AF99" s="157"/>
      <c r="AG99" s="158" t="s">
        <v>979</v>
      </c>
      <c r="AH99" s="158" t="s">
        <v>979</v>
      </c>
      <c r="AI99" s="158" t="s">
        <v>979</v>
      </c>
      <c r="AJ99" s="158" t="s">
        <v>979</v>
      </c>
      <c r="AK99" s="158" t="s">
        <v>979</v>
      </c>
      <c r="AL99" s="158" t="s">
        <v>979</v>
      </c>
      <c r="AM99" s="158"/>
      <c r="AN99" s="158"/>
      <c r="AO99" s="158"/>
      <c r="AP99" s="158"/>
      <c r="AQ99" s="158"/>
      <c r="AR99" s="158"/>
      <c r="AS99" s="157"/>
      <c r="AT99" s="158"/>
      <c r="AU99" s="158"/>
      <c r="AV99" s="158"/>
      <c r="AW99" s="158"/>
      <c r="AX99" s="158"/>
      <c r="AY99" s="158"/>
    </row>
    <row r="100" spans="1:51" x14ac:dyDescent="0.3">
      <c r="A100" s="154" t="s">
        <v>980</v>
      </c>
      <c r="B100" s="155" t="s">
        <v>981</v>
      </c>
      <c r="C100" s="155">
        <v>14</v>
      </c>
      <c r="D100" s="155">
        <v>12</v>
      </c>
      <c r="E100" s="156" t="s">
        <v>541</v>
      </c>
      <c r="F100" s="154" t="s">
        <v>982</v>
      </c>
      <c r="G100" s="154" t="s">
        <v>982</v>
      </c>
      <c r="H100" s="154" t="s">
        <v>982</v>
      </c>
      <c r="I100" s="154" t="s">
        <v>982</v>
      </c>
      <c r="J100" s="154" t="s">
        <v>982</v>
      </c>
      <c r="K100" s="154" t="s">
        <v>982</v>
      </c>
      <c r="L100" s="154" t="s">
        <v>983</v>
      </c>
      <c r="M100" s="154" t="s">
        <v>983</v>
      </c>
      <c r="N100" s="154" t="s">
        <v>983</v>
      </c>
      <c r="O100" s="154" t="s">
        <v>983</v>
      </c>
      <c r="P100" s="154" t="s">
        <v>983</v>
      </c>
      <c r="Q100" s="154" t="s">
        <v>983</v>
      </c>
      <c r="R100" s="158" t="s">
        <v>546</v>
      </c>
      <c r="S100" s="157"/>
      <c r="T100" s="154" t="s">
        <v>983</v>
      </c>
      <c r="U100" s="154" t="s">
        <v>983</v>
      </c>
      <c r="V100" s="154" t="s">
        <v>983</v>
      </c>
      <c r="W100" s="154" t="s">
        <v>983</v>
      </c>
      <c r="X100" s="154" t="s">
        <v>983</v>
      </c>
      <c r="Y100" s="154" t="s">
        <v>983</v>
      </c>
      <c r="Z100" s="158"/>
      <c r="AA100" s="158"/>
      <c r="AB100" s="158"/>
      <c r="AC100" s="158"/>
      <c r="AD100" s="158"/>
      <c r="AE100" s="158"/>
      <c r="AF100" s="157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7"/>
      <c r="AT100" s="158"/>
      <c r="AU100" s="158"/>
      <c r="AV100" s="158"/>
      <c r="AW100" s="158"/>
      <c r="AX100" s="158"/>
      <c r="AY100" s="158"/>
    </row>
    <row r="101" spans="1:51" x14ac:dyDescent="0.3">
      <c r="A101" s="154" t="s">
        <v>984</v>
      </c>
      <c r="B101" s="155" t="s">
        <v>985</v>
      </c>
      <c r="C101" s="155">
        <v>14</v>
      </c>
      <c r="D101" s="155">
        <v>11</v>
      </c>
      <c r="E101" s="156"/>
      <c r="F101" s="154" t="s">
        <v>986</v>
      </c>
      <c r="G101" s="154" t="s">
        <v>986</v>
      </c>
      <c r="H101" s="154" t="s">
        <v>986</v>
      </c>
      <c r="I101" s="154" t="s">
        <v>986</v>
      </c>
      <c r="J101" s="154" t="s">
        <v>986</v>
      </c>
      <c r="K101" s="154" t="s">
        <v>987</v>
      </c>
      <c r="L101" s="154" t="s">
        <v>987</v>
      </c>
      <c r="M101" s="154" t="s">
        <v>987</v>
      </c>
      <c r="N101" s="154" t="s">
        <v>987</v>
      </c>
      <c r="O101" s="154" t="s">
        <v>987</v>
      </c>
      <c r="P101" s="154" t="s">
        <v>987</v>
      </c>
      <c r="Q101" s="154" t="s">
        <v>987</v>
      </c>
      <c r="R101" s="154" t="s">
        <v>988</v>
      </c>
      <c r="S101" s="161"/>
      <c r="T101" s="154" t="s">
        <v>987</v>
      </c>
      <c r="U101" s="154" t="s">
        <v>987</v>
      </c>
      <c r="V101" s="154" t="s">
        <v>987</v>
      </c>
      <c r="W101" s="154" t="s">
        <v>987</v>
      </c>
      <c r="X101" s="154" t="s">
        <v>987</v>
      </c>
      <c r="Y101" s="158"/>
      <c r="Z101" s="158"/>
      <c r="AA101" s="158"/>
      <c r="AB101" s="158"/>
      <c r="AC101" s="158"/>
      <c r="AD101" s="158"/>
      <c r="AE101" s="158"/>
      <c r="AF101" s="157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7"/>
      <c r="AT101" s="158"/>
      <c r="AU101" s="158"/>
      <c r="AV101" s="158"/>
      <c r="AW101" s="158"/>
      <c r="AX101" s="158"/>
      <c r="AY101" s="158"/>
    </row>
    <row r="102" spans="1:51" x14ac:dyDescent="0.3">
      <c r="A102" s="192" t="s">
        <v>2520</v>
      </c>
      <c r="B102" s="193" t="s">
        <v>2521</v>
      </c>
      <c r="C102" s="131"/>
      <c r="D102" s="131"/>
      <c r="E102" s="156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61"/>
      <c r="T102" s="154"/>
      <c r="U102" s="154"/>
      <c r="V102" s="154"/>
      <c r="W102" s="154"/>
      <c r="X102" s="154"/>
      <c r="Y102" s="158"/>
      <c r="Z102" s="158"/>
      <c r="AA102" s="158"/>
      <c r="AB102" s="158"/>
      <c r="AC102" s="158"/>
      <c r="AD102" s="158"/>
      <c r="AE102" s="158"/>
      <c r="AF102" s="157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7"/>
      <c r="AT102" s="158"/>
      <c r="AU102" s="158"/>
      <c r="AV102" s="158"/>
      <c r="AW102" s="158"/>
      <c r="AX102" s="158"/>
      <c r="AY102" s="158"/>
    </row>
    <row r="103" spans="1:51" x14ac:dyDescent="0.3">
      <c r="A103" s="184" t="s">
        <v>989</v>
      </c>
      <c r="B103" s="185" t="s">
        <v>990</v>
      </c>
      <c r="C103" s="155"/>
      <c r="D103" s="155"/>
      <c r="E103" s="156"/>
      <c r="F103" s="154"/>
      <c r="G103" s="154"/>
      <c r="H103" s="154"/>
      <c r="I103" s="154"/>
      <c r="J103" s="154"/>
      <c r="K103" s="154"/>
      <c r="L103" s="154"/>
      <c r="M103" s="154"/>
      <c r="N103" s="154"/>
      <c r="O103" s="158"/>
      <c r="P103" s="158"/>
      <c r="Q103" s="158"/>
      <c r="R103" s="158"/>
      <c r="S103" s="157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7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7"/>
      <c r="AT103" s="158"/>
      <c r="AU103" s="158"/>
      <c r="AV103" s="158"/>
      <c r="AW103" s="158"/>
      <c r="AX103" s="158"/>
      <c r="AY103" s="158"/>
    </row>
    <row r="104" spans="1:51" x14ac:dyDescent="0.3">
      <c r="A104" s="154" t="s">
        <v>991</v>
      </c>
      <c r="B104" s="155" t="s">
        <v>992</v>
      </c>
      <c r="C104" s="155">
        <v>14</v>
      </c>
      <c r="D104" s="155">
        <v>12</v>
      </c>
      <c r="E104" s="156"/>
      <c r="F104" s="154"/>
      <c r="G104" s="154"/>
      <c r="H104" s="154"/>
      <c r="I104" s="154" t="s">
        <v>993</v>
      </c>
      <c r="J104" s="154" t="s">
        <v>993</v>
      </c>
      <c r="K104" s="154" t="s">
        <v>993</v>
      </c>
      <c r="L104" s="154" t="s">
        <v>994</v>
      </c>
      <c r="M104" s="154" t="s">
        <v>994</v>
      </c>
      <c r="N104" s="154" t="s">
        <v>994</v>
      </c>
      <c r="O104" s="158" t="s">
        <v>995</v>
      </c>
      <c r="P104" s="158" t="s">
        <v>995</v>
      </c>
      <c r="Q104" s="158" t="s">
        <v>995</v>
      </c>
      <c r="R104" s="158"/>
      <c r="S104" s="157"/>
      <c r="T104" s="158" t="s">
        <v>996</v>
      </c>
      <c r="U104" s="158" t="s">
        <v>996</v>
      </c>
      <c r="V104" s="158" t="s">
        <v>996</v>
      </c>
      <c r="W104" s="158" t="s">
        <v>997</v>
      </c>
      <c r="X104" s="158" t="s">
        <v>997</v>
      </c>
      <c r="Y104" s="158" t="s">
        <v>997</v>
      </c>
      <c r="Z104" s="158"/>
      <c r="AA104" s="158"/>
      <c r="AB104" s="158"/>
      <c r="AC104" s="158"/>
      <c r="AD104" s="158"/>
      <c r="AE104" s="158"/>
      <c r="AF104" s="157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7"/>
      <c r="AT104" s="158"/>
      <c r="AU104" s="158"/>
      <c r="AV104" s="158"/>
      <c r="AW104" s="158"/>
      <c r="AX104" s="158"/>
      <c r="AY104" s="158"/>
    </row>
    <row r="105" spans="1:51" x14ac:dyDescent="0.3">
      <c r="A105" s="184" t="s">
        <v>998</v>
      </c>
      <c r="B105" s="185" t="s">
        <v>999</v>
      </c>
      <c r="C105" s="155"/>
      <c r="D105" s="155"/>
      <c r="E105" s="156"/>
      <c r="F105" s="154"/>
      <c r="G105" s="154"/>
      <c r="H105" s="154"/>
      <c r="I105" s="154"/>
      <c r="J105" s="154"/>
      <c r="K105" s="154"/>
      <c r="L105" s="154"/>
      <c r="M105" s="154"/>
      <c r="N105" s="154" t="s">
        <v>1000</v>
      </c>
      <c r="O105" s="158" t="s">
        <v>1001</v>
      </c>
      <c r="P105" s="158"/>
      <c r="Q105" s="158"/>
      <c r="R105" s="158"/>
      <c r="S105" s="157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7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7"/>
      <c r="AT105" s="158"/>
      <c r="AU105" s="158"/>
      <c r="AV105" s="158"/>
      <c r="AW105" s="158"/>
      <c r="AX105" s="158"/>
      <c r="AY105" s="158"/>
    </row>
    <row r="106" spans="1:51" x14ac:dyDescent="0.3">
      <c r="A106" s="154" t="s">
        <v>1002</v>
      </c>
      <c r="B106" s="155" t="s">
        <v>51</v>
      </c>
      <c r="C106" s="155">
        <v>15</v>
      </c>
      <c r="D106" s="155">
        <v>8</v>
      </c>
      <c r="E106" s="156"/>
      <c r="F106" s="154"/>
      <c r="G106" s="154"/>
      <c r="H106" s="154"/>
      <c r="I106" s="154"/>
      <c r="J106" s="154"/>
      <c r="K106" s="154"/>
      <c r="L106" s="154"/>
      <c r="M106" s="154"/>
      <c r="N106" s="154" t="s">
        <v>1003</v>
      </c>
      <c r="O106" s="158" t="s">
        <v>1004</v>
      </c>
      <c r="P106" s="158" t="s">
        <v>1005</v>
      </c>
      <c r="Q106" s="158" t="s">
        <v>1006</v>
      </c>
      <c r="R106" s="158"/>
      <c r="S106" s="157"/>
      <c r="T106" s="158" t="s">
        <v>1007</v>
      </c>
      <c r="U106" s="158" t="s">
        <v>1008</v>
      </c>
      <c r="V106" s="158" t="s">
        <v>1009</v>
      </c>
      <c r="W106" s="158" t="s">
        <v>1010</v>
      </c>
      <c r="X106" s="158" t="s">
        <v>1011</v>
      </c>
      <c r="Y106" s="158" t="s">
        <v>1012</v>
      </c>
      <c r="Z106" s="158" t="s">
        <v>1013</v>
      </c>
      <c r="AA106" s="158" t="s">
        <v>1014</v>
      </c>
      <c r="AB106" s="158" t="s">
        <v>1015</v>
      </c>
      <c r="AC106" s="158" t="s">
        <v>1016</v>
      </c>
      <c r="AD106" s="158" t="s">
        <v>1017</v>
      </c>
      <c r="AE106" s="158" t="s">
        <v>1018</v>
      </c>
      <c r="AF106" s="157"/>
      <c r="AG106" s="158" t="s">
        <v>2632</v>
      </c>
      <c r="AH106" s="47" t="s">
        <v>2583</v>
      </c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7"/>
      <c r="AT106" s="158"/>
      <c r="AU106" s="158"/>
      <c r="AV106" s="158"/>
      <c r="AW106" s="158"/>
      <c r="AX106" s="158"/>
      <c r="AY106" s="158"/>
    </row>
    <row r="107" spans="1:51" x14ac:dyDescent="0.3">
      <c r="A107" s="154" t="s">
        <v>1019</v>
      </c>
      <c r="B107" s="155" t="s">
        <v>1020</v>
      </c>
      <c r="C107" s="155">
        <v>16</v>
      </c>
      <c r="D107" s="155">
        <v>2</v>
      </c>
      <c r="E107" s="156"/>
      <c r="F107" s="154"/>
      <c r="G107" s="154"/>
      <c r="H107" s="154"/>
      <c r="I107" s="154"/>
      <c r="J107" s="154"/>
      <c r="K107" s="154"/>
      <c r="L107" s="154"/>
      <c r="M107" s="154"/>
      <c r="N107" s="154" t="s">
        <v>1021</v>
      </c>
      <c r="O107" s="154" t="s">
        <v>1021</v>
      </c>
      <c r="P107" s="154" t="s">
        <v>1021</v>
      </c>
      <c r="Q107" s="154" t="s">
        <v>1021</v>
      </c>
      <c r="R107" s="158" t="s">
        <v>1022</v>
      </c>
      <c r="S107" s="157"/>
      <c r="T107" s="158" t="s">
        <v>1021</v>
      </c>
      <c r="U107" s="158" t="s">
        <v>1021</v>
      </c>
      <c r="V107" s="158" t="s">
        <v>1021</v>
      </c>
      <c r="W107" s="158" t="s">
        <v>1021</v>
      </c>
      <c r="X107" s="158" t="s">
        <v>1021</v>
      </c>
      <c r="Y107" s="158" t="s">
        <v>1021</v>
      </c>
      <c r="Z107" s="158" t="s">
        <v>1021</v>
      </c>
      <c r="AA107" s="158" t="s">
        <v>1021</v>
      </c>
      <c r="AB107" s="158" t="s">
        <v>1023</v>
      </c>
      <c r="AC107" s="158" t="s">
        <v>1023</v>
      </c>
      <c r="AD107" s="158" t="s">
        <v>1023</v>
      </c>
      <c r="AE107" s="158" t="s">
        <v>1023</v>
      </c>
      <c r="AF107" s="157"/>
      <c r="AG107" s="158" t="s">
        <v>1023</v>
      </c>
      <c r="AH107" s="158" t="s">
        <v>1023</v>
      </c>
      <c r="AI107" s="158" t="s">
        <v>1023</v>
      </c>
      <c r="AJ107" s="158" t="s">
        <v>1023</v>
      </c>
      <c r="AK107" s="158" t="s">
        <v>1023</v>
      </c>
      <c r="AL107" s="158" t="s">
        <v>1023</v>
      </c>
      <c r="AM107" s="158" t="s">
        <v>1023</v>
      </c>
      <c r="AN107" s="158" t="s">
        <v>1023</v>
      </c>
      <c r="AO107" s="158"/>
      <c r="AP107" s="158"/>
      <c r="AQ107" s="158"/>
      <c r="AR107" s="158"/>
      <c r="AS107" s="157"/>
      <c r="AT107" s="158"/>
      <c r="AU107" s="158"/>
      <c r="AV107" s="158"/>
      <c r="AW107" s="158"/>
      <c r="AX107" s="158"/>
      <c r="AY107" s="158"/>
    </row>
    <row r="108" spans="1:51" x14ac:dyDescent="0.3">
      <c r="A108" s="184" t="s">
        <v>1024</v>
      </c>
      <c r="B108" s="185" t="s">
        <v>1025</v>
      </c>
      <c r="C108" s="155"/>
      <c r="D108" s="155"/>
      <c r="E108" s="156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8"/>
      <c r="S108" s="157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 t="s">
        <v>1026</v>
      </c>
      <c r="AE108" s="158"/>
      <c r="AF108" s="157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7"/>
      <c r="AT108" s="158"/>
      <c r="AU108" s="158"/>
      <c r="AV108" s="158"/>
      <c r="AW108" s="158"/>
      <c r="AX108" s="158"/>
      <c r="AY108" s="158"/>
    </row>
    <row r="109" spans="1:51" x14ac:dyDescent="0.3">
      <c r="A109" s="184" t="s">
        <v>1027</v>
      </c>
      <c r="B109" s="185" t="s">
        <v>1028</v>
      </c>
      <c r="C109" s="155"/>
      <c r="D109" s="155"/>
      <c r="E109" s="156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8"/>
      <c r="S109" s="157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 t="s">
        <v>1029</v>
      </c>
      <c r="AE109" s="158"/>
      <c r="AF109" s="157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7"/>
      <c r="AT109" s="158"/>
      <c r="AU109" s="158"/>
      <c r="AV109" s="158"/>
      <c r="AW109" s="158"/>
      <c r="AX109" s="158"/>
      <c r="AY109" s="158"/>
    </row>
    <row r="110" spans="1:51" x14ac:dyDescent="0.3">
      <c r="A110" s="154" t="s">
        <v>1030</v>
      </c>
      <c r="B110" s="155" t="s">
        <v>397</v>
      </c>
      <c r="C110" s="155">
        <v>16</v>
      </c>
      <c r="D110" s="155">
        <v>6</v>
      </c>
      <c r="E110" s="156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8"/>
      <c r="S110" s="157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7"/>
      <c r="AG110" s="158" t="s">
        <v>312</v>
      </c>
      <c r="AH110" s="158" t="s">
        <v>312</v>
      </c>
      <c r="AI110" s="158" t="s">
        <v>312</v>
      </c>
      <c r="AJ110" s="158" t="s">
        <v>312</v>
      </c>
      <c r="AK110" s="158" t="s">
        <v>312</v>
      </c>
      <c r="AL110" s="158" t="s">
        <v>312</v>
      </c>
      <c r="AM110" s="158" t="s">
        <v>312</v>
      </c>
      <c r="AN110" s="158" t="s">
        <v>312</v>
      </c>
      <c r="AO110" s="158" t="s">
        <v>312</v>
      </c>
      <c r="AP110" s="158" t="s">
        <v>312</v>
      </c>
      <c r="AQ110" s="158" t="s">
        <v>312</v>
      </c>
      <c r="AR110" s="158" t="s">
        <v>312</v>
      </c>
      <c r="AS110" s="157"/>
      <c r="AT110" s="158"/>
      <c r="AU110" s="158"/>
      <c r="AV110" s="158"/>
      <c r="AW110" s="158"/>
      <c r="AX110" s="158"/>
      <c r="AY110" s="158"/>
    </row>
    <row r="111" spans="1:51" x14ac:dyDescent="0.3">
      <c r="A111" s="154" t="s">
        <v>2563</v>
      </c>
      <c r="B111" s="155" t="s">
        <v>370</v>
      </c>
      <c r="C111" s="155">
        <v>16</v>
      </c>
      <c r="D111" s="155">
        <v>4</v>
      </c>
      <c r="E111" s="156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8"/>
      <c r="S111" s="157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7"/>
      <c r="AG111" s="158" t="s">
        <v>322</v>
      </c>
      <c r="AH111" s="158" t="s">
        <v>322</v>
      </c>
      <c r="AI111" s="158" t="s">
        <v>322</v>
      </c>
      <c r="AJ111" s="158" t="s">
        <v>322</v>
      </c>
      <c r="AK111" s="158" t="s">
        <v>322</v>
      </c>
      <c r="AL111" s="158" t="s">
        <v>322</v>
      </c>
      <c r="AM111" s="158" t="s">
        <v>322</v>
      </c>
      <c r="AN111" s="158" t="s">
        <v>322</v>
      </c>
      <c r="AO111" s="158" t="s">
        <v>322</v>
      </c>
      <c r="AP111" s="158" t="s">
        <v>322</v>
      </c>
      <c r="AQ111" s="158"/>
      <c r="AR111" s="158"/>
      <c r="AS111" s="157"/>
      <c r="AT111" s="158"/>
      <c r="AU111" s="158"/>
      <c r="AV111" s="158"/>
      <c r="AW111" s="158"/>
      <c r="AX111" s="158"/>
      <c r="AY111" s="158"/>
    </row>
    <row r="112" spans="1:51" x14ac:dyDescent="0.3">
      <c r="A112" s="154" t="s">
        <v>1031</v>
      </c>
      <c r="B112" s="155" t="s">
        <v>1032</v>
      </c>
      <c r="C112" s="155">
        <v>15</v>
      </c>
      <c r="D112" s="155">
        <v>12</v>
      </c>
      <c r="E112" s="156"/>
      <c r="F112" s="154" t="s">
        <v>1033</v>
      </c>
      <c r="G112" s="154" t="s">
        <v>1033</v>
      </c>
      <c r="H112" s="154" t="s">
        <v>1033</v>
      </c>
      <c r="I112" s="154" t="s">
        <v>1033</v>
      </c>
      <c r="J112" s="154" t="s">
        <v>1033</v>
      </c>
      <c r="K112" s="154" t="s">
        <v>1033</v>
      </c>
      <c r="L112" s="154" t="s">
        <v>1034</v>
      </c>
      <c r="M112" s="154" t="s">
        <v>1034</v>
      </c>
      <c r="N112" s="154" t="s">
        <v>1034</v>
      </c>
      <c r="O112" s="154" t="s">
        <v>1034</v>
      </c>
      <c r="P112" s="154" t="s">
        <v>1034</v>
      </c>
      <c r="Q112" s="154" t="s">
        <v>1034</v>
      </c>
      <c r="R112" s="154" t="s">
        <v>978</v>
      </c>
      <c r="S112" s="157"/>
      <c r="T112" s="158" t="s">
        <v>1035</v>
      </c>
      <c r="U112" s="158" t="s">
        <v>1035</v>
      </c>
      <c r="V112" s="158" t="s">
        <v>1035</v>
      </c>
      <c r="W112" s="158" t="s">
        <v>1035</v>
      </c>
      <c r="X112" s="158" t="s">
        <v>1035</v>
      </c>
      <c r="Y112" s="158" t="s">
        <v>1035</v>
      </c>
      <c r="Z112" s="158" t="s">
        <v>1036</v>
      </c>
      <c r="AA112" s="158" t="s">
        <v>1036</v>
      </c>
      <c r="AB112" s="158" t="s">
        <v>1036</v>
      </c>
      <c r="AC112" s="158" t="s">
        <v>1036</v>
      </c>
      <c r="AD112" s="158" t="s">
        <v>1036</v>
      </c>
      <c r="AE112" s="158" t="s">
        <v>1036</v>
      </c>
      <c r="AF112" s="157"/>
      <c r="AG112" s="158" t="s">
        <v>1036</v>
      </c>
      <c r="AH112" s="158" t="s">
        <v>1036</v>
      </c>
      <c r="AI112" s="158" t="s">
        <v>1036</v>
      </c>
      <c r="AJ112" s="158" t="s">
        <v>1036</v>
      </c>
      <c r="AK112" s="158" t="s">
        <v>1036</v>
      </c>
      <c r="AL112" s="158" t="s">
        <v>1036</v>
      </c>
      <c r="AM112" s="158"/>
      <c r="AN112" s="158"/>
      <c r="AO112" s="158"/>
      <c r="AP112" s="158"/>
      <c r="AQ112" s="158"/>
      <c r="AR112" s="158"/>
      <c r="AS112" s="157"/>
      <c r="AT112" s="158"/>
      <c r="AU112" s="158"/>
      <c r="AV112" s="158"/>
      <c r="AW112" s="158"/>
      <c r="AX112" s="158"/>
      <c r="AY112" s="158"/>
    </row>
    <row r="113" spans="1:51" x14ac:dyDescent="0.3">
      <c r="A113" s="154" t="s">
        <v>1037</v>
      </c>
      <c r="B113" s="155" t="s">
        <v>1038</v>
      </c>
      <c r="C113" s="155">
        <v>13</v>
      </c>
      <c r="D113" s="155">
        <v>12</v>
      </c>
      <c r="E113" s="156"/>
      <c r="F113" s="154" t="s">
        <v>1039</v>
      </c>
      <c r="G113" s="154" t="s">
        <v>1039</v>
      </c>
      <c r="H113" s="154" t="s">
        <v>1039</v>
      </c>
      <c r="I113" s="154" t="s">
        <v>1039</v>
      </c>
      <c r="J113" s="154" t="s">
        <v>1039</v>
      </c>
      <c r="K113" s="154" t="s">
        <v>1039</v>
      </c>
      <c r="L113" s="154"/>
      <c r="M113" s="154"/>
      <c r="N113" s="154"/>
      <c r="O113" s="158"/>
      <c r="P113" s="158"/>
      <c r="Q113" s="158"/>
      <c r="R113" s="158"/>
      <c r="S113" s="157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7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7"/>
      <c r="AT113" s="158"/>
      <c r="AU113" s="158"/>
      <c r="AV113" s="158"/>
      <c r="AW113" s="158"/>
      <c r="AX113" s="158"/>
      <c r="AY113" s="158"/>
    </row>
    <row r="114" spans="1:51" x14ac:dyDescent="0.3">
      <c r="A114" s="184" t="s">
        <v>1040</v>
      </c>
      <c r="B114" s="155" t="s">
        <v>1041</v>
      </c>
      <c r="C114" s="155"/>
      <c r="D114" s="155"/>
      <c r="E114" s="156"/>
      <c r="F114" s="154" t="s">
        <v>1042</v>
      </c>
      <c r="G114" s="154" t="s">
        <v>1043</v>
      </c>
      <c r="H114" s="154" t="s">
        <v>1043</v>
      </c>
      <c r="I114" s="154" t="s">
        <v>1044</v>
      </c>
      <c r="J114" s="154" t="s">
        <v>1044</v>
      </c>
      <c r="K114" s="154" t="s">
        <v>1045</v>
      </c>
      <c r="L114" s="154" t="s">
        <v>1045</v>
      </c>
      <c r="M114" s="154" t="s">
        <v>1046</v>
      </c>
      <c r="N114" s="154" t="s">
        <v>1046</v>
      </c>
      <c r="O114" s="158" t="s">
        <v>1047</v>
      </c>
      <c r="P114" s="158" t="s">
        <v>1048</v>
      </c>
      <c r="Q114" s="158" t="s">
        <v>1048</v>
      </c>
      <c r="R114" s="158" t="s">
        <v>1049</v>
      </c>
      <c r="S114" s="157"/>
      <c r="T114" s="158" t="s">
        <v>1048</v>
      </c>
      <c r="U114" s="158" t="s">
        <v>1048</v>
      </c>
      <c r="V114" s="158" t="s">
        <v>1050</v>
      </c>
      <c r="W114" s="158" t="s">
        <v>1050</v>
      </c>
      <c r="X114" s="158"/>
      <c r="Y114" s="158"/>
      <c r="Z114" s="158"/>
      <c r="AA114" s="158"/>
      <c r="AB114" s="158"/>
      <c r="AC114" s="158"/>
      <c r="AD114" s="158"/>
      <c r="AE114" s="158"/>
      <c r="AF114" s="157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7"/>
      <c r="AT114" s="158"/>
      <c r="AU114" s="158"/>
      <c r="AV114" s="158"/>
      <c r="AW114" s="158"/>
      <c r="AX114" s="158"/>
      <c r="AY114" s="158"/>
    </row>
    <row r="115" spans="1:51" x14ac:dyDescent="0.3">
      <c r="A115" s="154" t="s">
        <v>1051</v>
      </c>
      <c r="B115" s="155" t="s">
        <v>48</v>
      </c>
      <c r="C115" s="155">
        <v>15</v>
      </c>
      <c r="D115" s="155">
        <v>9</v>
      </c>
      <c r="E115" s="156"/>
      <c r="F115" s="154" t="s">
        <v>1052</v>
      </c>
      <c r="G115" s="154" t="s">
        <v>1052</v>
      </c>
      <c r="H115" s="154" t="s">
        <v>1052</v>
      </c>
      <c r="I115" s="154" t="s">
        <v>1053</v>
      </c>
      <c r="J115" s="154" t="s">
        <v>1054</v>
      </c>
      <c r="K115" s="154" t="s">
        <v>1055</v>
      </c>
      <c r="L115" s="154" t="s">
        <v>1056</v>
      </c>
      <c r="M115" s="154" t="s">
        <v>1057</v>
      </c>
      <c r="N115" s="154" t="s">
        <v>1058</v>
      </c>
      <c r="O115" s="158" t="s">
        <v>1059</v>
      </c>
      <c r="P115" s="158" t="s">
        <v>1060</v>
      </c>
      <c r="Q115" s="158" t="s">
        <v>1061</v>
      </c>
      <c r="R115" s="158" t="s">
        <v>833</v>
      </c>
      <c r="S115" s="157"/>
      <c r="T115" s="158" t="s">
        <v>1062</v>
      </c>
      <c r="U115" s="158" t="s">
        <v>1063</v>
      </c>
      <c r="V115" s="158" t="s">
        <v>1064</v>
      </c>
      <c r="W115" s="158" t="s">
        <v>1065</v>
      </c>
      <c r="X115" s="158" t="s">
        <v>1066</v>
      </c>
      <c r="Y115" s="158" t="s">
        <v>1067</v>
      </c>
      <c r="Z115" s="158" t="s">
        <v>1068</v>
      </c>
      <c r="AA115" s="158" t="s">
        <v>1069</v>
      </c>
      <c r="AB115" s="158" t="s">
        <v>1070</v>
      </c>
      <c r="AC115" s="158" t="s">
        <v>1071</v>
      </c>
      <c r="AD115" s="158" t="s">
        <v>1072</v>
      </c>
      <c r="AE115" s="158" t="s">
        <v>1073</v>
      </c>
      <c r="AF115" s="157"/>
      <c r="AG115" s="158" t="s">
        <v>1074</v>
      </c>
      <c r="AH115" s="158" t="s">
        <v>414</v>
      </c>
      <c r="AI115" s="47" t="s">
        <v>2522</v>
      </c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7"/>
      <c r="AT115" s="158"/>
      <c r="AU115" s="158"/>
      <c r="AV115" s="158"/>
      <c r="AW115" s="158"/>
      <c r="AX115" s="158"/>
      <c r="AY115" s="158"/>
    </row>
    <row r="116" spans="1:51" x14ac:dyDescent="0.3">
      <c r="A116" s="184" t="s">
        <v>1075</v>
      </c>
      <c r="B116" s="155" t="s">
        <v>1076</v>
      </c>
      <c r="C116" s="155"/>
      <c r="D116" s="155"/>
      <c r="E116" s="156"/>
      <c r="F116" s="154" t="s">
        <v>1077</v>
      </c>
      <c r="G116" s="154" t="s">
        <v>1077</v>
      </c>
      <c r="H116" s="154" t="s">
        <v>1077</v>
      </c>
      <c r="I116" s="154" t="s">
        <v>1077</v>
      </c>
      <c r="J116" s="154" t="s">
        <v>1077</v>
      </c>
      <c r="K116" s="154" t="s">
        <v>1077</v>
      </c>
      <c r="L116" s="154" t="s">
        <v>1077</v>
      </c>
      <c r="M116" s="154" t="s">
        <v>1077</v>
      </c>
      <c r="N116" s="154" t="s">
        <v>1077</v>
      </c>
      <c r="O116" s="154" t="s">
        <v>1077</v>
      </c>
      <c r="P116" s="154" t="s">
        <v>1077</v>
      </c>
      <c r="Q116" s="154" t="s">
        <v>1077</v>
      </c>
      <c r="R116" s="158"/>
      <c r="S116" s="157"/>
      <c r="T116" s="158" t="s">
        <v>1078</v>
      </c>
      <c r="U116" s="158" t="s">
        <v>1078</v>
      </c>
      <c r="V116" s="158" t="s">
        <v>1078</v>
      </c>
      <c r="W116" s="158" t="s">
        <v>1078</v>
      </c>
      <c r="X116" s="158" t="s">
        <v>1078</v>
      </c>
      <c r="Y116" s="158" t="s">
        <v>1078</v>
      </c>
      <c r="Z116" s="158"/>
      <c r="AA116" s="158"/>
      <c r="AB116" s="158"/>
      <c r="AC116" s="158"/>
      <c r="AD116" s="158"/>
      <c r="AE116" s="158"/>
      <c r="AF116" s="157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7"/>
      <c r="AT116" s="158"/>
      <c r="AU116" s="158"/>
      <c r="AV116" s="158"/>
      <c r="AW116" s="158"/>
      <c r="AX116" s="158"/>
      <c r="AY116" s="158"/>
    </row>
    <row r="117" spans="1:51" x14ac:dyDescent="0.3">
      <c r="A117" s="184" t="s">
        <v>1079</v>
      </c>
      <c r="B117" s="155" t="s">
        <v>1080</v>
      </c>
      <c r="C117" s="155"/>
      <c r="D117" s="155"/>
      <c r="E117" s="156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8"/>
      <c r="S117" s="157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7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7"/>
      <c r="AT117" s="158"/>
      <c r="AU117" s="158"/>
      <c r="AV117" s="158"/>
      <c r="AW117" s="158"/>
      <c r="AX117" s="158"/>
      <c r="AY117" s="158"/>
    </row>
    <row r="118" spans="1:51" x14ac:dyDescent="0.3">
      <c r="A118" s="154" t="s">
        <v>1081</v>
      </c>
      <c r="B118" s="155" t="s">
        <v>1082</v>
      </c>
      <c r="C118" s="155">
        <v>15</v>
      </c>
      <c r="D118" s="155">
        <v>10</v>
      </c>
      <c r="E118" s="156"/>
      <c r="F118" s="154" t="s">
        <v>1083</v>
      </c>
      <c r="G118" s="154" t="s">
        <v>1083</v>
      </c>
      <c r="H118" s="154" t="s">
        <v>1083</v>
      </c>
      <c r="I118" s="154" t="s">
        <v>1083</v>
      </c>
      <c r="J118" s="154" t="s">
        <v>1084</v>
      </c>
      <c r="K118" s="154" t="s">
        <v>1084</v>
      </c>
      <c r="L118" s="154" t="s">
        <v>1084</v>
      </c>
      <c r="M118" s="154" t="s">
        <v>1084</v>
      </c>
      <c r="N118" s="154" t="s">
        <v>1084</v>
      </c>
      <c r="O118" s="154" t="s">
        <v>1084</v>
      </c>
      <c r="P118" s="154" t="s">
        <v>1084</v>
      </c>
      <c r="Q118" s="154" t="s">
        <v>1084</v>
      </c>
      <c r="R118" s="158" t="s">
        <v>1085</v>
      </c>
      <c r="S118" s="157"/>
      <c r="T118" s="154" t="s">
        <v>1084</v>
      </c>
      <c r="U118" s="154" t="s">
        <v>1084</v>
      </c>
      <c r="V118" s="154" t="s">
        <v>1084</v>
      </c>
      <c r="W118" s="154" t="s">
        <v>1084</v>
      </c>
      <c r="X118" s="158" t="s">
        <v>1086</v>
      </c>
      <c r="Y118" s="158" t="s">
        <v>1086</v>
      </c>
      <c r="Z118" s="158" t="s">
        <v>1086</v>
      </c>
      <c r="AA118" s="158" t="s">
        <v>1086</v>
      </c>
      <c r="AB118" s="158" t="s">
        <v>1086</v>
      </c>
      <c r="AC118" s="158" t="s">
        <v>1086</v>
      </c>
      <c r="AD118" s="158" t="s">
        <v>1086</v>
      </c>
      <c r="AE118" s="158" t="s">
        <v>1086</v>
      </c>
      <c r="AF118" s="157"/>
      <c r="AG118" s="158" t="s">
        <v>1086</v>
      </c>
      <c r="AH118" s="158" t="s">
        <v>1086</v>
      </c>
      <c r="AI118" s="158" t="s">
        <v>1086</v>
      </c>
      <c r="AJ118" s="158" t="s">
        <v>1086</v>
      </c>
      <c r="AK118" s="158"/>
      <c r="AL118" s="158"/>
      <c r="AM118" s="158"/>
      <c r="AN118" s="158"/>
      <c r="AO118" s="158"/>
      <c r="AP118" s="158"/>
      <c r="AQ118" s="158"/>
      <c r="AR118" s="158"/>
      <c r="AS118" s="157"/>
      <c r="AT118" s="158"/>
      <c r="AU118" s="158"/>
      <c r="AV118" s="158"/>
      <c r="AW118" s="158"/>
      <c r="AX118" s="158"/>
      <c r="AY118" s="158"/>
    </row>
    <row r="119" spans="1:51" x14ac:dyDescent="0.3">
      <c r="A119" s="154" t="s">
        <v>1087</v>
      </c>
      <c r="B119" s="155" t="s">
        <v>95</v>
      </c>
      <c r="C119" s="155">
        <v>15</v>
      </c>
      <c r="D119" s="155">
        <v>4</v>
      </c>
      <c r="E119" s="156"/>
      <c r="F119" s="154" t="s">
        <v>1088</v>
      </c>
      <c r="G119" s="154" t="s">
        <v>1088</v>
      </c>
      <c r="H119" s="154" t="s">
        <v>1088</v>
      </c>
      <c r="I119" s="154" t="s">
        <v>1088</v>
      </c>
      <c r="J119" s="154" t="s">
        <v>1088</v>
      </c>
      <c r="K119" s="154" t="s">
        <v>1088</v>
      </c>
      <c r="L119" s="154" t="s">
        <v>1088</v>
      </c>
      <c r="M119" s="154" t="s">
        <v>1088</v>
      </c>
      <c r="N119" s="154" t="s">
        <v>1088</v>
      </c>
      <c r="O119" s="154" t="s">
        <v>1088</v>
      </c>
      <c r="P119" s="154" t="s">
        <v>1088</v>
      </c>
      <c r="Q119" s="154" t="s">
        <v>1088</v>
      </c>
      <c r="R119" s="158"/>
      <c r="S119" s="157"/>
      <c r="T119" s="158" t="s">
        <v>1089</v>
      </c>
      <c r="U119" s="158" t="s">
        <v>1089</v>
      </c>
      <c r="V119" s="158" t="s">
        <v>1089</v>
      </c>
      <c r="W119" s="158" t="s">
        <v>1089</v>
      </c>
      <c r="X119" s="158" t="s">
        <v>1089</v>
      </c>
      <c r="Y119" s="158" t="s">
        <v>1089</v>
      </c>
      <c r="Z119" s="158" t="s">
        <v>1089</v>
      </c>
      <c r="AA119" s="158" t="s">
        <v>1089</v>
      </c>
      <c r="AB119" s="158" t="s">
        <v>1089</v>
      </c>
      <c r="AC119" s="158" t="s">
        <v>1089</v>
      </c>
      <c r="AD119" s="158"/>
      <c r="AE119" s="158"/>
      <c r="AF119" s="157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57"/>
      <c r="AT119" s="158"/>
      <c r="AU119" s="158"/>
      <c r="AV119" s="158"/>
      <c r="AW119" s="158"/>
      <c r="AX119" s="158"/>
      <c r="AY119" s="158"/>
    </row>
    <row r="120" spans="1:51" x14ac:dyDescent="0.3">
      <c r="A120" s="184" t="s">
        <v>1090</v>
      </c>
      <c r="B120" s="155" t="s">
        <v>1091</v>
      </c>
      <c r="C120" s="155"/>
      <c r="D120" s="155"/>
      <c r="E120" s="156"/>
      <c r="F120" s="154" t="s">
        <v>1092</v>
      </c>
      <c r="G120" s="154" t="s">
        <v>1092</v>
      </c>
      <c r="H120" s="154" t="s">
        <v>1092</v>
      </c>
      <c r="I120" s="154" t="s">
        <v>1093</v>
      </c>
      <c r="J120" s="154" t="s">
        <v>1093</v>
      </c>
      <c r="K120" s="154" t="s">
        <v>1093</v>
      </c>
      <c r="L120" s="154" t="s">
        <v>1093</v>
      </c>
      <c r="M120" s="154" t="s">
        <v>1093</v>
      </c>
      <c r="N120" s="154"/>
      <c r="O120" s="158"/>
      <c r="P120" s="158"/>
      <c r="Q120" s="158"/>
      <c r="R120" s="158"/>
      <c r="S120" s="157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7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57"/>
      <c r="AT120" s="158"/>
      <c r="AU120" s="158"/>
      <c r="AV120" s="158"/>
      <c r="AW120" s="158"/>
      <c r="AX120" s="158"/>
      <c r="AY120" s="158"/>
    </row>
    <row r="121" spans="1:51" x14ac:dyDescent="0.3">
      <c r="A121" s="154" t="s">
        <v>1094</v>
      </c>
      <c r="B121" s="155" t="s">
        <v>1095</v>
      </c>
      <c r="C121" s="155">
        <v>15</v>
      </c>
      <c r="D121" s="155">
        <v>5</v>
      </c>
      <c r="E121" s="156"/>
      <c r="F121" s="154" t="s">
        <v>1096</v>
      </c>
      <c r="G121" s="154" t="s">
        <v>1096</v>
      </c>
      <c r="H121" s="154" t="s">
        <v>1097</v>
      </c>
      <c r="I121" s="154" t="s">
        <v>1097</v>
      </c>
      <c r="J121" s="154" t="s">
        <v>1098</v>
      </c>
      <c r="K121" s="154" t="s">
        <v>1098</v>
      </c>
      <c r="L121" s="154" t="s">
        <v>1099</v>
      </c>
      <c r="M121" s="154" t="s">
        <v>1099</v>
      </c>
      <c r="N121" s="154" t="s">
        <v>1100</v>
      </c>
      <c r="O121" s="154" t="s">
        <v>1100</v>
      </c>
      <c r="P121" s="158" t="s">
        <v>1101</v>
      </c>
      <c r="Q121" s="158" t="s">
        <v>1101</v>
      </c>
      <c r="R121" s="158"/>
      <c r="S121" s="157"/>
      <c r="T121" s="158" t="s">
        <v>1102</v>
      </c>
      <c r="U121" s="158" t="s">
        <v>1102</v>
      </c>
      <c r="V121" s="158" t="s">
        <v>1103</v>
      </c>
      <c r="W121" s="158" t="s">
        <v>1103</v>
      </c>
      <c r="X121" s="158" t="s">
        <v>1104</v>
      </c>
      <c r="Y121" s="158" t="s">
        <v>1104</v>
      </c>
      <c r="Z121" s="158" t="s">
        <v>1104</v>
      </c>
      <c r="AA121" s="158" t="s">
        <v>1104</v>
      </c>
      <c r="AB121" s="158" t="s">
        <v>1104</v>
      </c>
      <c r="AC121" s="158" t="s">
        <v>1105</v>
      </c>
      <c r="AD121" s="158" t="s">
        <v>1105</v>
      </c>
      <c r="AE121" s="158"/>
      <c r="AF121" s="157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57"/>
      <c r="AT121" s="158"/>
      <c r="AU121" s="158"/>
      <c r="AV121" s="158"/>
      <c r="AW121" s="158"/>
      <c r="AX121" s="158"/>
      <c r="AY121" s="158"/>
    </row>
    <row r="122" spans="1:51" x14ac:dyDescent="0.3">
      <c r="A122" s="154" t="s">
        <v>1106</v>
      </c>
      <c r="B122" s="155" t="s">
        <v>101</v>
      </c>
      <c r="C122" s="155">
        <v>15</v>
      </c>
      <c r="D122" s="155">
        <v>9</v>
      </c>
      <c r="E122" s="156"/>
      <c r="F122" s="154"/>
      <c r="G122" s="154"/>
      <c r="H122" s="154" t="s">
        <v>1107</v>
      </c>
      <c r="I122" s="154" t="s">
        <v>1107</v>
      </c>
      <c r="J122" s="154" t="s">
        <v>1107</v>
      </c>
      <c r="K122" s="154" t="s">
        <v>1107</v>
      </c>
      <c r="L122" s="154" t="s">
        <v>1107</v>
      </c>
      <c r="M122" s="154" t="s">
        <v>1107</v>
      </c>
      <c r="N122" s="154" t="s">
        <v>1107</v>
      </c>
      <c r="O122" s="154" t="s">
        <v>1107</v>
      </c>
      <c r="P122" s="154" t="s">
        <v>1107</v>
      </c>
      <c r="Q122" s="154" t="s">
        <v>1107</v>
      </c>
      <c r="R122" s="154" t="s">
        <v>1108</v>
      </c>
      <c r="S122" s="157"/>
      <c r="T122" s="158" t="s">
        <v>1109</v>
      </c>
      <c r="U122" s="158" t="s">
        <v>1107</v>
      </c>
      <c r="V122" s="158" t="s">
        <v>1110</v>
      </c>
      <c r="W122" s="158" t="s">
        <v>1110</v>
      </c>
      <c r="X122" s="158" t="s">
        <v>1110</v>
      </c>
      <c r="Y122" s="158" t="s">
        <v>1111</v>
      </c>
      <c r="Z122" s="158" t="s">
        <v>1112</v>
      </c>
      <c r="AA122" s="158" t="s">
        <v>1113</v>
      </c>
      <c r="AB122" s="158" t="s">
        <v>1114</v>
      </c>
      <c r="AC122" s="158" t="s">
        <v>1115</v>
      </c>
      <c r="AD122" s="158" t="s">
        <v>1116</v>
      </c>
      <c r="AE122" s="158" t="s">
        <v>1117</v>
      </c>
      <c r="AF122" s="157"/>
      <c r="AG122" s="158" t="s">
        <v>2633</v>
      </c>
      <c r="AH122" s="158" t="s">
        <v>433</v>
      </c>
      <c r="AI122" s="47" t="s">
        <v>2588</v>
      </c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57"/>
      <c r="AT122" s="158"/>
      <c r="AU122" s="158"/>
      <c r="AV122" s="158"/>
      <c r="AW122" s="158"/>
      <c r="AX122" s="158"/>
      <c r="AY122" s="158"/>
    </row>
    <row r="123" spans="1:51" x14ac:dyDescent="0.3">
      <c r="A123" s="154" t="s">
        <v>1118</v>
      </c>
      <c r="B123" s="155" t="s">
        <v>58</v>
      </c>
      <c r="C123" s="155">
        <v>15</v>
      </c>
      <c r="D123" s="155">
        <v>7</v>
      </c>
      <c r="E123" s="156"/>
      <c r="F123" s="154"/>
      <c r="G123" s="154"/>
      <c r="H123" s="154"/>
      <c r="I123" s="154"/>
      <c r="J123" s="154"/>
      <c r="K123" s="154"/>
      <c r="L123" s="154" t="s">
        <v>1119</v>
      </c>
      <c r="M123" s="154" t="s">
        <v>1120</v>
      </c>
      <c r="N123" s="154" t="s">
        <v>1121</v>
      </c>
      <c r="O123" s="154" t="s">
        <v>1122</v>
      </c>
      <c r="P123" s="154" t="s">
        <v>1123</v>
      </c>
      <c r="Q123" s="154" t="s">
        <v>1124</v>
      </c>
      <c r="R123" s="154"/>
      <c r="S123" s="157"/>
      <c r="T123" s="158" t="s">
        <v>1125</v>
      </c>
      <c r="U123" s="158" t="s">
        <v>1126</v>
      </c>
      <c r="V123" s="158" t="s">
        <v>1127</v>
      </c>
      <c r="W123" s="158" t="s">
        <v>1128</v>
      </c>
      <c r="X123" s="158" t="s">
        <v>1129</v>
      </c>
      <c r="Y123" s="158" t="s">
        <v>1130</v>
      </c>
      <c r="Z123" s="158" t="s">
        <v>1131</v>
      </c>
      <c r="AA123" s="158" t="s">
        <v>1132</v>
      </c>
      <c r="AB123" s="158" t="s">
        <v>1133</v>
      </c>
      <c r="AC123" s="158" t="s">
        <v>1134</v>
      </c>
      <c r="AD123" s="158" t="s">
        <v>1135</v>
      </c>
      <c r="AE123" s="158" t="s">
        <v>440</v>
      </c>
      <c r="AF123" s="157"/>
      <c r="AG123" s="47" t="s">
        <v>2596</v>
      </c>
      <c r="AH123" s="158"/>
      <c r="AI123" s="158"/>
      <c r="AJ123" s="158"/>
      <c r="AK123" s="158"/>
      <c r="AL123" s="158"/>
      <c r="AM123" s="158"/>
      <c r="AN123" s="158"/>
      <c r="AO123" s="158"/>
      <c r="AP123" s="158"/>
      <c r="AQ123" s="158"/>
      <c r="AR123" s="158"/>
      <c r="AS123" s="157"/>
      <c r="AT123" s="158"/>
      <c r="AU123" s="158"/>
      <c r="AV123" s="158"/>
      <c r="AW123" s="158"/>
      <c r="AX123" s="158"/>
      <c r="AY123" s="158"/>
    </row>
    <row r="124" spans="1:51" x14ac:dyDescent="0.3">
      <c r="A124" s="184" t="s">
        <v>1136</v>
      </c>
      <c r="B124" s="155" t="s">
        <v>1137</v>
      </c>
      <c r="C124" s="155"/>
      <c r="D124" s="155"/>
      <c r="E124" s="156" t="s">
        <v>541</v>
      </c>
      <c r="F124" s="154"/>
      <c r="G124" s="154"/>
      <c r="H124" s="154"/>
      <c r="I124" s="154"/>
      <c r="J124" s="154"/>
      <c r="K124" s="154"/>
      <c r="L124" s="154"/>
      <c r="M124" s="154"/>
      <c r="N124" s="154" t="s">
        <v>1138</v>
      </c>
      <c r="O124" s="154" t="s">
        <v>1138</v>
      </c>
      <c r="P124" s="154"/>
      <c r="Q124" s="154"/>
      <c r="R124" s="154"/>
      <c r="S124" s="157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7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/>
      <c r="AQ124" s="158"/>
      <c r="AR124" s="158"/>
      <c r="AS124" s="157"/>
      <c r="AT124" s="158"/>
      <c r="AU124" s="158"/>
      <c r="AV124" s="158"/>
      <c r="AW124" s="158"/>
      <c r="AX124" s="158"/>
      <c r="AY124" s="158"/>
    </row>
    <row r="125" spans="1:51" x14ac:dyDescent="0.3">
      <c r="A125" s="184" t="s">
        <v>1139</v>
      </c>
      <c r="B125" s="155" t="s">
        <v>1140</v>
      </c>
      <c r="C125" s="155"/>
      <c r="D125" s="155"/>
      <c r="E125" s="156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 t="s">
        <v>1141</v>
      </c>
      <c r="Q125" s="154" t="s">
        <v>1141</v>
      </c>
      <c r="R125" s="154" t="s">
        <v>546</v>
      </c>
      <c r="S125" s="157"/>
      <c r="T125" s="154" t="s">
        <v>1141</v>
      </c>
      <c r="U125" s="154" t="s">
        <v>1141</v>
      </c>
      <c r="V125" s="154" t="s">
        <v>1141</v>
      </c>
      <c r="W125" s="154" t="s">
        <v>1141</v>
      </c>
      <c r="X125" s="154" t="s">
        <v>1141</v>
      </c>
      <c r="Y125" s="154" t="s">
        <v>1141</v>
      </c>
      <c r="Z125" s="158"/>
      <c r="AA125" s="158"/>
      <c r="AB125" s="158"/>
      <c r="AC125" s="158"/>
      <c r="AD125" s="158"/>
      <c r="AE125" s="158"/>
      <c r="AF125" s="157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/>
      <c r="AQ125" s="158"/>
      <c r="AR125" s="158"/>
      <c r="AS125" s="157"/>
      <c r="AT125" s="158"/>
      <c r="AU125" s="158"/>
      <c r="AV125" s="158"/>
      <c r="AW125" s="158"/>
      <c r="AX125" s="158"/>
      <c r="AY125" s="158"/>
    </row>
    <row r="126" spans="1:51" x14ac:dyDescent="0.3">
      <c r="A126" s="184" t="s">
        <v>1142</v>
      </c>
      <c r="B126" s="155" t="s">
        <v>1143</v>
      </c>
      <c r="C126" s="155"/>
      <c r="D126" s="155"/>
      <c r="E126" s="156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7"/>
      <c r="T126" s="154"/>
      <c r="U126" s="154"/>
      <c r="V126" s="154"/>
      <c r="W126" s="154"/>
      <c r="X126" s="154"/>
      <c r="Y126" s="154"/>
      <c r="Z126" s="158"/>
      <c r="AA126" s="158"/>
      <c r="AB126" s="158"/>
      <c r="AC126" s="158"/>
      <c r="AD126" s="158"/>
      <c r="AE126" s="158"/>
      <c r="AF126" s="157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/>
      <c r="AQ126" s="158"/>
      <c r="AR126" s="158"/>
      <c r="AS126" s="157"/>
      <c r="AT126" s="158"/>
      <c r="AU126" s="158"/>
      <c r="AV126" s="158"/>
      <c r="AW126" s="158"/>
      <c r="AX126" s="158"/>
      <c r="AY126" s="158"/>
    </row>
    <row r="127" spans="1:51" x14ac:dyDescent="0.3">
      <c r="A127" s="154" t="s">
        <v>1144</v>
      </c>
      <c r="B127" s="155" t="s">
        <v>1145</v>
      </c>
      <c r="C127" s="155">
        <v>15</v>
      </c>
      <c r="D127" s="155">
        <v>5</v>
      </c>
      <c r="E127" s="156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7"/>
      <c r="T127" s="154"/>
      <c r="U127" s="154"/>
      <c r="V127" s="154"/>
      <c r="W127" s="154"/>
      <c r="X127" s="154"/>
      <c r="Y127" s="154"/>
      <c r="Z127" s="158"/>
      <c r="AA127" s="158"/>
      <c r="AB127" s="158"/>
      <c r="AC127" s="158"/>
      <c r="AD127" s="158" t="s">
        <v>1146</v>
      </c>
      <c r="AE127" s="158"/>
      <c r="AF127" s="157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7"/>
      <c r="AT127" s="158"/>
      <c r="AU127" s="158"/>
      <c r="AV127" s="158"/>
      <c r="AW127" s="158"/>
      <c r="AX127" s="158"/>
      <c r="AY127" s="158"/>
    </row>
    <row r="128" spans="1:51" s="138" customFormat="1" x14ac:dyDescent="0.3">
      <c r="A128" s="17" t="s">
        <v>2557</v>
      </c>
      <c r="B128" s="155" t="s">
        <v>2541</v>
      </c>
      <c r="C128" s="155">
        <v>15</v>
      </c>
      <c r="D128" s="155">
        <v>8</v>
      </c>
      <c r="E128" s="156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9"/>
      <c r="T128" s="178"/>
      <c r="U128" s="178"/>
      <c r="V128" s="178"/>
      <c r="W128" s="178"/>
      <c r="X128" s="178"/>
      <c r="Y128" s="178"/>
      <c r="Z128" s="179"/>
      <c r="AA128" s="179"/>
      <c r="AB128" s="179"/>
      <c r="AC128" s="179"/>
      <c r="AD128" s="179"/>
      <c r="AE128" s="179"/>
      <c r="AF128" s="179"/>
      <c r="AG128" s="179"/>
      <c r="AH128" s="158" t="s">
        <v>2545</v>
      </c>
      <c r="AI128" s="158"/>
      <c r="AJ128" s="158"/>
      <c r="AK128" s="158"/>
      <c r="AL128" s="158"/>
      <c r="AM128" s="158"/>
      <c r="AN128" s="158"/>
      <c r="AO128" s="158"/>
      <c r="AP128" s="158"/>
      <c r="AQ128" s="158"/>
      <c r="AR128" s="158"/>
      <c r="AS128" s="157"/>
      <c r="AT128" s="158"/>
      <c r="AU128" s="158"/>
      <c r="AV128" s="158"/>
      <c r="AW128" s="158"/>
      <c r="AX128" s="158"/>
      <c r="AY128" s="158"/>
    </row>
    <row r="129" spans="1:51" x14ac:dyDescent="0.3">
      <c r="A129" s="154" t="s">
        <v>1147</v>
      </c>
      <c r="B129" s="155" t="s">
        <v>1148</v>
      </c>
      <c r="C129" s="155">
        <v>15</v>
      </c>
      <c r="D129" s="155">
        <v>1</v>
      </c>
      <c r="E129" s="156"/>
      <c r="F129" s="154" t="s">
        <v>1149</v>
      </c>
      <c r="G129" s="154" t="s">
        <v>1150</v>
      </c>
      <c r="H129" s="154" t="s">
        <v>1150</v>
      </c>
      <c r="I129" s="154" t="s">
        <v>1150</v>
      </c>
      <c r="J129" s="154" t="s">
        <v>1151</v>
      </c>
      <c r="K129" s="154" t="s">
        <v>1151</v>
      </c>
      <c r="L129" s="154" t="s">
        <v>1151</v>
      </c>
      <c r="M129" s="154" t="s">
        <v>2634</v>
      </c>
      <c r="N129" s="154" t="s">
        <v>2634</v>
      </c>
      <c r="O129" s="154" t="s">
        <v>2634</v>
      </c>
      <c r="P129" s="154" t="s">
        <v>2634</v>
      </c>
      <c r="Q129" s="154" t="s">
        <v>2634</v>
      </c>
      <c r="R129" s="154" t="s">
        <v>2634</v>
      </c>
      <c r="S129" s="157"/>
      <c r="T129" s="154" t="s">
        <v>2634</v>
      </c>
      <c r="U129" s="154" t="s">
        <v>2634</v>
      </c>
      <c r="V129" s="154" t="s">
        <v>2634</v>
      </c>
      <c r="W129" s="154" t="s">
        <v>2634</v>
      </c>
      <c r="X129" s="154" t="s">
        <v>2634</v>
      </c>
      <c r="Y129" s="154" t="s">
        <v>2634</v>
      </c>
      <c r="Z129" s="154" t="s">
        <v>2634</v>
      </c>
      <c r="AA129" s="158"/>
      <c r="AB129" s="158"/>
      <c r="AC129" s="158"/>
      <c r="AD129" s="158"/>
      <c r="AE129" s="158"/>
      <c r="AF129" s="157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/>
      <c r="AQ129" s="158"/>
      <c r="AR129" s="158"/>
      <c r="AS129" s="157"/>
      <c r="AT129" s="158"/>
      <c r="AU129" s="158"/>
      <c r="AV129" s="158"/>
      <c r="AW129" s="158"/>
      <c r="AX129" s="158"/>
      <c r="AY129" s="158"/>
    </row>
    <row r="130" spans="1:51" x14ac:dyDescent="0.3">
      <c r="A130" s="184" t="s">
        <v>1152</v>
      </c>
      <c r="B130" s="155" t="s">
        <v>1153</v>
      </c>
      <c r="C130" s="155"/>
      <c r="D130" s="155"/>
      <c r="E130" s="156"/>
      <c r="F130" s="154" t="s">
        <v>1154</v>
      </c>
      <c r="G130" s="154"/>
      <c r="H130" s="154"/>
      <c r="I130" s="154"/>
      <c r="J130" s="154"/>
      <c r="K130" s="154"/>
      <c r="L130" s="154"/>
      <c r="M130" s="154"/>
      <c r="N130" s="154"/>
      <c r="O130" s="158"/>
      <c r="P130" s="158"/>
      <c r="Q130" s="158"/>
      <c r="R130" s="158"/>
      <c r="S130" s="157"/>
      <c r="T130" s="158"/>
      <c r="U130" s="158"/>
      <c r="V130" s="158" t="s">
        <v>1155</v>
      </c>
      <c r="W130" s="158" t="s">
        <v>1155</v>
      </c>
      <c r="X130" s="158" t="s">
        <v>1156</v>
      </c>
      <c r="Y130" s="158" t="s">
        <v>1156</v>
      </c>
      <c r="Z130" s="158"/>
      <c r="AA130" s="158"/>
      <c r="AB130" s="158"/>
      <c r="AC130" s="158"/>
      <c r="AD130" s="158"/>
      <c r="AE130" s="158"/>
      <c r="AF130" s="157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/>
      <c r="AQ130" s="158"/>
      <c r="AR130" s="158"/>
      <c r="AS130" s="157"/>
      <c r="AT130" s="158"/>
      <c r="AU130" s="158"/>
      <c r="AV130" s="158"/>
      <c r="AW130" s="158"/>
      <c r="AX130" s="158"/>
      <c r="AY130" s="158"/>
    </row>
    <row r="131" spans="1:51" x14ac:dyDescent="0.3">
      <c r="A131" s="154" t="s">
        <v>1157</v>
      </c>
      <c r="B131" s="155" t="s">
        <v>1158</v>
      </c>
      <c r="C131" s="155">
        <v>15</v>
      </c>
      <c r="D131" s="155">
        <v>12</v>
      </c>
      <c r="E131" s="156"/>
      <c r="F131" s="158" t="s">
        <v>1159</v>
      </c>
      <c r="G131" s="158" t="s">
        <v>1159</v>
      </c>
      <c r="H131" s="158" t="s">
        <v>1159</v>
      </c>
      <c r="I131" s="158" t="s">
        <v>1159</v>
      </c>
      <c r="J131" s="158" t="s">
        <v>1159</v>
      </c>
      <c r="K131" s="158" t="s">
        <v>1159</v>
      </c>
      <c r="L131" s="158"/>
      <c r="M131" s="158"/>
      <c r="N131" s="158"/>
      <c r="O131" s="158"/>
      <c r="P131" s="158"/>
      <c r="Q131" s="158"/>
      <c r="R131" s="158"/>
      <c r="S131" s="157"/>
      <c r="T131" s="158"/>
      <c r="U131" s="158"/>
      <c r="V131" s="158"/>
      <c r="W131" s="158"/>
      <c r="X131" s="158"/>
      <c r="Y131" s="158"/>
      <c r="Z131" s="158" t="s">
        <v>1160</v>
      </c>
      <c r="AA131" s="158" t="s">
        <v>1160</v>
      </c>
      <c r="AB131" s="158" t="s">
        <v>1160</v>
      </c>
      <c r="AC131" s="158" t="s">
        <v>1160</v>
      </c>
      <c r="AD131" s="158" t="s">
        <v>1160</v>
      </c>
      <c r="AE131" s="158" t="s">
        <v>1160</v>
      </c>
      <c r="AF131" s="157"/>
      <c r="AG131" s="158" t="s">
        <v>1160</v>
      </c>
      <c r="AH131" s="158" t="s">
        <v>1160</v>
      </c>
      <c r="AI131" s="158" t="s">
        <v>1160</v>
      </c>
      <c r="AJ131" s="158" t="s">
        <v>1160</v>
      </c>
      <c r="AK131" s="158" t="s">
        <v>1160</v>
      </c>
      <c r="AL131" s="158" t="s">
        <v>1160</v>
      </c>
      <c r="AM131" s="158"/>
      <c r="AN131" s="158"/>
      <c r="AO131" s="158"/>
      <c r="AP131" s="158"/>
      <c r="AQ131" s="158"/>
      <c r="AR131" s="158"/>
      <c r="AS131" s="157"/>
      <c r="AT131" s="158"/>
      <c r="AU131" s="158"/>
      <c r="AV131" s="158"/>
      <c r="AW131" s="158"/>
      <c r="AX131" s="158"/>
      <c r="AY131" s="158"/>
    </row>
    <row r="132" spans="1:51" x14ac:dyDescent="0.3">
      <c r="A132" s="154" t="s">
        <v>1161</v>
      </c>
      <c r="B132" s="155" t="s">
        <v>1162</v>
      </c>
      <c r="C132" s="155">
        <v>15</v>
      </c>
      <c r="D132" s="155">
        <v>4</v>
      </c>
      <c r="E132" s="156" t="s">
        <v>541</v>
      </c>
      <c r="F132" s="154" t="s">
        <v>1163</v>
      </c>
      <c r="G132" s="154" t="s">
        <v>1163</v>
      </c>
      <c r="H132" s="154" t="s">
        <v>1163</v>
      </c>
      <c r="I132" s="154" t="s">
        <v>1163</v>
      </c>
      <c r="J132" s="154" t="s">
        <v>1163</v>
      </c>
      <c r="K132" s="154" t="s">
        <v>1163</v>
      </c>
      <c r="L132" s="154" t="s">
        <v>1163</v>
      </c>
      <c r="M132" s="154" t="s">
        <v>1163</v>
      </c>
      <c r="N132" s="154" t="s">
        <v>1163</v>
      </c>
      <c r="O132" s="154" t="s">
        <v>1163</v>
      </c>
      <c r="P132" s="154" t="s">
        <v>1164</v>
      </c>
      <c r="Q132" s="154" t="s">
        <v>1164</v>
      </c>
      <c r="R132" s="154" t="s">
        <v>1164</v>
      </c>
      <c r="S132" s="157"/>
      <c r="T132" s="154" t="s">
        <v>1164</v>
      </c>
      <c r="U132" s="154" t="s">
        <v>1164</v>
      </c>
      <c r="V132" s="154" t="s">
        <v>1164</v>
      </c>
      <c r="W132" s="154" t="s">
        <v>1164</v>
      </c>
      <c r="X132" s="154" t="s">
        <v>1164</v>
      </c>
      <c r="Y132" s="154" t="s">
        <v>1164</v>
      </c>
      <c r="Z132" s="154" t="s">
        <v>1164</v>
      </c>
      <c r="AA132" s="154" t="s">
        <v>1164</v>
      </c>
      <c r="AB132" s="154" t="s">
        <v>1164</v>
      </c>
      <c r="AC132" s="154" t="s">
        <v>1164</v>
      </c>
      <c r="AD132" s="158"/>
      <c r="AE132" s="158"/>
      <c r="AF132" s="157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57"/>
      <c r="AT132" s="158"/>
      <c r="AU132" s="158"/>
      <c r="AV132" s="158"/>
      <c r="AW132" s="158"/>
      <c r="AX132" s="158"/>
      <c r="AY132" s="158"/>
    </row>
    <row r="133" spans="1:51" x14ac:dyDescent="0.3">
      <c r="A133" s="184" t="s">
        <v>1165</v>
      </c>
      <c r="B133" s="155" t="s">
        <v>1166</v>
      </c>
      <c r="C133" s="155"/>
      <c r="D133" s="155"/>
      <c r="E133" s="156"/>
      <c r="F133" s="154" t="s">
        <v>1167</v>
      </c>
      <c r="G133" s="154" t="s">
        <v>1167</v>
      </c>
      <c r="H133" s="154" t="s">
        <v>1167</v>
      </c>
      <c r="I133" s="154" t="s">
        <v>1167</v>
      </c>
      <c r="J133" s="154" t="s">
        <v>1167</v>
      </c>
      <c r="K133" s="154" t="s">
        <v>1167</v>
      </c>
      <c r="L133" s="154" t="s">
        <v>1167</v>
      </c>
      <c r="M133" s="154" t="s">
        <v>1167</v>
      </c>
      <c r="N133" s="154" t="s">
        <v>1167</v>
      </c>
      <c r="O133" s="154"/>
      <c r="P133" s="154"/>
      <c r="Q133" s="154"/>
      <c r="R133" s="154"/>
      <c r="S133" s="157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7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7"/>
      <c r="AT133" s="158"/>
      <c r="AU133" s="158"/>
      <c r="AV133" s="158"/>
      <c r="AW133" s="158"/>
      <c r="AX133" s="158"/>
      <c r="AY133" s="158"/>
    </row>
    <row r="134" spans="1:51" x14ac:dyDescent="0.3">
      <c r="A134" s="158" t="s">
        <v>1168</v>
      </c>
      <c r="B134" s="155" t="s">
        <v>1169</v>
      </c>
      <c r="C134" s="155">
        <v>15</v>
      </c>
      <c r="D134" s="155">
        <v>8</v>
      </c>
      <c r="E134" s="156"/>
      <c r="F134" s="154" t="s">
        <v>1170</v>
      </c>
      <c r="G134" s="154" t="s">
        <v>1171</v>
      </c>
      <c r="H134" s="154" t="s">
        <v>1171</v>
      </c>
      <c r="I134" s="154" t="s">
        <v>1171</v>
      </c>
      <c r="J134" s="154" t="s">
        <v>1171</v>
      </c>
      <c r="K134" s="154" t="s">
        <v>1171</v>
      </c>
      <c r="L134" s="154" t="s">
        <v>1172</v>
      </c>
      <c r="M134" s="154" t="s">
        <v>1172</v>
      </c>
      <c r="N134" s="154" t="s">
        <v>1172</v>
      </c>
      <c r="O134" s="154" t="s">
        <v>1172</v>
      </c>
      <c r="P134" s="154" t="s">
        <v>1172</v>
      </c>
      <c r="Q134" s="154" t="s">
        <v>1173</v>
      </c>
      <c r="R134" s="154"/>
      <c r="S134" s="157"/>
      <c r="T134" s="158" t="s">
        <v>1173</v>
      </c>
      <c r="U134" s="158" t="s">
        <v>1173</v>
      </c>
      <c r="V134" s="158" t="s">
        <v>1173</v>
      </c>
      <c r="W134" s="158" t="s">
        <v>1173</v>
      </c>
      <c r="X134" s="158" t="s">
        <v>1174</v>
      </c>
      <c r="Y134" s="158" t="s">
        <v>1174</v>
      </c>
      <c r="Z134" s="158" t="s">
        <v>1174</v>
      </c>
      <c r="AA134" s="158" t="s">
        <v>1174</v>
      </c>
      <c r="AB134" s="158" t="s">
        <v>1174</v>
      </c>
      <c r="AC134" s="46" t="s">
        <v>2507</v>
      </c>
      <c r="AD134" s="46" t="s">
        <v>2507</v>
      </c>
      <c r="AE134" s="46" t="s">
        <v>2507</v>
      </c>
      <c r="AF134" s="157"/>
      <c r="AG134" s="46" t="s">
        <v>2507</v>
      </c>
      <c r="AH134" s="46" t="s">
        <v>2507</v>
      </c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7"/>
      <c r="AT134" s="158"/>
      <c r="AU134" s="158"/>
      <c r="AV134" s="158"/>
      <c r="AW134" s="158"/>
      <c r="AX134" s="158"/>
      <c r="AY134" s="158"/>
    </row>
    <row r="135" spans="1:51" x14ac:dyDescent="0.3">
      <c r="A135" s="154" t="s">
        <v>1175</v>
      </c>
      <c r="B135" s="155" t="s">
        <v>1176</v>
      </c>
      <c r="C135" s="155">
        <v>15</v>
      </c>
      <c r="D135" s="155">
        <v>12</v>
      </c>
      <c r="E135" s="156"/>
      <c r="F135" s="154" t="s">
        <v>1177</v>
      </c>
      <c r="G135" s="154" t="s">
        <v>1177</v>
      </c>
      <c r="H135" s="154" t="s">
        <v>1177</v>
      </c>
      <c r="I135" s="154" t="s">
        <v>1177</v>
      </c>
      <c r="J135" s="154" t="s">
        <v>1177</v>
      </c>
      <c r="K135" s="154" t="s">
        <v>1177</v>
      </c>
      <c r="L135" s="154" t="s">
        <v>1178</v>
      </c>
      <c r="M135" s="154" t="s">
        <v>1178</v>
      </c>
      <c r="N135" s="154" t="s">
        <v>1178</v>
      </c>
      <c r="O135" s="154" t="s">
        <v>1178</v>
      </c>
      <c r="P135" s="154" t="s">
        <v>1178</v>
      </c>
      <c r="Q135" s="154" t="s">
        <v>1178</v>
      </c>
      <c r="R135" s="154" t="s">
        <v>546</v>
      </c>
      <c r="S135" s="157"/>
      <c r="T135" s="158" t="s">
        <v>1178</v>
      </c>
      <c r="U135" s="158" t="s">
        <v>1178</v>
      </c>
      <c r="V135" s="158" t="s">
        <v>1178</v>
      </c>
      <c r="W135" s="158" t="s">
        <v>1178</v>
      </c>
      <c r="X135" s="158" t="s">
        <v>1178</v>
      </c>
      <c r="Y135" s="158" t="s">
        <v>1178</v>
      </c>
      <c r="Z135" s="158" t="s">
        <v>1179</v>
      </c>
      <c r="AA135" s="158" t="s">
        <v>1179</v>
      </c>
      <c r="AB135" s="158" t="s">
        <v>1179</v>
      </c>
      <c r="AC135" s="158" t="s">
        <v>1179</v>
      </c>
      <c r="AD135" s="158" t="s">
        <v>1179</v>
      </c>
      <c r="AE135" s="158" t="s">
        <v>1179</v>
      </c>
      <c r="AF135" s="157"/>
      <c r="AG135" s="158" t="s">
        <v>1179</v>
      </c>
      <c r="AH135" s="158" t="s">
        <v>1179</v>
      </c>
      <c r="AI135" s="158" t="s">
        <v>1179</v>
      </c>
      <c r="AJ135" s="158" t="s">
        <v>1179</v>
      </c>
      <c r="AK135" s="158" t="s">
        <v>1179</v>
      </c>
      <c r="AL135" s="158" t="s">
        <v>1179</v>
      </c>
      <c r="AM135" s="158"/>
      <c r="AN135" s="158"/>
      <c r="AO135" s="158"/>
      <c r="AP135" s="158"/>
      <c r="AQ135" s="158"/>
      <c r="AR135" s="158"/>
      <c r="AS135" s="157"/>
      <c r="AT135" s="158"/>
      <c r="AU135" s="158"/>
      <c r="AV135" s="158"/>
      <c r="AW135" s="158"/>
      <c r="AX135" s="158"/>
      <c r="AY135" s="158"/>
    </row>
    <row r="136" spans="1:51" x14ac:dyDescent="0.3">
      <c r="A136" s="184" t="s">
        <v>1180</v>
      </c>
      <c r="B136" s="155" t="s">
        <v>1181</v>
      </c>
      <c r="C136" s="155"/>
      <c r="D136" s="155"/>
      <c r="E136" s="156" t="s">
        <v>541</v>
      </c>
      <c r="F136" s="154"/>
      <c r="G136" s="154"/>
      <c r="H136" s="154" t="s">
        <v>1182</v>
      </c>
      <c r="I136" s="154" t="s">
        <v>1182</v>
      </c>
      <c r="J136" s="154" t="s">
        <v>1182</v>
      </c>
      <c r="K136" s="154" t="s">
        <v>1182</v>
      </c>
      <c r="L136" s="154" t="s">
        <v>1182</v>
      </c>
      <c r="M136" s="154" t="s">
        <v>1182</v>
      </c>
      <c r="N136" s="154" t="s">
        <v>1182</v>
      </c>
      <c r="O136" s="154" t="s">
        <v>1182</v>
      </c>
      <c r="P136" s="154" t="s">
        <v>1182</v>
      </c>
      <c r="Q136" s="154" t="s">
        <v>1182</v>
      </c>
      <c r="R136" s="154" t="s">
        <v>1108</v>
      </c>
      <c r="S136" s="157"/>
      <c r="T136" s="158" t="s">
        <v>1182</v>
      </c>
      <c r="U136" s="158" t="s">
        <v>1183</v>
      </c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7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57"/>
      <c r="AT136" s="158"/>
      <c r="AU136" s="158"/>
      <c r="AV136" s="158"/>
      <c r="AW136" s="158"/>
      <c r="AX136" s="158"/>
      <c r="AY136" s="158"/>
    </row>
    <row r="137" spans="1:51" x14ac:dyDescent="0.3">
      <c r="A137" s="154" t="s">
        <v>1184</v>
      </c>
      <c r="B137" s="155" t="s">
        <v>1185</v>
      </c>
      <c r="C137" s="155">
        <v>15</v>
      </c>
      <c r="D137" s="155">
        <v>12</v>
      </c>
      <c r="E137" s="156"/>
      <c r="F137" s="154" t="s">
        <v>1186</v>
      </c>
      <c r="G137" s="154" t="s">
        <v>1187</v>
      </c>
      <c r="H137" s="154" t="s">
        <v>1188</v>
      </c>
      <c r="I137" s="154" t="s">
        <v>1188</v>
      </c>
      <c r="J137" s="154" t="s">
        <v>1188</v>
      </c>
      <c r="K137" s="154" t="s">
        <v>1188</v>
      </c>
      <c r="L137" s="154" t="s">
        <v>1188</v>
      </c>
      <c r="M137" s="154" t="s">
        <v>1189</v>
      </c>
      <c r="N137" s="154" t="s">
        <v>1189</v>
      </c>
      <c r="O137" s="154" t="s">
        <v>1189</v>
      </c>
      <c r="P137" s="154" t="s">
        <v>1189</v>
      </c>
      <c r="Q137" s="154" t="s">
        <v>1189</v>
      </c>
      <c r="R137" s="154" t="s">
        <v>1108</v>
      </c>
      <c r="S137" s="157"/>
      <c r="T137" s="154" t="s">
        <v>1189</v>
      </c>
      <c r="U137" s="154" t="s">
        <v>1189</v>
      </c>
      <c r="V137" s="158" t="s">
        <v>1190</v>
      </c>
      <c r="W137" s="158" t="s">
        <v>1190</v>
      </c>
      <c r="X137" s="158" t="s">
        <v>1190</v>
      </c>
      <c r="Y137" s="158" t="s">
        <v>1190</v>
      </c>
      <c r="Z137" s="158" t="s">
        <v>1190</v>
      </c>
      <c r="AA137" s="158" t="s">
        <v>1190</v>
      </c>
      <c r="AB137" s="158" t="s">
        <v>2657</v>
      </c>
      <c r="AC137" s="158" t="s">
        <v>2657</v>
      </c>
      <c r="AD137" s="158" t="s">
        <v>2657</v>
      </c>
      <c r="AE137" s="158" t="s">
        <v>2657</v>
      </c>
      <c r="AF137" s="157"/>
      <c r="AG137" s="158" t="s">
        <v>2657</v>
      </c>
      <c r="AH137" s="158" t="s">
        <v>2657</v>
      </c>
      <c r="AI137" s="158" t="s">
        <v>2657</v>
      </c>
      <c r="AJ137" s="158" t="s">
        <v>2657</v>
      </c>
      <c r="AK137" s="158" t="s">
        <v>2657</v>
      </c>
      <c r="AL137" s="158" t="s">
        <v>2657</v>
      </c>
      <c r="AM137" s="158"/>
      <c r="AN137" s="158"/>
      <c r="AO137" s="158"/>
      <c r="AP137" s="158"/>
      <c r="AQ137" s="158"/>
      <c r="AR137" s="158"/>
      <c r="AS137" s="157"/>
      <c r="AT137" s="158"/>
      <c r="AU137" s="158"/>
      <c r="AV137" s="158"/>
      <c r="AW137" s="158"/>
      <c r="AX137" s="158"/>
      <c r="AY137" s="158"/>
    </row>
    <row r="138" spans="1:51" x14ac:dyDescent="0.3">
      <c r="A138" s="154" t="s">
        <v>1191</v>
      </c>
      <c r="B138" s="155" t="s">
        <v>1192</v>
      </c>
      <c r="C138" s="155">
        <v>16</v>
      </c>
      <c r="D138" s="155">
        <v>6</v>
      </c>
      <c r="E138" s="156"/>
      <c r="F138" s="154" t="s">
        <v>1193</v>
      </c>
      <c r="G138" s="154" t="s">
        <v>1193</v>
      </c>
      <c r="H138" s="154" t="s">
        <v>1193</v>
      </c>
      <c r="I138" s="154" t="s">
        <v>1193</v>
      </c>
      <c r="J138" s="154" t="s">
        <v>1193</v>
      </c>
      <c r="K138" s="154" t="s">
        <v>1193</v>
      </c>
      <c r="L138" s="154" t="s">
        <v>1193</v>
      </c>
      <c r="M138" s="154" t="s">
        <v>1193</v>
      </c>
      <c r="N138" s="154" t="s">
        <v>1193</v>
      </c>
      <c r="O138" s="154" t="s">
        <v>1193</v>
      </c>
      <c r="P138" s="154" t="s">
        <v>1193</v>
      </c>
      <c r="Q138" s="154" t="s">
        <v>1193</v>
      </c>
      <c r="R138" s="154"/>
      <c r="S138" s="157"/>
      <c r="T138" s="158" t="s">
        <v>1194</v>
      </c>
      <c r="U138" s="158" t="s">
        <v>1194</v>
      </c>
      <c r="V138" s="158" t="s">
        <v>1194</v>
      </c>
      <c r="W138" s="158" t="s">
        <v>1194</v>
      </c>
      <c r="X138" s="158" t="s">
        <v>1194</v>
      </c>
      <c r="Y138" s="158" t="s">
        <v>1194</v>
      </c>
      <c r="Z138" s="158" t="s">
        <v>1194</v>
      </c>
      <c r="AA138" s="158" t="s">
        <v>1194</v>
      </c>
      <c r="AB138" s="158" t="s">
        <v>1194</v>
      </c>
      <c r="AC138" s="158" t="s">
        <v>1194</v>
      </c>
      <c r="AD138" s="158" t="s">
        <v>1194</v>
      </c>
      <c r="AE138" s="158" t="s">
        <v>1194</v>
      </c>
      <c r="AF138" s="157"/>
      <c r="AG138" s="158" t="s">
        <v>1194</v>
      </c>
      <c r="AH138" s="158" t="s">
        <v>1194</v>
      </c>
      <c r="AI138" s="158" t="s">
        <v>1194</v>
      </c>
      <c r="AJ138" s="158" t="s">
        <v>1194</v>
      </c>
      <c r="AK138" s="158" t="s">
        <v>1194</v>
      </c>
      <c r="AL138" s="158" t="s">
        <v>1194</v>
      </c>
      <c r="AM138" s="158" t="s">
        <v>1194</v>
      </c>
      <c r="AN138" s="158" t="s">
        <v>1194</v>
      </c>
      <c r="AO138" s="158" t="s">
        <v>1194</v>
      </c>
      <c r="AP138" s="158" t="s">
        <v>1194</v>
      </c>
      <c r="AQ138" s="158" t="s">
        <v>1194</v>
      </c>
      <c r="AR138" s="158" t="s">
        <v>1194</v>
      </c>
      <c r="AS138" s="157"/>
      <c r="AT138" s="158"/>
      <c r="AU138" s="158"/>
      <c r="AV138" s="158"/>
      <c r="AW138" s="158"/>
      <c r="AX138" s="158"/>
      <c r="AY138" s="158"/>
    </row>
    <row r="139" spans="1:51" x14ac:dyDescent="0.3">
      <c r="A139" s="154" t="s">
        <v>1195</v>
      </c>
      <c r="B139" s="155" t="s">
        <v>1196</v>
      </c>
      <c r="C139" s="155">
        <v>15</v>
      </c>
      <c r="D139" s="155">
        <v>7</v>
      </c>
      <c r="E139" s="156"/>
      <c r="F139" s="154" t="s">
        <v>1197</v>
      </c>
      <c r="G139" s="154" t="s">
        <v>1198</v>
      </c>
      <c r="H139" s="154" t="s">
        <v>1198</v>
      </c>
      <c r="I139" s="154" t="s">
        <v>1198</v>
      </c>
      <c r="J139" s="154" t="s">
        <v>1198</v>
      </c>
      <c r="K139" s="154" t="s">
        <v>1198</v>
      </c>
      <c r="L139" s="154" t="s">
        <v>1198</v>
      </c>
      <c r="M139" s="154" t="s">
        <v>1198</v>
      </c>
      <c r="N139" s="154" t="s">
        <v>1198</v>
      </c>
      <c r="O139" s="154" t="s">
        <v>1198</v>
      </c>
      <c r="P139" s="154" t="s">
        <v>1198</v>
      </c>
      <c r="Q139" s="154" t="s">
        <v>1198</v>
      </c>
      <c r="R139" s="154" t="s">
        <v>833</v>
      </c>
      <c r="S139" s="157"/>
      <c r="T139" s="158" t="s">
        <v>1198</v>
      </c>
      <c r="U139" s="158" t="s">
        <v>1199</v>
      </c>
      <c r="V139" s="158" t="s">
        <v>1199</v>
      </c>
      <c r="W139" s="158" t="s">
        <v>1199</v>
      </c>
      <c r="X139" s="158" t="s">
        <v>1199</v>
      </c>
      <c r="Y139" s="158" t="s">
        <v>1199</v>
      </c>
      <c r="Z139" s="158" t="s">
        <v>1199</v>
      </c>
      <c r="AA139" s="158" t="s">
        <v>1199</v>
      </c>
      <c r="AB139" s="158" t="s">
        <v>1199</v>
      </c>
      <c r="AC139" s="158" t="s">
        <v>1199</v>
      </c>
      <c r="AD139" s="158" t="s">
        <v>1199</v>
      </c>
      <c r="AE139" s="158" t="s">
        <v>1199</v>
      </c>
      <c r="AF139" s="157"/>
      <c r="AG139" s="158" t="s">
        <v>1199</v>
      </c>
      <c r="AH139" s="158"/>
      <c r="AI139" s="158"/>
      <c r="AJ139" s="158"/>
      <c r="AK139" s="158"/>
      <c r="AL139" s="158"/>
      <c r="AM139" s="158"/>
      <c r="AN139" s="158"/>
      <c r="AO139" s="158"/>
      <c r="AP139" s="158"/>
      <c r="AQ139" s="158"/>
      <c r="AR139" s="158"/>
      <c r="AS139" s="157"/>
      <c r="AT139" s="158"/>
      <c r="AU139" s="158"/>
      <c r="AV139" s="158"/>
      <c r="AW139" s="158"/>
      <c r="AX139" s="158"/>
      <c r="AY139" s="158"/>
    </row>
    <row r="140" spans="1:51" x14ac:dyDescent="0.3">
      <c r="A140" s="154" t="s">
        <v>1200</v>
      </c>
      <c r="B140" s="155" t="s">
        <v>1201</v>
      </c>
      <c r="C140" s="155">
        <v>15</v>
      </c>
      <c r="D140" s="155">
        <v>1</v>
      </c>
      <c r="E140" s="156"/>
      <c r="F140" s="154" t="s">
        <v>1202</v>
      </c>
      <c r="G140" s="154" t="s">
        <v>1202</v>
      </c>
      <c r="H140" s="154" t="s">
        <v>1202</v>
      </c>
      <c r="I140" s="154" t="s">
        <v>1202</v>
      </c>
      <c r="J140" s="154" t="s">
        <v>1202</v>
      </c>
      <c r="K140" s="154" t="s">
        <v>1202</v>
      </c>
      <c r="L140" s="154" t="s">
        <v>1202</v>
      </c>
      <c r="M140" s="154" t="s">
        <v>1203</v>
      </c>
      <c r="N140" s="154" t="s">
        <v>1203</v>
      </c>
      <c r="O140" s="154" t="s">
        <v>1203</v>
      </c>
      <c r="P140" s="154" t="s">
        <v>1203</v>
      </c>
      <c r="Q140" s="154" t="s">
        <v>1203</v>
      </c>
      <c r="R140" s="154" t="s">
        <v>1204</v>
      </c>
      <c r="S140" s="161"/>
      <c r="T140" s="154" t="s">
        <v>1203</v>
      </c>
      <c r="U140" s="154" t="s">
        <v>1203</v>
      </c>
      <c r="V140" s="154" t="s">
        <v>1203</v>
      </c>
      <c r="W140" s="154" t="s">
        <v>1203</v>
      </c>
      <c r="X140" s="154" t="s">
        <v>1203</v>
      </c>
      <c r="Y140" s="154" t="s">
        <v>1203</v>
      </c>
      <c r="Z140" s="154" t="s">
        <v>1203</v>
      </c>
      <c r="AA140" s="158"/>
      <c r="AB140" s="158"/>
      <c r="AC140" s="158"/>
      <c r="AD140" s="158"/>
      <c r="AE140" s="158"/>
      <c r="AF140" s="157"/>
      <c r="AG140" s="158"/>
      <c r="AH140" s="158"/>
      <c r="AI140" s="158"/>
      <c r="AJ140" s="158"/>
      <c r="AK140" s="158"/>
      <c r="AL140" s="158"/>
      <c r="AM140" s="158"/>
      <c r="AN140" s="158"/>
      <c r="AO140" s="158"/>
      <c r="AP140" s="158"/>
      <c r="AQ140" s="158"/>
      <c r="AR140" s="158"/>
      <c r="AS140" s="157"/>
      <c r="AT140" s="158"/>
      <c r="AU140" s="158"/>
      <c r="AV140" s="158"/>
      <c r="AW140" s="158"/>
      <c r="AX140" s="158"/>
      <c r="AY140" s="158"/>
    </row>
    <row r="141" spans="1:51" x14ac:dyDescent="0.3">
      <c r="A141" s="184" t="s">
        <v>1205</v>
      </c>
      <c r="B141" s="155" t="s">
        <v>1206</v>
      </c>
      <c r="C141" s="155"/>
      <c r="D141" s="155"/>
      <c r="E141" s="156" t="s">
        <v>541</v>
      </c>
      <c r="F141" s="154" t="s">
        <v>1207</v>
      </c>
      <c r="G141" s="154" t="s">
        <v>1207</v>
      </c>
      <c r="H141" s="154" t="s">
        <v>1207</v>
      </c>
      <c r="I141" s="154" t="s">
        <v>1207</v>
      </c>
      <c r="J141" s="154" t="s">
        <v>1207</v>
      </c>
      <c r="K141" s="154" t="s">
        <v>1207</v>
      </c>
      <c r="L141" s="154" t="s">
        <v>1207</v>
      </c>
      <c r="M141" s="154" t="s">
        <v>1207</v>
      </c>
      <c r="N141" s="154" t="s">
        <v>1207</v>
      </c>
      <c r="O141" s="154" t="s">
        <v>1207</v>
      </c>
      <c r="P141" s="154" t="s">
        <v>1207</v>
      </c>
      <c r="Q141" s="154" t="s">
        <v>1208</v>
      </c>
      <c r="R141" s="154"/>
      <c r="S141" s="157"/>
      <c r="T141" s="154" t="s">
        <v>1208</v>
      </c>
      <c r="U141" s="154" t="s">
        <v>1208</v>
      </c>
      <c r="V141" s="154" t="s">
        <v>1208</v>
      </c>
      <c r="W141" s="154" t="s">
        <v>1208</v>
      </c>
      <c r="X141" s="154" t="s">
        <v>1208</v>
      </c>
      <c r="Y141" s="158"/>
      <c r="Z141" s="158"/>
      <c r="AA141" s="158"/>
      <c r="AB141" s="158"/>
      <c r="AC141" s="158"/>
      <c r="AD141" s="158"/>
      <c r="AE141" s="158"/>
      <c r="AF141" s="157"/>
      <c r="AG141" s="158"/>
      <c r="AH141" s="158"/>
      <c r="AI141" s="158"/>
      <c r="AJ141" s="158"/>
      <c r="AK141" s="158"/>
      <c r="AL141" s="158"/>
      <c r="AM141" s="158"/>
      <c r="AN141" s="158"/>
      <c r="AO141" s="158"/>
      <c r="AP141" s="158"/>
      <c r="AQ141" s="158"/>
      <c r="AR141" s="158"/>
      <c r="AS141" s="157"/>
      <c r="AT141" s="158"/>
      <c r="AU141" s="158"/>
      <c r="AV141" s="158"/>
      <c r="AW141" s="158"/>
      <c r="AX141" s="158"/>
      <c r="AY141" s="158"/>
    </row>
    <row r="142" spans="1:51" x14ac:dyDescent="0.3">
      <c r="A142" s="154" t="s">
        <v>1209</v>
      </c>
      <c r="B142" s="155" t="s">
        <v>399</v>
      </c>
      <c r="C142" s="155">
        <v>16</v>
      </c>
      <c r="D142" s="155">
        <v>3</v>
      </c>
      <c r="E142" s="156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 t="s">
        <v>1210</v>
      </c>
      <c r="P142" s="154" t="s">
        <v>1210</v>
      </c>
      <c r="Q142" s="154" t="s">
        <v>1210</v>
      </c>
      <c r="R142" s="154" t="s">
        <v>584</v>
      </c>
      <c r="S142" s="157"/>
      <c r="T142" s="154" t="s">
        <v>1210</v>
      </c>
      <c r="U142" s="154" t="s">
        <v>1210</v>
      </c>
      <c r="V142" s="154" t="s">
        <v>1210</v>
      </c>
      <c r="W142" s="154" t="s">
        <v>1210</v>
      </c>
      <c r="X142" s="154" t="s">
        <v>1210</v>
      </c>
      <c r="Y142" s="154" t="s">
        <v>1210</v>
      </c>
      <c r="Z142" s="154" t="s">
        <v>1210</v>
      </c>
      <c r="AA142" s="154" t="s">
        <v>1210</v>
      </c>
      <c r="AB142" s="154" t="s">
        <v>1210</v>
      </c>
      <c r="AC142" s="158" t="s">
        <v>402</v>
      </c>
      <c r="AD142" s="158" t="s">
        <v>402</v>
      </c>
      <c r="AE142" s="158" t="s">
        <v>402</v>
      </c>
      <c r="AF142" s="157"/>
      <c r="AG142" s="158" t="s">
        <v>402</v>
      </c>
      <c r="AH142" s="158" t="s">
        <v>402</v>
      </c>
      <c r="AI142" s="158" t="s">
        <v>402</v>
      </c>
      <c r="AJ142" s="158" t="s">
        <v>402</v>
      </c>
      <c r="AK142" s="158" t="s">
        <v>402</v>
      </c>
      <c r="AL142" s="158" t="s">
        <v>402</v>
      </c>
      <c r="AM142" s="158" t="s">
        <v>402</v>
      </c>
      <c r="AN142" s="158" t="s">
        <v>402</v>
      </c>
      <c r="AO142" s="158" t="s">
        <v>402</v>
      </c>
      <c r="AP142" s="158"/>
      <c r="AQ142" s="158"/>
      <c r="AR142" s="158"/>
      <c r="AS142" s="157"/>
      <c r="AT142" s="158"/>
      <c r="AU142" s="158"/>
      <c r="AV142" s="158"/>
      <c r="AW142" s="158"/>
      <c r="AX142" s="158"/>
      <c r="AY142" s="158"/>
    </row>
    <row r="143" spans="1:51" x14ac:dyDescent="0.3">
      <c r="A143" s="184" t="s">
        <v>1211</v>
      </c>
      <c r="B143" s="155" t="s">
        <v>1212</v>
      </c>
      <c r="C143" s="155"/>
      <c r="D143" s="155"/>
      <c r="E143" s="156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 t="s">
        <v>1213</v>
      </c>
      <c r="R143" s="154" t="s">
        <v>833</v>
      </c>
      <c r="S143" s="157"/>
      <c r="T143" s="154" t="s">
        <v>1213</v>
      </c>
      <c r="U143" s="154"/>
      <c r="V143" s="154"/>
      <c r="W143" s="154"/>
      <c r="X143" s="154"/>
      <c r="Y143" s="154"/>
      <c r="Z143" s="154"/>
      <c r="AA143" s="154"/>
      <c r="AB143" s="154"/>
      <c r="AC143" s="158"/>
      <c r="AD143" s="158"/>
      <c r="AE143" s="158"/>
      <c r="AF143" s="157"/>
      <c r="AG143" s="158"/>
      <c r="AH143" s="158"/>
      <c r="AI143" s="158"/>
      <c r="AJ143" s="158"/>
      <c r="AK143" s="158"/>
      <c r="AL143" s="158"/>
      <c r="AM143" s="158"/>
      <c r="AN143" s="158"/>
      <c r="AO143" s="158"/>
      <c r="AP143" s="158"/>
      <c r="AQ143" s="158"/>
      <c r="AR143" s="158"/>
      <c r="AS143" s="157"/>
      <c r="AT143" s="158"/>
      <c r="AU143" s="158"/>
      <c r="AV143" s="158"/>
      <c r="AW143" s="158"/>
      <c r="AX143" s="158"/>
      <c r="AY143" s="158"/>
    </row>
    <row r="144" spans="1:51" x14ac:dyDescent="0.3">
      <c r="A144" s="154" t="s">
        <v>1214</v>
      </c>
      <c r="B144" s="155" t="s">
        <v>1215</v>
      </c>
      <c r="C144" s="155">
        <v>16</v>
      </c>
      <c r="D144" s="155">
        <v>1</v>
      </c>
      <c r="E144" s="156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 t="s">
        <v>1216</v>
      </c>
      <c r="R144" s="154" t="s">
        <v>1108</v>
      </c>
      <c r="S144" s="157"/>
      <c r="T144" s="154" t="s">
        <v>1216</v>
      </c>
      <c r="U144" s="154" t="s">
        <v>1216</v>
      </c>
      <c r="V144" s="154" t="s">
        <v>1217</v>
      </c>
      <c r="W144" s="154" t="s">
        <v>1217</v>
      </c>
      <c r="X144" s="154" t="s">
        <v>1217</v>
      </c>
      <c r="Y144" s="154" t="s">
        <v>1217</v>
      </c>
      <c r="Z144" s="154" t="s">
        <v>1217</v>
      </c>
      <c r="AA144" s="154" t="s">
        <v>1218</v>
      </c>
      <c r="AB144" s="154" t="s">
        <v>1218</v>
      </c>
      <c r="AC144" s="154" t="s">
        <v>1218</v>
      </c>
      <c r="AD144" s="154" t="s">
        <v>1218</v>
      </c>
      <c r="AE144" s="154" t="s">
        <v>1218</v>
      </c>
      <c r="AF144" s="157"/>
      <c r="AG144" s="154" t="s">
        <v>1218</v>
      </c>
      <c r="AH144" s="154" t="s">
        <v>1218</v>
      </c>
      <c r="AI144" s="154" t="s">
        <v>1218</v>
      </c>
      <c r="AJ144" s="154" t="s">
        <v>1218</v>
      </c>
      <c r="AK144" s="154" t="s">
        <v>1218</v>
      </c>
      <c r="AL144" s="154" t="s">
        <v>1218</v>
      </c>
      <c r="AM144" s="154" t="s">
        <v>1218</v>
      </c>
      <c r="AN144" s="158"/>
      <c r="AO144" s="158"/>
      <c r="AP144" s="158"/>
      <c r="AQ144" s="158"/>
      <c r="AR144" s="158"/>
      <c r="AS144" s="157"/>
      <c r="AT144" s="154"/>
      <c r="AU144" s="158"/>
      <c r="AV144" s="158"/>
      <c r="AW144" s="158"/>
      <c r="AX144" s="158"/>
      <c r="AY144" s="158"/>
    </row>
    <row r="145" spans="1:51" x14ac:dyDescent="0.3">
      <c r="A145" s="158" t="s">
        <v>1219</v>
      </c>
      <c r="B145" s="155" t="s">
        <v>1220</v>
      </c>
      <c r="C145" s="155">
        <v>15</v>
      </c>
      <c r="D145" s="155">
        <v>4</v>
      </c>
      <c r="E145" s="156" t="s">
        <v>541</v>
      </c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7"/>
      <c r="T145" s="154"/>
      <c r="U145" s="154"/>
      <c r="V145" s="154" t="s">
        <v>1221</v>
      </c>
      <c r="W145" s="154" t="s">
        <v>1222</v>
      </c>
      <c r="X145" s="154" t="s">
        <v>1222</v>
      </c>
      <c r="Y145" s="154" t="s">
        <v>1222</v>
      </c>
      <c r="Z145" s="154" t="s">
        <v>1222</v>
      </c>
      <c r="AA145" s="154" t="s">
        <v>1222</v>
      </c>
      <c r="AB145" s="154" t="s">
        <v>1222</v>
      </c>
      <c r="AC145" s="154" t="s">
        <v>1222</v>
      </c>
      <c r="AD145" s="158"/>
      <c r="AE145" s="158"/>
      <c r="AF145" s="157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  <c r="AS145" s="157"/>
      <c r="AT145" s="158"/>
      <c r="AU145" s="158"/>
      <c r="AV145" s="158"/>
      <c r="AW145" s="158"/>
      <c r="AX145" s="158"/>
      <c r="AY145" s="158"/>
    </row>
    <row r="146" spans="1:51" x14ac:dyDescent="0.3">
      <c r="A146" s="158" t="s">
        <v>1223</v>
      </c>
      <c r="B146" s="155" t="s">
        <v>1224</v>
      </c>
      <c r="C146" s="155">
        <v>15</v>
      </c>
      <c r="D146" s="155">
        <v>6</v>
      </c>
      <c r="E146" s="156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7"/>
      <c r="T146" s="154" t="s">
        <v>1225</v>
      </c>
      <c r="U146" s="154" t="s">
        <v>1225</v>
      </c>
      <c r="V146" s="154" t="s">
        <v>1225</v>
      </c>
      <c r="W146" s="154" t="s">
        <v>1225</v>
      </c>
      <c r="X146" s="154" t="s">
        <v>1225</v>
      </c>
      <c r="Y146" s="154" t="s">
        <v>1225</v>
      </c>
      <c r="Z146" s="154" t="s">
        <v>1225</v>
      </c>
      <c r="AA146" s="154" t="s">
        <v>1225</v>
      </c>
      <c r="AB146" s="154" t="s">
        <v>1225</v>
      </c>
      <c r="AC146" s="154" t="s">
        <v>1225</v>
      </c>
      <c r="AD146" s="154" t="s">
        <v>1225</v>
      </c>
      <c r="AE146" s="154" t="s">
        <v>1225</v>
      </c>
      <c r="AF146" s="157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/>
      <c r="AQ146" s="158"/>
      <c r="AR146" s="158"/>
      <c r="AS146" s="157"/>
      <c r="AT146" s="158"/>
      <c r="AU146" s="158"/>
      <c r="AV146" s="158"/>
      <c r="AW146" s="158"/>
      <c r="AX146" s="158"/>
      <c r="AY146" s="158"/>
    </row>
    <row r="147" spans="1:51" x14ac:dyDescent="0.3">
      <c r="A147" s="158" t="s">
        <v>1226</v>
      </c>
      <c r="B147" s="155" t="s">
        <v>1227</v>
      </c>
      <c r="C147" s="155">
        <v>15</v>
      </c>
      <c r="D147" s="155">
        <v>5</v>
      </c>
      <c r="E147" s="156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7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 t="s">
        <v>1228</v>
      </c>
      <c r="AE147" s="154"/>
      <c r="AF147" s="157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57"/>
      <c r="AT147" s="158"/>
      <c r="AU147" s="158"/>
      <c r="AV147" s="158"/>
      <c r="AW147" s="158"/>
      <c r="AX147" s="158"/>
      <c r="AY147" s="158"/>
    </row>
    <row r="148" spans="1:51" x14ac:dyDescent="0.3">
      <c r="A148" s="154" t="s">
        <v>1229</v>
      </c>
      <c r="B148" s="155" t="s">
        <v>1230</v>
      </c>
      <c r="C148" s="155">
        <v>15</v>
      </c>
      <c r="D148" s="155">
        <v>6</v>
      </c>
      <c r="E148" s="156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7"/>
      <c r="T148" s="158" t="s">
        <v>1231</v>
      </c>
      <c r="U148" s="158" t="s">
        <v>1231</v>
      </c>
      <c r="V148" s="158" t="s">
        <v>1231</v>
      </c>
      <c r="W148" s="158" t="s">
        <v>1231</v>
      </c>
      <c r="X148" s="158" t="s">
        <v>1231</v>
      </c>
      <c r="Y148" s="158" t="s">
        <v>1231</v>
      </c>
      <c r="Z148" s="158" t="s">
        <v>1232</v>
      </c>
      <c r="AA148" s="158" t="s">
        <v>1232</v>
      </c>
      <c r="AB148" s="158" t="s">
        <v>1232</v>
      </c>
      <c r="AC148" s="158" t="s">
        <v>1232</v>
      </c>
      <c r="AD148" s="158" t="s">
        <v>1232</v>
      </c>
      <c r="AE148" s="158" t="s">
        <v>1232</v>
      </c>
      <c r="AF148" s="157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7"/>
      <c r="AT148" s="158"/>
      <c r="AU148" s="158"/>
      <c r="AV148" s="158"/>
      <c r="AW148" s="158"/>
      <c r="AX148" s="158"/>
      <c r="AY148" s="158"/>
    </row>
    <row r="149" spans="1:51" x14ac:dyDescent="0.3">
      <c r="A149" s="154" t="s">
        <v>1233</v>
      </c>
      <c r="B149" s="155" t="s">
        <v>52</v>
      </c>
      <c r="C149" s="155">
        <v>15</v>
      </c>
      <c r="D149" s="155">
        <v>8</v>
      </c>
      <c r="E149" s="156" t="s">
        <v>541</v>
      </c>
      <c r="F149" s="154" t="s">
        <v>1234</v>
      </c>
      <c r="G149" s="154" t="s">
        <v>1235</v>
      </c>
      <c r="H149" s="154" t="s">
        <v>1236</v>
      </c>
      <c r="I149" s="154" t="s">
        <v>1237</v>
      </c>
      <c r="J149" s="154" t="s">
        <v>1238</v>
      </c>
      <c r="K149" s="154" t="s">
        <v>1239</v>
      </c>
      <c r="L149" s="154" t="s">
        <v>1240</v>
      </c>
      <c r="M149" s="154" t="s">
        <v>1241</v>
      </c>
      <c r="N149" s="154" t="s">
        <v>1242</v>
      </c>
      <c r="O149" s="154" t="s">
        <v>1243</v>
      </c>
      <c r="P149" s="154" t="s">
        <v>1244</v>
      </c>
      <c r="Q149" s="154" t="s">
        <v>1245</v>
      </c>
      <c r="R149" s="154"/>
      <c r="S149" s="157"/>
      <c r="T149" s="158" t="s">
        <v>1246</v>
      </c>
      <c r="U149" s="158" t="s">
        <v>1247</v>
      </c>
      <c r="V149" s="158" t="s">
        <v>1248</v>
      </c>
      <c r="W149" s="158" t="s">
        <v>1249</v>
      </c>
      <c r="X149" s="158" t="s">
        <v>1250</v>
      </c>
      <c r="Y149" s="158" t="s">
        <v>1251</v>
      </c>
      <c r="Z149" s="158" t="s">
        <v>1252</v>
      </c>
      <c r="AA149" s="158" t="s">
        <v>1253</v>
      </c>
      <c r="AB149" s="158" t="s">
        <v>1254</v>
      </c>
      <c r="AC149" s="158" t="s">
        <v>1255</v>
      </c>
      <c r="AD149" s="158" t="s">
        <v>1256</v>
      </c>
      <c r="AE149" s="158" t="s">
        <v>1257</v>
      </c>
      <c r="AF149" s="157"/>
      <c r="AG149" s="158" t="s">
        <v>422</v>
      </c>
      <c r="AH149" s="47" t="s">
        <v>2576</v>
      </c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7"/>
      <c r="AT149" s="158"/>
      <c r="AU149" s="158"/>
      <c r="AV149" s="158"/>
      <c r="AW149" s="158"/>
      <c r="AX149" s="158"/>
      <c r="AY149" s="158"/>
    </row>
    <row r="150" spans="1:51" x14ac:dyDescent="0.3">
      <c r="A150" s="154" t="s">
        <v>1258</v>
      </c>
      <c r="B150" s="155" t="s">
        <v>356</v>
      </c>
      <c r="C150" s="155">
        <v>15</v>
      </c>
      <c r="D150" s="155">
        <v>6</v>
      </c>
      <c r="E150" s="156"/>
      <c r="F150" s="154" t="s">
        <v>1259</v>
      </c>
      <c r="G150" s="154" t="s">
        <v>1259</v>
      </c>
      <c r="H150" s="154" t="s">
        <v>1259</v>
      </c>
      <c r="I150" s="154" t="s">
        <v>1259</v>
      </c>
      <c r="J150" s="154" t="s">
        <v>1259</v>
      </c>
      <c r="K150" s="154" t="s">
        <v>1259</v>
      </c>
      <c r="L150" s="154" t="s">
        <v>1259</v>
      </c>
      <c r="M150" s="154" t="s">
        <v>1259</v>
      </c>
      <c r="N150" s="154" t="s">
        <v>1259</v>
      </c>
      <c r="O150" s="154" t="s">
        <v>1259</v>
      </c>
      <c r="P150" s="154" t="s">
        <v>1259</v>
      </c>
      <c r="Q150" s="154" t="s">
        <v>1259</v>
      </c>
      <c r="R150" s="154"/>
      <c r="S150" s="157"/>
      <c r="T150" s="158" t="s">
        <v>351</v>
      </c>
      <c r="U150" s="158" t="s">
        <v>351</v>
      </c>
      <c r="V150" s="158" t="s">
        <v>351</v>
      </c>
      <c r="W150" s="158" t="s">
        <v>351</v>
      </c>
      <c r="X150" s="158" t="s">
        <v>351</v>
      </c>
      <c r="Y150" s="158" t="s">
        <v>351</v>
      </c>
      <c r="Z150" s="158" t="s">
        <v>351</v>
      </c>
      <c r="AA150" s="158" t="s">
        <v>351</v>
      </c>
      <c r="AB150" s="158" t="s">
        <v>351</v>
      </c>
      <c r="AC150" s="158" t="s">
        <v>351</v>
      </c>
      <c r="AD150" s="158" t="s">
        <v>351</v>
      </c>
      <c r="AE150" s="158" t="s">
        <v>351</v>
      </c>
      <c r="AF150" s="157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57"/>
      <c r="AT150" s="158"/>
      <c r="AU150" s="158"/>
      <c r="AV150" s="158"/>
      <c r="AW150" s="158"/>
      <c r="AX150" s="158"/>
      <c r="AY150" s="158"/>
    </row>
    <row r="151" spans="1:51" x14ac:dyDescent="0.3">
      <c r="A151" s="154" t="s">
        <v>1260</v>
      </c>
      <c r="B151" s="155" t="s">
        <v>1261</v>
      </c>
      <c r="C151" s="155">
        <v>15</v>
      </c>
      <c r="D151" s="155">
        <v>8</v>
      </c>
      <c r="E151" s="156"/>
      <c r="F151" s="154" t="s">
        <v>1262</v>
      </c>
      <c r="G151" s="154" t="s">
        <v>1262</v>
      </c>
      <c r="H151" s="154" t="s">
        <v>1263</v>
      </c>
      <c r="I151" s="154" t="s">
        <v>1263</v>
      </c>
      <c r="J151" s="154" t="s">
        <v>1263</v>
      </c>
      <c r="K151" s="154" t="s">
        <v>1263</v>
      </c>
      <c r="L151" s="154" t="s">
        <v>1263</v>
      </c>
      <c r="M151" s="154" t="s">
        <v>1263</v>
      </c>
      <c r="N151" s="154" t="s">
        <v>1263</v>
      </c>
      <c r="O151" s="154" t="s">
        <v>1263</v>
      </c>
      <c r="P151" s="154" t="s">
        <v>1263</v>
      </c>
      <c r="Q151" s="154" t="s">
        <v>1263</v>
      </c>
      <c r="R151" s="154" t="s">
        <v>1108</v>
      </c>
      <c r="S151" s="157"/>
      <c r="T151" s="158" t="s">
        <v>1263</v>
      </c>
      <c r="U151" s="158" t="s">
        <v>1263</v>
      </c>
      <c r="V151" s="158" t="s">
        <v>1264</v>
      </c>
      <c r="W151" s="158" t="s">
        <v>1264</v>
      </c>
      <c r="X151" s="158" t="s">
        <v>1264</v>
      </c>
      <c r="Y151" s="158" t="s">
        <v>1264</v>
      </c>
      <c r="Z151" s="158" t="s">
        <v>1264</v>
      </c>
      <c r="AA151" s="158" t="s">
        <v>1264</v>
      </c>
      <c r="AB151" s="158" t="s">
        <v>1264</v>
      </c>
      <c r="AC151" s="158" t="s">
        <v>1264</v>
      </c>
      <c r="AD151" s="158" t="s">
        <v>1264</v>
      </c>
      <c r="AE151" s="158" t="s">
        <v>1264</v>
      </c>
      <c r="AF151" s="157"/>
      <c r="AG151" s="158" t="s">
        <v>1264</v>
      </c>
      <c r="AH151" s="158" t="s">
        <v>1264</v>
      </c>
      <c r="AI151" s="158"/>
      <c r="AJ151" s="158"/>
      <c r="AK151" s="158"/>
      <c r="AL151" s="158"/>
      <c r="AM151" s="158"/>
      <c r="AN151" s="158"/>
      <c r="AO151" s="158"/>
      <c r="AP151" s="158"/>
      <c r="AQ151" s="158"/>
      <c r="AR151" s="158"/>
      <c r="AS151" s="157"/>
      <c r="AT151" s="158"/>
      <c r="AU151" s="158"/>
      <c r="AV151" s="158"/>
      <c r="AW151" s="158"/>
      <c r="AX151" s="158"/>
      <c r="AY151" s="158"/>
    </row>
    <row r="152" spans="1:51" x14ac:dyDescent="0.3">
      <c r="A152" s="154" t="s">
        <v>1265</v>
      </c>
      <c r="B152" s="155" t="s">
        <v>1266</v>
      </c>
      <c r="C152" s="155">
        <v>15</v>
      </c>
      <c r="D152" s="155">
        <v>8</v>
      </c>
      <c r="E152" s="156" t="s">
        <v>541</v>
      </c>
      <c r="F152" s="154" t="s">
        <v>1267</v>
      </c>
      <c r="G152" s="154" t="s">
        <v>1267</v>
      </c>
      <c r="H152" s="154" t="s">
        <v>1267</v>
      </c>
      <c r="I152" s="154" t="s">
        <v>1267</v>
      </c>
      <c r="J152" s="154" t="s">
        <v>1267</v>
      </c>
      <c r="K152" s="154" t="s">
        <v>1267</v>
      </c>
      <c r="L152" s="154" t="s">
        <v>1267</v>
      </c>
      <c r="M152" s="154" t="s">
        <v>1267</v>
      </c>
      <c r="N152" s="154" t="s">
        <v>1267</v>
      </c>
      <c r="O152" s="154" t="s">
        <v>1267</v>
      </c>
      <c r="P152" s="154" t="s">
        <v>1267</v>
      </c>
      <c r="Q152" s="154" t="s">
        <v>1267</v>
      </c>
      <c r="R152" s="154"/>
      <c r="S152" s="157"/>
      <c r="T152" s="158" t="s">
        <v>1268</v>
      </c>
      <c r="U152" s="158" t="s">
        <v>1268</v>
      </c>
      <c r="V152" s="158" t="s">
        <v>1269</v>
      </c>
      <c r="W152" s="158" t="s">
        <v>1269</v>
      </c>
      <c r="X152" s="158" t="s">
        <v>1269</v>
      </c>
      <c r="Y152" s="158" t="s">
        <v>1269</v>
      </c>
      <c r="Z152" s="158" t="s">
        <v>1269</v>
      </c>
      <c r="AA152" s="158" t="s">
        <v>1269</v>
      </c>
      <c r="AB152" s="158" t="s">
        <v>1269</v>
      </c>
      <c r="AC152" s="158" t="s">
        <v>1269</v>
      </c>
      <c r="AD152" s="158" t="s">
        <v>1269</v>
      </c>
      <c r="AE152" s="158" t="s">
        <v>1269</v>
      </c>
      <c r="AF152" s="157"/>
      <c r="AG152" s="158" t="s">
        <v>1269</v>
      </c>
      <c r="AH152" s="158" t="s">
        <v>1269</v>
      </c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157"/>
      <c r="AT152" s="158"/>
      <c r="AU152" s="158"/>
      <c r="AV152" s="158"/>
      <c r="AW152" s="158"/>
      <c r="AX152" s="158"/>
      <c r="AY152" s="158"/>
    </row>
    <row r="153" spans="1:51" x14ac:dyDescent="0.3">
      <c r="A153" s="184" t="s">
        <v>1270</v>
      </c>
      <c r="B153" s="155" t="s">
        <v>1271</v>
      </c>
      <c r="C153" s="155"/>
      <c r="D153" s="155"/>
      <c r="E153" s="156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7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7"/>
      <c r="AG153" s="158"/>
      <c r="AH153" s="158"/>
      <c r="AI153" s="158"/>
      <c r="AJ153" s="158"/>
      <c r="AK153" s="158"/>
      <c r="AL153" s="158"/>
      <c r="AM153" s="158"/>
      <c r="AN153" s="158"/>
      <c r="AO153" s="158"/>
      <c r="AP153" s="158"/>
      <c r="AQ153" s="158"/>
      <c r="AR153" s="158"/>
      <c r="AS153" s="157"/>
      <c r="AT153" s="158"/>
      <c r="AU153" s="158"/>
      <c r="AV153" s="158"/>
      <c r="AW153" s="158"/>
      <c r="AX153" s="158"/>
      <c r="AY153" s="158"/>
    </row>
    <row r="154" spans="1:51" x14ac:dyDescent="0.3">
      <c r="A154" s="154" t="s">
        <v>1272</v>
      </c>
      <c r="B154" s="155" t="s">
        <v>106</v>
      </c>
      <c r="C154" s="155">
        <v>15</v>
      </c>
      <c r="D154" s="155">
        <v>8</v>
      </c>
      <c r="E154" s="156"/>
      <c r="F154" s="154" t="s">
        <v>1273</v>
      </c>
      <c r="G154" s="154" t="s">
        <v>1274</v>
      </c>
      <c r="H154" s="154" t="s">
        <v>1274</v>
      </c>
      <c r="I154" s="154" t="s">
        <v>1274</v>
      </c>
      <c r="J154" s="154" t="s">
        <v>1274</v>
      </c>
      <c r="K154" s="154" t="s">
        <v>1274</v>
      </c>
      <c r="L154" s="154" t="s">
        <v>1274</v>
      </c>
      <c r="M154" s="154" t="s">
        <v>1274</v>
      </c>
      <c r="N154" s="154" t="s">
        <v>1274</v>
      </c>
      <c r="O154" s="154" t="s">
        <v>1274</v>
      </c>
      <c r="P154" s="154" t="s">
        <v>1274</v>
      </c>
      <c r="Q154" s="154" t="s">
        <v>1274</v>
      </c>
      <c r="R154" s="154" t="s">
        <v>1275</v>
      </c>
      <c r="S154" s="157"/>
      <c r="T154" s="154" t="s">
        <v>1274</v>
      </c>
      <c r="U154" s="158" t="s">
        <v>1276</v>
      </c>
      <c r="V154" s="158" t="s">
        <v>1276</v>
      </c>
      <c r="W154" s="158" t="s">
        <v>1276</v>
      </c>
      <c r="X154" s="158" t="s">
        <v>1276</v>
      </c>
      <c r="Y154" s="158" t="s">
        <v>1277</v>
      </c>
      <c r="Z154" s="158" t="s">
        <v>1277</v>
      </c>
      <c r="AA154" s="158" t="s">
        <v>1277</v>
      </c>
      <c r="AB154" s="158" t="s">
        <v>1277</v>
      </c>
      <c r="AC154" s="158" t="s">
        <v>1278</v>
      </c>
      <c r="AD154" s="158" t="s">
        <v>1278</v>
      </c>
      <c r="AE154" s="158" t="s">
        <v>1278</v>
      </c>
      <c r="AF154" s="157"/>
      <c r="AG154" s="158" t="s">
        <v>403</v>
      </c>
      <c r="AH154" s="47" t="s">
        <v>2525</v>
      </c>
      <c r="AI154" s="158"/>
      <c r="AJ154" s="158"/>
      <c r="AK154" s="158"/>
      <c r="AL154" s="158"/>
      <c r="AM154" s="158"/>
      <c r="AN154" s="158"/>
      <c r="AO154" s="158"/>
      <c r="AP154" s="158"/>
      <c r="AQ154" s="158"/>
      <c r="AR154" s="158"/>
      <c r="AS154" s="157"/>
      <c r="AT154" s="158"/>
      <c r="AU154" s="158"/>
      <c r="AV154" s="158"/>
      <c r="AW154" s="158"/>
      <c r="AX154" s="158"/>
      <c r="AY154" s="158"/>
    </row>
    <row r="155" spans="1:51" x14ac:dyDescent="0.3">
      <c r="A155" s="154" t="s">
        <v>1279</v>
      </c>
      <c r="B155" s="155" t="s">
        <v>1280</v>
      </c>
      <c r="C155" s="155">
        <v>15</v>
      </c>
      <c r="D155" s="155">
        <v>5</v>
      </c>
      <c r="E155" s="156"/>
      <c r="F155" s="154" t="s">
        <v>1281</v>
      </c>
      <c r="G155" s="154" t="s">
        <v>1281</v>
      </c>
      <c r="H155" s="154" t="s">
        <v>1281</v>
      </c>
      <c r="I155" s="154" t="s">
        <v>1282</v>
      </c>
      <c r="J155" s="154" t="s">
        <v>1282</v>
      </c>
      <c r="K155" s="154" t="s">
        <v>1282</v>
      </c>
      <c r="L155" s="154" t="s">
        <v>1282</v>
      </c>
      <c r="M155" s="154" t="s">
        <v>1282</v>
      </c>
      <c r="N155" s="154" t="s">
        <v>1283</v>
      </c>
      <c r="O155" s="154" t="s">
        <v>1283</v>
      </c>
      <c r="P155" s="154" t="s">
        <v>1283</v>
      </c>
      <c r="Q155" s="154" t="s">
        <v>1283</v>
      </c>
      <c r="R155" s="154"/>
      <c r="S155" s="157"/>
      <c r="T155" s="154" t="s">
        <v>1283</v>
      </c>
      <c r="U155" s="158" t="s">
        <v>1284</v>
      </c>
      <c r="V155" s="158" t="s">
        <v>1284</v>
      </c>
      <c r="W155" s="158" t="s">
        <v>1284</v>
      </c>
      <c r="X155" s="158" t="s">
        <v>1284</v>
      </c>
      <c r="Y155" s="158" t="s">
        <v>1284</v>
      </c>
      <c r="Z155" s="158" t="s">
        <v>1285</v>
      </c>
      <c r="AA155" s="158" t="s">
        <v>1285</v>
      </c>
      <c r="AB155" s="158" t="s">
        <v>1285</v>
      </c>
      <c r="AC155" s="158" t="s">
        <v>1285</v>
      </c>
      <c r="AD155" s="158" t="s">
        <v>1285</v>
      </c>
      <c r="AE155" s="158"/>
      <c r="AF155" s="157"/>
      <c r="AG155" s="158"/>
      <c r="AH155" s="158"/>
      <c r="AI155" s="158"/>
      <c r="AJ155" s="158"/>
      <c r="AK155" s="158"/>
      <c r="AL155" s="158"/>
      <c r="AM155" s="158"/>
      <c r="AN155" s="158"/>
      <c r="AO155" s="158"/>
      <c r="AP155" s="158"/>
      <c r="AQ155" s="158"/>
      <c r="AR155" s="158"/>
      <c r="AS155" s="157"/>
      <c r="AT155" s="158"/>
      <c r="AU155" s="158"/>
      <c r="AV155" s="158"/>
      <c r="AW155" s="158"/>
      <c r="AX155" s="158"/>
      <c r="AY155" s="158"/>
    </row>
    <row r="156" spans="1:51" x14ac:dyDescent="0.3">
      <c r="A156" s="184" t="s">
        <v>1286</v>
      </c>
      <c r="B156" s="155" t="s">
        <v>1287</v>
      </c>
      <c r="C156" s="155"/>
      <c r="D156" s="155"/>
      <c r="E156" s="156"/>
      <c r="F156" s="154" t="s">
        <v>1288</v>
      </c>
      <c r="G156" s="154" t="s">
        <v>1288</v>
      </c>
      <c r="H156" s="154" t="s">
        <v>1288</v>
      </c>
      <c r="I156" s="154" t="s">
        <v>1288</v>
      </c>
      <c r="J156" s="154" t="s">
        <v>1288</v>
      </c>
      <c r="K156" s="154" t="s">
        <v>1288</v>
      </c>
      <c r="L156" s="154" t="s">
        <v>1288</v>
      </c>
      <c r="M156" s="154" t="s">
        <v>1289</v>
      </c>
      <c r="N156" s="154" t="s">
        <v>1289</v>
      </c>
      <c r="O156" s="154" t="s">
        <v>1289</v>
      </c>
      <c r="P156" s="154" t="s">
        <v>1290</v>
      </c>
      <c r="Q156" s="154" t="s">
        <v>1290</v>
      </c>
      <c r="R156" s="154"/>
      <c r="S156" s="157"/>
      <c r="T156" s="154" t="s">
        <v>1290</v>
      </c>
      <c r="U156" s="154" t="s">
        <v>1290</v>
      </c>
      <c r="V156" s="154" t="s">
        <v>1290</v>
      </c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7"/>
      <c r="AG156" s="158"/>
      <c r="AH156" s="158"/>
      <c r="AI156" s="158"/>
      <c r="AJ156" s="158"/>
      <c r="AK156" s="158"/>
      <c r="AL156" s="158"/>
      <c r="AM156" s="158"/>
      <c r="AN156" s="158"/>
      <c r="AO156" s="158"/>
      <c r="AP156" s="158"/>
      <c r="AQ156" s="158"/>
      <c r="AR156" s="158"/>
      <c r="AS156" s="157"/>
      <c r="AT156" s="158"/>
      <c r="AU156" s="158"/>
      <c r="AV156" s="158"/>
      <c r="AW156" s="158"/>
      <c r="AX156" s="158"/>
      <c r="AY156" s="158"/>
    </row>
    <row r="157" spans="1:51" x14ac:dyDescent="0.3">
      <c r="A157" s="184" t="s">
        <v>1291</v>
      </c>
      <c r="B157" s="155" t="s">
        <v>1292</v>
      </c>
      <c r="C157" s="155"/>
      <c r="D157" s="155"/>
      <c r="E157" s="156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7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7"/>
      <c r="AG157" s="158"/>
      <c r="AH157" s="158"/>
      <c r="AI157" s="158"/>
      <c r="AJ157" s="158"/>
      <c r="AK157" s="158"/>
      <c r="AL157" s="158"/>
      <c r="AM157" s="158"/>
      <c r="AN157" s="158"/>
      <c r="AO157" s="158"/>
      <c r="AP157" s="158"/>
      <c r="AQ157" s="158"/>
      <c r="AR157" s="158"/>
      <c r="AS157" s="157"/>
      <c r="AT157" s="158"/>
      <c r="AU157" s="158"/>
      <c r="AV157" s="158"/>
      <c r="AW157" s="158"/>
      <c r="AX157" s="158"/>
      <c r="AY157" s="158"/>
    </row>
    <row r="158" spans="1:51" x14ac:dyDescent="0.3">
      <c r="A158" s="154" t="s">
        <v>1293</v>
      </c>
      <c r="B158" s="155" t="s">
        <v>1294</v>
      </c>
      <c r="C158" s="155">
        <v>15</v>
      </c>
      <c r="D158" s="155">
        <v>12</v>
      </c>
      <c r="E158" s="156"/>
      <c r="F158" s="154" t="s">
        <v>1295</v>
      </c>
      <c r="G158" s="154" t="s">
        <v>1295</v>
      </c>
      <c r="H158" s="154" t="s">
        <v>1295</v>
      </c>
      <c r="I158" s="154" t="s">
        <v>1295</v>
      </c>
      <c r="J158" s="154" t="s">
        <v>1295</v>
      </c>
      <c r="K158" s="154" t="s">
        <v>1295</v>
      </c>
      <c r="L158" s="154" t="s">
        <v>1296</v>
      </c>
      <c r="M158" s="154" t="s">
        <v>1296</v>
      </c>
      <c r="N158" s="154" t="s">
        <v>1296</v>
      </c>
      <c r="O158" s="154" t="s">
        <v>1296</v>
      </c>
      <c r="P158" s="154" t="s">
        <v>1296</v>
      </c>
      <c r="Q158" s="154" t="s">
        <v>1296</v>
      </c>
      <c r="R158" s="154" t="s">
        <v>546</v>
      </c>
      <c r="S158" s="157"/>
      <c r="T158" s="158" t="s">
        <v>1296</v>
      </c>
      <c r="U158" s="158" t="s">
        <v>1296</v>
      </c>
      <c r="V158" s="158" t="s">
        <v>1296</v>
      </c>
      <c r="W158" s="158" t="s">
        <v>1296</v>
      </c>
      <c r="X158" s="158" t="s">
        <v>1296</v>
      </c>
      <c r="Y158" s="158" t="s">
        <v>1296</v>
      </c>
      <c r="Z158" s="158" t="s">
        <v>1297</v>
      </c>
      <c r="AA158" s="158" t="s">
        <v>1297</v>
      </c>
      <c r="AB158" s="158" t="s">
        <v>1297</v>
      </c>
      <c r="AC158" s="158" t="s">
        <v>1297</v>
      </c>
      <c r="AD158" s="158" t="s">
        <v>1297</v>
      </c>
      <c r="AE158" s="158" t="s">
        <v>1297</v>
      </c>
      <c r="AF158" s="157"/>
      <c r="AG158" s="158" t="s">
        <v>1297</v>
      </c>
      <c r="AH158" s="158" t="s">
        <v>1297</v>
      </c>
      <c r="AI158" s="158" t="s">
        <v>1297</v>
      </c>
      <c r="AJ158" s="158" t="s">
        <v>1297</v>
      </c>
      <c r="AK158" s="158" t="s">
        <v>1297</v>
      </c>
      <c r="AL158" s="158" t="s">
        <v>1297</v>
      </c>
      <c r="AM158" s="158"/>
      <c r="AN158" s="158"/>
      <c r="AO158" s="158"/>
      <c r="AP158" s="158"/>
      <c r="AQ158" s="158"/>
      <c r="AR158" s="158"/>
      <c r="AS158" s="157"/>
      <c r="AT158" s="158"/>
      <c r="AU158" s="158"/>
      <c r="AV158" s="158"/>
      <c r="AW158" s="158"/>
      <c r="AX158" s="158"/>
      <c r="AY158" s="158"/>
    </row>
    <row r="159" spans="1:51" x14ac:dyDescent="0.3">
      <c r="A159" s="184" t="s">
        <v>1298</v>
      </c>
      <c r="B159" s="155" t="s">
        <v>1299</v>
      </c>
      <c r="C159" s="155"/>
      <c r="D159" s="155"/>
      <c r="E159" s="156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7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7"/>
      <c r="AG159" s="158"/>
      <c r="AH159" s="158"/>
      <c r="AI159" s="158"/>
      <c r="AJ159" s="158"/>
      <c r="AK159" s="158"/>
      <c r="AL159" s="158"/>
      <c r="AM159" s="158"/>
      <c r="AN159" s="158"/>
      <c r="AO159" s="158"/>
      <c r="AP159" s="158"/>
      <c r="AQ159" s="158"/>
      <c r="AR159" s="158"/>
      <c r="AS159" s="157"/>
      <c r="AT159" s="158"/>
      <c r="AU159" s="158"/>
      <c r="AV159" s="158"/>
      <c r="AW159" s="158"/>
      <c r="AX159" s="158"/>
      <c r="AY159" s="158"/>
    </row>
    <row r="160" spans="1:51" x14ac:dyDescent="0.3">
      <c r="A160" s="154" t="s">
        <v>1300</v>
      </c>
      <c r="B160" s="155" t="s">
        <v>62</v>
      </c>
      <c r="C160" s="155">
        <v>15</v>
      </c>
      <c r="D160" s="155">
        <v>7</v>
      </c>
      <c r="E160" s="156"/>
      <c r="F160" s="165" t="s">
        <v>1301</v>
      </c>
      <c r="G160" s="165" t="s">
        <v>1301</v>
      </c>
      <c r="H160" s="165" t="s">
        <v>1301</v>
      </c>
      <c r="I160" s="165" t="s">
        <v>1301</v>
      </c>
      <c r="J160" s="165" t="s">
        <v>1301</v>
      </c>
      <c r="K160" s="165" t="s">
        <v>1301</v>
      </c>
      <c r="L160" s="165" t="s">
        <v>1301</v>
      </c>
      <c r="M160" s="165" t="s">
        <v>1301</v>
      </c>
      <c r="N160" s="165" t="s">
        <v>1301</v>
      </c>
      <c r="O160" s="165" t="s">
        <v>1301</v>
      </c>
      <c r="P160" s="165" t="s">
        <v>1301</v>
      </c>
      <c r="Q160" s="165" t="s">
        <v>1301</v>
      </c>
      <c r="R160" s="154"/>
      <c r="S160" s="157"/>
      <c r="T160" s="165" t="s">
        <v>1301</v>
      </c>
      <c r="U160" s="165" t="s">
        <v>1301</v>
      </c>
      <c r="V160" s="158" t="s">
        <v>1302</v>
      </c>
      <c r="W160" s="158" t="s">
        <v>1302</v>
      </c>
      <c r="X160" s="158" t="s">
        <v>1302</v>
      </c>
      <c r="Y160" s="158" t="s">
        <v>1303</v>
      </c>
      <c r="Z160" s="158" t="s">
        <v>1304</v>
      </c>
      <c r="AA160" s="158" t="s">
        <v>1305</v>
      </c>
      <c r="AB160" s="158" t="s">
        <v>1306</v>
      </c>
      <c r="AC160" s="158" t="s">
        <v>1307</v>
      </c>
      <c r="AD160" s="158" t="s">
        <v>1308</v>
      </c>
      <c r="AE160" s="158" t="s">
        <v>404</v>
      </c>
      <c r="AF160" s="157"/>
      <c r="AG160" s="47" t="s">
        <v>2526</v>
      </c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57"/>
      <c r="AT160" s="158"/>
      <c r="AU160" s="158"/>
      <c r="AV160" s="158"/>
      <c r="AW160" s="158"/>
      <c r="AX160" s="158"/>
      <c r="AY160" s="158"/>
    </row>
    <row r="161" spans="1:51" x14ac:dyDescent="0.3">
      <c r="A161" s="154" t="s">
        <v>1309</v>
      </c>
      <c r="B161" s="155" t="s">
        <v>1310</v>
      </c>
      <c r="C161" s="155">
        <v>15</v>
      </c>
      <c r="D161" s="155">
        <v>6</v>
      </c>
      <c r="E161" s="156" t="s">
        <v>541</v>
      </c>
      <c r="F161" s="154" t="s">
        <v>1311</v>
      </c>
      <c r="G161" s="154" t="s">
        <v>1311</v>
      </c>
      <c r="H161" s="154" t="s">
        <v>1311</v>
      </c>
      <c r="I161" s="154" t="s">
        <v>1311</v>
      </c>
      <c r="J161" s="154" t="s">
        <v>1311</v>
      </c>
      <c r="K161" s="154" t="s">
        <v>1312</v>
      </c>
      <c r="L161" s="154" t="s">
        <v>1312</v>
      </c>
      <c r="M161" s="154" t="s">
        <v>1312</v>
      </c>
      <c r="N161" s="154" t="s">
        <v>1312</v>
      </c>
      <c r="O161" s="154" t="s">
        <v>1312</v>
      </c>
      <c r="P161" s="154" t="s">
        <v>1313</v>
      </c>
      <c r="Q161" s="154" t="s">
        <v>1313</v>
      </c>
      <c r="R161" s="154"/>
      <c r="S161" s="157"/>
      <c r="T161" s="158" t="s">
        <v>1314</v>
      </c>
      <c r="U161" s="158" t="s">
        <v>1314</v>
      </c>
      <c r="V161" s="158" t="s">
        <v>1314</v>
      </c>
      <c r="W161" s="158" t="s">
        <v>1314</v>
      </c>
      <c r="X161" s="158" t="s">
        <v>1314</v>
      </c>
      <c r="Y161" s="158" t="s">
        <v>1314</v>
      </c>
      <c r="Z161" s="158" t="s">
        <v>1315</v>
      </c>
      <c r="AA161" s="158" t="s">
        <v>1315</v>
      </c>
      <c r="AB161" s="158" t="s">
        <v>1315</v>
      </c>
      <c r="AC161" s="158" t="s">
        <v>1315</v>
      </c>
      <c r="AD161" s="158" t="s">
        <v>1315</v>
      </c>
      <c r="AE161" s="158" t="s">
        <v>1315</v>
      </c>
      <c r="AF161" s="157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57"/>
      <c r="AT161" s="158"/>
      <c r="AU161" s="158"/>
      <c r="AV161" s="158"/>
      <c r="AW161" s="158"/>
      <c r="AX161" s="158"/>
      <c r="AY161" s="158"/>
    </row>
    <row r="162" spans="1:51" x14ac:dyDescent="0.3">
      <c r="A162" s="154" t="s">
        <v>1316</v>
      </c>
      <c r="B162" s="155" t="s">
        <v>1317</v>
      </c>
      <c r="C162" s="155">
        <v>15</v>
      </c>
      <c r="D162" s="155">
        <v>6</v>
      </c>
      <c r="E162" s="156"/>
      <c r="F162" s="154" t="s">
        <v>1318</v>
      </c>
      <c r="G162" s="154" t="s">
        <v>1319</v>
      </c>
      <c r="H162" s="154" t="s">
        <v>1319</v>
      </c>
      <c r="I162" s="154" t="s">
        <v>1319</v>
      </c>
      <c r="J162" s="154" t="s">
        <v>1319</v>
      </c>
      <c r="K162" s="154" t="s">
        <v>1319</v>
      </c>
      <c r="L162" s="154" t="s">
        <v>1319</v>
      </c>
      <c r="P162" s="154"/>
      <c r="Q162" s="154"/>
      <c r="R162" s="154"/>
      <c r="S162" s="157"/>
      <c r="T162" s="158"/>
      <c r="U162" s="158"/>
      <c r="V162" s="158" t="s">
        <v>1320</v>
      </c>
      <c r="W162" s="158" t="s">
        <v>1320</v>
      </c>
      <c r="X162" s="158" t="s">
        <v>1320</v>
      </c>
      <c r="Y162" s="158" t="s">
        <v>1321</v>
      </c>
      <c r="Z162" s="158" t="s">
        <v>1321</v>
      </c>
      <c r="AA162" s="158" t="s">
        <v>1321</v>
      </c>
      <c r="AB162" s="158" t="s">
        <v>1321</v>
      </c>
      <c r="AC162" s="158" t="s">
        <v>1321</v>
      </c>
      <c r="AD162" s="158" t="s">
        <v>1321</v>
      </c>
      <c r="AE162" s="154" t="s">
        <v>2546</v>
      </c>
      <c r="AF162" s="157"/>
      <c r="AG162" s="154" t="s">
        <v>2546</v>
      </c>
      <c r="AH162" s="154" t="s">
        <v>2546</v>
      </c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57"/>
      <c r="AT162" s="158"/>
      <c r="AU162" s="158"/>
      <c r="AV162" s="158"/>
      <c r="AW162" s="158"/>
      <c r="AX162" s="158"/>
      <c r="AY162" s="158"/>
    </row>
    <row r="163" spans="1:51" x14ac:dyDescent="0.3">
      <c r="A163" s="154" t="s">
        <v>1322</v>
      </c>
      <c r="B163" s="155" t="s">
        <v>104</v>
      </c>
      <c r="C163" s="155">
        <v>15</v>
      </c>
      <c r="D163" s="155">
        <v>12</v>
      </c>
      <c r="E163" s="156" t="s">
        <v>541</v>
      </c>
      <c r="F163" s="154" t="s">
        <v>1323</v>
      </c>
      <c r="G163" s="154" t="s">
        <v>1323</v>
      </c>
      <c r="H163" s="154" t="s">
        <v>1323</v>
      </c>
      <c r="I163" s="154" t="s">
        <v>1324</v>
      </c>
      <c r="J163" s="154" t="s">
        <v>1324</v>
      </c>
      <c r="K163" s="154" t="s">
        <v>1324</v>
      </c>
      <c r="L163" s="154" t="s">
        <v>1324</v>
      </c>
      <c r="M163" s="154" t="s">
        <v>1324</v>
      </c>
      <c r="N163" s="154" t="s">
        <v>1324</v>
      </c>
      <c r="O163" s="154" t="s">
        <v>1325</v>
      </c>
      <c r="P163" s="154" t="s">
        <v>1325</v>
      </c>
      <c r="Q163" s="154" t="s">
        <v>1325</v>
      </c>
      <c r="R163" s="154"/>
      <c r="S163" s="157"/>
      <c r="T163" s="154" t="s">
        <v>1325</v>
      </c>
      <c r="U163" s="154" t="s">
        <v>1325</v>
      </c>
      <c r="V163" s="154" t="s">
        <v>1325</v>
      </c>
      <c r="W163" s="158" t="s">
        <v>1326</v>
      </c>
      <c r="X163" s="158" t="s">
        <v>1326</v>
      </c>
      <c r="Y163" s="158" t="s">
        <v>1326</v>
      </c>
      <c r="Z163" s="158" t="s">
        <v>1326</v>
      </c>
      <c r="AA163" s="158" t="s">
        <v>1326</v>
      </c>
      <c r="AB163" s="158" t="s">
        <v>1326</v>
      </c>
      <c r="AC163" s="158" t="s">
        <v>1326</v>
      </c>
      <c r="AD163" s="158" t="s">
        <v>1326</v>
      </c>
      <c r="AE163" s="158" t="s">
        <v>1326</v>
      </c>
      <c r="AF163" s="157"/>
      <c r="AG163" s="158" t="s">
        <v>308</v>
      </c>
      <c r="AH163" s="158" t="s">
        <v>308</v>
      </c>
      <c r="AI163" s="158" t="s">
        <v>308</v>
      </c>
      <c r="AJ163" s="158" t="s">
        <v>308</v>
      </c>
      <c r="AK163" s="158" t="s">
        <v>308</v>
      </c>
      <c r="AL163" s="158" t="s">
        <v>308</v>
      </c>
      <c r="AM163" s="158"/>
      <c r="AN163" s="158"/>
      <c r="AO163" s="158"/>
      <c r="AP163" s="158"/>
      <c r="AQ163" s="158"/>
      <c r="AR163" s="158"/>
      <c r="AS163" s="157"/>
      <c r="AT163" s="158"/>
      <c r="AU163" s="158"/>
      <c r="AV163" s="158"/>
      <c r="AW163" s="158"/>
      <c r="AX163" s="158"/>
      <c r="AY163" s="158"/>
    </row>
    <row r="164" spans="1:51" x14ac:dyDescent="0.3">
      <c r="A164" s="154" t="s">
        <v>1327</v>
      </c>
      <c r="B164" s="155" t="s">
        <v>1328</v>
      </c>
      <c r="C164" s="155">
        <v>15</v>
      </c>
      <c r="D164" s="155">
        <v>12</v>
      </c>
      <c r="E164" s="156"/>
      <c r="F164" s="154" t="s">
        <v>1329</v>
      </c>
      <c r="G164" s="154" t="s">
        <v>1329</v>
      </c>
      <c r="H164" s="154" t="s">
        <v>1329</v>
      </c>
      <c r="I164" s="154" t="s">
        <v>1329</v>
      </c>
      <c r="J164" s="154" t="s">
        <v>1329</v>
      </c>
      <c r="K164" s="154" t="s">
        <v>1329</v>
      </c>
      <c r="L164" s="154" t="s">
        <v>1330</v>
      </c>
      <c r="M164" s="154" t="s">
        <v>1330</v>
      </c>
      <c r="N164" s="154" t="s">
        <v>1330</v>
      </c>
      <c r="O164" s="154" t="s">
        <v>1330</v>
      </c>
      <c r="P164" s="154" t="s">
        <v>1330</v>
      </c>
      <c r="Q164" s="154" t="s">
        <v>1330</v>
      </c>
      <c r="R164" s="154" t="s">
        <v>546</v>
      </c>
      <c r="S164" s="157"/>
      <c r="T164" s="158" t="s">
        <v>1330</v>
      </c>
      <c r="U164" s="158" t="s">
        <v>1330</v>
      </c>
      <c r="V164" s="158" t="s">
        <v>1330</v>
      </c>
      <c r="W164" s="158" t="s">
        <v>1330</v>
      </c>
      <c r="X164" s="158" t="s">
        <v>1330</v>
      </c>
      <c r="Y164" s="158" t="s">
        <v>1330</v>
      </c>
      <c r="Z164" s="158" t="s">
        <v>1331</v>
      </c>
      <c r="AA164" s="158" t="s">
        <v>1331</v>
      </c>
      <c r="AB164" s="158" t="s">
        <v>1331</v>
      </c>
      <c r="AC164" s="158" t="s">
        <v>1331</v>
      </c>
      <c r="AD164" s="158" t="s">
        <v>1331</v>
      </c>
      <c r="AE164" s="158" t="s">
        <v>1331</v>
      </c>
      <c r="AF164" s="157"/>
      <c r="AG164" s="158" t="s">
        <v>1331</v>
      </c>
      <c r="AH164" s="158" t="s">
        <v>1331</v>
      </c>
      <c r="AI164" s="158" t="s">
        <v>1331</v>
      </c>
      <c r="AJ164" s="158" t="s">
        <v>1331</v>
      </c>
      <c r="AK164" s="158" t="s">
        <v>1331</v>
      </c>
      <c r="AL164" s="158" t="s">
        <v>1331</v>
      </c>
      <c r="AM164" s="158"/>
      <c r="AN164" s="158"/>
      <c r="AO164" s="158"/>
      <c r="AP164" s="158"/>
      <c r="AQ164" s="158"/>
      <c r="AR164" s="158"/>
      <c r="AS164" s="157"/>
      <c r="AT164" s="158"/>
      <c r="AU164" s="158"/>
      <c r="AV164" s="158"/>
      <c r="AW164" s="158"/>
      <c r="AX164" s="158"/>
      <c r="AY164" s="158"/>
    </row>
    <row r="165" spans="1:51" x14ac:dyDescent="0.3">
      <c r="A165" s="154" t="s">
        <v>1332</v>
      </c>
      <c r="B165" s="155" t="s">
        <v>1333</v>
      </c>
      <c r="C165" s="155">
        <v>15</v>
      </c>
      <c r="D165" s="155">
        <v>3</v>
      </c>
      <c r="E165" s="156" t="s">
        <v>541</v>
      </c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 t="s">
        <v>1334</v>
      </c>
      <c r="R165" s="154" t="s">
        <v>1335</v>
      </c>
      <c r="S165" s="157"/>
      <c r="T165" s="154" t="s">
        <v>1334</v>
      </c>
      <c r="U165" s="154" t="s">
        <v>1334</v>
      </c>
      <c r="V165" s="154" t="s">
        <v>1334</v>
      </c>
      <c r="W165" s="154" t="s">
        <v>1334</v>
      </c>
      <c r="X165" s="158" t="s">
        <v>1336</v>
      </c>
      <c r="Y165" s="158" t="s">
        <v>1336</v>
      </c>
      <c r="Z165" s="158" t="s">
        <v>1336</v>
      </c>
      <c r="AA165" s="158" t="s">
        <v>1336</v>
      </c>
      <c r="AB165" s="158" t="s">
        <v>1336</v>
      </c>
      <c r="AC165" s="158"/>
      <c r="AD165" s="158"/>
      <c r="AE165" s="158"/>
      <c r="AF165" s="157"/>
      <c r="AG165" s="158"/>
      <c r="AH165" s="158"/>
      <c r="AI165" s="158"/>
      <c r="AJ165" s="158"/>
      <c r="AK165" s="158"/>
      <c r="AL165" s="158"/>
      <c r="AM165" s="158"/>
      <c r="AN165" s="158"/>
      <c r="AO165" s="158"/>
      <c r="AP165" s="158"/>
      <c r="AQ165" s="158"/>
      <c r="AR165" s="158"/>
      <c r="AS165" s="157"/>
      <c r="AT165" s="158"/>
      <c r="AU165" s="158"/>
      <c r="AV165" s="158"/>
      <c r="AW165" s="158"/>
      <c r="AX165" s="158"/>
      <c r="AY165" s="158"/>
    </row>
    <row r="166" spans="1:51" x14ac:dyDescent="0.3">
      <c r="A166" s="184" t="s">
        <v>1337</v>
      </c>
      <c r="B166" s="155" t="s">
        <v>1338</v>
      </c>
      <c r="C166" s="155"/>
      <c r="D166" s="155"/>
      <c r="E166" s="156"/>
      <c r="F166" s="154" t="s">
        <v>1339</v>
      </c>
      <c r="G166" s="154" t="s">
        <v>1340</v>
      </c>
      <c r="H166" s="154" t="s">
        <v>1340</v>
      </c>
      <c r="I166" s="154" t="s">
        <v>1340</v>
      </c>
      <c r="J166" s="154" t="s">
        <v>1341</v>
      </c>
      <c r="K166" s="154" t="s">
        <v>1341</v>
      </c>
      <c r="L166" s="154" t="s">
        <v>1341</v>
      </c>
      <c r="M166" s="154" t="s">
        <v>1342</v>
      </c>
      <c r="N166" s="154" t="s">
        <v>1342</v>
      </c>
      <c r="O166" s="154" t="s">
        <v>1342</v>
      </c>
      <c r="P166" s="154" t="s">
        <v>1342</v>
      </c>
      <c r="Q166" s="154" t="s">
        <v>1342</v>
      </c>
      <c r="R166" s="154"/>
      <c r="S166" s="157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7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/>
      <c r="AQ166" s="158"/>
      <c r="AR166" s="158"/>
      <c r="AS166" s="157"/>
      <c r="AT166" s="158"/>
      <c r="AU166" s="158"/>
      <c r="AV166" s="158"/>
      <c r="AW166" s="158"/>
      <c r="AX166" s="158"/>
      <c r="AY166" s="158"/>
    </row>
    <row r="167" spans="1:51" x14ac:dyDescent="0.3">
      <c r="A167" s="184" t="s">
        <v>1343</v>
      </c>
      <c r="B167" s="155" t="s">
        <v>1344</v>
      </c>
      <c r="C167" s="155"/>
      <c r="D167" s="155"/>
      <c r="E167" s="156"/>
      <c r="F167" s="164" t="s">
        <v>1345</v>
      </c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7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7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/>
      <c r="AQ167" s="158"/>
      <c r="AR167" s="158"/>
      <c r="AS167" s="157"/>
      <c r="AT167" s="158"/>
      <c r="AU167" s="158"/>
      <c r="AV167" s="158"/>
      <c r="AW167" s="158"/>
      <c r="AX167" s="158"/>
      <c r="AY167" s="158"/>
    </row>
    <row r="168" spans="1:51" x14ac:dyDescent="0.3">
      <c r="A168" s="184" t="s">
        <v>1346</v>
      </c>
      <c r="B168" s="155" t="s">
        <v>1347</v>
      </c>
      <c r="C168" s="155"/>
      <c r="D168" s="155"/>
      <c r="E168" s="156"/>
      <c r="F168" s="158" t="s">
        <v>1348</v>
      </c>
      <c r="G168" s="158" t="s">
        <v>1348</v>
      </c>
      <c r="H168" s="158" t="s">
        <v>1348</v>
      </c>
      <c r="I168" s="158" t="s">
        <v>1348</v>
      </c>
      <c r="J168" s="158" t="s">
        <v>1348</v>
      </c>
      <c r="K168" s="158" t="s">
        <v>1348</v>
      </c>
      <c r="L168" s="158" t="s">
        <v>1348</v>
      </c>
      <c r="M168" s="158" t="s">
        <v>1348</v>
      </c>
      <c r="N168" s="158" t="s">
        <v>1348</v>
      </c>
      <c r="O168" s="158" t="s">
        <v>1348</v>
      </c>
      <c r="P168" s="158" t="s">
        <v>1348</v>
      </c>
      <c r="Q168" s="158" t="s">
        <v>1348</v>
      </c>
      <c r="R168" s="158"/>
      <c r="S168" s="157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7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/>
      <c r="AQ168" s="158"/>
      <c r="AR168" s="158"/>
      <c r="AS168" s="157"/>
      <c r="AT168" s="158"/>
      <c r="AU168" s="158"/>
      <c r="AV168" s="158"/>
      <c r="AW168" s="158"/>
      <c r="AX168" s="158"/>
      <c r="AY168" s="158"/>
    </row>
    <row r="169" spans="1:51" x14ac:dyDescent="0.3">
      <c r="A169" s="154" t="s">
        <v>1349</v>
      </c>
      <c r="B169" s="155" t="s">
        <v>40</v>
      </c>
      <c r="C169" s="155">
        <v>15</v>
      </c>
      <c r="D169" s="155">
        <v>8</v>
      </c>
      <c r="E169" s="156" t="s">
        <v>541</v>
      </c>
      <c r="F169" s="158" t="s">
        <v>1350</v>
      </c>
      <c r="G169" s="158" t="s">
        <v>1350</v>
      </c>
      <c r="H169" s="158" t="s">
        <v>1350</v>
      </c>
      <c r="I169" s="158" t="s">
        <v>1351</v>
      </c>
      <c r="J169" s="158" t="s">
        <v>1351</v>
      </c>
      <c r="K169" s="158" t="s">
        <v>1351</v>
      </c>
      <c r="L169" s="158" t="s">
        <v>1352</v>
      </c>
      <c r="M169" s="158" t="s">
        <v>1352</v>
      </c>
      <c r="N169" s="158" t="s">
        <v>1352</v>
      </c>
      <c r="O169" s="158" t="s">
        <v>1353</v>
      </c>
      <c r="P169" s="158" t="s">
        <v>1354</v>
      </c>
      <c r="Q169" s="158" t="s">
        <v>1355</v>
      </c>
      <c r="R169" s="158"/>
      <c r="S169" s="157"/>
      <c r="T169" s="158" t="s">
        <v>1356</v>
      </c>
      <c r="U169" s="158" t="s">
        <v>1357</v>
      </c>
      <c r="V169" s="158" t="s">
        <v>1358</v>
      </c>
      <c r="W169" s="158" t="s">
        <v>1359</v>
      </c>
      <c r="X169" s="158" t="s">
        <v>1360</v>
      </c>
      <c r="Y169" s="158" t="s">
        <v>1361</v>
      </c>
      <c r="Z169" s="158" t="s">
        <v>1361</v>
      </c>
      <c r="AA169" s="158" t="s">
        <v>1361</v>
      </c>
      <c r="AB169" s="158" t="s">
        <v>1362</v>
      </c>
      <c r="AC169" s="158" t="s">
        <v>1363</v>
      </c>
      <c r="AD169" s="158" t="s">
        <v>1364</v>
      </c>
      <c r="AE169" s="158" t="s">
        <v>1365</v>
      </c>
      <c r="AF169" s="157"/>
      <c r="AG169" s="158" t="s">
        <v>302</v>
      </c>
      <c r="AH169" s="158" t="s">
        <v>458</v>
      </c>
      <c r="AI169" s="158"/>
      <c r="AJ169" s="158"/>
      <c r="AK169" s="158"/>
      <c r="AL169" s="158"/>
      <c r="AM169" s="158"/>
      <c r="AN169" s="158"/>
      <c r="AO169" s="158"/>
      <c r="AP169" s="158"/>
      <c r="AQ169" s="158"/>
      <c r="AR169" s="158"/>
      <c r="AS169" s="157"/>
      <c r="AT169" s="158"/>
      <c r="AU169" s="158"/>
      <c r="AV169" s="158"/>
      <c r="AW169" s="158"/>
      <c r="AX169" s="158"/>
      <c r="AY169" s="158"/>
    </row>
    <row r="170" spans="1:51" x14ac:dyDescent="0.3">
      <c r="A170" s="184" t="s">
        <v>1366</v>
      </c>
      <c r="B170" s="155" t="s">
        <v>1367</v>
      </c>
      <c r="C170" s="155"/>
      <c r="D170" s="155"/>
      <c r="E170" s="156"/>
      <c r="F170" s="158"/>
      <c r="G170" s="158"/>
      <c r="H170" s="158" t="s">
        <v>2635</v>
      </c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7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  <c r="AF170" s="157"/>
      <c r="AG170" s="158"/>
      <c r="AH170" s="158"/>
      <c r="AI170" s="158"/>
      <c r="AJ170" s="158"/>
      <c r="AK170" s="158"/>
      <c r="AL170" s="158"/>
      <c r="AM170" s="158"/>
      <c r="AN170" s="158"/>
      <c r="AO170" s="158"/>
      <c r="AP170" s="158"/>
      <c r="AQ170" s="158"/>
      <c r="AR170" s="158"/>
      <c r="AS170" s="157"/>
      <c r="AT170" s="158"/>
      <c r="AU170" s="158"/>
      <c r="AV170" s="158"/>
      <c r="AW170" s="158"/>
      <c r="AX170" s="158"/>
      <c r="AY170" s="158"/>
    </row>
    <row r="171" spans="1:51" x14ac:dyDescent="0.3">
      <c r="A171" s="154" t="s">
        <v>1368</v>
      </c>
      <c r="B171" s="155" t="s">
        <v>499</v>
      </c>
      <c r="C171" s="155">
        <v>15</v>
      </c>
      <c r="D171" s="155">
        <v>11</v>
      </c>
      <c r="E171" s="156" t="s">
        <v>541</v>
      </c>
      <c r="F171" s="158"/>
      <c r="G171" s="158"/>
      <c r="H171" s="158" t="s">
        <v>1369</v>
      </c>
      <c r="I171" s="158" t="s">
        <v>1369</v>
      </c>
      <c r="J171" s="158" t="s">
        <v>1369</v>
      </c>
      <c r="K171" s="158" t="s">
        <v>1370</v>
      </c>
      <c r="L171" s="158" t="s">
        <v>1370</v>
      </c>
      <c r="M171" s="158" t="s">
        <v>1370</v>
      </c>
      <c r="N171" s="158" t="s">
        <v>1371</v>
      </c>
      <c r="O171" s="158" t="s">
        <v>1371</v>
      </c>
      <c r="P171" s="158" t="s">
        <v>1371</v>
      </c>
      <c r="Q171" s="158" t="s">
        <v>1372</v>
      </c>
      <c r="R171" s="158" t="s">
        <v>1108</v>
      </c>
      <c r="S171" s="157"/>
      <c r="T171" s="158" t="s">
        <v>1372</v>
      </c>
      <c r="U171" s="158" t="s">
        <v>1372</v>
      </c>
      <c r="V171" s="158" t="s">
        <v>1373</v>
      </c>
      <c r="W171" s="158" t="s">
        <v>1373</v>
      </c>
      <c r="X171" s="158" t="s">
        <v>1373</v>
      </c>
      <c r="Y171" s="158" t="s">
        <v>1374</v>
      </c>
      <c r="Z171" s="158" t="s">
        <v>1374</v>
      </c>
      <c r="AA171" s="158" t="s">
        <v>1374</v>
      </c>
      <c r="AB171" s="158" t="s">
        <v>1375</v>
      </c>
      <c r="AC171" s="158" t="s">
        <v>1375</v>
      </c>
      <c r="AD171" s="158" t="s">
        <v>1375</v>
      </c>
      <c r="AE171" s="158" t="s">
        <v>1376</v>
      </c>
      <c r="AF171" s="157"/>
      <c r="AG171" s="158" t="s">
        <v>1376</v>
      </c>
      <c r="AH171" s="158" t="s">
        <v>1376</v>
      </c>
      <c r="AI171" s="47" t="s">
        <v>2527</v>
      </c>
      <c r="AJ171" s="47" t="s">
        <v>2527</v>
      </c>
      <c r="AK171" s="47" t="s">
        <v>2527</v>
      </c>
      <c r="AL171" s="158"/>
      <c r="AM171" s="158"/>
      <c r="AN171" s="158"/>
      <c r="AO171" s="158"/>
      <c r="AP171" s="158"/>
      <c r="AQ171" s="158"/>
      <c r="AR171" s="158"/>
      <c r="AS171" s="157"/>
      <c r="AT171" s="158"/>
      <c r="AU171" s="158"/>
      <c r="AV171" s="158"/>
      <c r="AW171" s="158"/>
      <c r="AX171" s="158"/>
      <c r="AY171" s="158"/>
    </row>
    <row r="172" spans="1:51" x14ac:dyDescent="0.3">
      <c r="A172" s="154" t="s">
        <v>1377</v>
      </c>
      <c r="B172" s="155" t="s">
        <v>1378</v>
      </c>
      <c r="C172" s="155">
        <v>15</v>
      </c>
      <c r="D172" s="155">
        <v>12</v>
      </c>
      <c r="E172" s="156"/>
      <c r="F172" s="154" t="s">
        <v>1379</v>
      </c>
      <c r="G172" s="154" t="s">
        <v>1379</v>
      </c>
      <c r="H172" s="154" t="s">
        <v>1379</v>
      </c>
      <c r="I172" s="154" t="s">
        <v>1379</v>
      </c>
      <c r="J172" s="154" t="s">
        <v>1379</v>
      </c>
      <c r="K172" s="154" t="s">
        <v>1379</v>
      </c>
      <c r="L172" s="154" t="s">
        <v>1380</v>
      </c>
      <c r="M172" s="154" t="s">
        <v>1380</v>
      </c>
      <c r="N172" s="154" t="s">
        <v>1380</v>
      </c>
      <c r="O172" s="154" t="s">
        <v>1380</v>
      </c>
      <c r="P172" s="154" t="s">
        <v>1380</v>
      </c>
      <c r="Q172" s="158" t="s">
        <v>1380</v>
      </c>
      <c r="R172" s="158" t="s">
        <v>546</v>
      </c>
      <c r="S172" s="157"/>
      <c r="T172" s="158" t="s">
        <v>1380</v>
      </c>
      <c r="U172" s="158" t="s">
        <v>1380</v>
      </c>
      <c r="V172" s="158" t="s">
        <v>1380</v>
      </c>
      <c r="W172" s="158" t="s">
        <v>1380</v>
      </c>
      <c r="X172" s="158" t="s">
        <v>1380</v>
      </c>
      <c r="Y172" s="158" t="s">
        <v>1380</v>
      </c>
      <c r="Z172" s="158" t="s">
        <v>1381</v>
      </c>
      <c r="AA172" s="158" t="s">
        <v>1381</v>
      </c>
      <c r="AB172" s="158" t="s">
        <v>1381</v>
      </c>
      <c r="AC172" s="158" t="s">
        <v>1381</v>
      </c>
      <c r="AD172" s="158" t="s">
        <v>1381</v>
      </c>
      <c r="AE172" s="158" t="s">
        <v>1381</v>
      </c>
      <c r="AF172" s="157"/>
      <c r="AG172" s="158" t="s">
        <v>1381</v>
      </c>
      <c r="AH172" s="158" t="s">
        <v>1381</v>
      </c>
      <c r="AI172" s="158" t="s">
        <v>1381</v>
      </c>
      <c r="AJ172" s="158" t="s">
        <v>1381</v>
      </c>
      <c r="AK172" s="158" t="s">
        <v>1381</v>
      </c>
      <c r="AL172" s="158" t="s">
        <v>1381</v>
      </c>
      <c r="AM172" s="158"/>
      <c r="AN172" s="158"/>
      <c r="AO172" s="158"/>
      <c r="AP172" s="158"/>
      <c r="AQ172" s="158"/>
      <c r="AR172" s="158"/>
      <c r="AS172" s="157"/>
      <c r="AT172" s="158"/>
      <c r="AU172" s="158"/>
      <c r="AV172" s="158"/>
      <c r="AW172" s="158"/>
      <c r="AX172" s="158"/>
      <c r="AY172" s="158"/>
    </row>
    <row r="173" spans="1:51" x14ac:dyDescent="0.3">
      <c r="A173" s="154" t="s">
        <v>1382</v>
      </c>
      <c r="B173" s="155" t="s">
        <v>1383</v>
      </c>
      <c r="C173" s="155">
        <v>16</v>
      </c>
      <c r="D173" s="155">
        <v>1</v>
      </c>
      <c r="E173" s="156" t="s">
        <v>541</v>
      </c>
      <c r="F173" s="154" t="s">
        <v>1384</v>
      </c>
      <c r="G173" s="154" t="s">
        <v>1384</v>
      </c>
      <c r="H173" s="154" t="s">
        <v>1384</v>
      </c>
      <c r="I173" s="154" t="s">
        <v>1384</v>
      </c>
      <c r="J173" s="154" t="s">
        <v>1384</v>
      </c>
      <c r="K173" s="154" t="s">
        <v>1384</v>
      </c>
      <c r="L173" s="154" t="s">
        <v>1384</v>
      </c>
      <c r="M173" s="158" t="s">
        <v>1385</v>
      </c>
      <c r="N173" s="158" t="s">
        <v>1385</v>
      </c>
      <c r="O173" s="158" t="s">
        <v>1385</v>
      </c>
      <c r="P173" s="158" t="s">
        <v>1385</v>
      </c>
      <c r="Q173" s="158" t="s">
        <v>1385</v>
      </c>
      <c r="R173" s="158"/>
      <c r="S173" s="157"/>
      <c r="T173" s="158" t="s">
        <v>1385</v>
      </c>
      <c r="U173" s="158" t="s">
        <v>1385</v>
      </c>
      <c r="V173" s="158" t="s">
        <v>1385</v>
      </c>
      <c r="W173" s="158" t="s">
        <v>1385</v>
      </c>
      <c r="X173" s="158" t="s">
        <v>1385</v>
      </c>
      <c r="Y173" s="158" t="s">
        <v>1385</v>
      </c>
      <c r="Z173" s="158" t="s">
        <v>1385</v>
      </c>
      <c r="AA173" s="158" t="s">
        <v>1386</v>
      </c>
      <c r="AB173" s="158" t="s">
        <v>1386</v>
      </c>
      <c r="AC173" s="158" t="s">
        <v>1386</v>
      </c>
      <c r="AD173" s="158" t="s">
        <v>1386</v>
      </c>
      <c r="AE173" s="158" t="s">
        <v>1386</v>
      </c>
      <c r="AF173" s="157"/>
      <c r="AG173" s="158" t="s">
        <v>1386</v>
      </c>
      <c r="AH173" s="158" t="s">
        <v>1386</v>
      </c>
      <c r="AI173" s="158" t="s">
        <v>1386</v>
      </c>
      <c r="AJ173" s="158" t="s">
        <v>1386</v>
      </c>
      <c r="AK173" s="158" t="s">
        <v>1386</v>
      </c>
      <c r="AL173" s="158" t="s">
        <v>1386</v>
      </c>
      <c r="AM173" s="158" t="s">
        <v>1386</v>
      </c>
      <c r="AN173" s="158"/>
      <c r="AO173" s="158"/>
      <c r="AP173" s="158"/>
      <c r="AQ173" s="158"/>
      <c r="AR173" s="158"/>
      <c r="AS173" s="157"/>
      <c r="AT173" s="158"/>
      <c r="AU173" s="158"/>
      <c r="AV173" s="158"/>
      <c r="AW173" s="158"/>
      <c r="AX173" s="158"/>
      <c r="AY173" s="158"/>
    </row>
    <row r="174" spans="1:51" x14ac:dyDescent="0.3">
      <c r="A174" s="154" t="s">
        <v>1387</v>
      </c>
      <c r="B174" s="155" t="s">
        <v>1388</v>
      </c>
      <c r="C174" s="155">
        <v>15</v>
      </c>
      <c r="D174" s="155">
        <v>9</v>
      </c>
      <c r="E174" s="156"/>
      <c r="F174" s="154" t="s">
        <v>1389</v>
      </c>
      <c r="G174" s="154" t="s">
        <v>1389</v>
      </c>
      <c r="H174" s="154" t="s">
        <v>1389</v>
      </c>
      <c r="I174" s="154" t="s">
        <v>1389</v>
      </c>
      <c r="J174" s="154" t="s">
        <v>1389</v>
      </c>
      <c r="K174" s="154" t="s">
        <v>1390</v>
      </c>
      <c r="L174" s="154" t="s">
        <v>1390</v>
      </c>
      <c r="M174" s="154" t="s">
        <v>1390</v>
      </c>
      <c r="N174" s="154" t="s">
        <v>1390</v>
      </c>
      <c r="O174" s="154" t="s">
        <v>1390</v>
      </c>
      <c r="P174" s="154" t="s">
        <v>1390</v>
      </c>
      <c r="Q174" s="154" t="s">
        <v>1390</v>
      </c>
      <c r="R174" s="158" t="s">
        <v>1391</v>
      </c>
      <c r="S174" s="157"/>
      <c r="T174" s="158" t="s">
        <v>1390</v>
      </c>
      <c r="U174" s="158" t="s">
        <v>1390</v>
      </c>
      <c r="V174" s="158" t="s">
        <v>1390</v>
      </c>
      <c r="W174" s="158" t="s">
        <v>1392</v>
      </c>
      <c r="X174" s="158" t="s">
        <v>1392</v>
      </c>
      <c r="Y174" s="158" t="s">
        <v>1392</v>
      </c>
      <c r="Z174" s="158" t="s">
        <v>1392</v>
      </c>
      <c r="AA174" s="158" t="s">
        <v>1392</v>
      </c>
      <c r="AB174" s="158" t="s">
        <v>1392</v>
      </c>
      <c r="AC174" s="158" t="s">
        <v>1393</v>
      </c>
      <c r="AD174" s="158" t="s">
        <v>1393</v>
      </c>
      <c r="AE174" s="158" t="s">
        <v>1393</v>
      </c>
      <c r="AF174" s="157"/>
      <c r="AG174" s="158" t="s">
        <v>1393</v>
      </c>
      <c r="AH174" s="158" t="s">
        <v>1393</v>
      </c>
      <c r="AI174" s="158" t="s">
        <v>1393</v>
      </c>
      <c r="AJ174" s="158"/>
      <c r="AK174" s="158"/>
      <c r="AL174" s="158"/>
      <c r="AM174" s="158"/>
      <c r="AN174" s="158"/>
      <c r="AO174" s="158"/>
      <c r="AP174" s="158"/>
      <c r="AQ174" s="158"/>
      <c r="AR174" s="158"/>
      <c r="AS174" s="157"/>
      <c r="AT174" s="158"/>
      <c r="AU174" s="158"/>
      <c r="AV174" s="158"/>
      <c r="AW174" s="158"/>
      <c r="AX174" s="158"/>
      <c r="AY174" s="158"/>
    </row>
    <row r="175" spans="1:51" x14ac:dyDescent="0.3">
      <c r="A175" s="154" t="s">
        <v>1394</v>
      </c>
      <c r="B175" s="155" t="s">
        <v>1395</v>
      </c>
      <c r="C175" s="155">
        <v>15</v>
      </c>
      <c r="D175" s="155">
        <v>2</v>
      </c>
      <c r="E175" s="156" t="s">
        <v>541</v>
      </c>
      <c r="F175" s="154" t="s">
        <v>1396</v>
      </c>
      <c r="G175" s="154" t="s">
        <v>1396</v>
      </c>
      <c r="H175" s="154" t="s">
        <v>1396</v>
      </c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7"/>
      <c r="T175" s="158"/>
      <c r="U175" s="158"/>
      <c r="V175" s="158" t="s">
        <v>1397</v>
      </c>
      <c r="W175" s="158" t="s">
        <v>1397</v>
      </c>
      <c r="X175" s="158" t="s">
        <v>1397</v>
      </c>
      <c r="Y175" s="158" t="s">
        <v>1397</v>
      </c>
      <c r="Z175" s="158" t="s">
        <v>1397</v>
      </c>
      <c r="AA175" s="158" t="s">
        <v>1397</v>
      </c>
      <c r="AB175" s="158"/>
      <c r="AC175" s="158"/>
      <c r="AD175" s="158"/>
      <c r="AE175" s="158"/>
      <c r="AF175" s="157"/>
      <c r="AG175" s="158"/>
      <c r="AH175" s="158"/>
      <c r="AI175" s="158"/>
      <c r="AJ175" s="158"/>
      <c r="AK175" s="158"/>
      <c r="AL175" s="158"/>
      <c r="AM175" s="158"/>
      <c r="AN175" s="158"/>
      <c r="AO175" s="158"/>
      <c r="AP175" s="158"/>
      <c r="AQ175" s="158"/>
      <c r="AR175" s="158"/>
      <c r="AS175" s="157"/>
      <c r="AT175" s="158"/>
      <c r="AU175" s="158"/>
      <c r="AV175" s="158"/>
      <c r="AW175" s="158"/>
      <c r="AX175" s="158"/>
      <c r="AY175" s="158"/>
    </row>
    <row r="176" spans="1:51" x14ac:dyDescent="0.3">
      <c r="A176" s="154" t="s">
        <v>1398</v>
      </c>
      <c r="B176" s="155" t="s">
        <v>505</v>
      </c>
      <c r="C176" s="155">
        <v>16</v>
      </c>
      <c r="D176" s="155">
        <v>6</v>
      </c>
      <c r="E176" s="156"/>
      <c r="F176" s="154" t="s">
        <v>1399</v>
      </c>
      <c r="G176" s="154" t="s">
        <v>1399</v>
      </c>
      <c r="H176" s="154" t="s">
        <v>1399</v>
      </c>
      <c r="I176" s="154" t="s">
        <v>1399</v>
      </c>
      <c r="J176" s="154" t="s">
        <v>1399</v>
      </c>
      <c r="K176" s="154" t="s">
        <v>1399</v>
      </c>
      <c r="L176" s="154" t="s">
        <v>1399</v>
      </c>
      <c r="M176" s="154" t="s">
        <v>1399</v>
      </c>
      <c r="N176" s="154" t="s">
        <v>1399</v>
      </c>
      <c r="O176" s="154" t="s">
        <v>1399</v>
      </c>
      <c r="P176" s="154" t="s">
        <v>1399</v>
      </c>
      <c r="Q176" s="154" t="s">
        <v>1399</v>
      </c>
      <c r="R176" s="154" t="s">
        <v>741</v>
      </c>
      <c r="S176" s="157"/>
      <c r="T176" s="158" t="s">
        <v>1400</v>
      </c>
      <c r="U176" s="158" t="s">
        <v>1400</v>
      </c>
      <c r="V176" s="158" t="s">
        <v>1400</v>
      </c>
      <c r="W176" s="158" t="s">
        <v>1400</v>
      </c>
      <c r="X176" s="158" t="s">
        <v>1400</v>
      </c>
      <c r="Y176" s="158" t="s">
        <v>1400</v>
      </c>
      <c r="Z176" s="158" t="s">
        <v>1400</v>
      </c>
      <c r="AA176" s="158" t="s">
        <v>1400</v>
      </c>
      <c r="AB176" s="158" t="s">
        <v>1400</v>
      </c>
      <c r="AC176" s="158" t="s">
        <v>1400</v>
      </c>
      <c r="AD176" s="158" t="s">
        <v>1400</v>
      </c>
      <c r="AE176" s="158" t="s">
        <v>1400</v>
      </c>
      <c r="AF176" s="157"/>
      <c r="AG176" s="47" t="s">
        <v>2528</v>
      </c>
      <c r="AH176" s="47" t="s">
        <v>2528</v>
      </c>
      <c r="AI176" s="47" t="s">
        <v>2528</v>
      </c>
      <c r="AJ176" s="47" t="s">
        <v>2528</v>
      </c>
      <c r="AK176" s="47" t="s">
        <v>2528</v>
      </c>
      <c r="AL176" s="47" t="s">
        <v>2528</v>
      </c>
      <c r="AM176" s="47" t="s">
        <v>2528</v>
      </c>
      <c r="AN176" s="47" t="s">
        <v>2528</v>
      </c>
      <c r="AO176" s="47" t="s">
        <v>2528</v>
      </c>
      <c r="AP176" s="47" t="s">
        <v>2528</v>
      </c>
      <c r="AQ176" s="47" t="s">
        <v>2528</v>
      </c>
      <c r="AR176" s="47" t="s">
        <v>2528</v>
      </c>
      <c r="AS176" s="157"/>
      <c r="AT176" s="158"/>
      <c r="AU176" s="158"/>
      <c r="AV176" s="158"/>
      <c r="AW176" s="158"/>
      <c r="AX176" s="158"/>
      <c r="AY176" s="158"/>
    </row>
    <row r="177" spans="1:51" x14ac:dyDescent="0.3">
      <c r="A177" s="184" t="s">
        <v>1401</v>
      </c>
      <c r="B177" s="155" t="s">
        <v>1402</v>
      </c>
      <c r="C177" s="155"/>
      <c r="D177" s="155"/>
      <c r="E177" s="156"/>
      <c r="F177" s="154"/>
      <c r="G177" s="154"/>
      <c r="H177" s="154"/>
      <c r="I177" s="154"/>
      <c r="J177" s="154"/>
      <c r="K177" s="154"/>
      <c r="L177" s="154" t="s">
        <v>1403</v>
      </c>
      <c r="M177" s="154" t="s">
        <v>1403</v>
      </c>
      <c r="N177" s="154"/>
      <c r="O177" s="154"/>
      <c r="P177" s="154"/>
      <c r="Q177" s="154"/>
      <c r="R177" s="154"/>
      <c r="S177" s="157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7"/>
      <c r="AG177" s="158"/>
      <c r="AH177" s="158"/>
      <c r="AI177" s="158"/>
      <c r="AJ177" s="158"/>
      <c r="AK177" s="158"/>
      <c r="AL177" s="158"/>
      <c r="AM177" s="158"/>
      <c r="AN177" s="158"/>
      <c r="AO177" s="158"/>
      <c r="AP177" s="158"/>
      <c r="AQ177" s="158"/>
      <c r="AR177" s="158"/>
      <c r="AS177" s="157"/>
      <c r="AT177" s="158"/>
      <c r="AU177" s="158"/>
      <c r="AV177" s="158"/>
      <c r="AW177" s="158"/>
      <c r="AX177" s="158"/>
      <c r="AY177" s="158"/>
    </row>
    <row r="178" spans="1:51" x14ac:dyDescent="0.3">
      <c r="A178" s="184" t="s">
        <v>1404</v>
      </c>
      <c r="B178" s="155" t="s">
        <v>1405</v>
      </c>
      <c r="C178" s="155"/>
      <c r="D178" s="155"/>
      <c r="E178" s="156"/>
      <c r="F178" s="154" t="s">
        <v>1406</v>
      </c>
      <c r="G178" s="154" t="s">
        <v>1406</v>
      </c>
      <c r="H178" s="154" t="s">
        <v>1406</v>
      </c>
      <c r="I178" s="154" t="s">
        <v>1406</v>
      </c>
      <c r="J178" s="154" t="s">
        <v>1406</v>
      </c>
      <c r="K178" s="154" t="s">
        <v>1406</v>
      </c>
      <c r="L178" s="154" t="s">
        <v>1406</v>
      </c>
      <c r="M178" s="154" t="s">
        <v>1406</v>
      </c>
      <c r="N178" s="154" t="s">
        <v>1406</v>
      </c>
      <c r="O178" s="154" t="s">
        <v>1406</v>
      </c>
      <c r="P178" s="154" t="s">
        <v>1406</v>
      </c>
      <c r="Q178" s="154" t="s">
        <v>1406</v>
      </c>
      <c r="R178" s="154"/>
      <c r="S178" s="157"/>
      <c r="T178" s="154" t="s">
        <v>1406</v>
      </c>
      <c r="U178" s="154" t="s">
        <v>1406</v>
      </c>
      <c r="V178" s="154" t="s">
        <v>1406</v>
      </c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7"/>
      <c r="AG178" s="158"/>
      <c r="AH178" s="158"/>
      <c r="AI178" s="158"/>
      <c r="AJ178" s="158"/>
      <c r="AK178" s="158"/>
      <c r="AL178" s="158"/>
      <c r="AM178" s="158"/>
      <c r="AN178" s="158"/>
      <c r="AO178" s="158"/>
      <c r="AP178" s="158"/>
      <c r="AQ178" s="158"/>
      <c r="AR178" s="158"/>
      <c r="AS178" s="157"/>
      <c r="AT178" s="158"/>
      <c r="AU178" s="158"/>
      <c r="AV178" s="158"/>
      <c r="AW178" s="158"/>
      <c r="AX178" s="158"/>
      <c r="AY178" s="158"/>
    </row>
    <row r="179" spans="1:51" x14ac:dyDescent="0.3">
      <c r="A179" s="184" t="s">
        <v>1407</v>
      </c>
      <c r="B179" s="155" t="s">
        <v>1408</v>
      </c>
      <c r="C179" s="155"/>
      <c r="D179" s="155"/>
      <c r="E179" s="156"/>
      <c r="F179" s="154" t="s">
        <v>1409</v>
      </c>
      <c r="G179" s="154" t="s">
        <v>1409</v>
      </c>
      <c r="H179" s="154" t="s">
        <v>1409</v>
      </c>
      <c r="I179" s="154" t="s">
        <v>1409</v>
      </c>
      <c r="J179" s="154" t="s">
        <v>1409</v>
      </c>
      <c r="K179" s="154" t="s">
        <v>1409</v>
      </c>
      <c r="L179" s="154" t="s">
        <v>1409</v>
      </c>
      <c r="M179" s="154" t="s">
        <v>1409</v>
      </c>
      <c r="N179" s="154" t="s">
        <v>1409</v>
      </c>
      <c r="O179" s="154" t="s">
        <v>1409</v>
      </c>
      <c r="P179" s="154" t="s">
        <v>1409</v>
      </c>
      <c r="Q179" s="154" t="s">
        <v>1409</v>
      </c>
      <c r="R179" s="154"/>
      <c r="S179" s="157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7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7"/>
      <c r="AT179" s="158"/>
      <c r="AU179" s="158"/>
      <c r="AV179" s="158"/>
      <c r="AW179" s="158"/>
      <c r="AX179" s="158"/>
      <c r="AY179" s="158"/>
    </row>
    <row r="180" spans="1:51" x14ac:dyDescent="0.3">
      <c r="A180" s="154" t="s">
        <v>1410</v>
      </c>
      <c r="B180" s="155" t="s">
        <v>1411</v>
      </c>
      <c r="C180" s="155">
        <v>15</v>
      </c>
      <c r="D180" s="155">
        <v>6</v>
      </c>
      <c r="E180" s="156" t="s">
        <v>541</v>
      </c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7"/>
      <c r="T180" s="158"/>
      <c r="U180" s="158" t="s">
        <v>1412</v>
      </c>
      <c r="V180" s="158" t="s">
        <v>1413</v>
      </c>
      <c r="W180" s="158" t="s">
        <v>1413</v>
      </c>
      <c r="X180" s="158" t="s">
        <v>1413</v>
      </c>
      <c r="Y180" s="158" t="s">
        <v>1413</v>
      </c>
      <c r="Z180" s="158" t="s">
        <v>1413</v>
      </c>
      <c r="AA180" s="158" t="s">
        <v>1413</v>
      </c>
      <c r="AB180" s="158" t="s">
        <v>1413</v>
      </c>
      <c r="AC180" s="158" t="s">
        <v>1413</v>
      </c>
      <c r="AD180" s="158" t="s">
        <v>1413</v>
      </c>
      <c r="AE180" s="158" t="s">
        <v>1413</v>
      </c>
      <c r="AF180" s="157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7"/>
      <c r="AT180" s="158"/>
      <c r="AU180" s="158"/>
      <c r="AV180" s="158"/>
      <c r="AW180" s="158"/>
      <c r="AX180" s="158"/>
      <c r="AY180" s="158"/>
    </row>
    <row r="181" spans="1:51" x14ac:dyDescent="0.3">
      <c r="A181" s="154" t="s">
        <v>1414</v>
      </c>
      <c r="B181" s="155" t="s">
        <v>1415</v>
      </c>
      <c r="C181" s="155">
        <v>15</v>
      </c>
      <c r="D181" s="155">
        <v>6</v>
      </c>
      <c r="E181" s="156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7"/>
      <c r="T181" s="158" t="s">
        <v>1416</v>
      </c>
      <c r="U181" s="158" t="s">
        <v>1416</v>
      </c>
      <c r="V181" s="158" t="s">
        <v>1416</v>
      </c>
      <c r="W181" s="158" t="s">
        <v>1416</v>
      </c>
      <c r="X181" s="158" t="s">
        <v>1416</v>
      </c>
      <c r="Y181" s="158" t="s">
        <v>1416</v>
      </c>
      <c r="Z181" s="158" t="s">
        <v>1416</v>
      </c>
      <c r="AA181" s="158" t="s">
        <v>1416</v>
      </c>
      <c r="AB181" s="158" t="s">
        <v>1416</v>
      </c>
      <c r="AC181" s="158" t="s">
        <v>1416</v>
      </c>
      <c r="AD181" s="158" t="s">
        <v>1416</v>
      </c>
      <c r="AE181" s="158" t="s">
        <v>1416</v>
      </c>
      <c r="AF181" s="157"/>
      <c r="AG181" s="158"/>
      <c r="AH181" s="158"/>
      <c r="AI181" s="158"/>
      <c r="AJ181" s="158"/>
      <c r="AK181" s="158"/>
      <c r="AL181" s="158"/>
      <c r="AM181" s="158"/>
      <c r="AN181" s="158"/>
      <c r="AO181" s="158"/>
      <c r="AP181" s="158"/>
      <c r="AQ181" s="158"/>
      <c r="AR181" s="158"/>
      <c r="AS181" s="157"/>
      <c r="AT181" s="158"/>
      <c r="AU181" s="158"/>
      <c r="AV181" s="158"/>
      <c r="AW181" s="158"/>
      <c r="AX181" s="158"/>
      <c r="AY181" s="158"/>
    </row>
    <row r="182" spans="1:51" x14ac:dyDescent="0.3">
      <c r="A182" s="154" t="s">
        <v>1417</v>
      </c>
      <c r="B182" s="155" t="s">
        <v>415</v>
      </c>
      <c r="C182" s="155">
        <v>15</v>
      </c>
      <c r="D182" s="155">
        <v>8</v>
      </c>
      <c r="E182" s="156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7"/>
      <c r="T182" s="158"/>
      <c r="U182" s="158"/>
      <c r="V182" s="158"/>
      <c r="W182" s="158"/>
      <c r="X182" s="158"/>
      <c r="Y182" s="158"/>
      <c r="Z182" s="158"/>
      <c r="AA182" s="158"/>
      <c r="AB182" s="158" t="s">
        <v>1418</v>
      </c>
      <c r="AC182" s="158" t="s">
        <v>1419</v>
      </c>
      <c r="AD182" s="158" t="s">
        <v>1420</v>
      </c>
      <c r="AE182" s="158" t="s">
        <v>1421</v>
      </c>
      <c r="AF182" s="157"/>
      <c r="AG182" s="158" t="s">
        <v>416</v>
      </c>
      <c r="AH182" s="47" t="s">
        <v>2529</v>
      </c>
      <c r="AI182" s="158"/>
      <c r="AJ182" s="158"/>
      <c r="AK182" s="158"/>
      <c r="AL182" s="158"/>
      <c r="AM182" s="158"/>
      <c r="AN182" s="158"/>
      <c r="AO182" s="158"/>
      <c r="AP182" s="158"/>
      <c r="AQ182" s="158"/>
      <c r="AR182" s="158"/>
      <c r="AS182" s="157"/>
      <c r="AT182" s="158"/>
      <c r="AU182" s="158"/>
      <c r="AV182" s="158"/>
      <c r="AW182" s="158"/>
      <c r="AX182" s="158"/>
      <c r="AY182" s="158"/>
    </row>
    <row r="183" spans="1:51" s="138" customFormat="1" x14ac:dyDescent="0.3">
      <c r="A183" s="184" t="s">
        <v>2707</v>
      </c>
      <c r="B183" s="155" t="s">
        <v>2708</v>
      </c>
      <c r="C183" s="155"/>
      <c r="D183" s="155"/>
      <c r="E183" s="156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7"/>
      <c r="T183" s="158"/>
      <c r="U183" s="158"/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  <c r="AF183" s="157"/>
      <c r="AG183" s="158"/>
      <c r="AH183" s="45"/>
      <c r="AI183" s="158"/>
      <c r="AJ183" s="158"/>
      <c r="AK183" s="158"/>
      <c r="AL183" s="158"/>
      <c r="AM183" s="158"/>
      <c r="AN183" s="158"/>
      <c r="AO183" s="158"/>
      <c r="AP183" s="158"/>
      <c r="AQ183" s="158"/>
      <c r="AR183" s="158"/>
      <c r="AS183" s="157"/>
      <c r="AT183" s="158"/>
      <c r="AU183" s="158"/>
      <c r="AV183" s="158"/>
      <c r="AW183" s="158"/>
      <c r="AX183" s="158"/>
      <c r="AY183" s="158"/>
    </row>
    <row r="184" spans="1:51" x14ac:dyDescent="0.3">
      <c r="A184" s="184" t="s">
        <v>1422</v>
      </c>
      <c r="B184" s="155" t="s">
        <v>394</v>
      </c>
      <c r="C184" s="155"/>
      <c r="D184" s="155"/>
      <c r="E184" s="156"/>
      <c r="F184" s="154" t="s">
        <v>1423</v>
      </c>
      <c r="G184" s="154" t="s">
        <v>1423</v>
      </c>
      <c r="H184" s="154" t="s">
        <v>1423</v>
      </c>
      <c r="I184" s="154" t="s">
        <v>1423</v>
      </c>
      <c r="J184" s="154" t="s">
        <v>1423</v>
      </c>
      <c r="K184" s="154" t="s">
        <v>1423</v>
      </c>
      <c r="L184" s="154" t="s">
        <v>1423</v>
      </c>
      <c r="M184" s="154" t="s">
        <v>1423</v>
      </c>
      <c r="N184" s="154"/>
      <c r="O184" s="154"/>
      <c r="P184" s="154"/>
      <c r="Q184" s="154"/>
      <c r="R184" s="154"/>
      <c r="S184" s="157"/>
      <c r="T184" s="158"/>
      <c r="U184" s="158"/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  <c r="AF184" s="157"/>
      <c r="AG184" s="158"/>
      <c r="AH184" s="158"/>
      <c r="AI184" s="158"/>
      <c r="AJ184" s="158"/>
      <c r="AK184" s="158"/>
      <c r="AL184" s="158"/>
      <c r="AM184" s="158"/>
      <c r="AN184" s="158"/>
      <c r="AO184" s="158"/>
      <c r="AP184" s="158"/>
      <c r="AQ184" s="158"/>
      <c r="AR184" s="158"/>
      <c r="AS184" s="157"/>
      <c r="AT184" s="158"/>
      <c r="AU184" s="158"/>
      <c r="AV184" s="158"/>
      <c r="AW184" s="158"/>
      <c r="AX184" s="158"/>
      <c r="AY184" s="158"/>
    </row>
    <row r="185" spans="1:51" x14ac:dyDescent="0.3">
      <c r="A185" s="154" t="s">
        <v>1424</v>
      </c>
      <c r="B185" s="155" t="s">
        <v>1425</v>
      </c>
      <c r="C185" s="155">
        <v>15</v>
      </c>
      <c r="D185" s="155">
        <v>6</v>
      </c>
      <c r="E185" s="156"/>
      <c r="F185" s="154" t="s">
        <v>1426</v>
      </c>
      <c r="G185" s="154" t="s">
        <v>1426</v>
      </c>
      <c r="H185" s="154" t="s">
        <v>1426</v>
      </c>
      <c r="I185" s="154" t="s">
        <v>1426</v>
      </c>
      <c r="J185" s="154" t="s">
        <v>1426</v>
      </c>
      <c r="K185" s="154" t="s">
        <v>1426</v>
      </c>
      <c r="L185" s="154" t="s">
        <v>1426</v>
      </c>
      <c r="M185" s="154" t="s">
        <v>1426</v>
      </c>
      <c r="N185" s="154" t="s">
        <v>1426</v>
      </c>
      <c r="O185" s="154" t="s">
        <v>1426</v>
      </c>
      <c r="P185" s="154" t="s">
        <v>1426</v>
      </c>
      <c r="Q185" s="154" t="s">
        <v>1426</v>
      </c>
      <c r="R185" s="154" t="s">
        <v>1427</v>
      </c>
      <c r="S185" s="157"/>
      <c r="T185" s="158" t="s">
        <v>1428</v>
      </c>
      <c r="U185" s="158" t="s">
        <v>1428</v>
      </c>
      <c r="V185" s="158" t="s">
        <v>1428</v>
      </c>
      <c r="W185" s="158" t="s">
        <v>1428</v>
      </c>
      <c r="X185" s="158" t="s">
        <v>1428</v>
      </c>
      <c r="Y185" s="158" t="s">
        <v>1428</v>
      </c>
      <c r="Z185" s="158" t="s">
        <v>1428</v>
      </c>
      <c r="AA185" s="158" t="s">
        <v>1428</v>
      </c>
      <c r="AB185" s="158" t="s">
        <v>1428</v>
      </c>
      <c r="AC185" s="158" t="s">
        <v>1428</v>
      </c>
      <c r="AD185" s="158" t="s">
        <v>1428</v>
      </c>
      <c r="AE185" s="158" t="s">
        <v>1428</v>
      </c>
      <c r="AF185" s="157"/>
      <c r="AG185" s="158"/>
      <c r="AH185" s="158"/>
      <c r="AI185" s="158"/>
      <c r="AJ185" s="158"/>
      <c r="AK185" s="158"/>
      <c r="AL185" s="158"/>
      <c r="AM185" s="158"/>
      <c r="AN185" s="158"/>
      <c r="AO185" s="158"/>
      <c r="AP185" s="158"/>
      <c r="AQ185" s="158"/>
      <c r="AR185" s="158"/>
      <c r="AS185" s="157"/>
      <c r="AT185" s="158"/>
      <c r="AU185" s="158"/>
      <c r="AV185" s="158"/>
      <c r="AW185" s="158"/>
      <c r="AX185" s="158"/>
      <c r="AY185" s="158"/>
    </row>
    <row r="186" spans="1:51" x14ac:dyDescent="0.3">
      <c r="A186" s="154" t="s">
        <v>1429</v>
      </c>
      <c r="B186" s="155" t="s">
        <v>97</v>
      </c>
      <c r="C186" s="155">
        <v>15</v>
      </c>
      <c r="D186" s="155">
        <v>8</v>
      </c>
      <c r="E186" s="156" t="s">
        <v>541</v>
      </c>
      <c r="F186" s="154" t="s">
        <v>1430</v>
      </c>
      <c r="G186" s="154" t="s">
        <v>1431</v>
      </c>
      <c r="H186" s="154" t="s">
        <v>1431</v>
      </c>
      <c r="I186" s="154" t="s">
        <v>1431</v>
      </c>
      <c r="J186" s="154" t="s">
        <v>1431</v>
      </c>
      <c r="K186" s="154" t="s">
        <v>1431</v>
      </c>
      <c r="L186" s="154" t="s">
        <v>1431</v>
      </c>
      <c r="M186" s="154" t="s">
        <v>1431</v>
      </c>
      <c r="N186" s="154" t="s">
        <v>1431</v>
      </c>
      <c r="O186" s="154" t="s">
        <v>1431</v>
      </c>
      <c r="P186" s="154" t="s">
        <v>1431</v>
      </c>
      <c r="Q186" s="154" t="s">
        <v>1432</v>
      </c>
      <c r="R186" s="154"/>
      <c r="S186" s="157"/>
      <c r="T186" s="158" t="s">
        <v>1432</v>
      </c>
      <c r="U186" s="158" t="s">
        <v>1432</v>
      </c>
      <c r="V186" s="158" t="s">
        <v>1432</v>
      </c>
      <c r="W186" s="158" t="s">
        <v>1432</v>
      </c>
      <c r="X186" s="158" t="s">
        <v>1432</v>
      </c>
      <c r="Y186" s="158" t="s">
        <v>1433</v>
      </c>
      <c r="Z186" s="158" t="s">
        <v>1434</v>
      </c>
      <c r="AA186" s="158" t="s">
        <v>1435</v>
      </c>
      <c r="AB186" s="158" t="s">
        <v>1436</v>
      </c>
      <c r="AC186" s="158" t="s">
        <v>1437</v>
      </c>
      <c r="AD186" s="158" t="s">
        <v>1438</v>
      </c>
      <c r="AE186" s="158" t="s">
        <v>1439</v>
      </c>
      <c r="AF186" s="157"/>
      <c r="AG186" s="158" t="s">
        <v>423</v>
      </c>
      <c r="AH186" s="47" t="s">
        <v>2577</v>
      </c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7"/>
      <c r="AT186" s="158"/>
      <c r="AU186" s="158"/>
      <c r="AV186" s="158"/>
      <c r="AW186" s="158"/>
      <c r="AX186" s="158"/>
      <c r="AY186" s="158"/>
    </row>
    <row r="187" spans="1:51" x14ac:dyDescent="0.3">
      <c r="A187" s="154" t="s">
        <v>1440</v>
      </c>
      <c r="B187" s="155" t="s">
        <v>1441</v>
      </c>
      <c r="C187" s="155">
        <v>15</v>
      </c>
      <c r="D187" s="155">
        <v>5</v>
      </c>
      <c r="E187" s="156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 t="s">
        <v>1442</v>
      </c>
      <c r="Q187" s="154" t="s">
        <v>1442</v>
      </c>
      <c r="R187" s="154" t="s">
        <v>1443</v>
      </c>
      <c r="S187" s="157"/>
      <c r="T187" s="154" t="s">
        <v>1442</v>
      </c>
      <c r="U187" s="154" t="s">
        <v>1442</v>
      </c>
      <c r="V187" s="154" t="s">
        <v>1442</v>
      </c>
      <c r="W187" s="154" t="s">
        <v>1442</v>
      </c>
      <c r="X187" s="154" t="s">
        <v>1442</v>
      </c>
      <c r="Y187" s="154" t="s">
        <v>1442</v>
      </c>
      <c r="Z187" s="154" t="s">
        <v>1442</v>
      </c>
      <c r="AA187" s="154" t="s">
        <v>1442</v>
      </c>
      <c r="AB187" s="154" t="s">
        <v>1442</v>
      </c>
      <c r="AC187" s="154" t="s">
        <v>1442</v>
      </c>
      <c r="AD187" s="158" t="s">
        <v>2530</v>
      </c>
      <c r="AE187" s="158"/>
      <c r="AF187" s="157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7"/>
      <c r="AT187" s="158"/>
      <c r="AU187" s="158"/>
      <c r="AV187" s="158"/>
      <c r="AW187" s="158"/>
      <c r="AX187" s="158"/>
      <c r="AY187" s="158"/>
    </row>
    <row r="188" spans="1:51" x14ac:dyDescent="0.3">
      <c r="A188" s="154" t="s">
        <v>1444</v>
      </c>
      <c r="B188" s="155" t="s">
        <v>44</v>
      </c>
      <c r="C188" s="155">
        <v>15</v>
      </c>
      <c r="D188" s="155">
        <v>6</v>
      </c>
      <c r="E188" s="156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 t="s">
        <v>1445</v>
      </c>
      <c r="R188" s="154"/>
      <c r="S188" s="157"/>
      <c r="T188" s="158" t="s">
        <v>1446</v>
      </c>
      <c r="U188" s="158" t="s">
        <v>1447</v>
      </c>
      <c r="V188" s="158" t="s">
        <v>1448</v>
      </c>
      <c r="W188" s="158" t="s">
        <v>1449</v>
      </c>
      <c r="X188" s="158" t="s">
        <v>1450</v>
      </c>
      <c r="Y188" s="158" t="s">
        <v>1451</v>
      </c>
      <c r="Z188" s="158" t="s">
        <v>1452</v>
      </c>
      <c r="AA188" s="158" t="s">
        <v>1453</v>
      </c>
      <c r="AB188" s="158" t="s">
        <v>1454</v>
      </c>
      <c r="AC188" s="158" t="s">
        <v>1455</v>
      </c>
      <c r="AD188" s="158" t="s">
        <v>1456</v>
      </c>
      <c r="AE188" s="158" t="s">
        <v>309</v>
      </c>
      <c r="AF188" s="157"/>
      <c r="AG188" s="158"/>
      <c r="AH188" s="158"/>
      <c r="AI188" s="158"/>
      <c r="AJ188" s="158"/>
      <c r="AK188" s="158"/>
      <c r="AL188" s="158"/>
      <c r="AM188" s="158"/>
      <c r="AN188" s="158"/>
      <c r="AO188" s="158"/>
      <c r="AP188" s="158"/>
      <c r="AQ188" s="158"/>
      <c r="AR188" s="158"/>
      <c r="AS188" s="157"/>
      <c r="AT188" s="158"/>
      <c r="AU188" s="158"/>
      <c r="AV188" s="158"/>
      <c r="AW188" s="158"/>
      <c r="AX188" s="158"/>
      <c r="AY188" s="158"/>
    </row>
    <row r="189" spans="1:51" x14ac:dyDescent="0.3">
      <c r="A189" s="154" t="s">
        <v>1457</v>
      </c>
      <c r="B189" s="162" t="s">
        <v>1458</v>
      </c>
      <c r="C189" s="155">
        <v>15</v>
      </c>
      <c r="D189" s="162">
        <v>12</v>
      </c>
      <c r="E189" s="153" t="s">
        <v>541</v>
      </c>
      <c r="F189" s="156" t="s">
        <v>1459</v>
      </c>
      <c r="G189" s="156" t="s">
        <v>1459</v>
      </c>
      <c r="H189" s="156" t="s">
        <v>1459</v>
      </c>
      <c r="I189" s="156" t="s">
        <v>1459</v>
      </c>
      <c r="J189" s="156" t="s">
        <v>1459</v>
      </c>
      <c r="K189" s="156" t="s">
        <v>1459</v>
      </c>
      <c r="L189" s="156" t="s">
        <v>1460</v>
      </c>
      <c r="M189" s="156" t="s">
        <v>1460</v>
      </c>
      <c r="N189" s="156" t="s">
        <v>1460</v>
      </c>
      <c r="O189" s="156" t="s">
        <v>1461</v>
      </c>
      <c r="P189" s="156" t="s">
        <v>1461</v>
      </c>
      <c r="Q189" s="156" t="s">
        <v>1461</v>
      </c>
      <c r="R189" s="154"/>
      <c r="S189" s="157"/>
      <c r="T189" s="158" t="s">
        <v>1462</v>
      </c>
      <c r="U189" s="158" t="s">
        <v>1462</v>
      </c>
      <c r="V189" s="158" t="s">
        <v>1462</v>
      </c>
      <c r="W189" s="158" t="s">
        <v>1462</v>
      </c>
      <c r="X189" s="158" t="s">
        <v>1462</v>
      </c>
      <c r="Y189" s="158" t="s">
        <v>1462</v>
      </c>
      <c r="Z189" s="158" t="s">
        <v>1463</v>
      </c>
      <c r="AA189" s="158" t="s">
        <v>1463</v>
      </c>
      <c r="AB189" s="158" t="s">
        <v>1463</v>
      </c>
      <c r="AC189" s="158" t="s">
        <v>1463</v>
      </c>
      <c r="AD189" s="158" t="s">
        <v>1463</v>
      </c>
      <c r="AE189" s="158" t="s">
        <v>1463</v>
      </c>
      <c r="AF189" s="157"/>
      <c r="AG189" s="158" t="s">
        <v>1463</v>
      </c>
      <c r="AH189" s="158" t="s">
        <v>1463</v>
      </c>
      <c r="AI189" s="158" t="s">
        <v>1463</v>
      </c>
      <c r="AJ189" s="158" t="s">
        <v>1463</v>
      </c>
      <c r="AK189" s="158" t="s">
        <v>1463</v>
      </c>
      <c r="AL189" s="158" t="s">
        <v>1463</v>
      </c>
      <c r="AM189" s="158"/>
      <c r="AN189" s="158"/>
      <c r="AO189" s="158"/>
      <c r="AP189" s="158"/>
      <c r="AQ189" s="158"/>
      <c r="AR189" s="158"/>
      <c r="AS189" s="157"/>
      <c r="AT189" s="158"/>
      <c r="AU189" s="158"/>
      <c r="AV189" s="158"/>
      <c r="AW189" s="158"/>
      <c r="AX189" s="158"/>
      <c r="AY189" s="158"/>
    </row>
    <row r="190" spans="1:51" x14ac:dyDescent="0.3">
      <c r="A190" s="184" t="s">
        <v>1464</v>
      </c>
      <c r="B190" s="162" t="s">
        <v>1465</v>
      </c>
      <c r="C190" s="162"/>
      <c r="D190" s="162"/>
      <c r="E190" s="153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54"/>
      <c r="S190" s="157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  <c r="AF190" s="157"/>
      <c r="AG190" s="158"/>
      <c r="AH190" s="158"/>
      <c r="AI190" s="158"/>
      <c r="AJ190" s="158"/>
      <c r="AK190" s="158"/>
      <c r="AL190" s="158"/>
      <c r="AM190" s="158"/>
      <c r="AN190" s="158"/>
      <c r="AO190" s="158"/>
      <c r="AP190" s="158"/>
      <c r="AQ190" s="158"/>
      <c r="AR190" s="158"/>
      <c r="AS190" s="157"/>
      <c r="AT190" s="158"/>
      <c r="AU190" s="158"/>
      <c r="AV190" s="158"/>
      <c r="AW190" s="158"/>
      <c r="AX190" s="158"/>
      <c r="AY190" s="158"/>
    </row>
    <row r="191" spans="1:51" x14ac:dyDescent="0.3">
      <c r="A191" s="184" t="s">
        <v>1466</v>
      </c>
      <c r="B191" s="155" t="s">
        <v>1467</v>
      </c>
      <c r="C191" s="155"/>
      <c r="D191" s="155"/>
      <c r="E191" s="156"/>
      <c r="F191" s="154" t="s">
        <v>1468</v>
      </c>
      <c r="G191" s="154" t="s">
        <v>1468</v>
      </c>
      <c r="H191" s="154" t="s">
        <v>1468</v>
      </c>
      <c r="I191" s="154" t="s">
        <v>1468</v>
      </c>
      <c r="J191" s="154" t="s">
        <v>1468</v>
      </c>
      <c r="K191" s="154" t="s">
        <v>1468</v>
      </c>
      <c r="L191" s="154" t="s">
        <v>1468</v>
      </c>
      <c r="M191" s="154" t="s">
        <v>1468</v>
      </c>
      <c r="N191" s="154" t="s">
        <v>1468</v>
      </c>
      <c r="O191" s="154" t="s">
        <v>1468</v>
      </c>
      <c r="P191" s="154" t="s">
        <v>1468</v>
      </c>
      <c r="Q191" s="154" t="s">
        <v>1468</v>
      </c>
      <c r="R191" s="154"/>
      <c r="S191" s="157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7"/>
      <c r="AG191" s="158"/>
      <c r="AH191" s="158"/>
      <c r="AI191" s="158"/>
      <c r="AJ191" s="158"/>
      <c r="AK191" s="158"/>
      <c r="AL191" s="158"/>
      <c r="AM191" s="158"/>
      <c r="AN191" s="158"/>
      <c r="AO191" s="158"/>
      <c r="AP191" s="158"/>
      <c r="AQ191" s="158"/>
      <c r="AR191" s="158"/>
      <c r="AS191" s="157"/>
      <c r="AT191" s="158"/>
      <c r="AU191" s="158"/>
      <c r="AV191" s="158"/>
      <c r="AW191" s="158"/>
      <c r="AX191" s="158"/>
      <c r="AY191" s="158"/>
    </row>
    <row r="192" spans="1:51" x14ac:dyDescent="0.3">
      <c r="A192" s="154" t="s">
        <v>1469</v>
      </c>
      <c r="B192" s="155" t="s">
        <v>1470</v>
      </c>
      <c r="C192" s="155">
        <v>15</v>
      </c>
      <c r="D192" s="155">
        <v>6</v>
      </c>
      <c r="E192" s="156"/>
      <c r="F192" s="154" t="s">
        <v>1471</v>
      </c>
      <c r="G192" s="154" t="s">
        <v>1471</v>
      </c>
      <c r="H192" s="154" t="s">
        <v>1471</v>
      </c>
      <c r="I192" s="154" t="s">
        <v>1472</v>
      </c>
      <c r="J192" s="154" t="s">
        <v>1472</v>
      </c>
      <c r="K192" s="154" t="s">
        <v>1472</v>
      </c>
      <c r="L192" s="154" t="s">
        <v>1472</v>
      </c>
      <c r="M192" s="154" t="s">
        <v>1472</v>
      </c>
      <c r="N192" s="154" t="s">
        <v>1473</v>
      </c>
      <c r="O192" s="154" t="s">
        <v>1473</v>
      </c>
      <c r="P192" s="154" t="s">
        <v>1473</v>
      </c>
      <c r="Q192" s="154" t="s">
        <v>1473</v>
      </c>
      <c r="R192" s="154" t="s">
        <v>1474</v>
      </c>
      <c r="S192" s="157"/>
      <c r="T192" s="154" t="s">
        <v>1473</v>
      </c>
      <c r="U192" s="158" t="s">
        <v>1475</v>
      </c>
      <c r="V192" s="158" t="s">
        <v>1475</v>
      </c>
      <c r="W192" s="158" t="s">
        <v>1475</v>
      </c>
      <c r="X192" s="158" t="s">
        <v>1475</v>
      </c>
      <c r="Y192" s="158" t="s">
        <v>1475</v>
      </c>
      <c r="Z192" s="158" t="s">
        <v>1475</v>
      </c>
      <c r="AA192" s="158" t="s">
        <v>1475</v>
      </c>
      <c r="AB192" s="158" t="s">
        <v>1475</v>
      </c>
      <c r="AC192" s="158" t="s">
        <v>1475</v>
      </c>
      <c r="AD192" s="158" t="s">
        <v>1475</v>
      </c>
      <c r="AE192" s="158" t="s">
        <v>1475</v>
      </c>
      <c r="AF192" s="157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7"/>
      <c r="AT192" s="158"/>
      <c r="AU192" s="158"/>
      <c r="AV192" s="158"/>
      <c r="AW192" s="158"/>
      <c r="AX192" s="158"/>
      <c r="AY192" s="158"/>
    </row>
    <row r="193" spans="1:51" x14ac:dyDescent="0.3">
      <c r="A193" s="154" t="s">
        <v>1476</v>
      </c>
      <c r="B193" s="155" t="s">
        <v>1477</v>
      </c>
      <c r="C193" s="155">
        <v>15</v>
      </c>
      <c r="D193" s="155">
        <v>6</v>
      </c>
      <c r="E193" s="156"/>
      <c r="F193" s="154" t="s">
        <v>1478</v>
      </c>
      <c r="G193" s="154" t="s">
        <v>1478</v>
      </c>
      <c r="H193" s="154" t="s">
        <v>1478</v>
      </c>
      <c r="I193" s="154" t="s">
        <v>1478</v>
      </c>
      <c r="J193" s="154" t="s">
        <v>1478</v>
      </c>
      <c r="K193" s="154" t="s">
        <v>1478</v>
      </c>
      <c r="L193" s="154" t="s">
        <v>1478</v>
      </c>
      <c r="M193" s="154" t="s">
        <v>1478</v>
      </c>
      <c r="N193" s="154" t="s">
        <v>1478</v>
      </c>
      <c r="O193" s="154" t="s">
        <v>1478</v>
      </c>
      <c r="P193" s="154" t="s">
        <v>1478</v>
      </c>
      <c r="Q193" s="154" t="s">
        <v>1478</v>
      </c>
      <c r="R193" s="154" t="s">
        <v>1479</v>
      </c>
      <c r="S193" s="157"/>
      <c r="T193" s="158" t="s">
        <v>1478</v>
      </c>
      <c r="U193" s="158" t="s">
        <v>1478</v>
      </c>
      <c r="V193" s="154" t="s">
        <v>1478</v>
      </c>
      <c r="W193" s="158" t="s">
        <v>1480</v>
      </c>
      <c r="X193" s="158" t="s">
        <v>1481</v>
      </c>
      <c r="Y193" s="158" t="s">
        <v>1481</v>
      </c>
      <c r="Z193" s="158" t="s">
        <v>1482</v>
      </c>
      <c r="AA193" s="158" t="s">
        <v>1482</v>
      </c>
      <c r="AB193" s="158" t="s">
        <v>1483</v>
      </c>
      <c r="AC193" s="158" t="s">
        <v>1483</v>
      </c>
      <c r="AD193" s="158" t="s">
        <v>1484</v>
      </c>
      <c r="AE193" s="158" t="s">
        <v>1484</v>
      </c>
      <c r="AF193" s="157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7"/>
      <c r="AT193" s="158"/>
      <c r="AU193" s="158"/>
      <c r="AV193" s="158"/>
      <c r="AW193" s="158"/>
      <c r="AX193" s="158"/>
      <c r="AY193" s="158"/>
    </row>
    <row r="194" spans="1:51" x14ac:dyDescent="0.3">
      <c r="A194" s="184" t="s">
        <v>1485</v>
      </c>
      <c r="B194" s="155" t="s">
        <v>1486</v>
      </c>
      <c r="C194" s="155"/>
      <c r="D194" s="155"/>
      <c r="E194" s="156"/>
      <c r="F194" s="154"/>
      <c r="G194" s="154"/>
      <c r="H194" s="154"/>
      <c r="I194" s="154" t="s">
        <v>1487</v>
      </c>
      <c r="J194" s="154" t="s">
        <v>1487</v>
      </c>
      <c r="K194" s="154" t="s">
        <v>1487</v>
      </c>
      <c r="L194" s="154" t="s">
        <v>1487</v>
      </c>
      <c r="M194" s="154" t="s">
        <v>1487</v>
      </c>
      <c r="N194" s="154" t="s">
        <v>1487</v>
      </c>
      <c r="O194" s="154"/>
      <c r="P194" s="154"/>
      <c r="Q194" s="154"/>
      <c r="R194" s="154"/>
      <c r="S194" s="157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7"/>
      <c r="AG194" s="158"/>
      <c r="AH194" s="158"/>
      <c r="AI194" s="158"/>
      <c r="AJ194" s="158"/>
      <c r="AK194" s="158"/>
      <c r="AL194" s="158"/>
      <c r="AM194" s="158"/>
      <c r="AN194" s="158"/>
      <c r="AO194" s="158"/>
      <c r="AP194" s="158"/>
      <c r="AQ194" s="158"/>
      <c r="AR194" s="158"/>
      <c r="AS194" s="157"/>
      <c r="AT194" s="158"/>
      <c r="AU194" s="158"/>
      <c r="AV194" s="158"/>
      <c r="AW194" s="158"/>
      <c r="AX194" s="158"/>
      <c r="AY194" s="158"/>
    </row>
    <row r="195" spans="1:51" x14ac:dyDescent="0.3">
      <c r="A195" s="154" t="s">
        <v>1488</v>
      </c>
      <c r="B195" s="155" t="s">
        <v>1489</v>
      </c>
      <c r="C195" s="155">
        <v>16</v>
      </c>
      <c r="D195" s="155">
        <v>4</v>
      </c>
      <c r="E195" s="156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61"/>
      <c r="T195" s="154"/>
      <c r="U195" s="154"/>
      <c r="V195" s="154"/>
      <c r="W195" s="154"/>
      <c r="X195" s="154"/>
      <c r="Y195" s="154"/>
      <c r="Z195" s="154"/>
      <c r="AA195" s="154"/>
      <c r="AB195" s="158"/>
      <c r="AC195" s="158"/>
      <c r="AD195" s="158"/>
      <c r="AE195" s="158" t="s">
        <v>1490</v>
      </c>
      <c r="AF195" s="157"/>
      <c r="AG195" s="158" t="s">
        <v>1490</v>
      </c>
      <c r="AH195" s="158" t="s">
        <v>1490</v>
      </c>
      <c r="AI195" s="158" t="s">
        <v>1490</v>
      </c>
      <c r="AJ195" s="158" t="s">
        <v>1490</v>
      </c>
      <c r="AK195" s="158" t="s">
        <v>1490</v>
      </c>
      <c r="AL195" s="158" t="s">
        <v>1490</v>
      </c>
      <c r="AM195" s="158" t="s">
        <v>1490</v>
      </c>
      <c r="AN195" s="158" t="s">
        <v>1490</v>
      </c>
      <c r="AO195" s="158" t="s">
        <v>1490</v>
      </c>
      <c r="AP195" s="158" t="s">
        <v>1490</v>
      </c>
      <c r="AQ195" s="158" t="s">
        <v>1490</v>
      </c>
      <c r="AR195" s="158"/>
      <c r="AS195" s="157"/>
      <c r="AT195" s="158"/>
      <c r="AU195" s="158"/>
      <c r="AV195" s="158"/>
      <c r="AW195" s="158"/>
      <c r="AX195" s="158"/>
      <c r="AY195" s="158"/>
    </row>
    <row r="196" spans="1:51" x14ac:dyDescent="0.3">
      <c r="A196" s="154" t="s">
        <v>1491</v>
      </c>
      <c r="B196" s="155" t="s">
        <v>63</v>
      </c>
      <c r="C196" s="155">
        <v>15</v>
      </c>
      <c r="D196" s="155">
        <v>10</v>
      </c>
      <c r="E196" s="156"/>
      <c r="F196" s="154" t="s">
        <v>1492</v>
      </c>
      <c r="G196" s="154" t="s">
        <v>1492</v>
      </c>
      <c r="H196" s="154" t="s">
        <v>1493</v>
      </c>
      <c r="I196" s="154" t="s">
        <v>1493</v>
      </c>
      <c r="J196" s="154" t="s">
        <v>1493</v>
      </c>
      <c r="K196" s="154" t="s">
        <v>1493</v>
      </c>
      <c r="L196" s="154" t="s">
        <v>1493</v>
      </c>
      <c r="M196" s="154" t="s">
        <v>1493</v>
      </c>
      <c r="N196" s="154" t="s">
        <v>1493</v>
      </c>
      <c r="O196" s="154" t="s">
        <v>1493</v>
      </c>
      <c r="P196" s="154" t="s">
        <v>1493</v>
      </c>
      <c r="Q196" s="154" t="s">
        <v>1493</v>
      </c>
      <c r="R196" s="154" t="s">
        <v>1108</v>
      </c>
      <c r="S196" s="157"/>
      <c r="T196" s="167" t="s">
        <v>1494</v>
      </c>
      <c r="U196" s="158" t="s">
        <v>1495</v>
      </c>
      <c r="V196" s="158" t="s">
        <v>1496</v>
      </c>
      <c r="W196" s="158" t="s">
        <v>1497</v>
      </c>
      <c r="X196" s="158" t="s">
        <v>1498</v>
      </c>
      <c r="Y196" s="158" t="s">
        <v>1499</v>
      </c>
      <c r="Z196" s="158" t="s">
        <v>1500</v>
      </c>
      <c r="AA196" s="158" t="s">
        <v>1501</v>
      </c>
      <c r="AB196" s="158" t="s">
        <v>1502</v>
      </c>
      <c r="AC196" s="158" t="s">
        <v>1503</v>
      </c>
      <c r="AD196" s="158" t="s">
        <v>1504</v>
      </c>
      <c r="AE196" s="158" t="s">
        <v>1505</v>
      </c>
      <c r="AF196" s="157"/>
      <c r="AG196" s="158" t="s">
        <v>1506</v>
      </c>
      <c r="AH196" s="158" t="s">
        <v>1507</v>
      </c>
      <c r="AI196" s="158" t="s">
        <v>418</v>
      </c>
      <c r="AJ196" s="47" t="s">
        <v>2531</v>
      </c>
      <c r="AK196" s="158"/>
      <c r="AL196" s="158"/>
      <c r="AM196" s="158"/>
      <c r="AN196" s="158"/>
      <c r="AO196" s="158"/>
      <c r="AP196" s="158"/>
      <c r="AQ196" s="158"/>
      <c r="AR196" s="158"/>
      <c r="AS196" s="157"/>
      <c r="AT196" s="158"/>
      <c r="AU196" s="158"/>
      <c r="AV196" s="158"/>
      <c r="AW196" s="158"/>
      <c r="AX196" s="158"/>
      <c r="AY196" s="158"/>
    </row>
    <row r="197" spans="1:51" x14ac:dyDescent="0.3">
      <c r="A197" s="184" t="s">
        <v>1508</v>
      </c>
      <c r="B197" s="155" t="s">
        <v>1509</v>
      </c>
      <c r="C197" s="155"/>
      <c r="D197" s="155"/>
      <c r="E197" s="156"/>
      <c r="F197" s="154" t="s">
        <v>1510</v>
      </c>
      <c r="G197" s="154" t="s">
        <v>1510</v>
      </c>
      <c r="H197" s="154" t="s">
        <v>1510</v>
      </c>
      <c r="I197" s="154" t="s">
        <v>1510</v>
      </c>
      <c r="J197" s="154" t="s">
        <v>1510</v>
      </c>
      <c r="K197" s="154" t="s">
        <v>1511</v>
      </c>
      <c r="L197" s="154" t="s">
        <v>1511</v>
      </c>
      <c r="M197" s="154" t="s">
        <v>1511</v>
      </c>
      <c r="N197" s="154" t="s">
        <v>1511</v>
      </c>
      <c r="O197" s="154" t="s">
        <v>1511</v>
      </c>
      <c r="P197" s="154" t="s">
        <v>1511</v>
      </c>
      <c r="Q197" s="154" t="s">
        <v>1511</v>
      </c>
      <c r="R197" s="154" t="s">
        <v>833</v>
      </c>
      <c r="S197" s="157"/>
      <c r="T197" s="158" t="s">
        <v>1511</v>
      </c>
      <c r="U197" s="158"/>
      <c r="V197" s="158"/>
      <c r="W197" s="158"/>
      <c r="X197" s="158"/>
      <c r="Y197" s="158"/>
      <c r="Z197" s="158"/>
      <c r="AA197" s="158"/>
      <c r="AB197" s="158"/>
      <c r="AC197" s="158"/>
      <c r="AD197" s="158"/>
      <c r="AE197" s="158"/>
      <c r="AF197" s="157"/>
      <c r="AG197" s="158"/>
      <c r="AH197" s="158"/>
      <c r="AI197" s="158"/>
      <c r="AJ197" s="158"/>
      <c r="AK197" s="158"/>
      <c r="AL197" s="158"/>
      <c r="AM197" s="158"/>
      <c r="AN197" s="158"/>
      <c r="AO197" s="158"/>
      <c r="AP197" s="158"/>
      <c r="AQ197" s="158"/>
      <c r="AR197" s="158"/>
      <c r="AS197" s="157"/>
      <c r="AT197" s="158"/>
      <c r="AU197" s="158"/>
      <c r="AV197" s="158"/>
      <c r="AW197" s="158"/>
      <c r="AX197" s="158"/>
      <c r="AY197" s="158"/>
    </row>
    <row r="198" spans="1:51" x14ac:dyDescent="0.3">
      <c r="A198" s="154" t="s">
        <v>1512</v>
      </c>
      <c r="B198" s="155" t="s">
        <v>1513</v>
      </c>
      <c r="C198" s="155">
        <v>15</v>
      </c>
      <c r="D198" s="155">
        <v>5</v>
      </c>
      <c r="E198" s="156"/>
      <c r="F198" s="154" t="s">
        <v>1514</v>
      </c>
      <c r="G198" s="154" t="s">
        <v>1514</v>
      </c>
      <c r="H198" s="154" t="s">
        <v>1514</v>
      </c>
      <c r="I198" s="154" t="s">
        <v>1514</v>
      </c>
      <c r="J198" s="154" t="s">
        <v>1514</v>
      </c>
      <c r="K198" s="154" t="s">
        <v>1514</v>
      </c>
      <c r="L198" s="154" t="s">
        <v>1514</v>
      </c>
      <c r="M198" s="154" t="s">
        <v>1514</v>
      </c>
      <c r="N198" s="154" t="s">
        <v>1514</v>
      </c>
      <c r="O198" s="154" t="s">
        <v>1514</v>
      </c>
      <c r="P198" s="154" t="s">
        <v>1514</v>
      </c>
      <c r="Q198" s="154" t="s">
        <v>1515</v>
      </c>
      <c r="R198" s="154"/>
      <c r="S198" s="157"/>
      <c r="T198" s="154" t="s">
        <v>1515</v>
      </c>
      <c r="U198" s="154" t="s">
        <v>1515</v>
      </c>
      <c r="V198" s="154" t="s">
        <v>1515</v>
      </c>
      <c r="W198" s="154" t="s">
        <v>1515</v>
      </c>
      <c r="X198" s="154" t="s">
        <v>1515</v>
      </c>
      <c r="Y198" s="154" t="s">
        <v>1515</v>
      </c>
      <c r="Z198" s="154" t="s">
        <v>1515</v>
      </c>
      <c r="AA198" s="154" t="s">
        <v>1515</v>
      </c>
      <c r="AB198" s="154" t="s">
        <v>1515</v>
      </c>
      <c r="AC198" s="154" t="s">
        <v>1515</v>
      </c>
      <c r="AD198" s="154" t="s">
        <v>1515</v>
      </c>
      <c r="AE198" s="158"/>
      <c r="AF198" s="157"/>
      <c r="AG198" s="158"/>
      <c r="AH198" s="158"/>
      <c r="AI198" s="158"/>
      <c r="AJ198" s="158"/>
      <c r="AK198" s="158"/>
      <c r="AL198" s="158"/>
      <c r="AM198" s="158"/>
      <c r="AN198" s="158"/>
      <c r="AO198" s="158"/>
      <c r="AP198" s="158"/>
      <c r="AQ198" s="158"/>
      <c r="AR198" s="158"/>
      <c r="AS198" s="157"/>
      <c r="AT198" s="158"/>
      <c r="AU198" s="158"/>
      <c r="AV198" s="158"/>
      <c r="AW198" s="158"/>
      <c r="AX198" s="158"/>
      <c r="AY198" s="158"/>
    </row>
    <row r="199" spans="1:51" x14ac:dyDescent="0.3">
      <c r="A199" s="154" t="s">
        <v>1516</v>
      </c>
      <c r="B199" s="155" t="s">
        <v>444</v>
      </c>
      <c r="C199" s="155">
        <v>16</v>
      </c>
      <c r="D199" s="155">
        <v>1</v>
      </c>
      <c r="E199" s="156"/>
      <c r="F199" s="154" t="s">
        <v>1517</v>
      </c>
      <c r="G199" s="154" t="s">
        <v>1518</v>
      </c>
      <c r="H199" s="154" t="s">
        <v>1518</v>
      </c>
      <c r="I199" s="154" t="s">
        <v>1518</v>
      </c>
      <c r="J199" s="154" t="s">
        <v>1518</v>
      </c>
      <c r="K199" s="154" t="s">
        <v>1518</v>
      </c>
      <c r="L199" s="154" t="s">
        <v>1518</v>
      </c>
      <c r="M199" s="154" t="s">
        <v>1519</v>
      </c>
      <c r="N199" s="154" t="s">
        <v>1519</v>
      </c>
      <c r="O199" s="154" t="s">
        <v>1519</v>
      </c>
      <c r="P199" s="154" t="s">
        <v>1519</v>
      </c>
      <c r="Q199" s="154" t="s">
        <v>1519</v>
      </c>
      <c r="R199" s="154" t="s">
        <v>1204</v>
      </c>
      <c r="S199" s="157"/>
      <c r="T199" s="158" t="s">
        <v>1519</v>
      </c>
      <c r="U199" s="158" t="s">
        <v>1519</v>
      </c>
      <c r="V199" s="158" t="s">
        <v>1519</v>
      </c>
      <c r="W199" s="158" t="s">
        <v>1519</v>
      </c>
      <c r="X199" s="158" t="s">
        <v>1519</v>
      </c>
      <c r="Y199" s="158" t="s">
        <v>1519</v>
      </c>
      <c r="Z199" s="158" t="s">
        <v>1519</v>
      </c>
      <c r="AA199" s="158" t="s">
        <v>1520</v>
      </c>
      <c r="AB199" s="158" t="s">
        <v>1520</v>
      </c>
      <c r="AC199" s="158" t="s">
        <v>1520</v>
      </c>
      <c r="AD199" s="158" t="s">
        <v>1520</v>
      </c>
      <c r="AE199" s="158" t="s">
        <v>1520</v>
      </c>
      <c r="AF199" s="157"/>
      <c r="AG199" s="158" t="s">
        <v>1520</v>
      </c>
      <c r="AH199" s="158" t="s">
        <v>445</v>
      </c>
      <c r="AI199" s="158" t="s">
        <v>445</v>
      </c>
      <c r="AJ199" s="158" t="s">
        <v>445</v>
      </c>
      <c r="AK199" s="158" t="s">
        <v>445</v>
      </c>
      <c r="AL199" s="158" t="s">
        <v>445</v>
      </c>
      <c r="AM199" s="158" t="s">
        <v>445</v>
      </c>
      <c r="AN199" s="158"/>
      <c r="AO199" s="158"/>
      <c r="AP199" s="158"/>
      <c r="AQ199" s="158"/>
      <c r="AR199" s="158"/>
      <c r="AS199" s="157"/>
      <c r="AT199" s="158"/>
      <c r="AU199" s="158"/>
      <c r="AV199" s="158"/>
      <c r="AW199" s="158"/>
      <c r="AX199" s="158"/>
      <c r="AY199" s="158"/>
    </row>
    <row r="200" spans="1:51" x14ac:dyDescent="0.3">
      <c r="A200" s="154" t="s">
        <v>1521</v>
      </c>
      <c r="B200" s="155" t="s">
        <v>1522</v>
      </c>
      <c r="C200" s="155">
        <v>15</v>
      </c>
      <c r="D200" s="155">
        <v>12</v>
      </c>
      <c r="E200" s="156"/>
      <c r="F200" s="154"/>
      <c r="G200" s="154"/>
      <c r="H200" s="154"/>
      <c r="I200" s="154"/>
      <c r="J200" s="154"/>
      <c r="K200" s="154"/>
      <c r="L200" s="154" t="s">
        <v>1523</v>
      </c>
      <c r="M200" s="154" t="s">
        <v>1523</v>
      </c>
      <c r="N200" s="154" t="s">
        <v>1523</v>
      </c>
      <c r="O200" s="154" t="s">
        <v>1523</v>
      </c>
      <c r="P200" s="154" t="s">
        <v>1523</v>
      </c>
      <c r="Q200" s="154" t="s">
        <v>1523</v>
      </c>
      <c r="R200" s="154" t="s">
        <v>546</v>
      </c>
      <c r="S200" s="157"/>
      <c r="T200" s="158" t="s">
        <v>1523</v>
      </c>
      <c r="U200" s="158" t="s">
        <v>1523</v>
      </c>
      <c r="V200" s="158" t="s">
        <v>1523</v>
      </c>
      <c r="W200" s="158" t="s">
        <v>1523</v>
      </c>
      <c r="X200" s="158" t="s">
        <v>1523</v>
      </c>
      <c r="Y200" s="158" t="s">
        <v>1523</v>
      </c>
      <c r="Z200" s="158" t="s">
        <v>1524</v>
      </c>
      <c r="AA200" s="158" t="s">
        <v>1524</v>
      </c>
      <c r="AB200" s="158" t="s">
        <v>1524</v>
      </c>
      <c r="AC200" s="158" t="s">
        <v>1524</v>
      </c>
      <c r="AD200" s="158" t="s">
        <v>1524</v>
      </c>
      <c r="AE200" s="158" t="s">
        <v>1524</v>
      </c>
      <c r="AF200" s="157"/>
      <c r="AG200" s="158" t="s">
        <v>1524</v>
      </c>
      <c r="AH200" s="158" t="s">
        <v>1524</v>
      </c>
      <c r="AI200" s="158" t="s">
        <v>1524</v>
      </c>
      <c r="AJ200" s="158" t="s">
        <v>1524</v>
      </c>
      <c r="AK200" s="158" t="s">
        <v>1524</v>
      </c>
      <c r="AL200" s="158" t="s">
        <v>1524</v>
      </c>
      <c r="AM200" s="158"/>
      <c r="AN200" s="158"/>
      <c r="AO200" s="158"/>
      <c r="AP200" s="158"/>
      <c r="AQ200" s="158"/>
      <c r="AR200" s="158"/>
      <c r="AS200" s="157"/>
      <c r="AT200" s="158"/>
      <c r="AU200" s="158"/>
      <c r="AV200" s="158"/>
      <c r="AW200" s="158"/>
      <c r="AX200" s="158"/>
      <c r="AY200" s="158"/>
    </row>
    <row r="201" spans="1:51" x14ac:dyDescent="0.3">
      <c r="A201" s="154" t="s">
        <v>1525</v>
      </c>
      <c r="B201" s="155" t="s">
        <v>1526</v>
      </c>
      <c r="C201" s="155">
        <v>16</v>
      </c>
      <c r="D201" s="155">
        <v>6</v>
      </c>
      <c r="E201" s="156"/>
      <c r="F201" s="154" t="s">
        <v>1527</v>
      </c>
      <c r="G201" s="154" t="s">
        <v>1527</v>
      </c>
      <c r="H201" s="154" t="s">
        <v>1527</v>
      </c>
      <c r="I201" s="154" t="s">
        <v>1527</v>
      </c>
      <c r="J201" s="154" t="s">
        <v>1527</v>
      </c>
      <c r="K201" s="154" t="s">
        <v>1527</v>
      </c>
      <c r="L201" s="154" t="s">
        <v>1527</v>
      </c>
      <c r="M201" s="154" t="s">
        <v>1527</v>
      </c>
      <c r="N201" s="154" t="s">
        <v>1527</v>
      </c>
      <c r="O201" s="154" t="s">
        <v>1527</v>
      </c>
      <c r="P201" s="154" t="s">
        <v>1527</v>
      </c>
      <c r="Q201" s="154" t="s">
        <v>1527</v>
      </c>
      <c r="R201" s="154"/>
      <c r="S201" s="157"/>
      <c r="T201" s="158" t="s">
        <v>1528</v>
      </c>
      <c r="U201" s="158" t="s">
        <v>1528</v>
      </c>
      <c r="V201" s="158" t="s">
        <v>1528</v>
      </c>
      <c r="W201" s="158" t="s">
        <v>1528</v>
      </c>
      <c r="X201" s="158" t="s">
        <v>1528</v>
      </c>
      <c r="Y201" s="158" t="s">
        <v>1528</v>
      </c>
      <c r="Z201" s="158" t="s">
        <v>1528</v>
      </c>
      <c r="AA201" s="158" t="s">
        <v>1528</v>
      </c>
      <c r="AB201" s="158" t="s">
        <v>1528</v>
      </c>
      <c r="AC201" s="158" t="s">
        <v>1528</v>
      </c>
      <c r="AD201" s="158" t="s">
        <v>1528</v>
      </c>
      <c r="AE201" s="158" t="s">
        <v>1528</v>
      </c>
      <c r="AF201" s="157"/>
      <c r="AG201" s="46" t="s">
        <v>2509</v>
      </c>
      <c r="AH201" s="46" t="s">
        <v>2509</v>
      </c>
      <c r="AI201" s="46" t="s">
        <v>2509</v>
      </c>
      <c r="AJ201" s="46" t="s">
        <v>2509</v>
      </c>
      <c r="AK201" s="46" t="s">
        <v>2509</v>
      </c>
      <c r="AL201" s="46" t="s">
        <v>2509</v>
      </c>
      <c r="AM201" s="46" t="s">
        <v>2509</v>
      </c>
      <c r="AN201" s="46" t="s">
        <v>2509</v>
      </c>
      <c r="AO201" s="46" t="s">
        <v>2509</v>
      </c>
      <c r="AP201" s="46" t="s">
        <v>2509</v>
      </c>
      <c r="AQ201" s="46" t="s">
        <v>2509</v>
      </c>
      <c r="AR201" s="46" t="s">
        <v>2509</v>
      </c>
      <c r="AS201" s="157"/>
      <c r="AT201" s="158"/>
      <c r="AU201" s="158"/>
      <c r="AV201" s="158"/>
      <c r="AW201" s="158"/>
      <c r="AX201" s="158"/>
      <c r="AY201" s="158"/>
    </row>
    <row r="202" spans="1:51" x14ac:dyDescent="0.3">
      <c r="A202" s="154" t="s">
        <v>1529</v>
      </c>
      <c r="B202" s="155" t="s">
        <v>1530</v>
      </c>
      <c r="C202" s="155">
        <v>15</v>
      </c>
      <c r="D202" s="155">
        <v>8</v>
      </c>
      <c r="E202" s="156"/>
      <c r="F202" s="154" t="s">
        <v>1531</v>
      </c>
      <c r="G202" s="154" t="s">
        <v>1531</v>
      </c>
      <c r="H202" s="154" t="s">
        <v>1531</v>
      </c>
      <c r="I202" s="154" t="s">
        <v>1531</v>
      </c>
      <c r="J202" s="154" t="s">
        <v>1531</v>
      </c>
      <c r="K202" s="154" t="s">
        <v>1531</v>
      </c>
      <c r="L202" s="154" t="s">
        <v>1532</v>
      </c>
      <c r="M202" s="154" t="s">
        <v>1532</v>
      </c>
      <c r="N202" s="154" t="s">
        <v>1532</v>
      </c>
      <c r="O202" s="154" t="s">
        <v>1532</v>
      </c>
      <c r="P202" s="154" t="s">
        <v>1532</v>
      </c>
      <c r="Q202" s="154" t="s">
        <v>1532</v>
      </c>
      <c r="R202" s="158"/>
      <c r="S202" s="157"/>
      <c r="T202" s="158" t="s">
        <v>1533</v>
      </c>
      <c r="U202" s="158" t="s">
        <v>1533</v>
      </c>
      <c r="V202" s="158" t="s">
        <v>1534</v>
      </c>
      <c r="W202" s="158" t="s">
        <v>1534</v>
      </c>
      <c r="X202" s="158" t="s">
        <v>1534</v>
      </c>
      <c r="Y202" s="158" t="s">
        <v>1534</v>
      </c>
      <c r="Z202" s="158" t="s">
        <v>1534</v>
      </c>
      <c r="AA202" s="158" t="s">
        <v>1534</v>
      </c>
      <c r="AB202" s="158" t="s">
        <v>1534</v>
      </c>
      <c r="AC202" s="158" t="s">
        <v>1534</v>
      </c>
      <c r="AD202" s="158" t="s">
        <v>1534</v>
      </c>
      <c r="AE202" s="158" t="s">
        <v>1535</v>
      </c>
      <c r="AF202" s="157"/>
      <c r="AG202" s="158" t="s">
        <v>1535</v>
      </c>
      <c r="AH202" s="158" t="s">
        <v>1535</v>
      </c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7"/>
      <c r="AT202" s="158"/>
      <c r="AU202" s="158"/>
      <c r="AV202" s="158"/>
      <c r="AW202" s="158"/>
      <c r="AX202" s="158"/>
      <c r="AY202" s="158"/>
    </row>
    <row r="203" spans="1:51" x14ac:dyDescent="0.3">
      <c r="A203" s="184" t="s">
        <v>1536</v>
      </c>
      <c r="B203" s="155" t="s">
        <v>1537</v>
      </c>
      <c r="C203" s="155"/>
      <c r="D203" s="155"/>
      <c r="E203" s="156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8"/>
      <c r="R203" s="158"/>
      <c r="S203" s="157"/>
      <c r="T203" s="158"/>
      <c r="U203" s="158"/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  <c r="AF203" s="157"/>
      <c r="AG203" s="158"/>
      <c r="AH203" s="158"/>
      <c r="AI203" s="158"/>
      <c r="AJ203" s="158"/>
      <c r="AK203" s="158"/>
      <c r="AL203" s="158"/>
      <c r="AM203" s="158"/>
      <c r="AN203" s="158"/>
      <c r="AO203" s="158"/>
      <c r="AP203" s="158"/>
      <c r="AQ203" s="158"/>
      <c r="AR203" s="158"/>
      <c r="AS203" s="157"/>
      <c r="AT203" s="158"/>
      <c r="AU203" s="158"/>
      <c r="AV203" s="158"/>
      <c r="AW203" s="158"/>
      <c r="AX203" s="158"/>
      <c r="AY203" s="158"/>
    </row>
    <row r="204" spans="1:51" x14ac:dyDescent="0.3">
      <c r="A204" s="154" t="s">
        <v>1538</v>
      </c>
      <c r="B204" s="155" t="s">
        <v>1539</v>
      </c>
      <c r="C204" s="155">
        <v>15</v>
      </c>
      <c r="D204" s="155">
        <v>6</v>
      </c>
      <c r="E204" s="156"/>
      <c r="F204" s="154" t="s">
        <v>1540</v>
      </c>
      <c r="G204" s="154" t="s">
        <v>1540</v>
      </c>
      <c r="H204" s="154" t="s">
        <v>1540</v>
      </c>
      <c r="I204" s="154" t="s">
        <v>1540</v>
      </c>
      <c r="J204" s="154" t="s">
        <v>1540</v>
      </c>
      <c r="K204" s="154" t="s">
        <v>1541</v>
      </c>
      <c r="L204" s="154" t="s">
        <v>1541</v>
      </c>
      <c r="M204" s="154" t="s">
        <v>1541</v>
      </c>
      <c r="N204" s="154" t="s">
        <v>1541</v>
      </c>
      <c r="O204" s="154" t="s">
        <v>1541</v>
      </c>
      <c r="P204" s="154" t="s">
        <v>1541</v>
      </c>
      <c r="Q204" s="154" t="s">
        <v>1541</v>
      </c>
      <c r="R204" s="158"/>
      <c r="S204" s="157"/>
      <c r="T204" s="158" t="s">
        <v>1541</v>
      </c>
      <c r="U204" s="158" t="s">
        <v>1541</v>
      </c>
      <c r="V204" s="158" t="s">
        <v>1541</v>
      </c>
      <c r="W204" s="158" t="s">
        <v>1541</v>
      </c>
      <c r="X204" s="158" t="s">
        <v>1541</v>
      </c>
      <c r="Y204" s="158" t="s">
        <v>1541</v>
      </c>
      <c r="Z204" s="158" t="s">
        <v>1541</v>
      </c>
      <c r="AA204" s="158" t="s">
        <v>1542</v>
      </c>
      <c r="AB204" s="158" t="s">
        <v>1542</v>
      </c>
      <c r="AC204" s="158" t="s">
        <v>1542</v>
      </c>
      <c r="AD204" s="158" t="s">
        <v>1542</v>
      </c>
      <c r="AE204" s="158" t="s">
        <v>1542</v>
      </c>
      <c r="AF204" s="157"/>
      <c r="AG204" s="158"/>
      <c r="AH204" s="158"/>
      <c r="AI204" s="158"/>
      <c r="AJ204" s="158"/>
      <c r="AK204" s="158"/>
      <c r="AL204" s="158"/>
      <c r="AM204" s="158"/>
      <c r="AN204" s="158"/>
      <c r="AO204" s="158"/>
      <c r="AP204" s="158"/>
      <c r="AQ204" s="158"/>
      <c r="AR204" s="158"/>
      <c r="AS204" s="157"/>
      <c r="AT204" s="158"/>
      <c r="AU204" s="158"/>
      <c r="AV204" s="158"/>
      <c r="AW204" s="158"/>
      <c r="AX204" s="158"/>
      <c r="AY204" s="158"/>
    </row>
    <row r="205" spans="1:51" x14ac:dyDescent="0.3">
      <c r="A205" s="184" t="s">
        <v>1543</v>
      </c>
      <c r="B205" s="155" t="s">
        <v>1544</v>
      </c>
      <c r="C205" s="155"/>
      <c r="D205" s="155"/>
      <c r="E205" s="156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7"/>
      <c r="T205" s="158"/>
      <c r="U205" s="158"/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  <c r="AF205" s="157"/>
      <c r="AG205" s="158"/>
      <c r="AH205" s="158"/>
      <c r="AI205" s="158"/>
      <c r="AJ205" s="158"/>
      <c r="AK205" s="158"/>
      <c r="AL205" s="158"/>
      <c r="AM205" s="158"/>
      <c r="AN205" s="158"/>
      <c r="AO205" s="158"/>
      <c r="AP205" s="158"/>
      <c r="AQ205" s="158"/>
      <c r="AR205" s="158"/>
      <c r="AS205" s="157"/>
      <c r="AT205" s="158"/>
      <c r="AU205" s="158"/>
      <c r="AV205" s="158"/>
      <c r="AW205" s="158"/>
      <c r="AX205" s="158"/>
      <c r="AY205" s="158"/>
    </row>
    <row r="206" spans="1:51" x14ac:dyDescent="0.3">
      <c r="A206" s="184" t="s">
        <v>1545</v>
      </c>
      <c r="B206" s="155" t="s">
        <v>1546</v>
      </c>
      <c r="C206" s="155"/>
      <c r="D206" s="155"/>
      <c r="E206" s="156" t="s">
        <v>541</v>
      </c>
      <c r="F206" s="158" t="s">
        <v>1547</v>
      </c>
      <c r="G206" s="158" t="s">
        <v>1547</v>
      </c>
      <c r="H206" s="158" t="s">
        <v>1547</v>
      </c>
      <c r="I206" s="158" t="s">
        <v>1547</v>
      </c>
      <c r="J206" s="158" t="s">
        <v>1547</v>
      </c>
      <c r="K206" s="158" t="s">
        <v>1547</v>
      </c>
      <c r="L206" s="158" t="s">
        <v>1548</v>
      </c>
      <c r="M206" s="158" t="s">
        <v>1548</v>
      </c>
      <c r="N206" s="158" t="s">
        <v>1548</v>
      </c>
      <c r="O206" s="158" t="s">
        <v>1548</v>
      </c>
      <c r="P206" s="158" t="s">
        <v>1548</v>
      </c>
      <c r="Q206" s="158" t="s">
        <v>1548</v>
      </c>
      <c r="R206" s="158" t="s">
        <v>546</v>
      </c>
      <c r="S206" s="157"/>
      <c r="T206" s="158" t="s">
        <v>1548</v>
      </c>
      <c r="U206" s="158" t="s">
        <v>1548</v>
      </c>
      <c r="V206" s="158" t="s">
        <v>1548</v>
      </c>
      <c r="W206" s="158" t="s">
        <v>1548</v>
      </c>
      <c r="X206" s="158" t="s">
        <v>1548</v>
      </c>
      <c r="Y206" s="158" t="s">
        <v>1548</v>
      </c>
      <c r="Z206" s="158"/>
      <c r="AA206" s="158"/>
      <c r="AB206" s="158"/>
      <c r="AC206" s="158"/>
      <c r="AD206" s="158"/>
      <c r="AE206" s="158"/>
      <c r="AF206" s="157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8"/>
      <c r="AQ206" s="158"/>
      <c r="AR206" s="158"/>
      <c r="AS206" s="157"/>
      <c r="AT206" s="158"/>
      <c r="AU206" s="158"/>
      <c r="AV206" s="158"/>
      <c r="AW206" s="158"/>
      <c r="AX206" s="158"/>
      <c r="AY206" s="158"/>
    </row>
    <row r="207" spans="1:51" x14ac:dyDescent="0.3">
      <c r="A207" s="154" t="s">
        <v>1549</v>
      </c>
      <c r="B207" s="155" t="s">
        <v>1550</v>
      </c>
      <c r="C207" s="155">
        <v>16</v>
      </c>
      <c r="D207" s="155">
        <v>3</v>
      </c>
      <c r="E207" s="156" t="s">
        <v>541</v>
      </c>
      <c r="F207" s="158" t="s">
        <v>1551</v>
      </c>
      <c r="G207" s="158" t="s">
        <v>1551</v>
      </c>
      <c r="H207" s="158" t="s">
        <v>1551</v>
      </c>
      <c r="I207" s="158" t="s">
        <v>1551</v>
      </c>
      <c r="J207" s="158" t="s">
        <v>1551</v>
      </c>
      <c r="K207" s="158" t="s">
        <v>1551</v>
      </c>
      <c r="L207" s="158" t="s">
        <v>1551</v>
      </c>
      <c r="M207" s="158" t="s">
        <v>1551</v>
      </c>
      <c r="N207" s="158" t="s">
        <v>1551</v>
      </c>
      <c r="O207" s="158" t="s">
        <v>1551</v>
      </c>
      <c r="P207" s="158" t="s">
        <v>1551</v>
      </c>
      <c r="Q207" s="158" t="s">
        <v>1552</v>
      </c>
      <c r="R207" s="158" t="s">
        <v>741</v>
      </c>
      <c r="S207" s="157"/>
      <c r="T207" s="158" t="s">
        <v>1552</v>
      </c>
      <c r="U207" s="158" t="s">
        <v>1552</v>
      </c>
      <c r="V207" s="158" t="s">
        <v>1552</v>
      </c>
      <c r="W207" s="158" t="s">
        <v>1552</v>
      </c>
      <c r="X207" s="158" t="s">
        <v>1552</v>
      </c>
      <c r="Y207" s="158" t="s">
        <v>1552</v>
      </c>
      <c r="Z207" s="158" t="s">
        <v>1552</v>
      </c>
      <c r="AA207" s="158" t="s">
        <v>1552</v>
      </c>
      <c r="AB207" s="158" t="s">
        <v>1552</v>
      </c>
      <c r="AC207" s="158" t="s">
        <v>1552</v>
      </c>
      <c r="AD207" s="158" t="s">
        <v>1552</v>
      </c>
      <c r="AE207" s="158" t="s">
        <v>1553</v>
      </c>
      <c r="AF207" s="157"/>
      <c r="AG207" s="158" t="s">
        <v>1553</v>
      </c>
      <c r="AH207" s="158" t="s">
        <v>1553</v>
      </c>
      <c r="AI207" s="158" t="s">
        <v>1553</v>
      </c>
      <c r="AJ207" s="158" t="s">
        <v>1553</v>
      </c>
      <c r="AK207" s="158" t="s">
        <v>1553</v>
      </c>
      <c r="AL207" s="158" t="s">
        <v>1553</v>
      </c>
      <c r="AM207" s="158" t="s">
        <v>1553</v>
      </c>
      <c r="AN207" s="158" t="s">
        <v>1553</v>
      </c>
      <c r="AO207" s="158" t="s">
        <v>1553</v>
      </c>
      <c r="AP207" s="158" t="s">
        <v>1553</v>
      </c>
      <c r="AQ207" s="158" t="s">
        <v>1553</v>
      </c>
      <c r="AR207" s="158"/>
      <c r="AS207" s="157"/>
      <c r="AT207" s="158"/>
      <c r="AU207" s="158"/>
      <c r="AV207" s="158"/>
      <c r="AW207" s="158"/>
      <c r="AX207" s="158"/>
      <c r="AY207" s="158"/>
    </row>
    <row r="208" spans="1:51" x14ac:dyDescent="0.3">
      <c r="A208" s="184" t="s">
        <v>1554</v>
      </c>
      <c r="B208" s="155" t="s">
        <v>1555</v>
      </c>
      <c r="C208" s="155"/>
      <c r="D208" s="155"/>
      <c r="E208" s="156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7"/>
      <c r="T208" s="158"/>
      <c r="U208" s="158"/>
      <c r="V208" s="158"/>
      <c r="W208" s="158"/>
      <c r="X208" s="158"/>
      <c r="Y208" s="158"/>
      <c r="Z208" s="158"/>
      <c r="AA208" s="158"/>
      <c r="AB208" s="158"/>
      <c r="AC208" s="158"/>
      <c r="AD208" s="158"/>
      <c r="AE208" s="158"/>
      <c r="AF208" s="157"/>
      <c r="AG208" s="158"/>
      <c r="AH208" s="158"/>
      <c r="AI208" s="158"/>
      <c r="AJ208" s="158"/>
      <c r="AK208" s="158"/>
      <c r="AL208" s="158"/>
      <c r="AM208" s="158"/>
      <c r="AN208" s="158"/>
      <c r="AO208" s="158"/>
      <c r="AP208" s="158"/>
      <c r="AQ208" s="158"/>
      <c r="AR208" s="158"/>
      <c r="AS208" s="157"/>
      <c r="AT208" s="158"/>
      <c r="AU208" s="158"/>
      <c r="AV208" s="158"/>
      <c r="AW208" s="158"/>
      <c r="AX208" s="158"/>
      <c r="AY208" s="158"/>
    </row>
    <row r="209" spans="1:51" x14ac:dyDescent="0.3">
      <c r="A209" s="184" t="s">
        <v>1556</v>
      </c>
      <c r="B209" s="155" t="s">
        <v>1557</v>
      </c>
      <c r="C209" s="155"/>
      <c r="D209" s="155"/>
      <c r="E209" s="156"/>
      <c r="F209" s="158" t="s">
        <v>1558</v>
      </c>
      <c r="G209" s="158" t="s">
        <v>1558</v>
      </c>
      <c r="H209" s="158" t="s">
        <v>1558</v>
      </c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7"/>
      <c r="T209" s="158"/>
      <c r="U209" s="158"/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  <c r="AF209" s="157"/>
      <c r="AG209" s="158"/>
      <c r="AH209" s="158"/>
      <c r="AI209" s="158"/>
      <c r="AJ209" s="158"/>
      <c r="AK209" s="158"/>
      <c r="AL209" s="158"/>
      <c r="AM209" s="158"/>
      <c r="AN209" s="158"/>
      <c r="AO209" s="158"/>
      <c r="AP209" s="158"/>
      <c r="AQ209" s="158"/>
      <c r="AR209" s="158"/>
      <c r="AS209" s="157"/>
      <c r="AT209" s="158"/>
      <c r="AU209" s="158"/>
      <c r="AV209" s="158"/>
      <c r="AW209" s="158"/>
      <c r="AX209" s="158"/>
      <c r="AY209" s="158"/>
    </row>
    <row r="210" spans="1:51" x14ac:dyDescent="0.3">
      <c r="A210" s="154" t="s">
        <v>1559</v>
      </c>
      <c r="B210" s="155" t="s">
        <v>398</v>
      </c>
      <c r="C210" s="155">
        <v>15</v>
      </c>
      <c r="D210" s="155">
        <v>8</v>
      </c>
      <c r="E210" s="156" t="s">
        <v>541</v>
      </c>
      <c r="F210" s="158"/>
      <c r="G210" s="158"/>
      <c r="H210" s="158"/>
      <c r="I210" s="158" t="s">
        <v>1560</v>
      </c>
      <c r="J210" s="158" t="s">
        <v>1561</v>
      </c>
      <c r="K210" s="158" t="s">
        <v>1561</v>
      </c>
      <c r="L210" s="158" t="s">
        <v>1561</v>
      </c>
      <c r="M210" s="158" t="s">
        <v>1561</v>
      </c>
      <c r="N210" s="158" t="s">
        <v>1561</v>
      </c>
      <c r="O210" s="158" t="s">
        <v>1562</v>
      </c>
      <c r="P210" s="158" t="s">
        <v>1562</v>
      </c>
      <c r="Q210" s="158" t="s">
        <v>1562</v>
      </c>
      <c r="R210" s="158" t="s">
        <v>1562</v>
      </c>
      <c r="S210" s="157"/>
      <c r="T210" s="158" t="s">
        <v>1562</v>
      </c>
      <c r="U210" s="158" t="s">
        <v>1562</v>
      </c>
      <c r="V210" s="158" t="s">
        <v>1562</v>
      </c>
      <c r="W210" s="158" t="s">
        <v>1562</v>
      </c>
      <c r="X210" s="158" t="s">
        <v>1562</v>
      </c>
      <c r="Y210" s="158" t="s">
        <v>1562</v>
      </c>
      <c r="Z210" s="158" t="s">
        <v>1562</v>
      </c>
      <c r="AA210" s="158" t="s">
        <v>1563</v>
      </c>
      <c r="AB210" s="158" t="s">
        <v>1564</v>
      </c>
      <c r="AC210" s="158" t="s">
        <v>1564</v>
      </c>
      <c r="AD210" s="158" t="s">
        <v>1564</v>
      </c>
      <c r="AE210" s="158" t="s">
        <v>1565</v>
      </c>
      <c r="AF210" s="157"/>
      <c r="AG210" s="158" t="s">
        <v>401</v>
      </c>
      <c r="AH210" s="47" t="s">
        <v>2532</v>
      </c>
      <c r="AI210" s="158"/>
      <c r="AJ210" s="158"/>
      <c r="AK210" s="158"/>
      <c r="AL210" s="158"/>
      <c r="AM210" s="158"/>
      <c r="AN210" s="158"/>
      <c r="AO210" s="158"/>
      <c r="AP210" s="158"/>
      <c r="AQ210" s="158"/>
      <c r="AR210" s="158"/>
      <c r="AS210" s="157"/>
      <c r="AT210" s="158"/>
      <c r="AU210" s="158"/>
      <c r="AV210" s="158"/>
      <c r="AW210" s="158"/>
      <c r="AX210" s="158"/>
      <c r="AY210" s="158"/>
    </row>
    <row r="211" spans="1:51" x14ac:dyDescent="0.3">
      <c r="A211" s="184" t="s">
        <v>1566</v>
      </c>
      <c r="B211" s="155" t="s">
        <v>1567</v>
      </c>
      <c r="C211" s="155"/>
      <c r="D211" s="155"/>
      <c r="E211" s="156" t="s">
        <v>541</v>
      </c>
      <c r="F211" s="158"/>
      <c r="G211" s="158"/>
      <c r="H211" s="158"/>
      <c r="I211" s="158"/>
      <c r="J211" s="158"/>
      <c r="K211" s="158"/>
      <c r="L211" s="158"/>
      <c r="M211" s="158"/>
      <c r="N211" s="158" t="s">
        <v>1568</v>
      </c>
      <c r="O211" s="158" t="s">
        <v>1568</v>
      </c>
      <c r="P211" s="158" t="s">
        <v>1568</v>
      </c>
      <c r="Q211" s="158" t="s">
        <v>1569</v>
      </c>
      <c r="R211" s="158" t="s">
        <v>833</v>
      </c>
      <c r="S211" s="157"/>
      <c r="T211" s="158" t="s">
        <v>1569</v>
      </c>
      <c r="U211" s="158" t="s">
        <v>1570</v>
      </c>
      <c r="V211" s="158" t="s">
        <v>1570</v>
      </c>
      <c r="W211" s="158" t="s">
        <v>1570</v>
      </c>
      <c r="X211" s="158" t="s">
        <v>1571</v>
      </c>
      <c r="Y211" s="158" t="s">
        <v>1571</v>
      </c>
      <c r="Z211" s="158"/>
      <c r="AA211" s="158"/>
      <c r="AB211" s="158"/>
      <c r="AC211" s="158"/>
      <c r="AD211" s="158"/>
      <c r="AE211" s="158"/>
      <c r="AF211" s="157"/>
      <c r="AG211" s="158"/>
      <c r="AH211" s="158"/>
      <c r="AI211" s="158"/>
      <c r="AJ211" s="158"/>
      <c r="AK211" s="158"/>
      <c r="AL211" s="158"/>
      <c r="AM211" s="158"/>
      <c r="AN211" s="158"/>
      <c r="AO211" s="158"/>
      <c r="AP211" s="158"/>
      <c r="AQ211" s="158"/>
      <c r="AR211" s="158"/>
      <c r="AS211" s="157"/>
      <c r="AT211" s="158"/>
      <c r="AU211" s="158"/>
      <c r="AV211" s="158"/>
      <c r="AW211" s="158"/>
      <c r="AX211" s="158"/>
      <c r="AY211" s="158"/>
    </row>
    <row r="212" spans="1:51" x14ac:dyDescent="0.3">
      <c r="A212" s="154" t="s">
        <v>1572</v>
      </c>
      <c r="B212" s="155" t="s">
        <v>1573</v>
      </c>
      <c r="C212" s="155">
        <v>15</v>
      </c>
      <c r="D212" s="155">
        <v>1</v>
      </c>
      <c r="E212" s="156" t="s">
        <v>541</v>
      </c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7"/>
      <c r="T212" s="158"/>
      <c r="U212" s="158" t="s">
        <v>1574</v>
      </c>
      <c r="V212" s="158" t="s">
        <v>1574</v>
      </c>
      <c r="W212" s="158" t="s">
        <v>1574</v>
      </c>
      <c r="X212" s="158" t="s">
        <v>1574</v>
      </c>
      <c r="Y212" s="158" t="s">
        <v>1574</v>
      </c>
      <c r="Z212" s="158" t="s">
        <v>1574</v>
      </c>
      <c r="AA212" s="158"/>
      <c r="AB212" s="158"/>
      <c r="AC212" s="158"/>
      <c r="AD212" s="158"/>
      <c r="AE212" s="158"/>
      <c r="AF212" s="157"/>
      <c r="AG212" s="158"/>
      <c r="AH212" s="158"/>
      <c r="AI212" s="158"/>
      <c r="AJ212" s="158"/>
      <c r="AK212" s="158"/>
      <c r="AL212" s="158"/>
      <c r="AM212" s="158"/>
      <c r="AN212" s="158"/>
      <c r="AO212" s="158"/>
      <c r="AP212" s="158"/>
      <c r="AQ212" s="158"/>
      <c r="AR212" s="158"/>
      <c r="AS212" s="157"/>
      <c r="AT212" s="158"/>
      <c r="AU212" s="158"/>
      <c r="AV212" s="158"/>
      <c r="AW212" s="158"/>
      <c r="AX212" s="158"/>
      <c r="AY212" s="158"/>
    </row>
    <row r="213" spans="1:51" x14ac:dyDescent="0.3">
      <c r="A213" s="184" t="s">
        <v>1575</v>
      </c>
      <c r="B213" s="155" t="s">
        <v>1576</v>
      </c>
      <c r="C213" s="155"/>
      <c r="D213" s="155"/>
      <c r="E213" s="156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7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7"/>
      <c r="AG213" s="158"/>
      <c r="AH213" s="158"/>
      <c r="AI213" s="158"/>
      <c r="AJ213" s="158"/>
      <c r="AK213" s="158"/>
      <c r="AL213" s="158"/>
      <c r="AM213" s="158"/>
      <c r="AN213" s="158"/>
      <c r="AO213" s="158"/>
      <c r="AP213" s="158"/>
      <c r="AQ213" s="158"/>
      <c r="AR213" s="158"/>
      <c r="AS213" s="157"/>
      <c r="AT213" s="158"/>
      <c r="AU213" s="158"/>
      <c r="AV213" s="158"/>
      <c r="AW213" s="158"/>
      <c r="AX213" s="158"/>
      <c r="AY213" s="158"/>
    </row>
    <row r="214" spans="1:51" x14ac:dyDescent="0.3">
      <c r="A214" s="154" t="s">
        <v>1577</v>
      </c>
      <c r="B214" s="155" t="s">
        <v>96</v>
      </c>
      <c r="C214" s="155">
        <v>15</v>
      </c>
      <c r="D214" s="155">
        <v>8</v>
      </c>
      <c r="E214" s="156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7"/>
      <c r="T214" s="158"/>
      <c r="U214" s="158"/>
      <c r="V214" s="158"/>
      <c r="W214" s="158" t="s">
        <v>1578</v>
      </c>
      <c r="X214" s="158" t="s">
        <v>1579</v>
      </c>
      <c r="Y214" s="158" t="s">
        <v>1580</v>
      </c>
      <c r="Z214" s="158" t="s">
        <v>1581</v>
      </c>
      <c r="AA214" s="158" t="s">
        <v>1582</v>
      </c>
      <c r="AB214" s="158" t="s">
        <v>1583</v>
      </c>
      <c r="AC214" s="158" t="s">
        <v>1584</v>
      </c>
      <c r="AD214" s="158" t="s">
        <v>1585</v>
      </c>
      <c r="AE214" s="158" t="s">
        <v>1586</v>
      </c>
      <c r="AF214" s="157"/>
      <c r="AG214" s="158" t="s">
        <v>310</v>
      </c>
      <c r="AH214" s="47" t="s">
        <v>2533</v>
      </c>
      <c r="AI214" s="158"/>
      <c r="AJ214" s="158"/>
      <c r="AK214" s="158"/>
      <c r="AL214" s="158"/>
      <c r="AM214" s="158"/>
      <c r="AN214" s="158"/>
      <c r="AO214" s="158"/>
      <c r="AP214" s="158"/>
      <c r="AQ214" s="158"/>
      <c r="AR214" s="158"/>
      <c r="AS214" s="157"/>
      <c r="AT214" s="158"/>
      <c r="AU214" s="158"/>
      <c r="AV214" s="158"/>
      <c r="AW214" s="158"/>
      <c r="AX214" s="158"/>
      <c r="AY214" s="158"/>
    </row>
    <row r="215" spans="1:51" x14ac:dyDescent="0.3">
      <c r="A215" s="154" t="s">
        <v>1587</v>
      </c>
      <c r="B215" s="155" t="s">
        <v>1588</v>
      </c>
      <c r="C215" s="155">
        <v>15</v>
      </c>
      <c r="D215" s="155">
        <v>2</v>
      </c>
      <c r="E215" s="156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7"/>
      <c r="T215" s="158"/>
      <c r="U215" s="158"/>
      <c r="V215" s="158"/>
      <c r="W215" s="158"/>
      <c r="X215" s="158"/>
      <c r="Y215" s="158"/>
      <c r="Z215" s="158"/>
      <c r="AA215" s="158" t="s">
        <v>1589</v>
      </c>
      <c r="AB215" s="158"/>
      <c r="AC215" s="158"/>
      <c r="AD215" s="158"/>
      <c r="AE215" s="158"/>
      <c r="AF215" s="157"/>
      <c r="AG215" s="158"/>
      <c r="AH215" s="158"/>
      <c r="AI215" s="158"/>
      <c r="AJ215" s="158"/>
      <c r="AK215" s="158"/>
      <c r="AL215" s="158"/>
      <c r="AM215" s="158"/>
      <c r="AN215" s="158"/>
      <c r="AO215" s="158"/>
      <c r="AP215" s="158"/>
      <c r="AQ215" s="158"/>
      <c r="AR215" s="158"/>
      <c r="AS215" s="157"/>
      <c r="AT215" s="158"/>
      <c r="AU215" s="158"/>
      <c r="AV215" s="158"/>
      <c r="AW215" s="158"/>
      <c r="AX215" s="158"/>
      <c r="AY215" s="158"/>
    </row>
    <row r="216" spans="1:51" s="138" customFormat="1" x14ac:dyDescent="0.3">
      <c r="A216" s="184" t="s">
        <v>2709</v>
      </c>
      <c r="B216" s="155" t="s">
        <v>2670</v>
      </c>
      <c r="C216" s="155"/>
      <c r="D216" s="155"/>
      <c r="E216" s="156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7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7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8"/>
      <c r="AQ216" s="158"/>
      <c r="AR216" s="158"/>
      <c r="AS216" s="157"/>
      <c r="AT216" s="158"/>
      <c r="AU216" s="158"/>
      <c r="AV216" s="158"/>
      <c r="AW216" s="158"/>
      <c r="AX216" s="158"/>
      <c r="AY216" s="158"/>
    </row>
    <row r="217" spans="1:51" x14ac:dyDescent="0.3">
      <c r="A217" s="154" t="s">
        <v>1590</v>
      </c>
      <c r="B217" s="155" t="s">
        <v>1591</v>
      </c>
      <c r="C217" s="155">
        <v>15</v>
      </c>
      <c r="D217" s="155">
        <v>6</v>
      </c>
      <c r="E217" s="156" t="s">
        <v>541</v>
      </c>
      <c r="F217" s="154" t="s">
        <v>1592</v>
      </c>
      <c r="G217" s="154" t="s">
        <v>1592</v>
      </c>
      <c r="H217" s="154" t="s">
        <v>1592</v>
      </c>
      <c r="I217" s="154" t="s">
        <v>1592</v>
      </c>
      <c r="J217" s="154" t="s">
        <v>1592</v>
      </c>
      <c r="K217" s="154" t="s">
        <v>1592</v>
      </c>
      <c r="L217" s="154" t="s">
        <v>1592</v>
      </c>
      <c r="M217" s="154" t="s">
        <v>1592</v>
      </c>
      <c r="N217" s="154" t="s">
        <v>1592</v>
      </c>
      <c r="O217" s="154" t="s">
        <v>1592</v>
      </c>
      <c r="P217" s="154" t="s">
        <v>1592</v>
      </c>
      <c r="Q217" s="154" t="s">
        <v>1592</v>
      </c>
      <c r="R217" s="154"/>
      <c r="S217" s="157"/>
      <c r="T217" s="158" t="s">
        <v>1593</v>
      </c>
      <c r="U217" s="158" t="s">
        <v>1593</v>
      </c>
      <c r="V217" s="158" t="s">
        <v>1593</v>
      </c>
      <c r="W217" s="158" t="s">
        <v>1593</v>
      </c>
      <c r="X217" s="158" t="s">
        <v>1593</v>
      </c>
      <c r="Y217" s="158" t="s">
        <v>1593</v>
      </c>
      <c r="Z217" s="158" t="s">
        <v>1593</v>
      </c>
      <c r="AA217" s="158" t="s">
        <v>1593</v>
      </c>
      <c r="AB217" s="158" t="s">
        <v>1593</v>
      </c>
      <c r="AC217" s="158" t="s">
        <v>1593</v>
      </c>
      <c r="AD217" s="158" t="s">
        <v>1593</v>
      </c>
      <c r="AE217" s="158" t="s">
        <v>1593</v>
      </c>
      <c r="AF217" s="157"/>
      <c r="AG217" s="158"/>
      <c r="AH217" s="158"/>
      <c r="AI217" s="158"/>
      <c r="AJ217" s="158"/>
      <c r="AK217" s="158"/>
      <c r="AL217" s="158"/>
      <c r="AM217" s="158"/>
      <c r="AN217" s="158"/>
      <c r="AO217" s="158"/>
      <c r="AP217" s="158"/>
      <c r="AQ217" s="158"/>
      <c r="AR217" s="158"/>
      <c r="AS217" s="157"/>
      <c r="AT217" s="158"/>
      <c r="AU217" s="158"/>
      <c r="AV217" s="158"/>
      <c r="AW217" s="158"/>
      <c r="AX217" s="158"/>
      <c r="AY217" s="158"/>
    </row>
    <row r="218" spans="1:51" x14ac:dyDescent="0.3">
      <c r="A218" s="154" t="s">
        <v>1594</v>
      </c>
      <c r="B218" s="155" t="s">
        <v>1595</v>
      </c>
      <c r="C218" s="155">
        <v>15</v>
      </c>
      <c r="D218" s="155">
        <v>1</v>
      </c>
      <c r="E218" s="156"/>
      <c r="F218" s="154" t="s">
        <v>1596</v>
      </c>
      <c r="G218" s="154" t="s">
        <v>1597</v>
      </c>
      <c r="H218" s="154" t="s">
        <v>1597</v>
      </c>
      <c r="I218" s="154" t="s">
        <v>1597</v>
      </c>
      <c r="J218" s="154" t="s">
        <v>1597</v>
      </c>
      <c r="K218" s="154" t="s">
        <v>1597</v>
      </c>
      <c r="L218" s="154" t="s">
        <v>1597</v>
      </c>
      <c r="M218" s="154" t="s">
        <v>1598</v>
      </c>
      <c r="N218" s="154" t="s">
        <v>1598</v>
      </c>
      <c r="O218" s="154" t="s">
        <v>1598</v>
      </c>
      <c r="P218" s="154" t="s">
        <v>1598</v>
      </c>
      <c r="Q218" s="154" t="s">
        <v>1598</v>
      </c>
      <c r="R218" s="154"/>
      <c r="S218" s="157"/>
      <c r="T218" s="154" t="s">
        <v>1598</v>
      </c>
      <c r="U218" s="158" t="s">
        <v>1599</v>
      </c>
      <c r="V218" s="158" t="s">
        <v>1599</v>
      </c>
      <c r="W218" s="158" t="s">
        <v>1599</v>
      </c>
      <c r="X218" s="158" t="s">
        <v>1599</v>
      </c>
      <c r="Y218" s="158" t="s">
        <v>1599</v>
      </c>
      <c r="Z218" s="158" t="s">
        <v>1599</v>
      </c>
      <c r="AA218" s="158"/>
      <c r="AB218" s="158"/>
      <c r="AC218" s="158"/>
      <c r="AD218" s="158"/>
      <c r="AE218" s="158"/>
      <c r="AF218" s="157"/>
      <c r="AG218" s="158"/>
      <c r="AH218" s="158"/>
      <c r="AI218" s="158"/>
      <c r="AJ218" s="158"/>
      <c r="AK218" s="158"/>
      <c r="AL218" s="158"/>
      <c r="AM218" s="158"/>
      <c r="AN218" s="158"/>
      <c r="AO218" s="158"/>
      <c r="AP218" s="158"/>
      <c r="AQ218" s="158"/>
      <c r="AR218" s="158"/>
      <c r="AS218" s="157"/>
      <c r="AT218" s="158"/>
      <c r="AU218" s="158"/>
      <c r="AV218" s="158"/>
      <c r="AW218" s="158"/>
      <c r="AX218" s="158"/>
      <c r="AY218" s="158"/>
    </row>
    <row r="219" spans="1:51" x14ac:dyDescent="0.3">
      <c r="A219" s="184" t="s">
        <v>1600</v>
      </c>
      <c r="B219" s="155" t="s">
        <v>1601</v>
      </c>
      <c r="C219" s="155"/>
      <c r="D219" s="155"/>
      <c r="E219" s="156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7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7"/>
      <c r="AG219" s="158"/>
      <c r="AH219" s="158"/>
      <c r="AI219" s="158"/>
      <c r="AJ219" s="158"/>
      <c r="AK219" s="158"/>
      <c r="AL219" s="158"/>
      <c r="AM219" s="158"/>
      <c r="AN219" s="158"/>
      <c r="AO219" s="158"/>
      <c r="AP219" s="158"/>
      <c r="AQ219" s="158"/>
      <c r="AR219" s="158"/>
      <c r="AS219" s="157"/>
      <c r="AT219" s="158"/>
      <c r="AU219" s="158"/>
      <c r="AV219" s="158"/>
      <c r="AW219" s="158"/>
      <c r="AX219" s="158"/>
      <c r="AY219" s="158"/>
    </row>
    <row r="220" spans="1:51" x14ac:dyDescent="0.3">
      <c r="A220" s="154" t="s">
        <v>1602</v>
      </c>
      <c r="B220" s="155" t="s">
        <v>1603</v>
      </c>
      <c r="C220" s="155">
        <v>16</v>
      </c>
      <c r="D220" s="155">
        <v>6</v>
      </c>
      <c r="E220" s="156"/>
      <c r="F220" s="154"/>
      <c r="G220" s="154"/>
      <c r="H220" s="154"/>
      <c r="I220" s="154"/>
      <c r="J220" s="154"/>
      <c r="K220" s="154" t="s">
        <v>1604</v>
      </c>
      <c r="L220" s="154" t="s">
        <v>1605</v>
      </c>
      <c r="M220" s="154" t="s">
        <v>1605</v>
      </c>
      <c r="N220" s="154" t="s">
        <v>1606</v>
      </c>
      <c r="O220" s="154" t="s">
        <v>1606</v>
      </c>
      <c r="P220" s="154" t="s">
        <v>1607</v>
      </c>
      <c r="Q220" s="154" t="s">
        <v>1607</v>
      </c>
      <c r="R220" s="154" t="s">
        <v>1608</v>
      </c>
      <c r="S220" s="157"/>
      <c r="T220" s="158" t="s">
        <v>1607</v>
      </c>
      <c r="U220" s="158" t="s">
        <v>1609</v>
      </c>
      <c r="V220" s="158" t="s">
        <v>1609</v>
      </c>
      <c r="W220" s="158" t="s">
        <v>1609</v>
      </c>
      <c r="X220" s="158" t="s">
        <v>1609</v>
      </c>
      <c r="Y220" s="158" t="s">
        <v>1609</v>
      </c>
      <c r="Z220" s="158" t="s">
        <v>1609</v>
      </c>
      <c r="AA220" s="158" t="s">
        <v>1609</v>
      </c>
      <c r="AB220" s="158" t="s">
        <v>1609</v>
      </c>
      <c r="AC220" s="158" t="s">
        <v>1609</v>
      </c>
      <c r="AD220" s="158" t="s">
        <v>1609</v>
      </c>
      <c r="AE220" s="158" t="s">
        <v>1609</v>
      </c>
      <c r="AF220" s="157"/>
      <c r="AG220" s="158" t="s">
        <v>1610</v>
      </c>
      <c r="AH220" s="158" t="s">
        <v>1610</v>
      </c>
      <c r="AI220" s="158" t="s">
        <v>1610</v>
      </c>
      <c r="AJ220" s="158" t="s">
        <v>1610</v>
      </c>
      <c r="AK220" s="158" t="s">
        <v>1610</v>
      </c>
      <c r="AL220" s="158" t="s">
        <v>1610</v>
      </c>
      <c r="AM220" s="158" t="s">
        <v>1610</v>
      </c>
      <c r="AN220" s="158" t="s">
        <v>1610</v>
      </c>
      <c r="AO220" s="158" t="s">
        <v>1610</v>
      </c>
      <c r="AP220" s="158" t="s">
        <v>1610</v>
      </c>
      <c r="AQ220" s="158" t="s">
        <v>1610</v>
      </c>
      <c r="AR220" s="158" t="s">
        <v>1610</v>
      </c>
      <c r="AS220" s="157"/>
      <c r="AT220" s="158"/>
      <c r="AU220" s="158"/>
      <c r="AV220" s="158"/>
      <c r="AW220" s="158"/>
      <c r="AX220" s="158"/>
      <c r="AY220" s="158"/>
    </row>
    <row r="221" spans="1:51" x14ac:dyDescent="0.3">
      <c r="A221" s="154" t="s">
        <v>1611</v>
      </c>
      <c r="B221" s="155" t="s">
        <v>1612</v>
      </c>
      <c r="C221" s="155">
        <v>15</v>
      </c>
      <c r="D221" s="155">
        <v>5</v>
      </c>
      <c r="E221" s="156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7"/>
      <c r="T221" s="158"/>
      <c r="U221" s="158"/>
      <c r="V221" s="158"/>
      <c r="W221" s="158"/>
      <c r="X221" s="158"/>
      <c r="Y221" s="158"/>
      <c r="Z221" s="158"/>
      <c r="AA221" s="158"/>
      <c r="AB221" s="158"/>
      <c r="AC221" s="158"/>
      <c r="AD221" s="158" t="s">
        <v>1613</v>
      </c>
      <c r="AE221" s="158"/>
      <c r="AF221" s="157"/>
      <c r="AG221" s="158"/>
      <c r="AH221" s="158"/>
      <c r="AI221" s="158"/>
      <c r="AJ221" s="158"/>
      <c r="AK221" s="158"/>
      <c r="AL221" s="158"/>
      <c r="AM221" s="158"/>
      <c r="AN221" s="158"/>
      <c r="AO221" s="158"/>
      <c r="AP221" s="158"/>
      <c r="AQ221" s="158"/>
      <c r="AR221" s="158"/>
      <c r="AS221" s="157"/>
      <c r="AT221" s="158"/>
      <c r="AU221" s="158"/>
      <c r="AV221" s="158"/>
      <c r="AW221" s="158"/>
      <c r="AX221" s="158"/>
      <c r="AY221" s="158"/>
    </row>
    <row r="222" spans="1:51" x14ac:dyDescent="0.3">
      <c r="A222" s="154" t="s">
        <v>1614</v>
      </c>
      <c r="B222" s="155" t="s">
        <v>420</v>
      </c>
      <c r="C222" s="155">
        <v>15</v>
      </c>
      <c r="D222" s="155">
        <v>8</v>
      </c>
      <c r="E222" s="156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7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 t="s">
        <v>1615</v>
      </c>
      <c r="AE222" s="158" t="s">
        <v>1616</v>
      </c>
      <c r="AF222" s="157"/>
      <c r="AG222" s="158" t="s">
        <v>421</v>
      </c>
      <c r="AH222" s="47" t="s">
        <v>2575</v>
      </c>
      <c r="AI222" s="158"/>
      <c r="AJ222" s="158"/>
      <c r="AK222" s="158"/>
      <c r="AL222" s="158"/>
      <c r="AM222" s="158"/>
      <c r="AN222" s="158"/>
      <c r="AO222" s="158"/>
      <c r="AP222" s="158"/>
      <c r="AQ222" s="158"/>
      <c r="AR222" s="158"/>
      <c r="AS222" s="157"/>
      <c r="AT222" s="158"/>
      <c r="AU222" s="158"/>
      <c r="AV222" s="158"/>
      <c r="AW222" s="158"/>
      <c r="AX222" s="158"/>
      <c r="AY222" s="158"/>
    </row>
    <row r="223" spans="1:51" x14ac:dyDescent="0.3">
      <c r="A223" s="184" t="s">
        <v>1617</v>
      </c>
      <c r="B223" s="155" t="s">
        <v>1618</v>
      </c>
      <c r="C223" s="155"/>
      <c r="D223" s="155"/>
      <c r="E223" s="156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7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  <c r="AF223" s="157"/>
      <c r="AG223" s="158"/>
      <c r="AH223" s="158"/>
      <c r="AI223" s="158"/>
      <c r="AJ223" s="158"/>
      <c r="AK223" s="158"/>
      <c r="AL223" s="158"/>
      <c r="AM223" s="158"/>
      <c r="AN223" s="158"/>
      <c r="AO223" s="158"/>
      <c r="AP223" s="158"/>
      <c r="AQ223" s="158"/>
      <c r="AR223" s="158"/>
      <c r="AS223" s="157"/>
      <c r="AT223" s="158"/>
      <c r="AU223" s="158"/>
      <c r="AV223" s="158"/>
      <c r="AW223" s="158"/>
      <c r="AX223" s="158"/>
      <c r="AY223" s="158"/>
    </row>
    <row r="224" spans="1:51" x14ac:dyDescent="0.3">
      <c r="A224" s="154" t="s">
        <v>1619</v>
      </c>
      <c r="B224" s="155" t="s">
        <v>45</v>
      </c>
      <c r="C224" s="155">
        <v>15</v>
      </c>
      <c r="D224" s="155">
        <v>11</v>
      </c>
      <c r="E224" s="156"/>
      <c r="F224" s="154" t="s">
        <v>1620</v>
      </c>
      <c r="G224" s="154" t="s">
        <v>1620</v>
      </c>
      <c r="H224" s="154" t="s">
        <v>1620</v>
      </c>
      <c r="I224" s="154" t="s">
        <v>1620</v>
      </c>
      <c r="J224" s="154" t="s">
        <v>1620</v>
      </c>
      <c r="K224" s="154" t="s">
        <v>1620</v>
      </c>
      <c r="L224" s="154" t="s">
        <v>1621</v>
      </c>
      <c r="M224" s="154" t="s">
        <v>1622</v>
      </c>
      <c r="N224" s="154" t="s">
        <v>1623</v>
      </c>
      <c r="O224" s="154" t="s">
        <v>1624</v>
      </c>
      <c r="P224" s="154" t="s">
        <v>1625</v>
      </c>
      <c r="Q224" s="154" t="s">
        <v>1626</v>
      </c>
      <c r="R224" s="154" t="s">
        <v>638</v>
      </c>
      <c r="S224" s="157"/>
      <c r="T224" s="158" t="s">
        <v>1627</v>
      </c>
      <c r="U224" s="158" t="s">
        <v>1628</v>
      </c>
      <c r="V224" s="158" t="s">
        <v>1629</v>
      </c>
      <c r="W224" s="158" t="s">
        <v>1630</v>
      </c>
      <c r="X224" s="158" t="s">
        <v>1631</v>
      </c>
      <c r="Y224" s="158" t="s">
        <v>1632</v>
      </c>
      <c r="Z224" s="158" t="s">
        <v>1633</v>
      </c>
      <c r="AA224" s="158" t="s">
        <v>1634</v>
      </c>
      <c r="AB224" s="158" t="s">
        <v>1635</v>
      </c>
      <c r="AC224" s="158" t="s">
        <v>1636</v>
      </c>
      <c r="AD224" s="158" t="s">
        <v>1637</v>
      </c>
      <c r="AE224" s="158" t="s">
        <v>1638</v>
      </c>
      <c r="AF224" s="157"/>
      <c r="AG224" s="158" t="s">
        <v>1639</v>
      </c>
      <c r="AH224" s="158" t="s">
        <v>1640</v>
      </c>
      <c r="AI224" s="158" t="s">
        <v>1641</v>
      </c>
      <c r="AJ224" s="158" t="s">
        <v>315</v>
      </c>
      <c r="AK224" s="47" t="s">
        <v>2534</v>
      </c>
      <c r="AL224" s="158"/>
      <c r="AM224" s="158"/>
      <c r="AN224" s="158"/>
      <c r="AO224" s="158"/>
      <c r="AP224" s="158"/>
      <c r="AQ224" s="158"/>
      <c r="AR224" s="158"/>
      <c r="AS224" s="157"/>
      <c r="AT224" s="158"/>
      <c r="AU224" s="158"/>
      <c r="AV224" s="158"/>
      <c r="AW224" s="158"/>
      <c r="AX224" s="158"/>
      <c r="AY224" s="158"/>
    </row>
    <row r="225" spans="1:51" x14ac:dyDescent="0.3">
      <c r="A225" s="158" t="s">
        <v>1642</v>
      </c>
      <c r="B225" s="155" t="s">
        <v>500</v>
      </c>
      <c r="C225" s="155">
        <v>16</v>
      </c>
      <c r="D225" s="155">
        <v>6</v>
      </c>
      <c r="E225" s="156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7"/>
      <c r="T225" s="158" t="s">
        <v>1643</v>
      </c>
      <c r="U225" s="158" t="s">
        <v>1643</v>
      </c>
      <c r="V225" s="158" t="s">
        <v>1643</v>
      </c>
      <c r="W225" s="158" t="s">
        <v>1643</v>
      </c>
      <c r="X225" s="158" t="s">
        <v>1643</v>
      </c>
      <c r="Y225" s="158" t="s">
        <v>1643</v>
      </c>
      <c r="Z225" s="158" t="s">
        <v>1643</v>
      </c>
      <c r="AA225" s="158" t="s">
        <v>1643</v>
      </c>
      <c r="AB225" s="158" t="s">
        <v>1643</v>
      </c>
      <c r="AC225" s="158" t="s">
        <v>1643</v>
      </c>
      <c r="AD225" s="158" t="s">
        <v>1643</v>
      </c>
      <c r="AE225" s="158" t="s">
        <v>1643</v>
      </c>
      <c r="AF225" s="157"/>
      <c r="AG225" s="47" t="s">
        <v>2535</v>
      </c>
      <c r="AH225" s="47" t="s">
        <v>2535</v>
      </c>
      <c r="AI225" s="47" t="s">
        <v>2535</v>
      </c>
      <c r="AJ225" s="47" t="s">
        <v>2535</v>
      </c>
      <c r="AK225" s="47" t="s">
        <v>2535</v>
      </c>
      <c r="AL225" s="47" t="s">
        <v>2535</v>
      </c>
      <c r="AM225" s="47" t="s">
        <v>2535</v>
      </c>
      <c r="AN225" s="47" t="s">
        <v>2535</v>
      </c>
      <c r="AO225" s="47" t="s">
        <v>2535</v>
      </c>
      <c r="AP225" s="47" t="s">
        <v>2535</v>
      </c>
      <c r="AQ225" s="47" t="s">
        <v>2535</v>
      </c>
      <c r="AR225" s="47" t="s">
        <v>2535</v>
      </c>
      <c r="AS225" s="157"/>
      <c r="AT225" s="158"/>
      <c r="AU225" s="158"/>
      <c r="AV225" s="158"/>
      <c r="AW225" s="158"/>
      <c r="AX225" s="158"/>
      <c r="AY225" s="158"/>
    </row>
    <row r="226" spans="1:51" x14ac:dyDescent="0.3">
      <c r="A226" s="154" t="s">
        <v>1644</v>
      </c>
      <c r="B226" s="155" t="s">
        <v>1645</v>
      </c>
      <c r="C226" s="155">
        <v>15</v>
      </c>
      <c r="D226" s="155">
        <v>6</v>
      </c>
      <c r="E226" s="156"/>
      <c r="F226" s="154" t="s">
        <v>1646</v>
      </c>
      <c r="G226" s="154" t="s">
        <v>1646</v>
      </c>
      <c r="H226" s="154" t="s">
        <v>1646</v>
      </c>
      <c r="I226" s="154" t="s">
        <v>1646</v>
      </c>
      <c r="J226" s="154" t="s">
        <v>1646</v>
      </c>
      <c r="K226" s="154" t="s">
        <v>1646</v>
      </c>
      <c r="L226" s="154" t="s">
        <v>1646</v>
      </c>
      <c r="M226" s="154" t="s">
        <v>1646</v>
      </c>
      <c r="N226" s="154" t="s">
        <v>1646</v>
      </c>
      <c r="O226" s="154" t="s">
        <v>1646</v>
      </c>
      <c r="P226" s="154" t="s">
        <v>1646</v>
      </c>
      <c r="Q226" s="154" t="s">
        <v>1646</v>
      </c>
      <c r="R226" s="154"/>
      <c r="S226" s="157"/>
      <c r="T226" s="158" t="s">
        <v>1647</v>
      </c>
      <c r="U226" s="158" t="s">
        <v>1647</v>
      </c>
      <c r="V226" s="158" t="s">
        <v>1647</v>
      </c>
      <c r="W226" s="158" t="s">
        <v>1647</v>
      </c>
      <c r="X226" s="158" t="s">
        <v>1647</v>
      </c>
      <c r="Y226" s="158" t="s">
        <v>1647</v>
      </c>
      <c r="Z226" s="158" t="s">
        <v>1647</v>
      </c>
      <c r="AA226" s="158" t="s">
        <v>1647</v>
      </c>
      <c r="AB226" s="158" t="s">
        <v>1647</v>
      </c>
      <c r="AC226" s="158" t="s">
        <v>1647</v>
      </c>
      <c r="AD226" s="158" t="s">
        <v>1647</v>
      </c>
      <c r="AE226" s="158" t="s">
        <v>1647</v>
      </c>
      <c r="AF226" s="157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8"/>
      <c r="AQ226" s="158"/>
      <c r="AR226" s="158"/>
      <c r="AS226" s="157"/>
      <c r="AT226" s="158"/>
      <c r="AU226" s="158"/>
      <c r="AV226" s="158"/>
      <c r="AW226" s="158"/>
      <c r="AX226" s="158"/>
      <c r="AY226" s="158"/>
    </row>
    <row r="227" spans="1:51" x14ac:dyDescent="0.3">
      <c r="A227" s="184" t="s">
        <v>1648</v>
      </c>
      <c r="B227" s="155" t="s">
        <v>1649</v>
      </c>
      <c r="C227" s="155"/>
      <c r="D227" s="155"/>
      <c r="E227" s="156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7"/>
      <c r="T227" s="158"/>
      <c r="U227" s="158"/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  <c r="AF227" s="157"/>
      <c r="AG227" s="158"/>
      <c r="AH227" s="158"/>
      <c r="AI227" s="158"/>
      <c r="AJ227" s="158"/>
      <c r="AK227" s="158"/>
      <c r="AL227" s="158"/>
      <c r="AM227" s="158"/>
      <c r="AN227" s="158"/>
      <c r="AO227" s="158"/>
      <c r="AP227" s="158"/>
      <c r="AQ227" s="158"/>
      <c r="AR227" s="158"/>
      <c r="AS227" s="157"/>
      <c r="AT227" s="158"/>
      <c r="AU227" s="158"/>
      <c r="AV227" s="158"/>
      <c r="AW227" s="158"/>
      <c r="AX227" s="158"/>
      <c r="AY227" s="158"/>
    </row>
    <row r="228" spans="1:51" x14ac:dyDescent="0.3">
      <c r="A228" s="154" t="s">
        <v>2636</v>
      </c>
      <c r="B228" s="155" t="s">
        <v>1650</v>
      </c>
      <c r="C228" s="155">
        <v>15</v>
      </c>
      <c r="D228" s="155">
        <v>4</v>
      </c>
      <c r="E228" s="156"/>
      <c r="F228" s="154" t="s">
        <v>1651</v>
      </c>
      <c r="G228" s="154" t="s">
        <v>1652</v>
      </c>
      <c r="H228" s="154" t="s">
        <v>1653</v>
      </c>
      <c r="I228" s="154" t="s">
        <v>1654</v>
      </c>
      <c r="J228" s="154" t="s">
        <v>1655</v>
      </c>
      <c r="K228" s="154" t="s">
        <v>1656</v>
      </c>
      <c r="L228" s="154" t="s">
        <v>1657</v>
      </c>
      <c r="M228" s="154" t="s">
        <v>1658</v>
      </c>
      <c r="N228" s="154" t="s">
        <v>1659</v>
      </c>
      <c r="O228" s="154" t="s">
        <v>1660</v>
      </c>
      <c r="P228" s="154"/>
      <c r="Q228" s="154"/>
      <c r="R228" s="154" t="s">
        <v>1661</v>
      </c>
      <c r="S228" s="157"/>
      <c r="T228" s="158" t="s">
        <v>1662</v>
      </c>
      <c r="U228" s="158" t="s">
        <v>1663</v>
      </c>
      <c r="V228" s="158" t="s">
        <v>1664</v>
      </c>
      <c r="W228" s="158" t="s">
        <v>1665</v>
      </c>
      <c r="X228" s="158" t="s">
        <v>1666</v>
      </c>
      <c r="Y228" s="158" t="s">
        <v>1667</v>
      </c>
      <c r="Z228" s="158" t="s">
        <v>1668</v>
      </c>
      <c r="AA228" s="158" t="s">
        <v>1669</v>
      </c>
      <c r="AB228" s="158" t="s">
        <v>1670</v>
      </c>
      <c r="AC228" s="158" t="s">
        <v>1671</v>
      </c>
      <c r="AD228" s="158"/>
      <c r="AE228" s="158"/>
      <c r="AF228" s="157"/>
      <c r="AG228" s="158"/>
      <c r="AH228" s="158"/>
      <c r="AI228" s="158"/>
      <c r="AJ228" s="158"/>
      <c r="AK228" s="158"/>
      <c r="AL228" s="158"/>
      <c r="AM228" s="158"/>
      <c r="AN228" s="158"/>
      <c r="AO228" s="158"/>
      <c r="AP228" s="158"/>
      <c r="AQ228" s="158"/>
      <c r="AR228" s="158"/>
      <c r="AS228" s="157"/>
      <c r="AT228" s="158"/>
      <c r="AU228" s="158"/>
      <c r="AV228" s="158"/>
      <c r="AW228" s="158"/>
      <c r="AX228" s="158"/>
      <c r="AY228" s="158"/>
    </row>
    <row r="229" spans="1:51" x14ac:dyDescent="0.3">
      <c r="A229" s="184" t="s">
        <v>1672</v>
      </c>
      <c r="B229" s="155" t="s">
        <v>1673</v>
      </c>
      <c r="C229" s="155"/>
      <c r="D229" s="155"/>
      <c r="E229" s="156"/>
      <c r="F229" s="154" t="s">
        <v>1674</v>
      </c>
      <c r="G229" s="154" t="s">
        <v>1674</v>
      </c>
      <c r="H229" s="154" t="s">
        <v>1674</v>
      </c>
      <c r="I229" s="154" t="s">
        <v>1674</v>
      </c>
      <c r="J229" s="154" t="s">
        <v>1674</v>
      </c>
      <c r="K229" s="154" t="s">
        <v>1674</v>
      </c>
      <c r="L229" s="154" t="s">
        <v>1674</v>
      </c>
      <c r="M229" s="154" t="s">
        <v>1674</v>
      </c>
      <c r="N229" s="154" t="s">
        <v>1674</v>
      </c>
      <c r="O229" s="154" t="s">
        <v>1674</v>
      </c>
      <c r="P229" s="154" t="s">
        <v>1674</v>
      </c>
      <c r="Q229" s="154" t="s">
        <v>1674</v>
      </c>
      <c r="R229" s="154" t="s">
        <v>1675</v>
      </c>
      <c r="S229" s="157"/>
      <c r="T229" s="158" t="s">
        <v>1674</v>
      </c>
      <c r="U229" s="158" t="s">
        <v>1674</v>
      </c>
      <c r="V229" s="158" t="s">
        <v>1674</v>
      </c>
      <c r="W229" s="158"/>
      <c r="X229" s="158"/>
      <c r="Y229" s="158"/>
      <c r="Z229" s="158"/>
      <c r="AA229" s="158"/>
      <c r="AB229" s="158"/>
      <c r="AC229" s="158"/>
      <c r="AD229" s="158"/>
      <c r="AE229" s="158"/>
      <c r="AF229" s="157"/>
      <c r="AG229" s="158"/>
      <c r="AH229" s="158"/>
      <c r="AI229" s="158"/>
      <c r="AJ229" s="158"/>
      <c r="AK229" s="158"/>
      <c r="AL229" s="158"/>
      <c r="AM229" s="158"/>
      <c r="AN229" s="158"/>
      <c r="AO229" s="158"/>
      <c r="AP229" s="158"/>
      <c r="AQ229" s="158"/>
      <c r="AR229" s="158"/>
      <c r="AS229" s="157"/>
      <c r="AT229" s="158"/>
      <c r="AU229" s="158"/>
      <c r="AV229" s="158"/>
      <c r="AW229" s="158"/>
      <c r="AX229" s="158"/>
      <c r="AY229" s="158"/>
    </row>
    <row r="230" spans="1:51" x14ac:dyDescent="0.3">
      <c r="A230" s="154" t="s">
        <v>1676</v>
      </c>
      <c r="B230" s="155" t="s">
        <v>1677</v>
      </c>
      <c r="C230" s="155">
        <v>15</v>
      </c>
      <c r="D230" s="155">
        <v>3</v>
      </c>
      <c r="E230" s="156" t="s">
        <v>541</v>
      </c>
      <c r="F230" s="154" t="s">
        <v>1678</v>
      </c>
      <c r="G230" s="154" t="s">
        <v>1678</v>
      </c>
      <c r="H230" s="154" t="s">
        <v>1678</v>
      </c>
      <c r="I230" s="154" t="s">
        <v>1678</v>
      </c>
      <c r="J230" s="154" t="s">
        <v>1678</v>
      </c>
      <c r="K230" s="154" t="s">
        <v>1678</v>
      </c>
      <c r="L230" s="154" t="s">
        <v>1678</v>
      </c>
      <c r="M230" s="154" t="s">
        <v>1678</v>
      </c>
      <c r="N230" s="154" t="s">
        <v>1678</v>
      </c>
      <c r="O230" s="154" t="s">
        <v>1679</v>
      </c>
      <c r="P230" s="154" t="s">
        <v>1679</v>
      </c>
      <c r="Q230" s="154" t="s">
        <v>1679</v>
      </c>
      <c r="R230" s="154" t="s">
        <v>1680</v>
      </c>
      <c r="S230" s="157"/>
      <c r="T230" s="154" t="s">
        <v>1679</v>
      </c>
      <c r="U230" s="154" t="s">
        <v>1679</v>
      </c>
      <c r="V230" s="154" t="s">
        <v>1679</v>
      </c>
      <c r="W230" s="154" t="s">
        <v>1679</v>
      </c>
      <c r="X230" s="154" t="s">
        <v>1679</v>
      </c>
      <c r="Y230" s="154" t="s">
        <v>1679</v>
      </c>
      <c r="Z230" s="154" t="s">
        <v>1679</v>
      </c>
      <c r="AA230" s="158" t="s">
        <v>1679</v>
      </c>
      <c r="AB230" s="154" t="s">
        <v>1679</v>
      </c>
      <c r="AC230" s="158"/>
      <c r="AD230" s="158"/>
      <c r="AE230" s="158"/>
      <c r="AF230" s="157"/>
      <c r="AG230" s="158"/>
      <c r="AH230" s="158"/>
      <c r="AI230" s="158"/>
      <c r="AJ230" s="158"/>
      <c r="AK230" s="158"/>
      <c r="AL230" s="158"/>
      <c r="AM230" s="158"/>
      <c r="AN230" s="158"/>
      <c r="AO230" s="158"/>
      <c r="AP230" s="158"/>
      <c r="AQ230" s="158"/>
      <c r="AR230" s="158"/>
      <c r="AS230" s="157"/>
      <c r="AT230" s="158"/>
      <c r="AU230" s="158"/>
      <c r="AV230" s="158"/>
      <c r="AW230" s="158"/>
      <c r="AX230" s="158"/>
      <c r="AY230" s="158"/>
    </row>
    <row r="231" spans="1:51" x14ac:dyDescent="0.3">
      <c r="A231" s="154" t="s">
        <v>1681</v>
      </c>
      <c r="B231" s="155" t="s">
        <v>1682</v>
      </c>
      <c r="C231" s="155">
        <v>15</v>
      </c>
      <c r="D231" s="155">
        <v>12</v>
      </c>
      <c r="E231" s="156"/>
      <c r="F231" s="154" t="s">
        <v>1683</v>
      </c>
      <c r="G231" s="154" t="s">
        <v>1683</v>
      </c>
      <c r="H231" s="154" t="s">
        <v>1683</v>
      </c>
      <c r="I231" s="154" t="s">
        <v>1683</v>
      </c>
      <c r="J231" s="154" t="s">
        <v>1683</v>
      </c>
      <c r="K231" s="154" t="s">
        <v>1683</v>
      </c>
      <c r="L231" s="158" t="s">
        <v>1683</v>
      </c>
      <c r="M231" s="158" t="s">
        <v>1684</v>
      </c>
      <c r="N231" s="158" t="s">
        <v>1684</v>
      </c>
      <c r="O231" s="158" t="s">
        <v>1684</v>
      </c>
      <c r="P231" s="158" t="s">
        <v>1684</v>
      </c>
      <c r="Q231" s="158" t="s">
        <v>1684</v>
      </c>
      <c r="R231" s="158" t="s">
        <v>1684</v>
      </c>
      <c r="S231" s="157"/>
      <c r="T231" s="158" t="s">
        <v>1684</v>
      </c>
      <c r="U231" s="158" t="s">
        <v>1684</v>
      </c>
      <c r="V231" s="158" t="s">
        <v>1684</v>
      </c>
      <c r="W231" s="158" t="s">
        <v>1684</v>
      </c>
      <c r="X231" s="158" t="s">
        <v>1684</v>
      </c>
      <c r="Y231" s="158" t="s">
        <v>1684</v>
      </c>
      <c r="Z231" s="158" t="s">
        <v>1684</v>
      </c>
      <c r="AA231" s="158" t="s">
        <v>1684</v>
      </c>
      <c r="AB231" s="158" t="s">
        <v>1684</v>
      </c>
      <c r="AC231" s="158" t="s">
        <v>1684</v>
      </c>
      <c r="AD231" s="158" t="s">
        <v>1684</v>
      </c>
      <c r="AE231" s="158" t="s">
        <v>1684</v>
      </c>
      <c r="AF231" s="157"/>
      <c r="AG231" s="158" t="s">
        <v>1684</v>
      </c>
      <c r="AH231" s="158" t="s">
        <v>1684</v>
      </c>
      <c r="AI231" s="158" t="s">
        <v>1684</v>
      </c>
      <c r="AJ231" s="158" t="s">
        <v>1684</v>
      </c>
      <c r="AK231" s="158" t="s">
        <v>1684</v>
      </c>
      <c r="AL231" s="158" t="s">
        <v>1684</v>
      </c>
      <c r="AM231" s="158"/>
      <c r="AN231" s="158"/>
      <c r="AO231" s="158"/>
      <c r="AP231" s="158"/>
      <c r="AQ231" s="158"/>
      <c r="AR231" s="158"/>
      <c r="AS231" s="157"/>
      <c r="AT231" s="158"/>
      <c r="AU231" s="158"/>
      <c r="AV231" s="158"/>
      <c r="AW231" s="158"/>
      <c r="AX231" s="158"/>
      <c r="AY231" s="158"/>
    </row>
    <row r="232" spans="1:51" x14ac:dyDescent="0.3">
      <c r="A232" s="154" t="s">
        <v>1685</v>
      </c>
      <c r="B232" s="155" t="s">
        <v>1686</v>
      </c>
      <c r="C232" s="155">
        <v>15</v>
      </c>
      <c r="D232" s="155">
        <v>10</v>
      </c>
      <c r="E232" s="156"/>
      <c r="F232" s="154" t="s">
        <v>1687</v>
      </c>
      <c r="G232" s="154" t="s">
        <v>1687</v>
      </c>
      <c r="H232" s="154" t="s">
        <v>1687</v>
      </c>
      <c r="I232" s="154" t="s">
        <v>1687</v>
      </c>
      <c r="J232" s="154" t="s">
        <v>1687</v>
      </c>
      <c r="K232" s="156" t="s">
        <v>1688</v>
      </c>
      <c r="L232" s="156" t="s">
        <v>1688</v>
      </c>
      <c r="M232" s="156" t="s">
        <v>1688</v>
      </c>
      <c r="N232" s="156" t="s">
        <v>1688</v>
      </c>
      <c r="O232" s="156" t="s">
        <v>1688</v>
      </c>
      <c r="P232" s="156" t="s">
        <v>1689</v>
      </c>
      <c r="Q232" s="154" t="s">
        <v>1689</v>
      </c>
      <c r="R232" s="154" t="s">
        <v>1391</v>
      </c>
      <c r="S232" s="157"/>
      <c r="T232" s="158" t="s">
        <v>1689</v>
      </c>
      <c r="U232" s="158" t="s">
        <v>1689</v>
      </c>
      <c r="V232" s="158" t="s">
        <v>1689</v>
      </c>
      <c r="W232" s="158" t="s">
        <v>1690</v>
      </c>
      <c r="X232" s="158" t="s">
        <v>1690</v>
      </c>
      <c r="Y232" s="158" t="s">
        <v>1690</v>
      </c>
      <c r="Z232" s="158" t="s">
        <v>1691</v>
      </c>
      <c r="AA232" s="158" t="s">
        <v>1691</v>
      </c>
      <c r="AB232" s="158" t="s">
        <v>1691</v>
      </c>
      <c r="AC232" s="158" t="s">
        <v>1691</v>
      </c>
      <c r="AD232" s="158" t="s">
        <v>1691</v>
      </c>
      <c r="AE232" s="158" t="s">
        <v>2514</v>
      </c>
      <c r="AF232" s="157"/>
      <c r="AG232" s="158" t="s">
        <v>2514</v>
      </c>
      <c r="AH232" s="158" t="s">
        <v>2514</v>
      </c>
      <c r="AI232" s="158" t="s">
        <v>2514</v>
      </c>
      <c r="AJ232" s="158" t="s">
        <v>2514</v>
      </c>
      <c r="AK232" s="158"/>
      <c r="AL232" s="158"/>
      <c r="AM232" s="158"/>
      <c r="AN232" s="158"/>
      <c r="AO232" s="158"/>
      <c r="AP232" s="158"/>
      <c r="AQ232" s="158"/>
      <c r="AR232" s="158"/>
      <c r="AS232" s="157"/>
      <c r="AT232" s="158"/>
      <c r="AU232" s="158"/>
      <c r="AV232" s="158"/>
      <c r="AW232" s="158"/>
      <c r="AX232" s="158"/>
      <c r="AY232" s="158"/>
    </row>
    <row r="233" spans="1:51" x14ac:dyDescent="0.3">
      <c r="A233" s="154" t="s">
        <v>1692</v>
      </c>
      <c r="B233" s="155" t="s">
        <v>1693</v>
      </c>
      <c r="C233" s="155">
        <v>15</v>
      </c>
      <c r="D233" s="155">
        <v>6</v>
      </c>
      <c r="E233" s="156"/>
      <c r="F233" s="154" t="s">
        <v>1694</v>
      </c>
      <c r="G233" s="154" t="s">
        <v>1694</v>
      </c>
      <c r="H233" s="154" t="s">
        <v>1694</v>
      </c>
      <c r="I233" s="154" t="s">
        <v>1694</v>
      </c>
      <c r="J233" s="154" t="s">
        <v>1694</v>
      </c>
      <c r="K233" s="154" t="s">
        <v>1694</v>
      </c>
      <c r="L233" s="154" t="s">
        <v>1695</v>
      </c>
      <c r="M233" s="154" t="s">
        <v>1695</v>
      </c>
      <c r="N233" s="154" t="s">
        <v>1695</v>
      </c>
      <c r="O233" s="154" t="s">
        <v>1695</v>
      </c>
      <c r="P233" s="154" t="s">
        <v>1695</v>
      </c>
      <c r="Q233" s="154" t="s">
        <v>1695</v>
      </c>
      <c r="R233" s="154"/>
      <c r="S233" s="157"/>
      <c r="T233" s="158" t="s">
        <v>1696</v>
      </c>
      <c r="U233" s="158" t="s">
        <v>1696</v>
      </c>
      <c r="V233" s="158" t="s">
        <v>1696</v>
      </c>
      <c r="W233" s="158" t="s">
        <v>1696</v>
      </c>
      <c r="X233" s="158" t="s">
        <v>1696</v>
      </c>
      <c r="Y233" s="158" t="s">
        <v>1696</v>
      </c>
      <c r="Z233" s="158" t="s">
        <v>1697</v>
      </c>
      <c r="AA233" s="158" t="s">
        <v>1697</v>
      </c>
      <c r="AB233" s="158" t="s">
        <v>1697</v>
      </c>
      <c r="AC233" s="158" t="s">
        <v>1697</v>
      </c>
      <c r="AD233" s="158" t="s">
        <v>1697</v>
      </c>
      <c r="AE233" s="158" t="s">
        <v>1697</v>
      </c>
      <c r="AF233" s="157"/>
      <c r="AG233" s="158"/>
      <c r="AH233" s="158"/>
      <c r="AI233" s="158"/>
      <c r="AJ233" s="158"/>
      <c r="AK233" s="158"/>
      <c r="AL233" s="158"/>
      <c r="AM233" s="158"/>
      <c r="AN233" s="158"/>
      <c r="AO233" s="158"/>
      <c r="AP233" s="158"/>
      <c r="AQ233" s="158"/>
      <c r="AR233" s="158"/>
      <c r="AS233" s="157"/>
      <c r="AT233" s="158"/>
      <c r="AU233" s="158"/>
      <c r="AV233" s="158"/>
      <c r="AW233" s="158"/>
      <c r="AX233" s="158"/>
      <c r="AY233" s="158"/>
    </row>
    <row r="234" spans="1:51" x14ac:dyDescent="0.3">
      <c r="A234" s="154" t="s">
        <v>1698</v>
      </c>
      <c r="B234" s="155" t="s">
        <v>41</v>
      </c>
      <c r="C234" s="155">
        <v>15</v>
      </c>
      <c r="D234" s="155">
        <v>8</v>
      </c>
      <c r="E234" s="156"/>
      <c r="F234" s="154" t="s">
        <v>1699</v>
      </c>
      <c r="G234" s="154" t="s">
        <v>1700</v>
      </c>
      <c r="H234" s="154" t="s">
        <v>1701</v>
      </c>
      <c r="I234" s="154" t="s">
        <v>1702</v>
      </c>
      <c r="J234" s="154" t="s">
        <v>1703</v>
      </c>
      <c r="K234" s="154" t="s">
        <v>1704</v>
      </c>
      <c r="L234" s="154" t="s">
        <v>1705</v>
      </c>
      <c r="M234" s="154" t="s">
        <v>1706</v>
      </c>
      <c r="N234" s="154" t="s">
        <v>1707</v>
      </c>
      <c r="O234" s="154" t="s">
        <v>1708</v>
      </c>
      <c r="P234" s="154" t="s">
        <v>1709</v>
      </c>
      <c r="Q234" s="154" t="s">
        <v>1710</v>
      </c>
      <c r="R234" s="154"/>
      <c r="S234" s="157"/>
      <c r="T234" s="158" t="s">
        <v>1711</v>
      </c>
      <c r="U234" s="158" t="s">
        <v>1712</v>
      </c>
      <c r="V234" s="158" t="s">
        <v>1713</v>
      </c>
      <c r="W234" s="158" t="s">
        <v>1714</v>
      </c>
      <c r="X234" s="158" t="s">
        <v>1715</v>
      </c>
      <c r="Y234" s="158" t="s">
        <v>1716</v>
      </c>
      <c r="Z234" s="158" t="s">
        <v>1717</v>
      </c>
      <c r="AA234" s="158" t="s">
        <v>1718</v>
      </c>
      <c r="AB234" s="158" t="s">
        <v>1719</v>
      </c>
      <c r="AC234" s="158" t="s">
        <v>1720</v>
      </c>
      <c r="AD234" s="158" t="s">
        <v>1721</v>
      </c>
      <c r="AE234" s="158" t="s">
        <v>1722</v>
      </c>
      <c r="AF234" s="157"/>
      <c r="AG234" s="158" t="s">
        <v>299</v>
      </c>
      <c r="AH234" s="158" t="s">
        <v>453</v>
      </c>
      <c r="AI234" s="158"/>
      <c r="AJ234" s="158"/>
      <c r="AK234" s="158"/>
      <c r="AL234" s="158"/>
      <c r="AM234" s="158"/>
      <c r="AN234" s="158"/>
      <c r="AO234" s="158"/>
      <c r="AP234" s="158"/>
      <c r="AQ234" s="158"/>
      <c r="AR234" s="158"/>
      <c r="AS234" s="157"/>
      <c r="AT234" s="158"/>
      <c r="AU234" s="158"/>
      <c r="AV234" s="158"/>
      <c r="AW234" s="158"/>
      <c r="AX234" s="158"/>
      <c r="AY234" s="158"/>
    </row>
    <row r="235" spans="1:51" x14ac:dyDescent="0.3">
      <c r="A235" s="154" t="s">
        <v>1723</v>
      </c>
      <c r="B235" s="155" t="s">
        <v>60</v>
      </c>
      <c r="C235" s="155">
        <v>15</v>
      </c>
      <c r="D235" s="155">
        <v>8</v>
      </c>
      <c r="E235" s="156"/>
      <c r="F235" s="168" t="s">
        <v>1724</v>
      </c>
      <c r="G235" s="154" t="s">
        <v>1725</v>
      </c>
      <c r="H235" s="154" t="s">
        <v>1725</v>
      </c>
      <c r="I235" s="154" t="s">
        <v>1725</v>
      </c>
      <c r="J235" s="154" t="s">
        <v>1725</v>
      </c>
      <c r="K235" s="154" t="s">
        <v>1725</v>
      </c>
      <c r="L235" s="154" t="s">
        <v>1725</v>
      </c>
      <c r="M235" s="154" t="s">
        <v>1725</v>
      </c>
      <c r="N235" s="154" t="s">
        <v>1725</v>
      </c>
      <c r="O235" s="154" t="s">
        <v>1725</v>
      </c>
      <c r="P235" s="154" t="s">
        <v>1725</v>
      </c>
      <c r="Q235" s="154" t="s">
        <v>1725</v>
      </c>
      <c r="R235" s="154"/>
      <c r="S235" s="157"/>
      <c r="T235" s="154" t="s">
        <v>1725</v>
      </c>
      <c r="U235" s="158" t="s">
        <v>1726</v>
      </c>
      <c r="V235" s="158" t="s">
        <v>1726</v>
      </c>
      <c r="W235" s="158" t="s">
        <v>1726</v>
      </c>
      <c r="X235" s="158" t="s">
        <v>1726</v>
      </c>
      <c r="Y235" s="158" t="s">
        <v>1727</v>
      </c>
      <c r="Z235" s="158" t="s">
        <v>1728</v>
      </c>
      <c r="AA235" s="158" t="s">
        <v>1729</v>
      </c>
      <c r="AB235" s="158" t="s">
        <v>1730</v>
      </c>
      <c r="AC235" s="158" t="s">
        <v>1731</v>
      </c>
      <c r="AD235" s="158" t="s">
        <v>1732</v>
      </c>
      <c r="AE235" s="158" t="s">
        <v>1733</v>
      </c>
      <c r="AF235" s="157"/>
      <c r="AG235" s="158" t="s">
        <v>294</v>
      </c>
      <c r="AH235" s="158" t="s">
        <v>459</v>
      </c>
      <c r="AI235" s="158"/>
      <c r="AJ235" s="158"/>
      <c r="AK235" s="158"/>
      <c r="AL235" s="158"/>
      <c r="AM235" s="158"/>
      <c r="AN235" s="158"/>
      <c r="AO235" s="158"/>
      <c r="AP235" s="158"/>
      <c r="AQ235" s="158"/>
      <c r="AR235" s="158"/>
      <c r="AS235" s="157"/>
      <c r="AT235" s="158"/>
      <c r="AU235" s="158"/>
      <c r="AV235" s="158"/>
      <c r="AW235" s="158"/>
      <c r="AX235" s="158"/>
      <c r="AY235" s="158"/>
    </row>
    <row r="236" spans="1:51" x14ac:dyDescent="0.3">
      <c r="A236" s="154" t="s">
        <v>1734</v>
      </c>
      <c r="B236" s="155" t="s">
        <v>1735</v>
      </c>
      <c r="C236" s="155">
        <v>16</v>
      </c>
      <c r="D236" s="155">
        <v>6</v>
      </c>
      <c r="E236" s="156"/>
      <c r="F236" s="154" t="s">
        <v>1736</v>
      </c>
      <c r="G236" s="154" t="s">
        <v>1736</v>
      </c>
      <c r="H236" s="154" t="s">
        <v>1736</v>
      </c>
      <c r="I236" s="154" t="s">
        <v>1736</v>
      </c>
      <c r="J236" s="154" t="s">
        <v>1736</v>
      </c>
      <c r="K236" s="154" t="s">
        <v>1736</v>
      </c>
      <c r="L236" s="154" t="s">
        <v>1736</v>
      </c>
      <c r="M236" s="154" t="s">
        <v>1736</v>
      </c>
      <c r="N236" s="154" t="s">
        <v>1736</v>
      </c>
      <c r="O236" s="154" t="s">
        <v>1736</v>
      </c>
      <c r="P236" s="154" t="s">
        <v>1736</v>
      </c>
      <c r="Q236" s="154" t="s">
        <v>1736</v>
      </c>
      <c r="R236" s="154"/>
      <c r="S236" s="157"/>
      <c r="T236" s="158" t="s">
        <v>1737</v>
      </c>
      <c r="U236" s="158" t="s">
        <v>1737</v>
      </c>
      <c r="V236" s="158" t="s">
        <v>1737</v>
      </c>
      <c r="W236" s="158" t="s">
        <v>1737</v>
      </c>
      <c r="X236" s="158" t="s">
        <v>1737</v>
      </c>
      <c r="Y236" s="158" t="s">
        <v>1737</v>
      </c>
      <c r="Z236" s="158" t="s">
        <v>1737</v>
      </c>
      <c r="AA236" s="158" t="s">
        <v>1737</v>
      </c>
      <c r="AB236" s="158" t="s">
        <v>1737</v>
      </c>
      <c r="AC236" s="158" t="s">
        <v>1737</v>
      </c>
      <c r="AD236" s="158" t="s">
        <v>1737</v>
      </c>
      <c r="AE236" s="158" t="s">
        <v>1737</v>
      </c>
      <c r="AF236" s="157"/>
      <c r="AG236" s="47" t="s">
        <v>2584</v>
      </c>
      <c r="AH236" s="47" t="s">
        <v>2584</v>
      </c>
      <c r="AI236" s="47" t="s">
        <v>2584</v>
      </c>
      <c r="AJ236" s="47" t="s">
        <v>2584</v>
      </c>
      <c r="AK236" s="47" t="s">
        <v>2584</v>
      </c>
      <c r="AL236" s="47" t="s">
        <v>2584</v>
      </c>
      <c r="AM236" s="47" t="s">
        <v>2584</v>
      </c>
      <c r="AN236" s="47" t="s">
        <v>2584</v>
      </c>
      <c r="AO236" s="47" t="s">
        <v>2584</v>
      </c>
      <c r="AP236" s="47" t="s">
        <v>2584</v>
      </c>
      <c r="AQ236" s="47" t="s">
        <v>2584</v>
      </c>
      <c r="AR236" s="47" t="s">
        <v>2584</v>
      </c>
      <c r="AS236" s="157"/>
      <c r="AT236" s="158"/>
      <c r="AU236" s="158"/>
      <c r="AV236" s="158"/>
      <c r="AW236" s="158"/>
      <c r="AX236" s="158"/>
      <c r="AY236" s="158"/>
    </row>
    <row r="237" spans="1:51" x14ac:dyDescent="0.3">
      <c r="A237" s="184" t="s">
        <v>1738</v>
      </c>
      <c r="B237" s="155" t="s">
        <v>1739</v>
      </c>
      <c r="C237" s="155"/>
      <c r="D237" s="155"/>
      <c r="E237" s="156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7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8"/>
      <c r="AE237" s="158"/>
      <c r="AF237" s="157"/>
      <c r="AG237" s="158"/>
      <c r="AH237" s="158"/>
      <c r="AI237" s="158"/>
      <c r="AJ237" s="158"/>
      <c r="AK237" s="158"/>
      <c r="AL237" s="158"/>
      <c r="AM237" s="158"/>
      <c r="AN237" s="158"/>
      <c r="AO237" s="158"/>
      <c r="AP237" s="158"/>
      <c r="AQ237" s="158"/>
      <c r="AR237" s="158"/>
      <c r="AS237" s="157"/>
      <c r="AT237" s="158"/>
      <c r="AU237" s="158"/>
      <c r="AV237" s="158"/>
      <c r="AW237" s="158"/>
      <c r="AX237" s="158"/>
      <c r="AY237" s="158"/>
    </row>
    <row r="238" spans="1:51" x14ac:dyDescent="0.3">
      <c r="A238" s="154" t="s">
        <v>1740</v>
      </c>
      <c r="B238" s="155" t="s">
        <v>55</v>
      </c>
      <c r="C238" s="155">
        <v>15</v>
      </c>
      <c r="D238" s="155">
        <v>8</v>
      </c>
      <c r="E238" s="156" t="s">
        <v>1741</v>
      </c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 t="s">
        <v>1742</v>
      </c>
      <c r="Q238" s="154" t="s">
        <v>1743</v>
      </c>
      <c r="R238" s="154"/>
      <c r="S238" s="157"/>
      <c r="T238" s="158" t="s">
        <v>1744</v>
      </c>
      <c r="U238" s="158" t="s">
        <v>1745</v>
      </c>
      <c r="V238" s="158" t="s">
        <v>1746</v>
      </c>
      <c r="W238" s="158" t="s">
        <v>1747</v>
      </c>
      <c r="X238" s="158" t="s">
        <v>1748</v>
      </c>
      <c r="Y238" s="158" t="s">
        <v>1749</v>
      </c>
      <c r="Z238" s="158" t="s">
        <v>1750</v>
      </c>
      <c r="AA238" s="158" t="s">
        <v>1751</v>
      </c>
      <c r="AB238" s="158" t="s">
        <v>1752</v>
      </c>
      <c r="AC238" s="158" t="s">
        <v>1753</v>
      </c>
      <c r="AD238" s="158" t="s">
        <v>1754</v>
      </c>
      <c r="AE238" s="158" t="s">
        <v>1755</v>
      </c>
      <c r="AF238" s="157"/>
      <c r="AG238" s="158" t="s">
        <v>431</v>
      </c>
      <c r="AH238" s="47" t="s">
        <v>2580</v>
      </c>
      <c r="AI238" s="158"/>
      <c r="AJ238" s="158"/>
      <c r="AK238" s="158"/>
      <c r="AL238" s="158"/>
      <c r="AM238" s="158"/>
      <c r="AN238" s="158"/>
      <c r="AO238" s="158"/>
      <c r="AP238" s="158"/>
      <c r="AQ238" s="158"/>
      <c r="AR238" s="158"/>
      <c r="AS238" s="157"/>
      <c r="AT238" s="158"/>
      <c r="AU238" s="158"/>
      <c r="AV238" s="158"/>
      <c r="AW238" s="158"/>
      <c r="AX238" s="158"/>
      <c r="AY238" s="158"/>
    </row>
    <row r="239" spans="1:51" x14ac:dyDescent="0.3">
      <c r="A239" s="154" t="s">
        <v>1756</v>
      </c>
      <c r="B239" s="155" t="s">
        <v>1757</v>
      </c>
      <c r="C239" s="155">
        <v>16</v>
      </c>
      <c r="D239" s="155">
        <v>6</v>
      </c>
      <c r="E239" s="156"/>
      <c r="F239" s="154" t="s">
        <v>1758</v>
      </c>
      <c r="G239" s="154" t="s">
        <v>1758</v>
      </c>
      <c r="H239" s="154" t="s">
        <v>1758</v>
      </c>
      <c r="I239" s="154" t="s">
        <v>1758</v>
      </c>
      <c r="J239" s="154" t="s">
        <v>1758</v>
      </c>
      <c r="K239" s="154" t="s">
        <v>1758</v>
      </c>
      <c r="L239" s="154" t="s">
        <v>1758</v>
      </c>
      <c r="M239" s="154" t="s">
        <v>1758</v>
      </c>
      <c r="N239" s="154" t="s">
        <v>1758</v>
      </c>
      <c r="O239" s="154" t="s">
        <v>1758</v>
      </c>
      <c r="P239" s="154" t="s">
        <v>1758</v>
      </c>
      <c r="Q239" s="154" t="s">
        <v>1758</v>
      </c>
      <c r="R239" s="154"/>
      <c r="S239" s="157"/>
      <c r="T239" s="158" t="s">
        <v>1759</v>
      </c>
      <c r="U239" s="158" t="s">
        <v>1759</v>
      </c>
      <c r="V239" s="158" t="s">
        <v>1759</v>
      </c>
      <c r="W239" s="158" t="s">
        <v>1759</v>
      </c>
      <c r="X239" s="158" t="s">
        <v>1759</v>
      </c>
      <c r="Y239" s="158" t="s">
        <v>1759</v>
      </c>
      <c r="Z239" s="158" t="s">
        <v>1759</v>
      </c>
      <c r="AA239" s="158" t="s">
        <v>1759</v>
      </c>
      <c r="AB239" s="158" t="s">
        <v>1759</v>
      </c>
      <c r="AC239" s="158" t="s">
        <v>1759</v>
      </c>
      <c r="AD239" s="158" t="s">
        <v>1759</v>
      </c>
      <c r="AE239" s="158" t="s">
        <v>1759</v>
      </c>
      <c r="AF239" s="157"/>
      <c r="AG239" s="158" t="s">
        <v>1760</v>
      </c>
      <c r="AH239" s="158" t="s">
        <v>1760</v>
      </c>
      <c r="AI239" s="158" t="s">
        <v>1760</v>
      </c>
      <c r="AJ239" s="158" t="s">
        <v>1760</v>
      </c>
      <c r="AK239" s="158" t="s">
        <v>1760</v>
      </c>
      <c r="AL239" s="158" t="s">
        <v>1760</v>
      </c>
      <c r="AM239" s="158" t="s">
        <v>1760</v>
      </c>
      <c r="AN239" s="158" t="s">
        <v>1760</v>
      </c>
      <c r="AO239" s="158" t="s">
        <v>1760</v>
      </c>
      <c r="AP239" s="158" t="s">
        <v>1760</v>
      </c>
      <c r="AQ239" s="158" t="s">
        <v>1760</v>
      </c>
      <c r="AR239" s="158" t="s">
        <v>1760</v>
      </c>
      <c r="AS239" s="157"/>
      <c r="AT239" s="158"/>
      <c r="AU239" s="158"/>
      <c r="AV239" s="158"/>
      <c r="AW239" s="158"/>
      <c r="AX239" s="158"/>
      <c r="AY239" s="158"/>
    </row>
    <row r="240" spans="1:51" x14ac:dyDescent="0.3">
      <c r="A240" s="184" t="s">
        <v>2637</v>
      </c>
      <c r="B240" s="155" t="s">
        <v>410</v>
      </c>
      <c r="C240" s="155"/>
      <c r="D240" s="155"/>
      <c r="E240" s="156" t="s">
        <v>541</v>
      </c>
      <c r="F240" s="154"/>
      <c r="G240" s="154"/>
      <c r="H240" s="154"/>
      <c r="I240" s="154" t="s">
        <v>1761</v>
      </c>
      <c r="J240" s="154" t="s">
        <v>1761</v>
      </c>
      <c r="K240" s="154" t="s">
        <v>1761</v>
      </c>
      <c r="L240" s="154" t="s">
        <v>1761</v>
      </c>
      <c r="M240" s="154" t="s">
        <v>1761</v>
      </c>
      <c r="N240" s="154" t="s">
        <v>1761</v>
      </c>
      <c r="O240" s="154" t="s">
        <v>1761</v>
      </c>
      <c r="P240" s="154" t="s">
        <v>1761</v>
      </c>
      <c r="Q240" s="154" t="s">
        <v>1761</v>
      </c>
      <c r="R240" s="154" t="s">
        <v>1391</v>
      </c>
      <c r="S240" s="157"/>
      <c r="T240" s="158" t="s">
        <v>1761</v>
      </c>
      <c r="U240" s="158" t="s">
        <v>1761</v>
      </c>
      <c r="V240" s="158" t="s">
        <v>1761</v>
      </c>
      <c r="W240" s="47" t="s">
        <v>2536</v>
      </c>
      <c r="X240" s="158"/>
      <c r="Y240" s="158"/>
      <c r="Z240" s="158"/>
      <c r="AA240" s="158"/>
      <c r="AB240" s="158"/>
      <c r="AC240" s="158"/>
      <c r="AD240" s="158"/>
      <c r="AE240" s="158"/>
      <c r="AF240" s="157"/>
      <c r="AG240" s="158"/>
      <c r="AH240" s="158"/>
      <c r="AI240" s="158"/>
      <c r="AJ240" s="158"/>
      <c r="AK240" s="158"/>
      <c r="AL240" s="158"/>
      <c r="AM240" s="158"/>
      <c r="AN240" s="158"/>
      <c r="AO240" s="158"/>
      <c r="AP240" s="158"/>
      <c r="AQ240" s="158"/>
      <c r="AR240" s="158"/>
      <c r="AS240" s="157"/>
      <c r="AT240" s="158"/>
      <c r="AU240" s="158"/>
      <c r="AV240" s="158"/>
      <c r="AW240" s="158"/>
      <c r="AX240" s="158"/>
      <c r="AY240" s="158"/>
    </row>
    <row r="241" spans="1:51" x14ac:dyDescent="0.3">
      <c r="A241" s="184" t="s">
        <v>1762</v>
      </c>
      <c r="B241" s="155" t="s">
        <v>1763</v>
      </c>
      <c r="C241" s="155"/>
      <c r="D241" s="155"/>
      <c r="E241" s="156"/>
      <c r="F241" s="154" t="s">
        <v>1764</v>
      </c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7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  <c r="AF241" s="157"/>
      <c r="AG241" s="158"/>
      <c r="AH241" s="158"/>
      <c r="AI241" s="158"/>
      <c r="AJ241" s="158"/>
      <c r="AK241" s="158"/>
      <c r="AL241" s="158"/>
      <c r="AM241" s="158"/>
      <c r="AN241" s="158"/>
      <c r="AO241" s="158"/>
      <c r="AP241" s="158"/>
      <c r="AQ241" s="158"/>
      <c r="AR241" s="158"/>
      <c r="AS241" s="157"/>
      <c r="AT241" s="158"/>
      <c r="AU241" s="158"/>
      <c r="AV241" s="158"/>
      <c r="AW241" s="158"/>
      <c r="AX241" s="158"/>
      <c r="AY241" s="158"/>
    </row>
    <row r="242" spans="1:51" x14ac:dyDescent="0.3">
      <c r="A242" s="184" t="s">
        <v>1765</v>
      </c>
      <c r="B242" s="155" t="s">
        <v>1766</v>
      </c>
      <c r="C242" s="155"/>
      <c r="D242" s="155"/>
      <c r="E242" s="156" t="s">
        <v>541</v>
      </c>
      <c r="F242" s="154"/>
      <c r="G242" s="154"/>
      <c r="H242" s="154"/>
      <c r="I242" s="154"/>
      <c r="J242" s="154"/>
      <c r="K242" s="154"/>
      <c r="L242" s="154"/>
      <c r="M242" s="154"/>
      <c r="N242" s="154" t="s">
        <v>1767</v>
      </c>
      <c r="O242" s="154" t="s">
        <v>1768</v>
      </c>
      <c r="P242" s="154" t="s">
        <v>1769</v>
      </c>
      <c r="Q242" s="154" t="s">
        <v>1770</v>
      </c>
      <c r="R242" s="154"/>
      <c r="S242" s="157"/>
      <c r="T242" s="158" t="s">
        <v>1771</v>
      </c>
      <c r="U242" s="158" t="s">
        <v>1772</v>
      </c>
      <c r="V242" s="158" t="s">
        <v>1773</v>
      </c>
      <c r="W242" s="158" t="s">
        <v>1774</v>
      </c>
      <c r="X242" s="158" t="s">
        <v>1774</v>
      </c>
      <c r="Y242" s="158"/>
      <c r="Z242" s="158"/>
      <c r="AA242" s="158"/>
      <c r="AB242" s="158"/>
      <c r="AC242" s="158"/>
      <c r="AD242" s="158"/>
      <c r="AE242" s="158"/>
      <c r="AF242" s="157"/>
      <c r="AG242" s="158"/>
      <c r="AH242" s="158"/>
      <c r="AI242" s="158"/>
      <c r="AJ242" s="158"/>
      <c r="AK242" s="158"/>
      <c r="AL242" s="158"/>
      <c r="AM242" s="158"/>
      <c r="AN242" s="158"/>
      <c r="AO242" s="158"/>
      <c r="AP242" s="158"/>
      <c r="AQ242" s="158"/>
      <c r="AR242" s="158"/>
      <c r="AS242" s="157"/>
      <c r="AT242" s="158"/>
      <c r="AU242" s="158"/>
      <c r="AV242" s="158"/>
      <c r="AW242" s="158"/>
      <c r="AX242" s="158"/>
      <c r="AY242" s="158"/>
    </row>
    <row r="243" spans="1:51" x14ac:dyDescent="0.3">
      <c r="A243" s="158" t="s">
        <v>1775</v>
      </c>
      <c r="B243" s="155" t="s">
        <v>1776</v>
      </c>
      <c r="C243" s="155">
        <v>15</v>
      </c>
      <c r="D243" s="155">
        <v>7</v>
      </c>
      <c r="E243" s="156" t="s">
        <v>541</v>
      </c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7"/>
      <c r="T243" s="158"/>
      <c r="U243" s="158"/>
      <c r="V243" s="158" t="s">
        <v>1777</v>
      </c>
      <c r="W243" s="158" t="s">
        <v>1778</v>
      </c>
      <c r="X243" s="158" t="s">
        <v>1778</v>
      </c>
      <c r="Y243" s="158" t="s">
        <v>1778</v>
      </c>
      <c r="Z243" s="158" t="s">
        <v>1778</v>
      </c>
      <c r="AA243" s="158" t="s">
        <v>1778</v>
      </c>
      <c r="AB243" s="158" t="s">
        <v>2590</v>
      </c>
      <c r="AC243" s="158" t="s">
        <v>2590</v>
      </c>
      <c r="AD243" s="158" t="s">
        <v>2590</v>
      </c>
      <c r="AE243" s="158" t="s">
        <v>2590</v>
      </c>
      <c r="AF243" s="157"/>
      <c r="AG243" s="158" t="s">
        <v>2590</v>
      </c>
      <c r="AH243" s="158"/>
      <c r="AI243" s="158"/>
      <c r="AJ243" s="158"/>
      <c r="AK243" s="158"/>
      <c r="AL243" s="158"/>
      <c r="AM243" s="158"/>
      <c r="AN243" s="158"/>
      <c r="AO243" s="158"/>
      <c r="AP243" s="158"/>
      <c r="AQ243" s="158"/>
      <c r="AR243" s="158"/>
      <c r="AS243" s="157"/>
      <c r="AT243" s="158"/>
      <c r="AU243" s="158"/>
      <c r="AV243" s="158"/>
      <c r="AW243" s="158"/>
      <c r="AX243" s="158"/>
      <c r="AY243" s="158"/>
    </row>
    <row r="244" spans="1:51" x14ac:dyDescent="0.3">
      <c r="A244" s="158" t="s">
        <v>1779</v>
      </c>
      <c r="B244" s="155" t="s">
        <v>1780</v>
      </c>
      <c r="C244" s="155">
        <v>15</v>
      </c>
      <c r="D244" s="155">
        <v>8</v>
      </c>
      <c r="E244" s="156" t="s">
        <v>541</v>
      </c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7"/>
      <c r="T244" s="158"/>
      <c r="U244" s="158"/>
      <c r="V244" s="158" t="s">
        <v>1781</v>
      </c>
      <c r="W244" s="158" t="s">
        <v>1781</v>
      </c>
      <c r="X244" s="158" t="s">
        <v>1781</v>
      </c>
      <c r="Y244" s="158" t="s">
        <v>1782</v>
      </c>
      <c r="Z244" s="158" t="s">
        <v>1782</v>
      </c>
      <c r="AA244" s="158" t="s">
        <v>1782</v>
      </c>
      <c r="AB244" s="158" t="s">
        <v>1783</v>
      </c>
      <c r="AC244" s="158" t="s">
        <v>1783</v>
      </c>
      <c r="AD244" s="158" t="s">
        <v>1783</v>
      </c>
      <c r="AE244" s="158" t="s">
        <v>1783</v>
      </c>
      <c r="AF244" s="157"/>
      <c r="AG244" s="158" t="s">
        <v>1783</v>
      </c>
      <c r="AH244" s="158" t="s">
        <v>1783</v>
      </c>
      <c r="AI244" s="158"/>
      <c r="AJ244" s="158"/>
      <c r="AK244" s="158"/>
      <c r="AL244" s="158"/>
      <c r="AM244" s="158"/>
      <c r="AN244" s="158"/>
      <c r="AO244" s="158"/>
      <c r="AP244" s="158"/>
      <c r="AQ244" s="158"/>
      <c r="AR244" s="158"/>
      <c r="AS244" s="157"/>
      <c r="AT244" s="158"/>
      <c r="AU244" s="158"/>
      <c r="AV244" s="158"/>
      <c r="AW244" s="158"/>
      <c r="AX244" s="158"/>
      <c r="AY244" s="158"/>
    </row>
    <row r="245" spans="1:51" x14ac:dyDescent="0.3">
      <c r="A245" s="186" t="s">
        <v>1784</v>
      </c>
      <c r="B245" s="155" t="s">
        <v>1785</v>
      </c>
      <c r="C245" s="155"/>
      <c r="D245" s="155"/>
      <c r="E245" s="156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7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  <c r="AF245" s="157"/>
      <c r="AG245" s="158"/>
      <c r="AH245" s="158"/>
      <c r="AI245" s="158"/>
      <c r="AJ245" s="158"/>
      <c r="AK245" s="158"/>
      <c r="AL245" s="158"/>
      <c r="AM245" s="158"/>
      <c r="AN245" s="158"/>
      <c r="AO245" s="158"/>
      <c r="AP245" s="158"/>
      <c r="AQ245" s="158"/>
      <c r="AR245" s="158"/>
      <c r="AS245" s="157"/>
      <c r="AT245" s="158"/>
      <c r="AU245" s="158"/>
      <c r="AV245" s="158"/>
      <c r="AW245" s="158"/>
      <c r="AX245" s="158"/>
      <c r="AY245" s="158"/>
    </row>
    <row r="246" spans="1:51" x14ac:dyDescent="0.3">
      <c r="A246" s="159" t="s">
        <v>1786</v>
      </c>
      <c r="B246" s="160" t="s">
        <v>1787</v>
      </c>
      <c r="C246" s="160">
        <v>15</v>
      </c>
      <c r="D246" s="160">
        <v>6</v>
      </c>
      <c r="E246" s="16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7"/>
      <c r="T246" s="159"/>
      <c r="U246" s="159"/>
      <c r="V246" s="159"/>
      <c r="W246" s="159"/>
      <c r="X246" s="159"/>
      <c r="Y246" s="159"/>
      <c r="Z246" s="159" t="s">
        <v>1788</v>
      </c>
      <c r="AA246" s="159" t="s">
        <v>1789</v>
      </c>
      <c r="AB246" s="159" t="s">
        <v>1789</v>
      </c>
      <c r="AC246" s="159" t="s">
        <v>1789</v>
      </c>
      <c r="AD246" s="159" t="s">
        <v>1789</v>
      </c>
      <c r="AE246" s="159" t="s">
        <v>1789</v>
      </c>
      <c r="AF246" s="157"/>
      <c r="AG246" s="159"/>
      <c r="AH246" s="159"/>
      <c r="AI246" s="159"/>
      <c r="AJ246" s="159"/>
      <c r="AK246" s="159"/>
      <c r="AL246" s="159"/>
      <c r="AM246" s="159"/>
      <c r="AN246" s="159"/>
      <c r="AO246" s="159"/>
      <c r="AP246" s="159"/>
      <c r="AQ246" s="159"/>
      <c r="AR246" s="159"/>
      <c r="AS246" s="157"/>
      <c r="AT246" s="159"/>
      <c r="AU246" s="159"/>
      <c r="AV246" s="159"/>
      <c r="AW246" s="159"/>
      <c r="AX246" s="159"/>
      <c r="AY246" s="159"/>
    </row>
    <row r="247" spans="1:51" x14ac:dyDescent="0.3">
      <c r="A247" s="159" t="s">
        <v>1790</v>
      </c>
      <c r="B247" s="160" t="s">
        <v>419</v>
      </c>
      <c r="C247" s="160">
        <v>15</v>
      </c>
      <c r="D247" s="160">
        <v>8</v>
      </c>
      <c r="E247" s="16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7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 t="s">
        <v>1791</v>
      </c>
      <c r="AE247" s="159" t="s">
        <v>1792</v>
      </c>
      <c r="AF247" s="157"/>
      <c r="AG247" s="159" t="s">
        <v>466</v>
      </c>
      <c r="AH247" s="47" t="s">
        <v>2537</v>
      </c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57"/>
      <c r="AT247" s="159"/>
      <c r="AU247" s="159"/>
      <c r="AV247" s="159"/>
      <c r="AW247" s="159"/>
      <c r="AX247" s="159"/>
      <c r="AY247" s="159"/>
    </row>
    <row r="248" spans="1:51" x14ac:dyDescent="0.3">
      <c r="A248" s="159" t="s">
        <v>1793</v>
      </c>
      <c r="B248" s="160" t="s">
        <v>412</v>
      </c>
      <c r="C248" s="160">
        <v>15</v>
      </c>
      <c r="D248" s="160">
        <v>7</v>
      </c>
      <c r="E248" s="16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7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 t="s">
        <v>1794</v>
      </c>
      <c r="AE248" s="159" t="s">
        <v>413</v>
      </c>
      <c r="AF248" s="157"/>
      <c r="AG248" s="47" t="s">
        <v>2538</v>
      </c>
      <c r="AH248" s="159"/>
      <c r="AI248" s="159"/>
      <c r="AJ248" s="159"/>
      <c r="AK248" s="159"/>
      <c r="AL248" s="159"/>
      <c r="AM248" s="159"/>
      <c r="AN248" s="159"/>
      <c r="AO248" s="159"/>
      <c r="AP248" s="159"/>
      <c r="AQ248" s="159"/>
      <c r="AR248" s="159"/>
      <c r="AS248" s="157"/>
      <c r="AT248" s="159"/>
      <c r="AU248" s="159"/>
      <c r="AV248" s="159"/>
      <c r="AW248" s="159"/>
      <c r="AX248" s="159"/>
      <c r="AY248" s="159"/>
    </row>
    <row r="249" spans="1:51" x14ac:dyDescent="0.3">
      <c r="A249" s="159" t="s">
        <v>1795</v>
      </c>
      <c r="B249" s="160" t="s">
        <v>1796</v>
      </c>
      <c r="C249" s="160">
        <v>15</v>
      </c>
      <c r="D249" s="160">
        <v>3</v>
      </c>
      <c r="E249" s="16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7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 t="s">
        <v>1797</v>
      </c>
      <c r="AE249" s="159"/>
      <c r="AF249" s="157"/>
      <c r="AG249" s="159"/>
      <c r="AH249" s="159"/>
      <c r="AI249" s="159"/>
      <c r="AJ249" s="159"/>
      <c r="AK249" s="159"/>
      <c r="AL249" s="159"/>
      <c r="AM249" s="159"/>
      <c r="AN249" s="159"/>
      <c r="AO249" s="159"/>
      <c r="AP249" s="159"/>
      <c r="AQ249" s="159"/>
      <c r="AR249" s="159"/>
      <c r="AS249" s="157"/>
      <c r="AT249" s="159"/>
      <c r="AU249" s="159"/>
      <c r="AV249" s="159"/>
      <c r="AW249" s="159"/>
      <c r="AX249" s="159"/>
      <c r="AY249" s="159"/>
    </row>
    <row r="250" spans="1:51" x14ac:dyDescent="0.3">
      <c r="A250" s="154" t="s">
        <v>1798</v>
      </c>
      <c r="B250" s="155" t="s">
        <v>56</v>
      </c>
      <c r="C250" s="160">
        <v>15</v>
      </c>
      <c r="D250" s="155">
        <v>8</v>
      </c>
      <c r="E250" s="156"/>
      <c r="F250" s="154" t="s">
        <v>1799</v>
      </c>
      <c r="G250" s="154" t="s">
        <v>1800</v>
      </c>
      <c r="H250" s="154" t="s">
        <v>1801</v>
      </c>
      <c r="I250" s="154" t="s">
        <v>1802</v>
      </c>
      <c r="J250" s="154" t="s">
        <v>1803</v>
      </c>
      <c r="K250" s="154" t="s">
        <v>1804</v>
      </c>
      <c r="L250" s="154" t="s">
        <v>1805</v>
      </c>
      <c r="M250" s="154" t="s">
        <v>1806</v>
      </c>
      <c r="N250" s="154" t="s">
        <v>1807</v>
      </c>
      <c r="O250" s="154" t="s">
        <v>1808</v>
      </c>
      <c r="P250" s="154" t="s">
        <v>1809</v>
      </c>
      <c r="Q250" s="154" t="s">
        <v>1810</v>
      </c>
      <c r="R250" s="154"/>
      <c r="S250" s="157"/>
      <c r="T250" s="158" t="s">
        <v>1811</v>
      </c>
      <c r="U250" s="158" t="s">
        <v>1812</v>
      </c>
      <c r="V250" s="158" t="s">
        <v>1813</v>
      </c>
      <c r="W250" s="158" t="s">
        <v>1814</v>
      </c>
      <c r="X250" s="158" t="s">
        <v>1815</v>
      </c>
      <c r="Y250" s="158" t="s">
        <v>1816</v>
      </c>
      <c r="Z250" s="158" t="s">
        <v>1817</v>
      </c>
      <c r="AA250" s="158" t="s">
        <v>1818</v>
      </c>
      <c r="AB250" s="158" t="s">
        <v>1819</v>
      </c>
      <c r="AC250" s="158" t="s">
        <v>1820</v>
      </c>
      <c r="AD250" s="158" t="s">
        <v>1821</v>
      </c>
      <c r="AE250" s="158" t="s">
        <v>1822</v>
      </c>
      <c r="AF250" s="157"/>
      <c r="AG250" s="158" t="s">
        <v>438</v>
      </c>
      <c r="AH250" s="47" t="s">
        <v>2592</v>
      </c>
      <c r="AI250" s="158"/>
      <c r="AJ250" s="158"/>
      <c r="AK250" s="158"/>
      <c r="AL250" s="158"/>
      <c r="AM250" s="158"/>
      <c r="AN250" s="158"/>
      <c r="AO250" s="158"/>
      <c r="AP250" s="158"/>
      <c r="AQ250" s="158"/>
      <c r="AR250" s="158"/>
      <c r="AS250" s="157"/>
      <c r="AT250" s="158"/>
      <c r="AU250" s="158"/>
      <c r="AV250" s="158"/>
      <c r="AW250" s="158"/>
      <c r="AX250" s="158"/>
      <c r="AY250" s="158"/>
    </row>
    <row r="251" spans="1:51" x14ac:dyDescent="0.3">
      <c r="A251" s="154" t="s">
        <v>1823</v>
      </c>
      <c r="B251" s="155" t="s">
        <v>1824</v>
      </c>
      <c r="C251" s="160">
        <v>15</v>
      </c>
      <c r="D251" s="155">
        <v>6</v>
      </c>
      <c r="E251" s="156"/>
      <c r="F251" s="154" t="s">
        <v>1825</v>
      </c>
      <c r="G251" s="154" t="s">
        <v>1825</v>
      </c>
      <c r="H251" s="154" t="s">
        <v>1825</v>
      </c>
      <c r="I251" s="154" t="s">
        <v>1825</v>
      </c>
      <c r="J251" s="154" t="s">
        <v>1825</v>
      </c>
      <c r="K251" s="154" t="s">
        <v>1825</v>
      </c>
      <c r="L251" s="154" t="s">
        <v>1825</v>
      </c>
      <c r="M251" s="154" t="s">
        <v>1825</v>
      </c>
      <c r="N251" s="154" t="s">
        <v>1825</v>
      </c>
      <c r="O251" s="154" t="s">
        <v>1825</v>
      </c>
      <c r="P251" s="154" t="s">
        <v>1825</v>
      </c>
      <c r="Q251" s="154" t="s">
        <v>1825</v>
      </c>
      <c r="R251" s="154"/>
      <c r="S251" s="157"/>
      <c r="T251" s="158" t="s">
        <v>1826</v>
      </c>
      <c r="U251" s="158" t="s">
        <v>1826</v>
      </c>
      <c r="V251" s="158" t="s">
        <v>1826</v>
      </c>
      <c r="W251" s="158" t="s">
        <v>1826</v>
      </c>
      <c r="X251" s="158" t="s">
        <v>1826</v>
      </c>
      <c r="Y251" s="158" t="s">
        <v>1826</v>
      </c>
      <c r="Z251" s="158" t="s">
        <v>1826</v>
      </c>
      <c r="AA251" s="158" t="s">
        <v>1826</v>
      </c>
      <c r="AB251" s="158" t="s">
        <v>1826</v>
      </c>
      <c r="AC251" s="158" t="s">
        <v>1826</v>
      </c>
      <c r="AD251" s="158" t="s">
        <v>1826</v>
      </c>
      <c r="AE251" s="158" t="s">
        <v>1826</v>
      </c>
      <c r="AF251" s="157"/>
      <c r="AG251" s="158"/>
      <c r="AH251" s="158"/>
      <c r="AI251" s="158"/>
      <c r="AJ251" s="158"/>
      <c r="AK251" s="158"/>
      <c r="AL251" s="158"/>
      <c r="AM251" s="158"/>
      <c r="AN251" s="158"/>
      <c r="AO251" s="158"/>
      <c r="AP251" s="158"/>
      <c r="AQ251" s="158"/>
      <c r="AR251" s="158"/>
      <c r="AS251" s="157"/>
      <c r="AT251" s="158"/>
      <c r="AU251" s="158"/>
      <c r="AV251" s="158"/>
      <c r="AW251" s="158"/>
      <c r="AX251" s="158"/>
      <c r="AY251" s="158"/>
    </row>
    <row r="252" spans="1:51" x14ac:dyDescent="0.3">
      <c r="A252" s="154" t="s">
        <v>1827</v>
      </c>
      <c r="B252" s="155" t="s">
        <v>1828</v>
      </c>
      <c r="C252" s="160">
        <v>16</v>
      </c>
      <c r="D252" s="155">
        <v>4</v>
      </c>
      <c r="E252" s="156"/>
      <c r="F252" s="168" t="s">
        <v>1829</v>
      </c>
      <c r="G252" s="168" t="s">
        <v>1829</v>
      </c>
      <c r="H252" s="168" t="s">
        <v>1829</v>
      </c>
      <c r="I252" s="168" t="s">
        <v>1829</v>
      </c>
      <c r="J252" s="168" t="s">
        <v>1829</v>
      </c>
      <c r="K252" s="168" t="s">
        <v>1829</v>
      </c>
      <c r="L252" s="168" t="s">
        <v>1829</v>
      </c>
      <c r="M252" s="154" t="s">
        <v>1830</v>
      </c>
      <c r="N252" s="154" t="s">
        <v>1830</v>
      </c>
      <c r="O252" s="154" t="s">
        <v>1830</v>
      </c>
      <c r="P252" s="154" t="s">
        <v>1830</v>
      </c>
      <c r="Q252" s="154" t="s">
        <v>1830</v>
      </c>
      <c r="R252" s="154"/>
      <c r="S252" s="157"/>
      <c r="T252" s="154" t="s">
        <v>1830</v>
      </c>
      <c r="U252" s="154" t="s">
        <v>1830</v>
      </c>
      <c r="V252" s="154" t="s">
        <v>1830</v>
      </c>
      <c r="W252" s="154" t="s">
        <v>1830</v>
      </c>
      <c r="X252" s="154" t="s">
        <v>1830</v>
      </c>
      <c r="Y252" s="154" t="s">
        <v>1830</v>
      </c>
      <c r="Z252" s="154" t="s">
        <v>1830</v>
      </c>
      <c r="AA252" s="158" t="s">
        <v>1831</v>
      </c>
      <c r="AB252" s="158" t="s">
        <v>1831</v>
      </c>
      <c r="AC252" s="158" t="s">
        <v>1831</v>
      </c>
      <c r="AD252" s="158" t="s">
        <v>1831</v>
      </c>
      <c r="AE252" s="158" t="s">
        <v>1831</v>
      </c>
      <c r="AF252" s="157"/>
      <c r="AG252" s="158" t="s">
        <v>1831</v>
      </c>
      <c r="AH252" s="158" t="s">
        <v>1831</v>
      </c>
      <c r="AI252" s="158" t="s">
        <v>1831</v>
      </c>
      <c r="AJ252" s="158" t="s">
        <v>1831</v>
      </c>
      <c r="AK252" s="158" t="s">
        <v>1831</v>
      </c>
      <c r="AL252" s="158" t="s">
        <v>1831</v>
      </c>
      <c r="AM252" s="158" t="s">
        <v>1831</v>
      </c>
      <c r="AN252" s="158" t="s">
        <v>1831</v>
      </c>
      <c r="AO252" s="158" t="s">
        <v>1831</v>
      </c>
      <c r="AP252" s="158" t="s">
        <v>1831</v>
      </c>
      <c r="AQ252" s="158"/>
      <c r="AR252" s="158"/>
      <c r="AS252" s="157"/>
      <c r="AT252" s="158"/>
      <c r="AU252" s="158"/>
      <c r="AV252" s="158"/>
      <c r="AW252" s="158"/>
      <c r="AX252" s="158"/>
      <c r="AY252" s="158"/>
    </row>
    <row r="253" spans="1:51" x14ac:dyDescent="0.3">
      <c r="A253" s="154" t="s">
        <v>1832</v>
      </c>
      <c r="B253" s="155" t="s">
        <v>1833</v>
      </c>
      <c r="C253" s="160">
        <v>15</v>
      </c>
      <c r="D253" s="155">
        <v>3</v>
      </c>
      <c r="E253" s="156" t="s">
        <v>541</v>
      </c>
      <c r="F253" s="154" t="s">
        <v>1834</v>
      </c>
      <c r="G253" s="154" t="s">
        <v>1835</v>
      </c>
      <c r="H253" s="154" t="s">
        <v>1836</v>
      </c>
      <c r="I253" s="154" t="s">
        <v>1837</v>
      </c>
      <c r="J253" s="154" t="s">
        <v>1838</v>
      </c>
      <c r="K253" s="154" t="s">
        <v>1839</v>
      </c>
      <c r="L253" s="158" t="s">
        <v>1840</v>
      </c>
      <c r="M253" s="154" t="s">
        <v>1841</v>
      </c>
      <c r="N253" s="154" t="s">
        <v>1842</v>
      </c>
      <c r="O253" s="154" t="s">
        <v>1843</v>
      </c>
      <c r="P253" s="154" t="s">
        <v>1844</v>
      </c>
      <c r="Q253" s="154" t="s">
        <v>1845</v>
      </c>
      <c r="R253" s="154"/>
      <c r="S253" s="157"/>
      <c r="T253" s="158" t="s">
        <v>1846</v>
      </c>
      <c r="U253" s="158" t="s">
        <v>1846</v>
      </c>
      <c r="V253" s="158" t="s">
        <v>1846</v>
      </c>
      <c r="W253" s="158" t="s">
        <v>1846</v>
      </c>
      <c r="X253" s="158" t="s">
        <v>1847</v>
      </c>
      <c r="Y253" s="158" t="s">
        <v>1848</v>
      </c>
      <c r="Z253" s="158" t="s">
        <v>1849</v>
      </c>
      <c r="AA253" s="158" t="s">
        <v>1850</v>
      </c>
      <c r="AB253" s="158" t="s">
        <v>1851</v>
      </c>
      <c r="AC253" s="158"/>
      <c r="AD253" s="158"/>
      <c r="AE253" s="158"/>
      <c r="AF253" s="157"/>
      <c r="AG253" s="158"/>
      <c r="AH253" s="158"/>
      <c r="AI253" s="158"/>
      <c r="AJ253" s="158"/>
      <c r="AK253" s="158"/>
      <c r="AL253" s="158"/>
      <c r="AM253" s="158"/>
      <c r="AN253" s="158"/>
      <c r="AO253" s="158"/>
      <c r="AP253" s="158"/>
      <c r="AQ253" s="158"/>
      <c r="AR253" s="158"/>
      <c r="AS253" s="157"/>
      <c r="AT253" s="158"/>
      <c r="AU253" s="158"/>
      <c r="AV253" s="158"/>
      <c r="AW253" s="158"/>
      <c r="AX253" s="158"/>
      <c r="AY253" s="158"/>
    </row>
    <row r="254" spans="1:51" x14ac:dyDescent="0.3">
      <c r="A254" s="184" t="s">
        <v>1852</v>
      </c>
      <c r="B254" s="155" t="s">
        <v>1853</v>
      </c>
      <c r="C254" s="155"/>
      <c r="D254" s="155"/>
      <c r="E254" s="156"/>
      <c r="F254" s="168" t="s">
        <v>1854</v>
      </c>
      <c r="G254" s="168" t="s">
        <v>1854</v>
      </c>
      <c r="H254" s="168" t="s">
        <v>1854</v>
      </c>
      <c r="I254" s="168" t="s">
        <v>1854</v>
      </c>
      <c r="J254" s="168" t="s">
        <v>1854</v>
      </c>
      <c r="K254" s="168" t="s">
        <v>1854</v>
      </c>
      <c r="L254" s="168" t="s">
        <v>1854</v>
      </c>
      <c r="M254" s="168" t="s">
        <v>1854</v>
      </c>
      <c r="N254" s="168" t="s">
        <v>1854</v>
      </c>
      <c r="O254" s="154"/>
      <c r="P254" s="154"/>
      <c r="Q254" s="154"/>
      <c r="R254" s="154"/>
      <c r="S254" s="157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7"/>
      <c r="AG254" s="158"/>
      <c r="AH254" s="158"/>
      <c r="AI254" s="158"/>
      <c r="AJ254" s="158"/>
      <c r="AK254" s="158"/>
      <c r="AL254" s="158"/>
      <c r="AM254" s="158"/>
      <c r="AN254" s="158"/>
      <c r="AO254" s="158"/>
      <c r="AP254" s="158"/>
      <c r="AQ254" s="158"/>
      <c r="AR254" s="158"/>
      <c r="AS254" s="157"/>
      <c r="AT254" s="158"/>
      <c r="AU254" s="158"/>
      <c r="AV254" s="158"/>
      <c r="AW254" s="158"/>
      <c r="AX254" s="158"/>
      <c r="AY254" s="158"/>
    </row>
    <row r="255" spans="1:51" x14ac:dyDescent="0.3">
      <c r="A255" s="154" t="s">
        <v>1855</v>
      </c>
      <c r="B255" s="155" t="s">
        <v>1856</v>
      </c>
      <c r="C255" s="155">
        <v>15</v>
      </c>
      <c r="D255" s="155">
        <v>6</v>
      </c>
      <c r="E255" s="156"/>
      <c r="F255" s="154" t="s">
        <v>1857</v>
      </c>
      <c r="G255" s="154" t="s">
        <v>1858</v>
      </c>
      <c r="H255" s="154" t="s">
        <v>1858</v>
      </c>
      <c r="I255" s="154" t="s">
        <v>1858</v>
      </c>
      <c r="J255" s="154" t="s">
        <v>1858</v>
      </c>
      <c r="K255" s="154" t="s">
        <v>1858</v>
      </c>
      <c r="L255" s="154" t="s">
        <v>1858</v>
      </c>
      <c r="M255" s="154" t="s">
        <v>1858</v>
      </c>
      <c r="N255" s="154" t="s">
        <v>1858</v>
      </c>
      <c r="O255" s="154" t="s">
        <v>1858</v>
      </c>
      <c r="P255" s="154" t="s">
        <v>1858</v>
      </c>
      <c r="Q255" s="154" t="s">
        <v>1858</v>
      </c>
      <c r="R255" s="154"/>
      <c r="S255" s="157"/>
      <c r="T255" s="158" t="s">
        <v>1859</v>
      </c>
      <c r="U255" s="158" t="s">
        <v>1859</v>
      </c>
      <c r="V255" s="158" t="s">
        <v>1859</v>
      </c>
      <c r="W255" s="158" t="s">
        <v>1859</v>
      </c>
      <c r="X255" s="158" t="s">
        <v>1859</v>
      </c>
      <c r="Y255" s="158" t="s">
        <v>1859</v>
      </c>
      <c r="Z255" s="158" t="s">
        <v>1859</v>
      </c>
      <c r="AA255" s="158" t="s">
        <v>1859</v>
      </c>
      <c r="AB255" s="158" t="s">
        <v>1859</v>
      </c>
      <c r="AC255" s="158" t="s">
        <v>1859</v>
      </c>
      <c r="AD255" s="158" t="s">
        <v>1859</v>
      </c>
      <c r="AE255" s="158" t="s">
        <v>1859</v>
      </c>
      <c r="AF255" s="157"/>
      <c r="AG255" s="158"/>
      <c r="AH255" s="158"/>
      <c r="AI255" s="158"/>
      <c r="AJ255" s="158"/>
      <c r="AK255" s="158"/>
      <c r="AL255" s="158"/>
      <c r="AM255" s="158"/>
      <c r="AN255" s="158"/>
      <c r="AO255" s="158"/>
      <c r="AP255" s="158"/>
      <c r="AQ255" s="158"/>
      <c r="AR255" s="158"/>
      <c r="AS255" s="157"/>
      <c r="AT255" s="158"/>
      <c r="AU255" s="158"/>
      <c r="AV255" s="158"/>
      <c r="AW255" s="158"/>
      <c r="AX255" s="158"/>
      <c r="AY255" s="158"/>
    </row>
    <row r="256" spans="1:51" x14ac:dyDescent="0.3">
      <c r="A256" s="154" t="s">
        <v>1860</v>
      </c>
      <c r="B256" s="155" t="s">
        <v>1861</v>
      </c>
      <c r="C256" s="155">
        <v>15</v>
      </c>
      <c r="D256" s="155">
        <v>6</v>
      </c>
      <c r="E256" s="156"/>
      <c r="F256" s="154" t="s">
        <v>1862</v>
      </c>
      <c r="G256" s="154" t="s">
        <v>1862</v>
      </c>
      <c r="H256" s="154" t="s">
        <v>1862</v>
      </c>
      <c r="I256" s="154" t="s">
        <v>1862</v>
      </c>
      <c r="J256" s="154" t="s">
        <v>1862</v>
      </c>
      <c r="K256" s="154" t="s">
        <v>1862</v>
      </c>
      <c r="L256" s="154" t="s">
        <v>1862</v>
      </c>
      <c r="M256" s="154" t="s">
        <v>1862</v>
      </c>
      <c r="N256" s="154" t="s">
        <v>1862</v>
      </c>
      <c r="O256" s="154" t="s">
        <v>1862</v>
      </c>
      <c r="P256" s="154" t="s">
        <v>1862</v>
      </c>
      <c r="Q256" s="154" t="s">
        <v>1862</v>
      </c>
      <c r="R256" s="154"/>
      <c r="S256" s="157"/>
      <c r="T256" s="158" t="s">
        <v>1863</v>
      </c>
      <c r="U256" s="158" t="s">
        <v>1863</v>
      </c>
      <c r="V256" s="158" t="s">
        <v>1863</v>
      </c>
      <c r="W256" s="158" t="s">
        <v>1863</v>
      </c>
      <c r="X256" s="158" t="s">
        <v>1863</v>
      </c>
      <c r="Y256" s="158" t="s">
        <v>1863</v>
      </c>
      <c r="Z256" s="158" t="s">
        <v>1863</v>
      </c>
      <c r="AA256" s="158" t="s">
        <v>1863</v>
      </c>
      <c r="AB256" s="158" t="s">
        <v>1863</v>
      </c>
      <c r="AC256" s="158" t="s">
        <v>1863</v>
      </c>
      <c r="AD256" s="158" t="s">
        <v>1863</v>
      </c>
      <c r="AE256" s="158" t="s">
        <v>1863</v>
      </c>
      <c r="AF256" s="157"/>
      <c r="AG256" s="158"/>
      <c r="AH256" s="158"/>
      <c r="AI256" s="158"/>
      <c r="AJ256" s="158"/>
      <c r="AK256" s="158"/>
      <c r="AL256" s="158"/>
      <c r="AM256" s="158"/>
      <c r="AN256" s="158"/>
      <c r="AO256" s="158"/>
      <c r="AP256" s="158"/>
      <c r="AQ256" s="158"/>
      <c r="AR256" s="158"/>
      <c r="AS256" s="157"/>
      <c r="AT256" s="158"/>
      <c r="AU256" s="158"/>
      <c r="AV256" s="158"/>
      <c r="AW256" s="158"/>
      <c r="AX256" s="158"/>
      <c r="AY256" s="158"/>
    </row>
    <row r="257" spans="1:51" x14ac:dyDescent="0.3">
      <c r="A257" s="154" t="s">
        <v>1864</v>
      </c>
      <c r="B257" s="155" t="s">
        <v>1865</v>
      </c>
      <c r="C257" s="155">
        <v>15</v>
      </c>
      <c r="D257" s="155">
        <v>6</v>
      </c>
      <c r="E257" s="156"/>
      <c r="F257" s="154" t="s">
        <v>1866</v>
      </c>
      <c r="G257" s="154" t="s">
        <v>1866</v>
      </c>
      <c r="H257" s="154" t="s">
        <v>1866</v>
      </c>
      <c r="I257" s="154" t="s">
        <v>1866</v>
      </c>
      <c r="J257" s="154" t="s">
        <v>1866</v>
      </c>
      <c r="K257" s="154" t="s">
        <v>1866</v>
      </c>
      <c r="L257" s="154" t="s">
        <v>1866</v>
      </c>
      <c r="M257" s="154" t="s">
        <v>1866</v>
      </c>
      <c r="N257" s="154" t="s">
        <v>1866</v>
      </c>
      <c r="O257" s="154" t="s">
        <v>1866</v>
      </c>
      <c r="P257" s="154" t="s">
        <v>1866</v>
      </c>
      <c r="Q257" s="154" t="s">
        <v>1866</v>
      </c>
      <c r="R257" s="154" t="s">
        <v>741</v>
      </c>
      <c r="S257" s="157"/>
      <c r="T257" s="158" t="s">
        <v>1866</v>
      </c>
      <c r="U257" s="158" t="s">
        <v>1866</v>
      </c>
      <c r="V257" s="158" t="s">
        <v>1866</v>
      </c>
      <c r="W257" s="158" t="s">
        <v>1866</v>
      </c>
      <c r="X257" s="158" t="s">
        <v>1866</v>
      </c>
      <c r="Y257" s="158" t="s">
        <v>1866</v>
      </c>
      <c r="Z257" s="158" t="s">
        <v>1866</v>
      </c>
      <c r="AA257" s="158" t="s">
        <v>1866</v>
      </c>
      <c r="AB257" s="158" t="s">
        <v>1866</v>
      </c>
      <c r="AC257" s="158" t="s">
        <v>1866</v>
      </c>
      <c r="AD257" s="158" t="s">
        <v>1866</v>
      </c>
      <c r="AE257" s="158" t="s">
        <v>1866</v>
      </c>
      <c r="AF257" s="157"/>
      <c r="AG257" s="158"/>
      <c r="AH257" s="158"/>
      <c r="AI257" s="158"/>
      <c r="AJ257" s="158"/>
      <c r="AK257" s="158"/>
      <c r="AL257" s="158"/>
      <c r="AM257" s="158"/>
      <c r="AN257" s="158"/>
      <c r="AO257" s="158"/>
      <c r="AP257" s="158"/>
      <c r="AQ257" s="158"/>
      <c r="AR257" s="158"/>
      <c r="AS257" s="157"/>
      <c r="AT257" s="158"/>
      <c r="AU257" s="158"/>
      <c r="AV257" s="158"/>
      <c r="AW257" s="158"/>
      <c r="AX257" s="158"/>
      <c r="AY257" s="158"/>
    </row>
    <row r="258" spans="1:51" x14ac:dyDescent="0.3">
      <c r="A258" s="154" t="s">
        <v>1867</v>
      </c>
      <c r="B258" s="155" t="s">
        <v>1868</v>
      </c>
      <c r="C258" s="155">
        <v>15</v>
      </c>
      <c r="D258" s="155">
        <v>12</v>
      </c>
      <c r="E258" s="156"/>
      <c r="F258" s="154" t="s">
        <v>1869</v>
      </c>
      <c r="G258" s="154" t="s">
        <v>1869</v>
      </c>
      <c r="H258" s="154" t="s">
        <v>1869</v>
      </c>
      <c r="I258" s="154" t="s">
        <v>1869</v>
      </c>
      <c r="J258" s="154" t="s">
        <v>1869</v>
      </c>
      <c r="K258" s="154" t="s">
        <v>1869</v>
      </c>
      <c r="L258" s="154" t="s">
        <v>1869</v>
      </c>
      <c r="M258" s="154" t="s">
        <v>1869</v>
      </c>
      <c r="N258" s="154" t="s">
        <v>1869</v>
      </c>
      <c r="O258" s="154" t="s">
        <v>1869</v>
      </c>
      <c r="P258" s="154" t="s">
        <v>1869</v>
      </c>
      <c r="Q258" s="154" t="s">
        <v>1869</v>
      </c>
      <c r="R258" s="154" t="s">
        <v>1870</v>
      </c>
      <c r="S258" s="157"/>
      <c r="T258" s="158" t="s">
        <v>1869</v>
      </c>
      <c r="U258" s="158" t="s">
        <v>1869</v>
      </c>
      <c r="V258" s="158" t="s">
        <v>1869</v>
      </c>
      <c r="W258" s="158" t="s">
        <v>1869</v>
      </c>
      <c r="X258" s="158" t="s">
        <v>1869</v>
      </c>
      <c r="Y258" s="158" t="s">
        <v>1869</v>
      </c>
      <c r="Z258" s="158" t="s">
        <v>1869</v>
      </c>
      <c r="AA258" s="158" t="s">
        <v>1869</v>
      </c>
      <c r="AB258" s="158" t="s">
        <v>1869</v>
      </c>
      <c r="AC258" s="158" t="s">
        <v>1869</v>
      </c>
      <c r="AD258" s="158" t="s">
        <v>1869</v>
      </c>
      <c r="AE258" s="158" t="s">
        <v>1869</v>
      </c>
      <c r="AF258" s="157"/>
      <c r="AG258" s="158" t="s">
        <v>1871</v>
      </c>
      <c r="AH258" s="158" t="s">
        <v>1871</v>
      </c>
      <c r="AI258" s="158" t="s">
        <v>1871</v>
      </c>
      <c r="AJ258" s="158" t="s">
        <v>1871</v>
      </c>
      <c r="AK258" s="158" t="s">
        <v>1871</v>
      </c>
      <c r="AL258" s="158" t="s">
        <v>1871</v>
      </c>
      <c r="AM258" s="158"/>
      <c r="AN258" s="158"/>
      <c r="AO258" s="158"/>
      <c r="AP258" s="158"/>
      <c r="AQ258" s="158"/>
      <c r="AR258" s="158"/>
      <c r="AS258" s="157"/>
      <c r="AT258" s="158"/>
      <c r="AU258" s="158"/>
      <c r="AV258" s="158"/>
      <c r="AW258" s="158"/>
      <c r="AX258" s="158"/>
      <c r="AY258" s="158"/>
    </row>
    <row r="259" spans="1:51" x14ac:dyDescent="0.3">
      <c r="A259" s="154" t="s">
        <v>1872</v>
      </c>
      <c r="B259" s="155" t="s">
        <v>1873</v>
      </c>
      <c r="C259" s="155">
        <v>15</v>
      </c>
      <c r="D259" s="155">
        <v>6</v>
      </c>
      <c r="E259" s="156"/>
      <c r="F259" s="154" t="s">
        <v>1874</v>
      </c>
      <c r="G259" s="158" t="s">
        <v>1875</v>
      </c>
      <c r="H259" s="158" t="s">
        <v>1875</v>
      </c>
      <c r="I259" s="158" t="s">
        <v>1875</v>
      </c>
      <c r="J259" s="158" t="s">
        <v>1875</v>
      </c>
      <c r="K259" s="158" t="s">
        <v>1875</v>
      </c>
      <c r="L259" s="158" t="s">
        <v>1875</v>
      </c>
      <c r="M259" s="158" t="s">
        <v>1875</v>
      </c>
      <c r="N259" s="158" t="s">
        <v>1875</v>
      </c>
      <c r="O259" s="158" t="s">
        <v>1875</v>
      </c>
      <c r="P259" s="158" t="s">
        <v>1875</v>
      </c>
      <c r="Q259" s="158" t="s">
        <v>1875</v>
      </c>
      <c r="R259" s="158" t="s">
        <v>1608</v>
      </c>
      <c r="S259" s="157"/>
      <c r="T259" s="158" t="s">
        <v>1875</v>
      </c>
      <c r="U259" s="158" t="s">
        <v>1876</v>
      </c>
      <c r="V259" s="158" t="s">
        <v>1876</v>
      </c>
      <c r="W259" s="158" t="s">
        <v>1876</v>
      </c>
      <c r="X259" s="158" t="s">
        <v>1876</v>
      </c>
      <c r="Y259" s="158" t="s">
        <v>1876</v>
      </c>
      <c r="Z259" s="158" t="s">
        <v>1876</v>
      </c>
      <c r="AA259" s="158" t="s">
        <v>1876</v>
      </c>
      <c r="AB259" s="158" t="s">
        <v>1876</v>
      </c>
      <c r="AC259" s="158" t="s">
        <v>1876</v>
      </c>
      <c r="AD259" s="158" t="s">
        <v>1876</v>
      </c>
      <c r="AE259" s="158" t="s">
        <v>1876</v>
      </c>
      <c r="AF259" s="157"/>
      <c r="AG259" s="158"/>
      <c r="AH259" s="158"/>
      <c r="AI259" s="158"/>
      <c r="AJ259" s="158"/>
      <c r="AK259" s="158"/>
      <c r="AL259" s="158"/>
      <c r="AM259" s="158"/>
      <c r="AN259" s="158"/>
      <c r="AO259" s="158"/>
      <c r="AP259" s="158"/>
      <c r="AQ259" s="158"/>
      <c r="AR259" s="158"/>
      <c r="AS259" s="157"/>
      <c r="AT259" s="158"/>
      <c r="AU259" s="158"/>
      <c r="AV259" s="158"/>
      <c r="AW259" s="158"/>
      <c r="AX259" s="158"/>
      <c r="AY259" s="158"/>
    </row>
    <row r="260" spans="1:51" x14ac:dyDescent="0.3">
      <c r="A260" s="154" t="s">
        <v>1877</v>
      </c>
      <c r="B260" s="155" t="s">
        <v>501</v>
      </c>
      <c r="C260" s="155">
        <v>15</v>
      </c>
      <c r="D260" s="155">
        <v>12</v>
      </c>
      <c r="E260" s="156"/>
      <c r="F260" s="158" t="s">
        <v>1878</v>
      </c>
      <c r="G260" s="158" t="s">
        <v>1878</v>
      </c>
      <c r="H260" s="158" t="s">
        <v>1878</v>
      </c>
      <c r="I260" s="158" t="s">
        <v>1878</v>
      </c>
      <c r="J260" s="158" t="s">
        <v>1878</v>
      </c>
      <c r="K260" s="158" t="s">
        <v>1878</v>
      </c>
      <c r="L260" s="158" t="s">
        <v>1879</v>
      </c>
      <c r="M260" s="158" t="s">
        <v>1879</v>
      </c>
      <c r="N260" s="158" t="s">
        <v>1879</v>
      </c>
      <c r="O260" s="158" t="s">
        <v>1879</v>
      </c>
      <c r="P260" s="158" t="s">
        <v>1879</v>
      </c>
      <c r="Q260" s="158" t="s">
        <v>1879</v>
      </c>
      <c r="R260" s="158"/>
      <c r="S260" s="157"/>
      <c r="T260" s="158" t="s">
        <v>1880</v>
      </c>
      <c r="U260" s="158" t="s">
        <v>1880</v>
      </c>
      <c r="V260" s="158" t="s">
        <v>1880</v>
      </c>
      <c r="W260" s="158" t="s">
        <v>1880</v>
      </c>
      <c r="X260" s="158" t="s">
        <v>1880</v>
      </c>
      <c r="Y260" s="158" t="s">
        <v>1880</v>
      </c>
      <c r="Z260" s="158" t="s">
        <v>1881</v>
      </c>
      <c r="AA260" s="158" t="s">
        <v>1881</v>
      </c>
      <c r="AB260" s="158" t="s">
        <v>1881</v>
      </c>
      <c r="AC260" s="158" t="s">
        <v>1881</v>
      </c>
      <c r="AD260" s="158" t="s">
        <v>1881</v>
      </c>
      <c r="AE260" s="158" t="s">
        <v>1881</v>
      </c>
      <c r="AF260" s="157"/>
      <c r="AG260" s="47" t="s">
        <v>2539</v>
      </c>
      <c r="AH260" s="47" t="s">
        <v>2539</v>
      </c>
      <c r="AI260" s="47" t="s">
        <v>2539</v>
      </c>
      <c r="AJ260" s="47" t="s">
        <v>2539</v>
      </c>
      <c r="AK260" s="47" t="s">
        <v>2539</v>
      </c>
      <c r="AL260" s="47" t="s">
        <v>2539</v>
      </c>
      <c r="AM260" s="158"/>
      <c r="AN260" s="158"/>
      <c r="AO260" s="158"/>
      <c r="AP260" s="158"/>
      <c r="AQ260" s="158"/>
      <c r="AR260" s="158"/>
      <c r="AS260" s="157"/>
      <c r="AT260" s="158"/>
      <c r="AU260" s="158"/>
      <c r="AV260" s="158"/>
      <c r="AW260" s="158"/>
      <c r="AX260" s="158"/>
      <c r="AY260" s="158"/>
    </row>
    <row r="261" spans="1:51" x14ac:dyDescent="0.3">
      <c r="A261" s="154" t="s">
        <v>1882</v>
      </c>
      <c r="B261" s="155" t="s">
        <v>1883</v>
      </c>
      <c r="C261" s="155">
        <v>15</v>
      </c>
      <c r="D261" s="155">
        <v>8</v>
      </c>
      <c r="E261" s="156"/>
      <c r="F261" s="154" t="s">
        <v>1884</v>
      </c>
      <c r="G261" s="158" t="s">
        <v>1885</v>
      </c>
      <c r="H261" s="158" t="s">
        <v>1885</v>
      </c>
      <c r="I261" s="158" t="s">
        <v>1885</v>
      </c>
      <c r="J261" s="158" t="s">
        <v>1885</v>
      </c>
      <c r="K261" s="158" t="s">
        <v>1885</v>
      </c>
      <c r="L261" s="158" t="s">
        <v>1886</v>
      </c>
      <c r="M261" s="158" t="s">
        <v>1886</v>
      </c>
      <c r="N261" s="158" t="s">
        <v>1886</v>
      </c>
      <c r="O261" s="158" t="s">
        <v>1886</v>
      </c>
      <c r="P261" s="158" t="s">
        <v>1886</v>
      </c>
      <c r="Q261" s="158" t="s">
        <v>1886</v>
      </c>
      <c r="R261" s="158"/>
      <c r="S261" s="157"/>
      <c r="T261" s="158" t="s">
        <v>1887</v>
      </c>
      <c r="U261" s="158" t="s">
        <v>1887</v>
      </c>
      <c r="V261" s="158" t="s">
        <v>1887</v>
      </c>
      <c r="W261" s="158" t="s">
        <v>1887</v>
      </c>
      <c r="X261" s="158" t="s">
        <v>1887</v>
      </c>
      <c r="Y261" s="158" t="s">
        <v>1887</v>
      </c>
      <c r="Z261" s="158" t="s">
        <v>1888</v>
      </c>
      <c r="AA261" s="158" t="s">
        <v>1888</v>
      </c>
      <c r="AB261" s="158" t="s">
        <v>1888</v>
      </c>
      <c r="AC261" s="158" t="s">
        <v>1888</v>
      </c>
      <c r="AD261" s="158" t="s">
        <v>1888</v>
      </c>
      <c r="AE261" s="158" t="s">
        <v>1888</v>
      </c>
      <c r="AF261" s="157"/>
      <c r="AG261" s="158" t="s">
        <v>1888</v>
      </c>
      <c r="AH261" s="158" t="s">
        <v>1888</v>
      </c>
      <c r="AI261" s="158"/>
      <c r="AJ261" s="158"/>
      <c r="AK261" s="158"/>
      <c r="AL261" s="158"/>
      <c r="AM261" s="158"/>
      <c r="AN261" s="158"/>
      <c r="AO261" s="158"/>
      <c r="AP261" s="158"/>
      <c r="AQ261" s="158"/>
      <c r="AR261" s="158"/>
      <c r="AS261" s="157"/>
      <c r="AT261" s="158"/>
      <c r="AU261" s="158"/>
      <c r="AV261" s="158"/>
      <c r="AW261" s="158"/>
      <c r="AX261" s="158"/>
      <c r="AY261" s="158"/>
    </row>
    <row r="262" spans="1:51" x14ac:dyDescent="0.3">
      <c r="A262" s="154" t="s">
        <v>1889</v>
      </c>
      <c r="B262" s="155" t="s">
        <v>1890</v>
      </c>
      <c r="C262" s="155">
        <v>15</v>
      </c>
      <c r="D262" s="155">
        <v>6</v>
      </c>
      <c r="E262" s="156" t="s">
        <v>541</v>
      </c>
      <c r="F262" s="158" t="s">
        <v>1891</v>
      </c>
      <c r="G262" s="158" t="s">
        <v>1891</v>
      </c>
      <c r="H262" s="158" t="s">
        <v>1891</v>
      </c>
      <c r="I262" s="158" t="s">
        <v>1891</v>
      </c>
      <c r="J262" s="158" t="s">
        <v>1891</v>
      </c>
      <c r="K262" s="158" t="s">
        <v>1891</v>
      </c>
      <c r="L262" s="158" t="s">
        <v>1891</v>
      </c>
      <c r="M262" s="158" t="s">
        <v>1891</v>
      </c>
      <c r="N262" s="158" t="s">
        <v>1891</v>
      </c>
      <c r="O262" s="158" t="s">
        <v>1891</v>
      </c>
      <c r="P262" s="158" t="s">
        <v>1891</v>
      </c>
      <c r="Q262" s="158" t="s">
        <v>1891</v>
      </c>
      <c r="R262" s="158"/>
      <c r="S262" s="157"/>
      <c r="T262" s="158" t="s">
        <v>1892</v>
      </c>
      <c r="U262" s="158" t="s">
        <v>1892</v>
      </c>
      <c r="V262" s="158" t="s">
        <v>1892</v>
      </c>
      <c r="W262" s="158" t="s">
        <v>1892</v>
      </c>
      <c r="X262" s="158" t="s">
        <v>1892</v>
      </c>
      <c r="Y262" s="158" t="s">
        <v>1892</v>
      </c>
      <c r="Z262" s="158" t="s">
        <v>1892</v>
      </c>
      <c r="AA262" s="158" t="s">
        <v>1892</v>
      </c>
      <c r="AB262" s="158" t="s">
        <v>1892</v>
      </c>
      <c r="AC262" s="158" t="s">
        <v>1892</v>
      </c>
      <c r="AD262" s="158" t="s">
        <v>1892</v>
      </c>
      <c r="AE262" s="158" t="s">
        <v>1892</v>
      </c>
      <c r="AF262" s="157"/>
      <c r="AG262" s="158"/>
      <c r="AH262" s="158"/>
      <c r="AI262" s="158"/>
      <c r="AJ262" s="158"/>
      <c r="AK262" s="158"/>
      <c r="AL262" s="158"/>
      <c r="AM262" s="158"/>
      <c r="AN262" s="158"/>
      <c r="AO262" s="158"/>
      <c r="AP262" s="158"/>
      <c r="AQ262" s="158"/>
      <c r="AR262" s="158"/>
      <c r="AS262" s="157"/>
      <c r="AT262" s="158"/>
      <c r="AU262" s="158"/>
      <c r="AV262" s="158"/>
      <c r="AW262" s="158"/>
      <c r="AX262" s="158"/>
      <c r="AY262" s="158"/>
    </row>
    <row r="263" spans="1:51" x14ac:dyDescent="0.3">
      <c r="A263" s="184" t="s">
        <v>1893</v>
      </c>
      <c r="B263" s="155" t="s">
        <v>93</v>
      </c>
      <c r="C263" s="155"/>
      <c r="D263" s="155"/>
      <c r="E263" s="156"/>
      <c r="F263" s="158" t="s">
        <v>1894</v>
      </c>
      <c r="G263" s="158" t="s">
        <v>1895</v>
      </c>
      <c r="H263" s="158" t="s">
        <v>1896</v>
      </c>
      <c r="I263" s="158" t="s">
        <v>1897</v>
      </c>
      <c r="J263" s="158" t="s">
        <v>1898</v>
      </c>
      <c r="K263" s="158"/>
      <c r="L263" s="158"/>
      <c r="M263" s="158"/>
      <c r="N263" s="158"/>
      <c r="O263" s="158"/>
      <c r="P263" s="158"/>
      <c r="Q263" s="158"/>
      <c r="R263" s="158"/>
      <c r="S263" s="157"/>
      <c r="T263" s="158" t="s">
        <v>1899</v>
      </c>
      <c r="U263" s="158" t="s">
        <v>1900</v>
      </c>
      <c r="V263" s="158" t="s">
        <v>1901</v>
      </c>
      <c r="W263" s="158" t="s">
        <v>1902</v>
      </c>
      <c r="X263" s="158" t="s">
        <v>1903</v>
      </c>
      <c r="Y263" s="158"/>
      <c r="Z263" s="158"/>
      <c r="AA263" s="158"/>
      <c r="AB263" s="158"/>
      <c r="AC263" s="158"/>
      <c r="AD263" s="158"/>
      <c r="AE263" s="158"/>
      <c r="AF263" s="157"/>
      <c r="AG263" s="158"/>
      <c r="AH263" s="158"/>
      <c r="AI263" s="158"/>
      <c r="AJ263" s="158"/>
      <c r="AK263" s="158"/>
      <c r="AL263" s="158"/>
      <c r="AM263" s="158"/>
      <c r="AN263" s="158"/>
      <c r="AO263" s="158"/>
      <c r="AP263" s="158"/>
      <c r="AQ263" s="158"/>
      <c r="AR263" s="158"/>
      <c r="AS263" s="157"/>
      <c r="AT263" s="158"/>
      <c r="AU263" s="158"/>
      <c r="AV263" s="158"/>
      <c r="AW263" s="158"/>
      <c r="AX263" s="158"/>
      <c r="AY263" s="158"/>
    </row>
    <row r="264" spans="1:51" x14ac:dyDescent="0.3">
      <c r="A264" s="154" t="s">
        <v>1904</v>
      </c>
      <c r="B264" s="155" t="s">
        <v>53</v>
      </c>
      <c r="C264" s="155">
        <v>15</v>
      </c>
      <c r="D264" s="155">
        <v>9</v>
      </c>
      <c r="E264" s="156"/>
      <c r="F264" s="154" t="s">
        <v>1905</v>
      </c>
      <c r="G264" s="154" t="s">
        <v>1906</v>
      </c>
      <c r="H264" s="154" t="s">
        <v>1907</v>
      </c>
      <c r="I264" s="154" t="s">
        <v>1908</v>
      </c>
      <c r="J264" s="154" t="s">
        <v>1909</v>
      </c>
      <c r="K264" s="154" t="s">
        <v>1910</v>
      </c>
      <c r="L264" s="158" t="s">
        <v>1911</v>
      </c>
      <c r="M264" s="158" t="s">
        <v>1912</v>
      </c>
      <c r="N264" s="158" t="s">
        <v>1913</v>
      </c>
      <c r="O264" s="158" t="s">
        <v>1914</v>
      </c>
      <c r="P264" s="158" t="s">
        <v>1915</v>
      </c>
      <c r="Q264" s="158" t="s">
        <v>1916</v>
      </c>
      <c r="R264" s="154" t="s">
        <v>1917</v>
      </c>
      <c r="S264" s="161"/>
      <c r="T264" s="154" t="s">
        <v>1918</v>
      </c>
      <c r="U264" s="154" t="s">
        <v>1919</v>
      </c>
      <c r="V264" s="154" t="s">
        <v>1920</v>
      </c>
      <c r="W264" s="154" t="s">
        <v>1921</v>
      </c>
      <c r="X264" s="154" t="s">
        <v>1922</v>
      </c>
      <c r="Y264" s="158" t="s">
        <v>1923</v>
      </c>
      <c r="Z264" s="158" t="s">
        <v>1924</v>
      </c>
      <c r="AA264" s="158" t="s">
        <v>1925</v>
      </c>
      <c r="AB264" s="158" t="s">
        <v>1926</v>
      </c>
      <c r="AC264" s="158" t="s">
        <v>1927</v>
      </c>
      <c r="AD264" s="158" t="s">
        <v>1928</v>
      </c>
      <c r="AE264" s="158" t="s">
        <v>1929</v>
      </c>
      <c r="AF264" s="157"/>
      <c r="AG264" s="158" t="s">
        <v>427</v>
      </c>
      <c r="AH264" s="47" t="s">
        <v>2582</v>
      </c>
      <c r="AI264" s="47" t="s">
        <v>2582</v>
      </c>
      <c r="AJ264" s="158"/>
      <c r="AK264" s="158"/>
      <c r="AL264" s="158"/>
      <c r="AM264" s="158"/>
      <c r="AN264" s="158"/>
      <c r="AO264" s="158"/>
      <c r="AP264" s="158"/>
      <c r="AQ264" s="158"/>
      <c r="AR264" s="158"/>
      <c r="AS264" s="157"/>
      <c r="AT264" s="158"/>
      <c r="AU264" s="158"/>
      <c r="AV264" s="158"/>
      <c r="AW264" s="158"/>
      <c r="AX264" s="158"/>
      <c r="AY264" s="158"/>
    </row>
    <row r="265" spans="1:51" x14ac:dyDescent="0.3">
      <c r="A265" s="154" t="s">
        <v>1930</v>
      </c>
      <c r="B265" s="155" t="s">
        <v>1931</v>
      </c>
      <c r="C265" s="155">
        <v>15</v>
      </c>
      <c r="D265" s="155">
        <v>6</v>
      </c>
      <c r="E265" s="156"/>
      <c r="F265" s="154" t="s">
        <v>1932</v>
      </c>
      <c r="G265" s="154" t="s">
        <v>1932</v>
      </c>
      <c r="H265" s="154" t="s">
        <v>1932</v>
      </c>
      <c r="I265" s="154" t="s">
        <v>1932</v>
      </c>
      <c r="J265" s="154" t="s">
        <v>1932</v>
      </c>
      <c r="K265" s="154" t="s">
        <v>1932</v>
      </c>
      <c r="L265" s="154" t="s">
        <v>1932</v>
      </c>
      <c r="M265" s="154" t="s">
        <v>1932</v>
      </c>
      <c r="N265" s="154" t="s">
        <v>1932</v>
      </c>
      <c r="O265" s="154" t="s">
        <v>1932</v>
      </c>
      <c r="P265" s="154" t="s">
        <v>1932</v>
      </c>
      <c r="Q265" s="154" t="s">
        <v>1932</v>
      </c>
      <c r="R265" s="154"/>
      <c r="S265" s="157"/>
      <c r="T265" s="158" t="s">
        <v>1933</v>
      </c>
      <c r="U265" s="158" t="s">
        <v>1933</v>
      </c>
      <c r="V265" s="158" t="s">
        <v>1933</v>
      </c>
      <c r="W265" s="158" t="s">
        <v>1933</v>
      </c>
      <c r="X265" s="158" t="s">
        <v>1933</v>
      </c>
      <c r="Y265" s="158" t="s">
        <v>1933</v>
      </c>
      <c r="Z265" s="158" t="s">
        <v>1933</v>
      </c>
      <c r="AA265" s="158" t="s">
        <v>1933</v>
      </c>
      <c r="AB265" s="158" t="s">
        <v>1933</v>
      </c>
      <c r="AC265" s="158" t="s">
        <v>1933</v>
      </c>
      <c r="AD265" s="158" t="s">
        <v>1933</v>
      </c>
      <c r="AE265" s="158" t="s">
        <v>1933</v>
      </c>
      <c r="AF265" s="157"/>
      <c r="AG265" s="158"/>
      <c r="AH265" s="158"/>
      <c r="AI265" s="158"/>
      <c r="AJ265" s="158"/>
      <c r="AK265" s="158"/>
      <c r="AL265" s="158"/>
      <c r="AM265" s="158"/>
      <c r="AN265" s="158"/>
      <c r="AO265" s="158"/>
      <c r="AP265" s="158"/>
      <c r="AQ265" s="158"/>
      <c r="AR265" s="158"/>
      <c r="AS265" s="157"/>
      <c r="AT265" s="158"/>
      <c r="AU265" s="158"/>
      <c r="AV265" s="158"/>
      <c r="AW265" s="158"/>
      <c r="AX265" s="158"/>
      <c r="AY265" s="158"/>
    </row>
    <row r="266" spans="1:51" x14ac:dyDescent="0.3">
      <c r="A266" s="184" t="s">
        <v>1934</v>
      </c>
      <c r="B266" s="155" t="s">
        <v>1935</v>
      </c>
      <c r="C266" s="155"/>
      <c r="D266" s="155"/>
      <c r="E266" s="156"/>
      <c r="F266" s="154"/>
      <c r="G266" s="154"/>
      <c r="H266" s="154" t="s">
        <v>1936</v>
      </c>
      <c r="I266" s="154" t="s">
        <v>1936</v>
      </c>
      <c r="J266" s="154" t="s">
        <v>1936</v>
      </c>
      <c r="K266" s="154" t="s">
        <v>1936</v>
      </c>
      <c r="L266" s="154" t="s">
        <v>1936</v>
      </c>
      <c r="M266" s="154" t="s">
        <v>1937</v>
      </c>
      <c r="N266" s="154" t="s">
        <v>1937</v>
      </c>
      <c r="O266" s="154" t="s">
        <v>1937</v>
      </c>
      <c r="P266" s="154" t="s">
        <v>1937</v>
      </c>
      <c r="Q266" s="154" t="s">
        <v>1937</v>
      </c>
      <c r="R266" s="154" t="s">
        <v>2542</v>
      </c>
      <c r="S266" s="157"/>
      <c r="T266" s="154" t="s">
        <v>2542</v>
      </c>
      <c r="U266" s="154" t="s">
        <v>2542</v>
      </c>
      <c r="V266" s="154" t="s">
        <v>2542</v>
      </c>
      <c r="W266" s="154" t="s">
        <v>2542</v>
      </c>
      <c r="X266" s="158"/>
      <c r="Y266" s="158"/>
      <c r="Z266" s="158"/>
      <c r="AA266" s="158"/>
      <c r="AB266" s="158"/>
      <c r="AC266" s="158"/>
      <c r="AD266" s="158"/>
      <c r="AE266" s="158"/>
      <c r="AF266" s="157"/>
      <c r="AG266" s="158"/>
      <c r="AH266" s="158"/>
      <c r="AI266" s="158"/>
      <c r="AJ266" s="158"/>
      <c r="AK266" s="158"/>
      <c r="AL266" s="158"/>
      <c r="AM266" s="158"/>
      <c r="AN266" s="158"/>
      <c r="AO266" s="158"/>
      <c r="AP266" s="158"/>
      <c r="AQ266" s="158"/>
      <c r="AR266" s="158"/>
      <c r="AS266" s="157"/>
      <c r="AT266" s="158"/>
      <c r="AU266" s="158"/>
      <c r="AV266" s="158"/>
      <c r="AW266" s="158"/>
      <c r="AX266" s="158"/>
      <c r="AY266" s="158"/>
    </row>
    <row r="267" spans="1:51" x14ac:dyDescent="0.3">
      <c r="A267" s="184" t="s">
        <v>1938</v>
      </c>
      <c r="B267" s="155" t="s">
        <v>1939</v>
      </c>
      <c r="C267" s="155"/>
      <c r="D267" s="155"/>
      <c r="E267" s="156"/>
      <c r="F267" s="154" t="s">
        <v>1940</v>
      </c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7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7"/>
      <c r="AG267" s="158"/>
      <c r="AH267" s="158"/>
      <c r="AI267" s="158"/>
      <c r="AJ267" s="158"/>
      <c r="AK267" s="158"/>
      <c r="AL267" s="158"/>
      <c r="AM267" s="158"/>
      <c r="AN267" s="158"/>
      <c r="AO267" s="158"/>
      <c r="AP267" s="158"/>
      <c r="AQ267" s="158"/>
      <c r="AR267" s="158"/>
      <c r="AS267" s="157"/>
      <c r="AT267" s="158"/>
      <c r="AU267" s="158"/>
      <c r="AV267" s="158"/>
      <c r="AW267" s="158"/>
      <c r="AX267" s="158"/>
      <c r="AY267" s="158"/>
    </row>
    <row r="268" spans="1:51" x14ac:dyDescent="0.3">
      <c r="A268" s="154" t="s">
        <v>1941</v>
      </c>
      <c r="B268" s="155" t="s">
        <v>1942</v>
      </c>
      <c r="C268" s="155">
        <v>15</v>
      </c>
      <c r="D268" s="155">
        <v>2</v>
      </c>
      <c r="E268" s="156" t="s">
        <v>541</v>
      </c>
      <c r="F268" s="158"/>
      <c r="G268" s="154"/>
      <c r="H268" s="154"/>
      <c r="I268" s="154"/>
      <c r="J268" s="154"/>
      <c r="K268" s="154"/>
      <c r="L268" s="158" t="s">
        <v>1943</v>
      </c>
      <c r="M268" s="158" t="s">
        <v>1943</v>
      </c>
      <c r="N268" s="158" t="s">
        <v>1943</v>
      </c>
      <c r="O268" s="158" t="s">
        <v>1943</v>
      </c>
      <c r="P268" s="154" t="s">
        <v>1944</v>
      </c>
      <c r="Q268" s="154" t="s">
        <v>1944</v>
      </c>
      <c r="R268" s="154"/>
      <c r="S268" s="157"/>
      <c r="T268" s="158" t="s">
        <v>1945</v>
      </c>
      <c r="U268" s="158" t="s">
        <v>1945</v>
      </c>
      <c r="V268" s="158" t="s">
        <v>1945</v>
      </c>
      <c r="W268" s="158" t="s">
        <v>1946</v>
      </c>
      <c r="X268" s="158" t="s">
        <v>1946</v>
      </c>
      <c r="Y268" s="158" t="s">
        <v>1946</v>
      </c>
      <c r="Z268" s="158" t="s">
        <v>1946</v>
      </c>
      <c r="AA268" s="158" t="s">
        <v>1946</v>
      </c>
      <c r="AB268" s="158"/>
      <c r="AC268" s="158"/>
      <c r="AD268" s="158"/>
      <c r="AE268" s="158"/>
      <c r="AF268" s="157"/>
      <c r="AG268" s="158"/>
      <c r="AH268" s="158"/>
      <c r="AI268" s="158"/>
      <c r="AJ268" s="158"/>
      <c r="AK268" s="158"/>
      <c r="AL268" s="158"/>
      <c r="AM268" s="158"/>
      <c r="AN268" s="158"/>
      <c r="AO268" s="158"/>
      <c r="AP268" s="158"/>
      <c r="AQ268" s="158"/>
      <c r="AR268" s="158"/>
      <c r="AS268" s="157"/>
      <c r="AT268" s="158"/>
      <c r="AU268" s="158"/>
      <c r="AV268" s="158"/>
      <c r="AW268" s="158"/>
      <c r="AX268" s="158"/>
      <c r="AY268" s="158"/>
    </row>
    <row r="269" spans="1:51" x14ac:dyDescent="0.3">
      <c r="A269" s="154" t="s">
        <v>1947</v>
      </c>
      <c r="B269" s="155" t="s">
        <v>61</v>
      </c>
      <c r="C269" s="155">
        <v>15</v>
      </c>
      <c r="D269" s="155">
        <v>9</v>
      </c>
      <c r="E269" s="156"/>
      <c r="F269" s="158"/>
      <c r="G269" s="154"/>
      <c r="H269" s="154"/>
      <c r="I269" s="154"/>
      <c r="J269" s="154"/>
      <c r="K269" s="154"/>
      <c r="L269" s="158"/>
      <c r="M269" s="158"/>
      <c r="N269" s="158"/>
      <c r="O269" s="158"/>
      <c r="P269" s="154"/>
      <c r="Q269" s="154"/>
      <c r="R269" s="154"/>
      <c r="S269" s="157"/>
      <c r="T269" s="158"/>
      <c r="U269" s="158" t="s">
        <v>1948</v>
      </c>
      <c r="V269" s="158" t="s">
        <v>1949</v>
      </c>
      <c r="W269" s="158" t="s">
        <v>1664</v>
      </c>
      <c r="X269" s="158" t="s">
        <v>1950</v>
      </c>
      <c r="Y269" s="158" t="s">
        <v>1951</v>
      </c>
      <c r="Z269" s="158" t="s">
        <v>1952</v>
      </c>
      <c r="AA269" s="158" t="s">
        <v>1953</v>
      </c>
      <c r="AB269" s="158" t="s">
        <v>1954</v>
      </c>
      <c r="AC269" s="158" t="s">
        <v>1955</v>
      </c>
      <c r="AD269" s="158" t="s">
        <v>1956</v>
      </c>
      <c r="AE269" s="158" t="s">
        <v>1957</v>
      </c>
      <c r="AF269" s="157"/>
      <c r="AG269" s="158" t="s">
        <v>295</v>
      </c>
      <c r="AH269" s="158" t="s">
        <v>448</v>
      </c>
      <c r="AI269" s="47" t="s">
        <v>2597</v>
      </c>
      <c r="AJ269" s="158"/>
      <c r="AK269" s="158"/>
      <c r="AL269" s="158"/>
      <c r="AM269" s="158"/>
      <c r="AN269" s="158"/>
      <c r="AO269" s="158"/>
      <c r="AP269" s="158"/>
      <c r="AQ269" s="158"/>
      <c r="AR269" s="158"/>
      <c r="AS269" s="157"/>
      <c r="AT269" s="158"/>
      <c r="AU269" s="158"/>
      <c r="AV269" s="158"/>
      <c r="AW269" s="158"/>
      <c r="AX269" s="158"/>
      <c r="AY269" s="158"/>
    </row>
    <row r="270" spans="1:51" x14ac:dyDescent="0.3">
      <c r="A270" s="184" t="s">
        <v>1958</v>
      </c>
      <c r="B270" s="155" t="s">
        <v>1959</v>
      </c>
      <c r="C270" s="155"/>
      <c r="D270" s="155"/>
      <c r="E270" s="156"/>
      <c r="F270" s="158"/>
      <c r="G270" s="154"/>
      <c r="H270" s="154"/>
      <c r="I270" s="154"/>
      <c r="J270" s="154"/>
      <c r="K270" s="154"/>
      <c r="L270" s="158"/>
      <c r="M270" s="158"/>
      <c r="N270" s="158"/>
      <c r="O270" s="158"/>
      <c r="P270" s="154"/>
      <c r="Q270" s="154"/>
      <c r="R270" s="154"/>
      <c r="S270" s="157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7"/>
      <c r="AG270" s="158"/>
      <c r="AH270" s="158"/>
      <c r="AI270" s="158"/>
      <c r="AJ270" s="158"/>
      <c r="AK270" s="158"/>
      <c r="AL270" s="158"/>
      <c r="AM270" s="158"/>
      <c r="AN270" s="158"/>
      <c r="AO270" s="158"/>
      <c r="AP270" s="158"/>
      <c r="AQ270" s="158"/>
      <c r="AR270" s="158"/>
      <c r="AS270" s="157"/>
      <c r="AT270" s="158"/>
      <c r="AU270" s="158"/>
      <c r="AV270" s="158"/>
      <c r="AW270" s="158"/>
      <c r="AX270" s="158"/>
      <c r="AY270" s="158"/>
    </row>
    <row r="271" spans="1:51" x14ac:dyDescent="0.3">
      <c r="A271" s="126" t="s">
        <v>1960</v>
      </c>
      <c r="B271" s="155" t="s">
        <v>1961</v>
      </c>
      <c r="C271" s="155">
        <v>15</v>
      </c>
      <c r="D271" s="155">
        <v>9</v>
      </c>
      <c r="E271" s="156"/>
      <c r="F271" s="158"/>
      <c r="G271" s="154"/>
      <c r="H271" s="154"/>
      <c r="I271" s="154"/>
      <c r="J271" s="154"/>
      <c r="K271" s="154"/>
      <c r="L271" s="158"/>
      <c r="M271" s="158"/>
      <c r="N271" s="158"/>
      <c r="O271" s="158"/>
      <c r="P271" s="154"/>
      <c r="Q271" s="154"/>
      <c r="R271" s="154"/>
      <c r="S271" s="157"/>
      <c r="T271" s="158"/>
      <c r="U271" s="158"/>
      <c r="V271" s="158"/>
      <c r="W271" s="158" t="s">
        <v>1962</v>
      </c>
      <c r="X271" s="158" t="s">
        <v>1962</v>
      </c>
      <c r="Y271" s="158" t="s">
        <v>1962</v>
      </c>
      <c r="Z271" s="158" t="s">
        <v>1962</v>
      </c>
      <c r="AA271" s="158" t="s">
        <v>1962</v>
      </c>
      <c r="AB271" s="158" t="s">
        <v>1962</v>
      </c>
      <c r="AC271" s="158" t="s">
        <v>1962</v>
      </c>
      <c r="AD271" s="158" t="s">
        <v>1962</v>
      </c>
      <c r="AE271" s="158" t="s">
        <v>1962</v>
      </c>
      <c r="AF271" s="157"/>
      <c r="AG271" s="158" t="s">
        <v>1962</v>
      </c>
      <c r="AH271" s="158" t="s">
        <v>1962</v>
      </c>
      <c r="AI271" s="158" t="s">
        <v>1962</v>
      </c>
      <c r="AJ271" s="158"/>
      <c r="AK271" s="158"/>
      <c r="AL271" s="158"/>
      <c r="AM271" s="158"/>
      <c r="AN271" s="158"/>
      <c r="AO271" s="158"/>
      <c r="AP271" s="158"/>
      <c r="AQ271" s="158"/>
      <c r="AR271" s="158"/>
      <c r="AS271" s="157"/>
      <c r="AT271" s="158"/>
      <c r="AU271" s="158"/>
      <c r="AV271" s="158"/>
      <c r="AW271" s="158"/>
      <c r="AX271" s="158"/>
      <c r="AY271" s="158"/>
    </row>
    <row r="272" spans="1:51" x14ac:dyDescent="0.3">
      <c r="A272" s="126" t="s">
        <v>1963</v>
      </c>
      <c r="B272" s="155" t="s">
        <v>428</v>
      </c>
      <c r="C272" s="155">
        <v>15</v>
      </c>
      <c r="D272" s="155">
        <v>7</v>
      </c>
      <c r="E272" s="156"/>
      <c r="F272" s="158"/>
      <c r="G272" s="154"/>
      <c r="H272" s="154"/>
      <c r="I272" s="154"/>
      <c r="J272" s="154"/>
      <c r="K272" s="154"/>
      <c r="L272" s="158"/>
      <c r="M272" s="158"/>
      <c r="N272" s="158"/>
      <c r="O272" s="158"/>
      <c r="P272" s="154"/>
      <c r="Q272" s="154"/>
      <c r="R272" s="154"/>
      <c r="S272" s="157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39" t="s">
        <v>1964</v>
      </c>
      <c r="AF272" s="157"/>
      <c r="AG272" s="158" t="s">
        <v>429</v>
      </c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57"/>
      <c r="AT272" s="158"/>
      <c r="AU272" s="158"/>
      <c r="AV272" s="158"/>
      <c r="AW272" s="158"/>
      <c r="AX272" s="158"/>
      <c r="AY272" s="158"/>
    </row>
    <row r="273" spans="1:51" x14ac:dyDescent="0.3">
      <c r="A273" s="126" t="s">
        <v>1965</v>
      </c>
      <c r="B273" s="155" t="s">
        <v>373</v>
      </c>
      <c r="C273" s="155">
        <v>15</v>
      </c>
      <c r="D273" s="155">
        <v>7</v>
      </c>
      <c r="E273" s="156"/>
      <c r="F273" s="158"/>
      <c r="G273" s="154"/>
      <c r="H273" s="154"/>
      <c r="I273" s="154"/>
      <c r="J273" s="154"/>
      <c r="K273" s="154"/>
      <c r="L273" s="158"/>
      <c r="M273" s="158"/>
      <c r="N273" s="158"/>
      <c r="O273" s="158"/>
      <c r="P273" s="154"/>
      <c r="Q273" s="154"/>
      <c r="R273" s="154"/>
      <c r="S273" s="157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70" t="s">
        <v>275</v>
      </c>
      <c r="AF273" s="157"/>
      <c r="AG273" s="170" t="s">
        <v>275</v>
      </c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57"/>
      <c r="AT273" s="158"/>
      <c r="AU273" s="158"/>
      <c r="AV273" s="158"/>
      <c r="AW273" s="158"/>
      <c r="AX273" s="158"/>
      <c r="AY273" s="158"/>
    </row>
    <row r="274" spans="1:51" x14ac:dyDescent="0.3">
      <c r="A274" s="154" t="s">
        <v>2561</v>
      </c>
      <c r="B274" s="155" t="s">
        <v>449</v>
      </c>
      <c r="C274" s="155">
        <v>16</v>
      </c>
      <c r="D274" s="155">
        <v>5</v>
      </c>
      <c r="E274" s="156" t="s">
        <v>541</v>
      </c>
      <c r="F274" s="154" t="s">
        <v>1966</v>
      </c>
      <c r="G274" s="154" t="s">
        <v>1966</v>
      </c>
      <c r="H274" s="154" t="s">
        <v>1966</v>
      </c>
      <c r="I274" s="154" t="s">
        <v>1966</v>
      </c>
      <c r="J274" s="154" t="s">
        <v>1966</v>
      </c>
      <c r="K274" s="154" t="s">
        <v>1966</v>
      </c>
      <c r="L274" s="154" t="s">
        <v>1966</v>
      </c>
      <c r="M274" s="154" t="s">
        <v>1966</v>
      </c>
      <c r="N274" s="154" t="s">
        <v>1966</v>
      </c>
      <c r="O274" s="154" t="s">
        <v>1966</v>
      </c>
      <c r="P274" s="154" t="s">
        <v>1966</v>
      </c>
      <c r="Q274" s="154" t="s">
        <v>1966</v>
      </c>
      <c r="R274" s="158"/>
      <c r="S274" s="157"/>
      <c r="T274" s="158" t="s">
        <v>1967</v>
      </c>
      <c r="U274" s="158" t="s">
        <v>1968</v>
      </c>
      <c r="V274" s="158" t="s">
        <v>1969</v>
      </c>
      <c r="W274" s="158" t="s">
        <v>1970</v>
      </c>
      <c r="X274" s="158" t="s">
        <v>1971</v>
      </c>
      <c r="Y274" s="158" t="s">
        <v>1972</v>
      </c>
      <c r="Z274" s="158" t="s">
        <v>1973</v>
      </c>
      <c r="AA274" s="158" t="s">
        <v>1974</v>
      </c>
      <c r="AB274" s="158" t="s">
        <v>1975</v>
      </c>
      <c r="AC274" s="158" t="s">
        <v>1976</v>
      </c>
      <c r="AD274" s="158" t="s">
        <v>1977</v>
      </c>
      <c r="AE274" s="158" t="s">
        <v>450</v>
      </c>
      <c r="AF274" s="157"/>
      <c r="AG274" s="158" t="s">
        <v>450</v>
      </c>
      <c r="AH274" s="158" t="s">
        <v>450</v>
      </c>
      <c r="AI274" s="158" t="s">
        <v>450</v>
      </c>
      <c r="AJ274" s="158" t="s">
        <v>450</v>
      </c>
      <c r="AK274" s="158" t="s">
        <v>450</v>
      </c>
      <c r="AL274" s="158" t="s">
        <v>450</v>
      </c>
      <c r="AM274" s="158" t="s">
        <v>450</v>
      </c>
      <c r="AN274" s="158" t="s">
        <v>450</v>
      </c>
      <c r="AO274" s="158" t="s">
        <v>450</v>
      </c>
      <c r="AP274" s="158" t="s">
        <v>450</v>
      </c>
      <c r="AQ274" s="158" t="s">
        <v>450</v>
      </c>
      <c r="AR274" s="158"/>
      <c r="AS274" s="157"/>
      <c r="AT274" s="158"/>
      <c r="AU274" s="158"/>
      <c r="AV274" s="158"/>
      <c r="AW274" s="158"/>
      <c r="AX274" s="158"/>
      <c r="AY274" s="158"/>
    </row>
    <row r="275" spans="1:51" x14ac:dyDescent="0.3">
      <c r="A275" s="154" t="s">
        <v>1978</v>
      </c>
      <c r="B275" s="155" t="s">
        <v>1979</v>
      </c>
      <c r="C275" s="155">
        <v>15</v>
      </c>
      <c r="D275" s="155">
        <v>6</v>
      </c>
      <c r="E275" s="156"/>
      <c r="F275" s="154" t="s">
        <v>1980</v>
      </c>
      <c r="G275" s="154" t="s">
        <v>1980</v>
      </c>
      <c r="H275" s="154" t="s">
        <v>1981</v>
      </c>
      <c r="I275" s="154" t="s">
        <v>1982</v>
      </c>
      <c r="J275" s="154" t="s">
        <v>1982</v>
      </c>
      <c r="K275" s="154" t="s">
        <v>1982</v>
      </c>
      <c r="L275" s="154" t="s">
        <v>1982</v>
      </c>
      <c r="M275" s="154" t="s">
        <v>1982</v>
      </c>
      <c r="N275" s="154" t="s">
        <v>1983</v>
      </c>
      <c r="O275" s="154" t="s">
        <v>1983</v>
      </c>
      <c r="P275" s="154" t="s">
        <v>1983</v>
      </c>
      <c r="Q275" s="154" t="s">
        <v>1983</v>
      </c>
      <c r="R275" s="154"/>
      <c r="S275" s="157"/>
      <c r="T275" s="158" t="s">
        <v>1984</v>
      </c>
      <c r="U275" s="158" t="s">
        <v>1984</v>
      </c>
      <c r="V275" s="158" t="s">
        <v>1984</v>
      </c>
      <c r="W275" s="158" t="s">
        <v>1984</v>
      </c>
      <c r="X275" s="158" t="s">
        <v>1984</v>
      </c>
      <c r="Y275" s="158" t="s">
        <v>1984</v>
      </c>
      <c r="Z275" s="158" t="s">
        <v>1984</v>
      </c>
      <c r="AA275" s="158" t="s">
        <v>1984</v>
      </c>
      <c r="AB275" s="158" t="s">
        <v>1984</v>
      </c>
      <c r="AC275" s="158" t="s">
        <v>1984</v>
      </c>
      <c r="AD275" s="158" t="s">
        <v>1984</v>
      </c>
      <c r="AE275" s="158" t="s">
        <v>1984</v>
      </c>
      <c r="AF275" s="157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57"/>
      <c r="AT275" s="158"/>
      <c r="AU275" s="158"/>
      <c r="AV275" s="158"/>
      <c r="AW275" s="158"/>
      <c r="AX275" s="158"/>
      <c r="AY275" s="158"/>
    </row>
    <row r="276" spans="1:51" x14ac:dyDescent="0.3">
      <c r="A276" s="154" t="s">
        <v>1985</v>
      </c>
      <c r="B276" s="155" t="s">
        <v>91</v>
      </c>
      <c r="C276" s="155">
        <v>15</v>
      </c>
      <c r="D276" s="155">
        <v>12</v>
      </c>
      <c r="E276" s="156"/>
      <c r="F276" s="154" t="s">
        <v>1986</v>
      </c>
      <c r="G276" s="154" t="s">
        <v>1986</v>
      </c>
      <c r="H276" s="154" t="s">
        <v>1986</v>
      </c>
      <c r="I276" s="154" t="s">
        <v>1986</v>
      </c>
      <c r="J276" s="154" t="s">
        <v>1986</v>
      </c>
      <c r="K276" s="154" t="s">
        <v>1986</v>
      </c>
      <c r="L276" s="154" t="s">
        <v>1987</v>
      </c>
      <c r="M276" s="154" t="s">
        <v>1987</v>
      </c>
      <c r="N276" s="154" t="s">
        <v>1987</v>
      </c>
      <c r="O276" s="154" t="s">
        <v>1987</v>
      </c>
      <c r="P276" s="154" t="s">
        <v>1987</v>
      </c>
      <c r="Q276" s="154" t="s">
        <v>1987</v>
      </c>
      <c r="R276" s="154" t="s">
        <v>546</v>
      </c>
      <c r="S276" s="157"/>
      <c r="T276" s="158" t="s">
        <v>1987</v>
      </c>
      <c r="U276" s="158" t="s">
        <v>1987</v>
      </c>
      <c r="V276" s="158" t="s">
        <v>1987</v>
      </c>
      <c r="W276" s="158" t="s">
        <v>1987</v>
      </c>
      <c r="X276" s="158" t="s">
        <v>1987</v>
      </c>
      <c r="Y276" s="158" t="s">
        <v>1987</v>
      </c>
      <c r="Z276" s="158" t="s">
        <v>313</v>
      </c>
      <c r="AA276" s="158" t="s">
        <v>313</v>
      </c>
      <c r="AB276" s="158" t="s">
        <v>313</v>
      </c>
      <c r="AC276" s="158" t="s">
        <v>313</v>
      </c>
      <c r="AD276" s="158" t="s">
        <v>313</v>
      </c>
      <c r="AE276" s="158" t="s">
        <v>313</v>
      </c>
      <c r="AF276" s="157"/>
      <c r="AG276" s="158" t="s">
        <v>313</v>
      </c>
      <c r="AH276" s="158" t="s">
        <v>313</v>
      </c>
      <c r="AI276" s="158" t="s">
        <v>313</v>
      </c>
      <c r="AJ276" s="158" t="s">
        <v>313</v>
      </c>
      <c r="AK276" s="158" t="s">
        <v>313</v>
      </c>
      <c r="AL276" s="158" t="s">
        <v>313</v>
      </c>
      <c r="AM276" s="158"/>
      <c r="AN276" s="158"/>
      <c r="AO276" s="158"/>
      <c r="AP276" s="158"/>
      <c r="AQ276" s="158"/>
      <c r="AR276" s="158"/>
      <c r="AS276" s="157"/>
      <c r="AT276" s="158"/>
      <c r="AU276" s="158"/>
      <c r="AV276" s="158"/>
      <c r="AW276" s="158"/>
      <c r="AX276" s="158"/>
      <c r="AY276" s="158"/>
    </row>
    <row r="277" spans="1:51" x14ac:dyDescent="0.3">
      <c r="A277" s="154" t="s">
        <v>1988</v>
      </c>
      <c r="B277" s="155" t="s">
        <v>90</v>
      </c>
      <c r="C277" s="155">
        <v>16</v>
      </c>
      <c r="D277" s="155">
        <v>2</v>
      </c>
      <c r="E277" s="156"/>
      <c r="F277" s="154"/>
      <c r="G277" s="154"/>
      <c r="H277" s="154"/>
      <c r="I277" s="154"/>
      <c r="J277" s="154"/>
      <c r="K277" s="154"/>
      <c r="L277" s="154"/>
      <c r="M277" s="154"/>
      <c r="N277" s="154" t="s">
        <v>1989</v>
      </c>
      <c r="O277" s="154" t="s">
        <v>1989</v>
      </c>
      <c r="P277" s="154" t="s">
        <v>1989</v>
      </c>
      <c r="Q277" s="154" t="s">
        <v>1989</v>
      </c>
      <c r="R277" s="154" t="s">
        <v>1049</v>
      </c>
      <c r="S277" s="157"/>
      <c r="T277" s="158" t="s">
        <v>1989</v>
      </c>
      <c r="U277" s="158" t="s">
        <v>1989</v>
      </c>
      <c r="V277" s="158" t="s">
        <v>1990</v>
      </c>
      <c r="W277" s="158" t="s">
        <v>1990</v>
      </c>
      <c r="X277" s="158" t="s">
        <v>1990</v>
      </c>
      <c r="Y277" s="158" t="s">
        <v>1990</v>
      </c>
      <c r="Z277" s="158" t="s">
        <v>1990</v>
      </c>
      <c r="AA277" s="158" t="s">
        <v>1990</v>
      </c>
      <c r="AB277" s="158" t="s">
        <v>1991</v>
      </c>
      <c r="AC277" s="158" t="s">
        <v>1991</v>
      </c>
      <c r="AD277" s="158" t="s">
        <v>1991</v>
      </c>
      <c r="AE277" s="158" t="s">
        <v>1991</v>
      </c>
      <c r="AF277" s="157"/>
      <c r="AG277" s="158" t="s">
        <v>1991</v>
      </c>
      <c r="AH277" s="158" t="s">
        <v>1991</v>
      </c>
      <c r="AI277" s="158" t="s">
        <v>437</v>
      </c>
      <c r="AJ277" s="158" t="s">
        <v>437</v>
      </c>
      <c r="AK277" s="158" t="s">
        <v>437</v>
      </c>
      <c r="AL277" s="158" t="s">
        <v>437</v>
      </c>
      <c r="AM277" s="158" t="s">
        <v>437</v>
      </c>
      <c r="AN277" s="158" t="s">
        <v>437</v>
      </c>
      <c r="AO277" s="158"/>
      <c r="AP277" s="158"/>
      <c r="AQ277" s="158"/>
      <c r="AR277" s="158"/>
      <c r="AS277" s="157"/>
      <c r="AT277" s="158"/>
      <c r="AU277" s="158"/>
      <c r="AV277" s="158"/>
      <c r="AW277" s="158"/>
      <c r="AX277" s="158"/>
      <c r="AY277" s="158"/>
    </row>
    <row r="278" spans="1:51" x14ac:dyDescent="0.3">
      <c r="A278" s="154" t="s">
        <v>1992</v>
      </c>
      <c r="B278" s="155" t="s">
        <v>1993</v>
      </c>
      <c r="C278" s="155">
        <v>15</v>
      </c>
      <c r="D278" s="155">
        <v>7</v>
      </c>
      <c r="E278" s="156"/>
      <c r="F278" s="154" t="s">
        <v>1994</v>
      </c>
      <c r="G278" s="154" t="s">
        <v>1995</v>
      </c>
      <c r="H278" s="154" t="s">
        <v>1995</v>
      </c>
      <c r="I278" s="154" t="s">
        <v>1995</v>
      </c>
      <c r="J278" s="154" t="s">
        <v>1995</v>
      </c>
      <c r="K278" s="154" t="s">
        <v>1995</v>
      </c>
      <c r="L278" s="154" t="s">
        <v>1995</v>
      </c>
      <c r="M278" s="154" t="s">
        <v>1995</v>
      </c>
      <c r="N278" s="154" t="s">
        <v>1995</v>
      </c>
      <c r="O278" s="154" t="s">
        <v>1995</v>
      </c>
      <c r="P278" s="154" t="s">
        <v>1995</v>
      </c>
      <c r="Q278" s="154" t="s">
        <v>1995</v>
      </c>
      <c r="R278" s="154" t="s">
        <v>1996</v>
      </c>
      <c r="S278" s="157"/>
      <c r="T278" s="158" t="s">
        <v>1995</v>
      </c>
      <c r="U278" s="158" t="s">
        <v>1997</v>
      </c>
      <c r="V278" s="158" t="s">
        <v>1997</v>
      </c>
      <c r="W278" s="158" t="s">
        <v>1997</v>
      </c>
      <c r="X278" s="158" t="s">
        <v>1997</v>
      </c>
      <c r="Y278" s="158" t="s">
        <v>1997</v>
      </c>
      <c r="Z278" s="158" t="s">
        <v>1997</v>
      </c>
      <c r="AA278" s="158" t="s">
        <v>1997</v>
      </c>
      <c r="AB278" s="158" t="s">
        <v>1997</v>
      </c>
      <c r="AC278" s="158" t="s">
        <v>1997</v>
      </c>
      <c r="AD278" s="158" t="s">
        <v>1997</v>
      </c>
      <c r="AE278" s="158" t="s">
        <v>1997</v>
      </c>
      <c r="AF278" s="157"/>
      <c r="AG278" s="158" t="s">
        <v>1997</v>
      </c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7"/>
      <c r="AT278" s="158"/>
      <c r="AU278" s="158"/>
      <c r="AV278" s="158"/>
      <c r="AW278" s="158"/>
      <c r="AX278" s="158"/>
      <c r="AY278" s="158"/>
    </row>
    <row r="279" spans="1:51" x14ac:dyDescent="0.3">
      <c r="A279" s="154" t="s">
        <v>1998</v>
      </c>
      <c r="B279" s="155" t="s">
        <v>393</v>
      </c>
      <c r="C279" s="155">
        <v>15</v>
      </c>
      <c r="D279" s="155">
        <v>8</v>
      </c>
      <c r="E279" s="156" t="s">
        <v>541</v>
      </c>
      <c r="F279" s="154" t="s">
        <v>1999</v>
      </c>
      <c r="G279" s="154" t="s">
        <v>1999</v>
      </c>
      <c r="H279" s="154" t="s">
        <v>1999</v>
      </c>
      <c r="I279" s="154" t="s">
        <v>1999</v>
      </c>
      <c r="J279" s="154" t="s">
        <v>1999</v>
      </c>
      <c r="K279" s="154" t="s">
        <v>1999</v>
      </c>
      <c r="L279" s="154" t="s">
        <v>2000</v>
      </c>
      <c r="M279" s="154" t="s">
        <v>2000</v>
      </c>
      <c r="N279" s="154" t="s">
        <v>2000</v>
      </c>
      <c r="O279" s="154" t="s">
        <v>2000</v>
      </c>
      <c r="P279" s="154" t="s">
        <v>2000</v>
      </c>
      <c r="Q279" s="154" t="s">
        <v>2000</v>
      </c>
      <c r="R279" s="154" t="s">
        <v>546</v>
      </c>
      <c r="S279" s="157"/>
      <c r="T279" s="158" t="s">
        <v>2000</v>
      </c>
      <c r="U279" s="154" t="s">
        <v>2000</v>
      </c>
      <c r="V279" s="154" t="s">
        <v>2000</v>
      </c>
      <c r="W279" s="158" t="s">
        <v>2000</v>
      </c>
      <c r="X279" s="158" t="s">
        <v>2000</v>
      </c>
      <c r="Y279" s="154" t="s">
        <v>2000</v>
      </c>
      <c r="Z279" s="158" t="s">
        <v>2001</v>
      </c>
      <c r="AA279" s="158" t="s">
        <v>2001</v>
      </c>
      <c r="AB279" s="158" t="s">
        <v>2001</v>
      </c>
      <c r="AC279" s="158" t="s">
        <v>2001</v>
      </c>
      <c r="AD279" s="158" t="s">
        <v>2001</v>
      </c>
      <c r="AE279" s="158" t="s">
        <v>2001</v>
      </c>
      <c r="AF279" s="157"/>
      <c r="AG279" s="158" t="s">
        <v>304</v>
      </c>
      <c r="AH279" s="158" t="s">
        <v>457</v>
      </c>
      <c r="AI279" s="158"/>
      <c r="AJ279" s="158"/>
      <c r="AK279" s="158"/>
      <c r="AL279" s="158"/>
      <c r="AM279" s="158"/>
      <c r="AN279" s="158"/>
      <c r="AO279" s="158"/>
      <c r="AP279" s="158"/>
      <c r="AQ279" s="158"/>
      <c r="AR279" s="158"/>
      <c r="AS279" s="157"/>
      <c r="AT279" s="158"/>
      <c r="AU279" s="158"/>
      <c r="AV279" s="158"/>
      <c r="AW279" s="158"/>
      <c r="AX279" s="158"/>
      <c r="AY279" s="158"/>
    </row>
    <row r="280" spans="1:51" x14ac:dyDescent="0.3">
      <c r="A280" s="154" t="s">
        <v>2002</v>
      </c>
      <c r="B280" s="155" t="s">
        <v>2003</v>
      </c>
      <c r="C280" s="155">
        <v>15</v>
      </c>
      <c r="D280" s="155">
        <v>5</v>
      </c>
      <c r="E280" s="156" t="s">
        <v>541</v>
      </c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7"/>
      <c r="T280" s="158"/>
      <c r="U280" s="158"/>
      <c r="V280" s="158"/>
      <c r="W280" s="158"/>
      <c r="X280" s="158"/>
      <c r="Y280" s="158"/>
      <c r="Z280" s="158" t="s">
        <v>2004</v>
      </c>
      <c r="AA280" s="158" t="s">
        <v>2004</v>
      </c>
      <c r="AB280" s="158" t="s">
        <v>2004</v>
      </c>
      <c r="AC280" s="158" t="s">
        <v>2004</v>
      </c>
      <c r="AD280" s="158" t="s">
        <v>2004</v>
      </c>
      <c r="AE280" s="158"/>
      <c r="AF280" s="157"/>
      <c r="AG280" s="158"/>
      <c r="AH280" s="158"/>
      <c r="AI280" s="158"/>
      <c r="AJ280" s="158"/>
      <c r="AK280" s="158"/>
      <c r="AL280" s="158"/>
      <c r="AM280" s="158"/>
      <c r="AN280" s="158"/>
      <c r="AO280" s="158"/>
      <c r="AP280" s="158"/>
      <c r="AQ280" s="158"/>
      <c r="AR280" s="158"/>
      <c r="AS280" s="157"/>
      <c r="AT280" s="158"/>
      <c r="AU280" s="158"/>
      <c r="AV280" s="158"/>
      <c r="AW280" s="158"/>
      <c r="AX280" s="158"/>
      <c r="AY280" s="158"/>
    </row>
    <row r="281" spans="1:51" x14ac:dyDescent="0.3">
      <c r="A281" s="154" t="s">
        <v>2005</v>
      </c>
      <c r="B281" s="155" t="s">
        <v>43</v>
      </c>
      <c r="C281" s="155">
        <v>15</v>
      </c>
      <c r="D281" s="155">
        <v>6</v>
      </c>
      <c r="E281" s="156" t="s">
        <v>541</v>
      </c>
      <c r="F281" s="154"/>
      <c r="G281" s="154"/>
      <c r="H281" s="154"/>
      <c r="I281" s="154"/>
      <c r="J281" s="154"/>
      <c r="K281" s="154"/>
      <c r="L281" s="154" t="s">
        <v>2006</v>
      </c>
      <c r="M281" s="154" t="s">
        <v>2007</v>
      </c>
      <c r="N281" s="154" t="s">
        <v>2008</v>
      </c>
      <c r="O281" s="154" t="s">
        <v>2009</v>
      </c>
      <c r="P281" s="154" t="s">
        <v>2010</v>
      </c>
      <c r="Q281" s="154" t="s">
        <v>2011</v>
      </c>
      <c r="R281" s="154"/>
      <c r="S281" s="157"/>
      <c r="T281" s="158" t="s">
        <v>2012</v>
      </c>
      <c r="U281" s="158" t="s">
        <v>2013</v>
      </c>
      <c r="V281" s="158" t="s">
        <v>2014</v>
      </c>
      <c r="W281" s="158" t="s">
        <v>2015</v>
      </c>
      <c r="X281" s="158" t="s">
        <v>2016</v>
      </c>
      <c r="Y281" s="158" t="s">
        <v>2017</v>
      </c>
      <c r="Z281" s="158" t="s">
        <v>2018</v>
      </c>
      <c r="AA281" s="158" t="s">
        <v>2019</v>
      </c>
      <c r="AB281" s="158" t="s">
        <v>2020</v>
      </c>
      <c r="AC281" s="158" t="s">
        <v>2021</v>
      </c>
      <c r="AD281" s="158" t="s">
        <v>305</v>
      </c>
      <c r="AE281" s="158" t="s">
        <v>454</v>
      </c>
      <c r="AF281" s="157"/>
      <c r="AG281" s="158"/>
      <c r="AH281" s="158"/>
      <c r="AI281" s="158"/>
      <c r="AJ281" s="158"/>
      <c r="AK281" s="158"/>
      <c r="AL281" s="158"/>
      <c r="AM281" s="158"/>
      <c r="AN281" s="158"/>
      <c r="AO281" s="158"/>
      <c r="AP281" s="158"/>
      <c r="AQ281" s="158"/>
      <c r="AR281" s="158"/>
      <c r="AS281" s="157"/>
      <c r="AT281" s="158"/>
      <c r="AU281" s="158"/>
      <c r="AV281" s="158"/>
      <c r="AW281" s="158"/>
      <c r="AX281" s="158"/>
      <c r="AY281" s="158"/>
    </row>
    <row r="282" spans="1:51" x14ac:dyDescent="0.3">
      <c r="A282" s="184" t="s">
        <v>2022</v>
      </c>
      <c r="B282" s="155" t="s">
        <v>2023</v>
      </c>
      <c r="C282" s="155"/>
      <c r="D282" s="155"/>
      <c r="E282" s="156"/>
      <c r="F282" s="154" t="s">
        <v>2024</v>
      </c>
      <c r="G282" s="154" t="s">
        <v>2024</v>
      </c>
      <c r="H282" s="154" t="s">
        <v>2024</v>
      </c>
      <c r="I282" s="154" t="s">
        <v>2024</v>
      </c>
      <c r="J282" s="154" t="s">
        <v>2024</v>
      </c>
      <c r="K282" s="154" t="s">
        <v>2024</v>
      </c>
      <c r="L282" s="154" t="s">
        <v>2025</v>
      </c>
      <c r="M282" s="154" t="s">
        <v>2025</v>
      </c>
      <c r="N282" s="154" t="s">
        <v>2025</v>
      </c>
      <c r="O282" s="154" t="s">
        <v>2025</v>
      </c>
      <c r="P282" s="154" t="s">
        <v>2025</v>
      </c>
      <c r="Q282" s="154" t="s">
        <v>2025</v>
      </c>
      <c r="R282" s="154"/>
      <c r="S282" s="157"/>
      <c r="T282" s="158" t="s">
        <v>2026</v>
      </c>
      <c r="U282" s="158" t="s">
        <v>2026</v>
      </c>
      <c r="V282" s="158" t="s">
        <v>2026</v>
      </c>
      <c r="W282" s="158" t="s">
        <v>2026</v>
      </c>
      <c r="X282" s="158" t="s">
        <v>2026</v>
      </c>
      <c r="Y282" s="158" t="s">
        <v>2026</v>
      </c>
      <c r="Z282" s="158"/>
      <c r="AA282" s="158"/>
      <c r="AB282" s="158"/>
      <c r="AC282" s="158"/>
      <c r="AD282" s="158"/>
      <c r="AE282" s="158"/>
      <c r="AF282" s="157"/>
      <c r="AG282" s="158"/>
      <c r="AH282" s="158"/>
      <c r="AI282" s="158"/>
      <c r="AJ282" s="158"/>
      <c r="AK282" s="158"/>
      <c r="AL282" s="158"/>
      <c r="AM282" s="158"/>
      <c r="AN282" s="158"/>
      <c r="AO282" s="158"/>
      <c r="AP282" s="158"/>
      <c r="AQ282" s="158"/>
      <c r="AR282" s="158"/>
      <c r="AS282" s="157"/>
      <c r="AT282" s="158"/>
      <c r="AU282" s="158"/>
      <c r="AV282" s="158"/>
      <c r="AW282" s="158"/>
      <c r="AX282" s="158"/>
      <c r="AY282" s="158"/>
    </row>
    <row r="283" spans="1:51" x14ac:dyDescent="0.3">
      <c r="A283" s="154" t="s">
        <v>2027</v>
      </c>
      <c r="B283" s="155" t="s">
        <v>49</v>
      </c>
      <c r="C283" s="155">
        <v>15</v>
      </c>
      <c r="D283" s="155">
        <v>8</v>
      </c>
      <c r="E283" s="156"/>
      <c r="F283" s="154" t="s">
        <v>2028</v>
      </c>
      <c r="G283" s="154" t="s">
        <v>2029</v>
      </c>
      <c r="H283" s="154" t="s">
        <v>2030</v>
      </c>
      <c r="I283" s="154" t="s">
        <v>2031</v>
      </c>
      <c r="J283" s="154" t="s">
        <v>2032</v>
      </c>
      <c r="K283" s="154" t="s">
        <v>2033</v>
      </c>
      <c r="L283" s="154" t="s">
        <v>2034</v>
      </c>
      <c r="M283" s="154" t="s">
        <v>2035</v>
      </c>
      <c r="N283" s="154" t="s">
        <v>2036</v>
      </c>
      <c r="O283" s="154" t="s">
        <v>2037</v>
      </c>
      <c r="P283" s="154" t="s">
        <v>2038</v>
      </c>
      <c r="Q283" s="154" t="s">
        <v>2039</v>
      </c>
      <c r="R283" s="154"/>
      <c r="S283" s="157"/>
      <c r="T283" s="158" t="s">
        <v>2040</v>
      </c>
      <c r="U283" s="158" t="s">
        <v>1497</v>
      </c>
      <c r="V283" s="158" t="s">
        <v>2041</v>
      </c>
      <c r="W283" s="158" t="s">
        <v>2042</v>
      </c>
      <c r="X283" s="158" t="s">
        <v>2043</v>
      </c>
      <c r="Y283" s="158" t="s">
        <v>2044</v>
      </c>
      <c r="Z283" s="158" t="s">
        <v>2045</v>
      </c>
      <c r="AA283" s="158" t="s">
        <v>2046</v>
      </c>
      <c r="AB283" s="158" t="s">
        <v>2047</v>
      </c>
      <c r="AC283" s="158" t="s">
        <v>2048</v>
      </c>
      <c r="AD283" s="158" t="s">
        <v>2049</v>
      </c>
      <c r="AE283" s="158" t="s">
        <v>2050</v>
      </c>
      <c r="AF283" s="157"/>
      <c r="AG283" s="158" t="s">
        <v>303</v>
      </c>
      <c r="AH283" s="158" t="s">
        <v>460</v>
      </c>
      <c r="AI283" s="158"/>
      <c r="AJ283" s="158"/>
      <c r="AK283" s="158"/>
      <c r="AL283" s="158"/>
      <c r="AM283" s="158"/>
      <c r="AN283" s="158"/>
      <c r="AO283" s="158"/>
      <c r="AP283" s="158"/>
      <c r="AQ283" s="158"/>
      <c r="AR283" s="158"/>
      <c r="AS283" s="157"/>
      <c r="AT283" s="158"/>
      <c r="AU283" s="158"/>
      <c r="AV283" s="158"/>
      <c r="AW283" s="158"/>
      <c r="AX283" s="158"/>
      <c r="AY283" s="158"/>
    </row>
    <row r="284" spans="1:51" x14ac:dyDescent="0.3">
      <c r="A284" s="154" t="s">
        <v>2051</v>
      </c>
      <c r="B284" s="155" t="s">
        <v>2052</v>
      </c>
      <c r="C284" s="155">
        <v>15</v>
      </c>
      <c r="D284" s="155">
        <v>6</v>
      </c>
      <c r="E284" s="156"/>
      <c r="F284" s="154" t="s">
        <v>2053</v>
      </c>
      <c r="G284" s="154" t="s">
        <v>2054</v>
      </c>
      <c r="H284" s="158" t="s">
        <v>2054</v>
      </c>
      <c r="I284" s="158" t="s">
        <v>2055</v>
      </c>
      <c r="J284" s="158" t="s">
        <v>2056</v>
      </c>
      <c r="K284" s="158" t="s">
        <v>2057</v>
      </c>
      <c r="L284" s="158" t="s">
        <v>2058</v>
      </c>
      <c r="M284" s="158" t="s">
        <v>2059</v>
      </c>
      <c r="N284" s="158" t="s">
        <v>2060</v>
      </c>
      <c r="O284" s="154" t="s">
        <v>2061</v>
      </c>
      <c r="P284" s="154" t="s">
        <v>2061</v>
      </c>
      <c r="Q284" s="154" t="s">
        <v>2062</v>
      </c>
      <c r="R284" s="154"/>
      <c r="S284" s="157"/>
      <c r="T284" s="154" t="s">
        <v>2063</v>
      </c>
      <c r="U284" s="158" t="s">
        <v>2064</v>
      </c>
      <c r="V284" s="154" t="s">
        <v>2065</v>
      </c>
      <c r="W284" s="154" t="s">
        <v>2065</v>
      </c>
      <c r="X284" s="154" t="s">
        <v>2066</v>
      </c>
      <c r="Y284" s="154" t="s">
        <v>2066</v>
      </c>
      <c r="Z284" s="154" t="s">
        <v>2066</v>
      </c>
      <c r="AA284" s="158" t="s">
        <v>2067</v>
      </c>
      <c r="AB284" s="158" t="s">
        <v>2068</v>
      </c>
      <c r="AC284" s="158" t="s">
        <v>2068</v>
      </c>
      <c r="AD284" s="158" t="s">
        <v>2068</v>
      </c>
      <c r="AE284" s="158" t="s">
        <v>2069</v>
      </c>
      <c r="AF284" s="157"/>
      <c r="AG284" s="158"/>
      <c r="AH284" s="158"/>
      <c r="AI284" s="158"/>
      <c r="AJ284" s="158"/>
      <c r="AK284" s="158"/>
      <c r="AL284" s="158"/>
      <c r="AM284" s="158"/>
      <c r="AN284" s="158"/>
      <c r="AO284" s="158"/>
      <c r="AP284" s="158"/>
      <c r="AQ284" s="158"/>
      <c r="AR284" s="158"/>
      <c r="AS284" s="157"/>
      <c r="AT284" s="158"/>
      <c r="AU284" s="158"/>
      <c r="AV284" s="158"/>
      <c r="AW284" s="158"/>
      <c r="AX284" s="158"/>
      <c r="AY284" s="158"/>
    </row>
    <row r="285" spans="1:51" x14ac:dyDescent="0.3">
      <c r="A285" s="154" t="s">
        <v>2070</v>
      </c>
      <c r="B285" s="155" t="s">
        <v>2071</v>
      </c>
      <c r="C285" s="155">
        <v>15</v>
      </c>
      <c r="D285" s="155">
        <v>8</v>
      </c>
      <c r="E285" s="156" t="s">
        <v>541</v>
      </c>
      <c r="F285" s="154" t="s">
        <v>2072</v>
      </c>
      <c r="G285" s="154" t="s">
        <v>2073</v>
      </c>
      <c r="H285" s="154" t="s">
        <v>2073</v>
      </c>
      <c r="I285" s="154" t="s">
        <v>2074</v>
      </c>
      <c r="J285" s="154" t="s">
        <v>2074</v>
      </c>
      <c r="K285" s="154" t="s">
        <v>2075</v>
      </c>
      <c r="L285" s="154" t="s">
        <v>2076</v>
      </c>
      <c r="M285" s="154" t="s">
        <v>2077</v>
      </c>
      <c r="N285" s="154" t="s">
        <v>2078</v>
      </c>
      <c r="O285" s="154" t="s">
        <v>2079</v>
      </c>
      <c r="P285" s="154" t="s">
        <v>2079</v>
      </c>
      <c r="Q285" s="154" t="s">
        <v>2079</v>
      </c>
      <c r="R285" s="154"/>
      <c r="S285" s="157"/>
      <c r="T285" s="158" t="s">
        <v>2080</v>
      </c>
      <c r="U285" s="158" t="s">
        <v>2080</v>
      </c>
      <c r="V285" s="158" t="s">
        <v>2080</v>
      </c>
      <c r="W285" s="158" t="s">
        <v>2081</v>
      </c>
      <c r="X285" s="158" t="s">
        <v>2082</v>
      </c>
      <c r="Y285" s="158" t="s">
        <v>2082</v>
      </c>
      <c r="Z285" s="158" t="s">
        <v>2082</v>
      </c>
      <c r="AA285" s="158" t="s">
        <v>2082</v>
      </c>
      <c r="AB285" s="158" t="s">
        <v>2083</v>
      </c>
      <c r="AC285" s="158" t="s">
        <v>2083</v>
      </c>
      <c r="AD285" s="158" t="s">
        <v>2083</v>
      </c>
      <c r="AE285" s="158" t="s">
        <v>2084</v>
      </c>
      <c r="AF285" s="157"/>
      <c r="AG285" s="158" t="s">
        <v>2084</v>
      </c>
      <c r="AH285" s="158" t="s">
        <v>2084</v>
      </c>
      <c r="AI285" s="158"/>
      <c r="AJ285" s="158"/>
      <c r="AK285" s="158"/>
      <c r="AL285" s="158"/>
      <c r="AM285" s="158"/>
      <c r="AN285" s="158"/>
      <c r="AO285" s="158"/>
      <c r="AP285" s="158"/>
      <c r="AQ285" s="158"/>
      <c r="AR285" s="158"/>
      <c r="AS285" s="157"/>
      <c r="AT285" s="158"/>
      <c r="AU285" s="158"/>
      <c r="AV285" s="158"/>
      <c r="AW285" s="158"/>
      <c r="AX285" s="158"/>
      <c r="AY285" s="158"/>
    </row>
    <row r="286" spans="1:51" x14ac:dyDescent="0.3">
      <c r="A286" s="184" t="s">
        <v>2085</v>
      </c>
      <c r="B286" s="155" t="s">
        <v>2086</v>
      </c>
      <c r="C286" s="155"/>
      <c r="D286" s="155"/>
      <c r="E286" s="156"/>
      <c r="F286" s="154" t="s">
        <v>2087</v>
      </c>
      <c r="G286" s="154" t="s">
        <v>2087</v>
      </c>
      <c r="H286" s="154" t="s">
        <v>2087</v>
      </c>
      <c r="I286" s="154" t="s">
        <v>2087</v>
      </c>
      <c r="J286" s="154" t="s">
        <v>2087</v>
      </c>
      <c r="K286" s="154" t="s">
        <v>2087</v>
      </c>
      <c r="L286" s="154"/>
      <c r="M286" s="154"/>
      <c r="N286" s="154"/>
      <c r="O286" s="154"/>
      <c r="P286" s="154"/>
      <c r="Q286" s="154"/>
      <c r="R286" s="154"/>
      <c r="S286" s="157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7"/>
      <c r="AG286" s="158"/>
      <c r="AH286" s="158"/>
      <c r="AI286" s="158"/>
      <c r="AJ286" s="158"/>
      <c r="AK286" s="158"/>
      <c r="AL286" s="158"/>
      <c r="AM286" s="158"/>
      <c r="AN286" s="158"/>
      <c r="AO286" s="158"/>
      <c r="AP286" s="158"/>
      <c r="AQ286" s="158"/>
      <c r="AR286" s="158"/>
      <c r="AS286" s="157"/>
      <c r="AT286" s="158"/>
      <c r="AU286" s="158"/>
      <c r="AV286" s="158"/>
      <c r="AW286" s="158"/>
      <c r="AX286" s="158"/>
      <c r="AY286" s="158"/>
    </row>
    <row r="287" spans="1:51" x14ac:dyDescent="0.3">
      <c r="A287" s="184" t="s">
        <v>2088</v>
      </c>
      <c r="B287" s="155" t="s">
        <v>2089</v>
      </c>
      <c r="C287" s="155"/>
      <c r="D287" s="155"/>
      <c r="E287" s="156" t="s">
        <v>541</v>
      </c>
      <c r="F287" s="154" t="s">
        <v>2090</v>
      </c>
      <c r="G287" s="154" t="s">
        <v>2090</v>
      </c>
      <c r="H287" s="154" t="s">
        <v>2090</v>
      </c>
      <c r="I287" s="154" t="s">
        <v>2090</v>
      </c>
      <c r="J287" s="154" t="s">
        <v>2090</v>
      </c>
      <c r="K287" s="154"/>
      <c r="L287" s="154"/>
      <c r="M287" s="154"/>
      <c r="N287" s="154"/>
      <c r="O287" s="154"/>
      <c r="P287" s="154"/>
      <c r="Q287" s="154"/>
      <c r="R287" s="154"/>
      <c r="S287" s="157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7"/>
      <c r="AG287" s="158"/>
      <c r="AH287" s="158"/>
      <c r="AI287" s="158"/>
      <c r="AJ287" s="158"/>
      <c r="AK287" s="158"/>
      <c r="AL287" s="158"/>
      <c r="AM287" s="158"/>
      <c r="AN287" s="158"/>
      <c r="AO287" s="158"/>
      <c r="AP287" s="158"/>
      <c r="AQ287" s="158"/>
      <c r="AR287" s="158"/>
      <c r="AS287" s="157"/>
      <c r="AT287" s="158"/>
      <c r="AU287" s="158"/>
      <c r="AV287" s="158"/>
      <c r="AW287" s="158"/>
      <c r="AX287" s="158"/>
      <c r="AY287" s="158"/>
    </row>
    <row r="288" spans="1:51" x14ac:dyDescent="0.3">
      <c r="A288" s="154" t="s">
        <v>2638</v>
      </c>
      <c r="B288" s="155" t="s">
        <v>406</v>
      </c>
      <c r="C288" s="155">
        <v>15</v>
      </c>
      <c r="D288" s="155">
        <v>2</v>
      </c>
      <c r="E288" s="156"/>
      <c r="F288" s="154" t="s">
        <v>2091</v>
      </c>
      <c r="G288" s="154" t="s">
        <v>2091</v>
      </c>
      <c r="H288" s="154" t="s">
        <v>2091</v>
      </c>
      <c r="I288" s="154" t="s">
        <v>2091</v>
      </c>
      <c r="J288" s="154" t="s">
        <v>2091</v>
      </c>
      <c r="K288" s="154" t="s">
        <v>2091</v>
      </c>
      <c r="L288" s="154" t="s">
        <v>2091</v>
      </c>
      <c r="M288" s="154" t="s">
        <v>2091</v>
      </c>
      <c r="N288" s="154" t="s">
        <v>2091</v>
      </c>
      <c r="O288" s="154" t="s">
        <v>2091</v>
      </c>
      <c r="P288" s="154" t="s">
        <v>2091</v>
      </c>
      <c r="Q288" s="154" t="s">
        <v>2091</v>
      </c>
      <c r="R288" s="154"/>
      <c r="S288" s="157"/>
      <c r="T288" s="158" t="s">
        <v>2092</v>
      </c>
      <c r="U288" s="158" t="s">
        <v>2092</v>
      </c>
      <c r="V288" s="158" t="s">
        <v>2092</v>
      </c>
      <c r="W288" s="158" t="s">
        <v>2093</v>
      </c>
      <c r="X288" s="158" t="s">
        <v>2094</v>
      </c>
      <c r="Y288" s="158" t="s">
        <v>2094</v>
      </c>
      <c r="Z288" s="158" t="s">
        <v>407</v>
      </c>
      <c r="AA288" s="47" t="s">
        <v>2524</v>
      </c>
      <c r="AB288" s="158"/>
      <c r="AC288" s="158"/>
      <c r="AD288" s="158"/>
      <c r="AE288" s="158"/>
      <c r="AF288" s="157"/>
      <c r="AG288" s="158"/>
      <c r="AH288" s="158"/>
      <c r="AI288" s="158"/>
      <c r="AJ288" s="158"/>
      <c r="AK288" s="158"/>
      <c r="AL288" s="158"/>
      <c r="AM288" s="158"/>
      <c r="AN288" s="158"/>
      <c r="AO288" s="158"/>
      <c r="AP288" s="158"/>
      <c r="AQ288" s="158"/>
      <c r="AR288" s="158"/>
      <c r="AS288" s="157"/>
      <c r="AT288" s="158"/>
      <c r="AU288" s="158"/>
      <c r="AV288" s="158"/>
      <c r="AW288" s="158"/>
      <c r="AX288" s="158"/>
      <c r="AY288" s="158"/>
    </row>
    <row r="289" spans="1:55" x14ac:dyDescent="0.3">
      <c r="A289" s="154" t="s">
        <v>2095</v>
      </c>
      <c r="B289" s="155" t="s">
        <v>50</v>
      </c>
      <c r="C289" s="155">
        <v>15</v>
      </c>
      <c r="D289" s="155">
        <v>7</v>
      </c>
      <c r="E289" s="156" t="s">
        <v>541</v>
      </c>
      <c r="F289" s="154" t="s">
        <v>2096</v>
      </c>
      <c r="G289" s="154" t="s">
        <v>2096</v>
      </c>
      <c r="H289" s="154" t="s">
        <v>2096</v>
      </c>
      <c r="I289" s="154" t="s">
        <v>2096</v>
      </c>
      <c r="J289" s="156" t="s">
        <v>2097</v>
      </c>
      <c r="K289" s="156" t="s">
        <v>2097</v>
      </c>
      <c r="L289" s="156" t="s">
        <v>2097</v>
      </c>
      <c r="M289" s="156" t="s">
        <v>2097</v>
      </c>
      <c r="N289" s="156" t="s">
        <v>2097</v>
      </c>
      <c r="O289" s="156" t="s">
        <v>2097</v>
      </c>
      <c r="P289" s="154" t="s">
        <v>2098</v>
      </c>
      <c r="Q289" s="154" t="s">
        <v>2099</v>
      </c>
      <c r="R289" s="154"/>
      <c r="S289" s="157"/>
      <c r="T289" s="158" t="s">
        <v>2100</v>
      </c>
      <c r="U289" s="158" t="s">
        <v>2101</v>
      </c>
      <c r="V289" s="158" t="s">
        <v>2102</v>
      </c>
      <c r="W289" s="158" t="s">
        <v>2103</v>
      </c>
      <c r="X289" s="158" t="s">
        <v>2104</v>
      </c>
      <c r="Y289" s="158" t="s">
        <v>2105</v>
      </c>
      <c r="Z289" s="158" t="s">
        <v>2106</v>
      </c>
      <c r="AA289" s="158" t="s">
        <v>2107</v>
      </c>
      <c r="AB289" s="158" t="s">
        <v>2108</v>
      </c>
      <c r="AC289" s="158" t="s">
        <v>2109</v>
      </c>
      <c r="AD289" s="158" t="s">
        <v>2110</v>
      </c>
      <c r="AE289" s="158" t="s">
        <v>424</v>
      </c>
      <c r="AF289" s="157"/>
      <c r="AG289" s="47" t="s">
        <v>2578</v>
      </c>
      <c r="AH289" s="158"/>
      <c r="AI289" s="158"/>
      <c r="AJ289" s="158"/>
      <c r="AK289" s="158"/>
      <c r="AL289" s="158"/>
      <c r="AM289" s="158"/>
      <c r="AN289" s="158"/>
      <c r="AO289" s="158"/>
      <c r="AP289" s="158"/>
      <c r="AQ289" s="158"/>
      <c r="AR289" s="158"/>
      <c r="AS289" s="157"/>
      <c r="AT289" s="158"/>
      <c r="AU289" s="158"/>
      <c r="AV289" s="158"/>
      <c r="AW289" s="158"/>
      <c r="AX289" s="158"/>
      <c r="AY289" s="158"/>
    </row>
    <row r="290" spans="1:55" x14ac:dyDescent="0.3">
      <c r="A290" s="154" t="s">
        <v>2111</v>
      </c>
      <c r="B290" s="155" t="s">
        <v>69</v>
      </c>
      <c r="C290" s="155">
        <v>15</v>
      </c>
      <c r="D290" s="155">
        <v>10</v>
      </c>
      <c r="E290" s="156"/>
      <c r="F290" s="154" t="s">
        <v>2112</v>
      </c>
      <c r="G290" s="154" t="s">
        <v>2112</v>
      </c>
      <c r="H290" s="154" t="s">
        <v>2113</v>
      </c>
      <c r="I290" s="154" t="s">
        <v>2113</v>
      </c>
      <c r="J290" s="154" t="s">
        <v>2113</v>
      </c>
      <c r="K290" s="154" t="s">
        <v>2113</v>
      </c>
      <c r="L290" s="154" t="s">
        <v>2113</v>
      </c>
      <c r="M290" s="154" t="s">
        <v>2114</v>
      </c>
      <c r="N290" s="154" t="s">
        <v>2114</v>
      </c>
      <c r="O290" s="154" t="s">
        <v>2114</v>
      </c>
      <c r="P290" s="154" t="s">
        <v>2114</v>
      </c>
      <c r="Q290" s="154" t="s">
        <v>2114</v>
      </c>
      <c r="R290" s="154"/>
      <c r="S290" s="157"/>
      <c r="T290" s="154" t="s">
        <v>2114</v>
      </c>
      <c r="U290" s="158" t="s">
        <v>2115</v>
      </c>
      <c r="V290" s="158" t="s">
        <v>2115</v>
      </c>
      <c r="W290" s="158" t="s">
        <v>2115</v>
      </c>
      <c r="X290" s="158" t="s">
        <v>2115</v>
      </c>
      <c r="Y290" s="158" t="s">
        <v>2115</v>
      </c>
      <c r="Z290" s="158" t="s">
        <v>2116</v>
      </c>
      <c r="AA290" s="158" t="s">
        <v>2116</v>
      </c>
      <c r="AB290" s="158" t="s">
        <v>2116</v>
      </c>
      <c r="AC290" s="158" t="s">
        <v>2116</v>
      </c>
      <c r="AD290" s="158" t="s">
        <v>2116</v>
      </c>
      <c r="AE290" s="158" t="s">
        <v>353</v>
      </c>
      <c r="AF290" s="157"/>
      <c r="AG290" s="158" t="s">
        <v>353</v>
      </c>
      <c r="AH290" s="158" t="s">
        <v>353</v>
      </c>
      <c r="AI290" s="158" t="s">
        <v>353</v>
      </c>
      <c r="AJ290" s="158" t="s">
        <v>353</v>
      </c>
      <c r="AK290" s="158"/>
      <c r="AL290" s="158"/>
      <c r="AM290" s="158"/>
      <c r="AN290" s="158"/>
      <c r="AO290" s="158"/>
      <c r="AP290" s="158"/>
      <c r="AQ290" s="158"/>
      <c r="AR290" s="158"/>
      <c r="AS290" s="157"/>
      <c r="AT290" s="158"/>
      <c r="AU290" s="158"/>
      <c r="AV290" s="158"/>
      <c r="AW290" s="158"/>
      <c r="AX290" s="158"/>
      <c r="AY290" s="158"/>
    </row>
    <row r="291" spans="1:55" x14ac:dyDescent="0.3">
      <c r="A291" s="184" t="s">
        <v>2117</v>
      </c>
      <c r="B291" s="155" t="s">
        <v>2118</v>
      </c>
      <c r="C291" s="155"/>
      <c r="D291" s="155"/>
      <c r="E291" s="156" t="s">
        <v>541</v>
      </c>
      <c r="F291" s="154" t="s">
        <v>2119</v>
      </c>
      <c r="G291" s="154" t="s">
        <v>2119</v>
      </c>
      <c r="H291" s="154" t="s">
        <v>2119</v>
      </c>
      <c r="I291" s="154" t="s">
        <v>2119</v>
      </c>
      <c r="J291" s="154" t="s">
        <v>2119</v>
      </c>
      <c r="K291" s="154" t="s">
        <v>2119</v>
      </c>
      <c r="L291" s="154" t="s">
        <v>2119</v>
      </c>
      <c r="M291" s="154" t="s">
        <v>2119</v>
      </c>
      <c r="N291" s="154" t="s">
        <v>2119</v>
      </c>
      <c r="O291" s="154" t="s">
        <v>2119</v>
      </c>
      <c r="P291" s="154" t="s">
        <v>2119</v>
      </c>
      <c r="Q291" s="154" t="s">
        <v>2119</v>
      </c>
      <c r="R291" s="154"/>
      <c r="S291" s="157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7"/>
      <c r="AG291" s="158"/>
      <c r="AH291" s="158"/>
      <c r="AI291" s="158"/>
      <c r="AJ291" s="158"/>
      <c r="AK291" s="158"/>
      <c r="AL291" s="158"/>
      <c r="AM291" s="158"/>
      <c r="AN291" s="158"/>
      <c r="AO291" s="158"/>
      <c r="AP291" s="158"/>
      <c r="AQ291" s="158"/>
      <c r="AR291" s="158"/>
      <c r="AS291" s="157"/>
      <c r="AT291" s="158"/>
      <c r="AU291" s="158"/>
      <c r="AV291" s="158"/>
      <c r="AW291" s="158"/>
      <c r="AX291" s="158"/>
      <c r="AY291" s="158"/>
    </row>
    <row r="292" spans="1:55" x14ac:dyDescent="0.3">
      <c r="A292" s="184" t="s">
        <v>2120</v>
      </c>
      <c r="B292" s="155" t="s">
        <v>2121</v>
      </c>
      <c r="C292" s="155"/>
      <c r="D292" s="155"/>
      <c r="E292" s="156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7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7"/>
      <c r="AG292" s="158"/>
      <c r="AH292" s="158"/>
      <c r="AI292" s="158"/>
      <c r="AJ292" s="158"/>
      <c r="AK292" s="158"/>
      <c r="AL292" s="158"/>
      <c r="AM292" s="158"/>
      <c r="AN292" s="158"/>
      <c r="AO292" s="158"/>
      <c r="AP292" s="158"/>
      <c r="AQ292" s="158"/>
      <c r="AR292" s="158"/>
      <c r="AS292" s="157"/>
      <c r="AT292" s="158"/>
      <c r="AU292" s="158"/>
      <c r="AV292" s="158"/>
      <c r="AW292" s="158"/>
      <c r="AX292" s="158"/>
      <c r="AY292" s="158"/>
    </row>
    <row r="293" spans="1:55" x14ac:dyDescent="0.3">
      <c r="A293" s="184" t="s">
        <v>2122</v>
      </c>
      <c r="B293" s="155" t="s">
        <v>2123</v>
      </c>
      <c r="C293" s="155"/>
      <c r="D293" s="155"/>
      <c r="E293" s="156" t="s">
        <v>541</v>
      </c>
      <c r="F293" s="154" t="s">
        <v>2124</v>
      </c>
      <c r="G293" s="154" t="s">
        <v>2125</v>
      </c>
      <c r="H293" s="154" t="s">
        <v>2126</v>
      </c>
      <c r="I293" s="154" t="s">
        <v>2127</v>
      </c>
      <c r="J293" s="154" t="s">
        <v>2128</v>
      </c>
      <c r="K293" s="154" t="s">
        <v>2128</v>
      </c>
      <c r="L293" s="154" t="s">
        <v>2129</v>
      </c>
      <c r="M293" s="154" t="s">
        <v>2129</v>
      </c>
      <c r="N293" s="154" t="s">
        <v>2130</v>
      </c>
      <c r="O293" s="154"/>
      <c r="P293" s="154"/>
      <c r="Q293" s="154"/>
      <c r="R293" s="154"/>
      <c r="S293" s="157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7"/>
      <c r="AG293" s="158"/>
      <c r="AH293" s="158"/>
      <c r="AI293" s="158"/>
      <c r="AJ293" s="158"/>
      <c r="AK293" s="158"/>
      <c r="AL293" s="158"/>
      <c r="AM293" s="158"/>
      <c r="AN293" s="158"/>
      <c r="AO293" s="158"/>
      <c r="AP293" s="158"/>
      <c r="AQ293" s="158"/>
      <c r="AR293" s="158"/>
      <c r="AS293" s="157"/>
      <c r="AT293" s="158"/>
      <c r="AU293" s="158"/>
      <c r="AV293" s="158"/>
      <c r="AW293" s="158"/>
      <c r="AX293" s="158"/>
      <c r="AY293" s="158"/>
    </row>
    <row r="294" spans="1:55" x14ac:dyDescent="0.3">
      <c r="A294" s="154" t="s">
        <v>2131</v>
      </c>
      <c r="B294" s="155" t="s">
        <v>2132</v>
      </c>
      <c r="C294" s="155">
        <v>15</v>
      </c>
      <c r="D294" s="155">
        <v>4</v>
      </c>
      <c r="E294" s="156"/>
      <c r="F294" s="154"/>
      <c r="G294" s="154"/>
      <c r="H294" s="154"/>
      <c r="I294" s="154"/>
      <c r="J294" s="154"/>
      <c r="K294" s="154" t="s">
        <v>2133</v>
      </c>
      <c r="L294" s="154" t="s">
        <v>2133</v>
      </c>
      <c r="M294" s="154" t="s">
        <v>2133</v>
      </c>
      <c r="N294" s="154" t="s">
        <v>2133</v>
      </c>
      <c r="O294" s="154" t="s">
        <v>2133</v>
      </c>
      <c r="P294" s="154" t="s">
        <v>2133</v>
      </c>
      <c r="Q294" s="154" t="s">
        <v>2134</v>
      </c>
      <c r="R294" s="154" t="s">
        <v>1335</v>
      </c>
      <c r="S294" s="157"/>
      <c r="T294" s="158" t="s">
        <v>2134</v>
      </c>
      <c r="U294" s="158" t="s">
        <v>2134</v>
      </c>
      <c r="V294" s="158" t="s">
        <v>2134</v>
      </c>
      <c r="W294" s="158" t="s">
        <v>2134</v>
      </c>
      <c r="X294" s="158" t="s">
        <v>2135</v>
      </c>
      <c r="Y294" s="158" t="s">
        <v>2135</v>
      </c>
      <c r="Z294" s="158" t="s">
        <v>2135</v>
      </c>
      <c r="AA294" s="158" t="s">
        <v>2135</v>
      </c>
      <c r="AB294" s="158" t="s">
        <v>2135</v>
      </c>
      <c r="AC294" s="158" t="s">
        <v>2135</v>
      </c>
      <c r="AD294" s="158"/>
      <c r="AE294" s="158"/>
      <c r="AF294" s="157"/>
      <c r="AG294" s="158"/>
      <c r="AH294" s="158"/>
      <c r="AI294" s="158"/>
      <c r="AJ294" s="158"/>
      <c r="AK294" s="158"/>
      <c r="AL294" s="158"/>
      <c r="AM294" s="158"/>
      <c r="AN294" s="158"/>
      <c r="AO294" s="158"/>
      <c r="AP294" s="158"/>
      <c r="AQ294" s="158"/>
      <c r="AR294" s="158"/>
      <c r="AS294" s="157"/>
      <c r="AT294" s="158"/>
      <c r="AU294" s="158"/>
      <c r="AV294" s="158"/>
      <c r="AW294" s="158"/>
      <c r="AX294" s="158"/>
      <c r="AY294" s="158"/>
    </row>
    <row r="295" spans="1:55" x14ac:dyDescent="0.3">
      <c r="A295" s="154" t="s">
        <v>2136</v>
      </c>
      <c r="B295" s="155" t="s">
        <v>2137</v>
      </c>
      <c r="C295" s="155">
        <v>15</v>
      </c>
      <c r="D295" s="155">
        <v>6</v>
      </c>
      <c r="E295" s="156" t="s">
        <v>541</v>
      </c>
      <c r="F295" s="154"/>
      <c r="G295" s="154"/>
      <c r="H295" s="154"/>
      <c r="I295" s="154"/>
      <c r="J295" s="154"/>
      <c r="K295" s="154"/>
      <c r="L295" s="158"/>
      <c r="M295" s="154" t="s">
        <v>2138</v>
      </c>
      <c r="N295" s="154" t="s">
        <v>2139</v>
      </c>
      <c r="O295" s="154" t="s">
        <v>2139</v>
      </c>
      <c r="P295" s="154" t="s">
        <v>2140</v>
      </c>
      <c r="Q295" s="154" t="s">
        <v>2141</v>
      </c>
      <c r="R295" s="154"/>
      <c r="S295" s="157"/>
      <c r="T295" s="158" t="s">
        <v>772</v>
      </c>
      <c r="U295" s="158" t="s">
        <v>2142</v>
      </c>
      <c r="V295" s="158" t="s">
        <v>2143</v>
      </c>
      <c r="W295" s="158" t="s">
        <v>2143</v>
      </c>
      <c r="X295" s="158" t="s">
        <v>2143</v>
      </c>
      <c r="Y295" s="158" t="s">
        <v>2143</v>
      </c>
      <c r="Z295" s="158" t="s">
        <v>2144</v>
      </c>
      <c r="AA295" s="158" t="s">
        <v>2144</v>
      </c>
      <c r="AB295" s="158" t="s">
        <v>2144</v>
      </c>
      <c r="AC295" s="158" t="s">
        <v>2144</v>
      </c>
      <c r="AD295" s="158" t="s">
        <v>2144</v>
      </c>
      <c r="AE295" s="158" t="s">
        <v>2144</v>
      </c>
      <c r="AF295" s="157"/>
      <c r="AG295" s="158"/>
      <c r="AH295" s="158"/>
      <c r="AI295" s="158"/>
      <c r="AJ295" s="158"/>
      <c r="AK295" s="158"/>
      <c r="AL295" s="158"/>
      <c r="AM295" s="158"/>
      <c r="AN295" s="158"/>
      <c r="AO295" s="158"/>
      <c r="AP295" s="158"/>
      <c r="AQ295" s="158"/>
      <c r="AR295" s="158"/>
      <c r="AS295" s="157"/>
      <c r="AT295" s="158"/>
      <c r="AU295" s="158"/>
      <c r="AV295" s="158"/>
      <c r="AW295" s="158"/>
      <c r="AX295" s="158"/>
      <c r="AY295" s="158"/>
    </row>
    <row r="296" spans="1:55" x14ac:dyDescent="0.3">
      <c r="A296" s="184" t="s">
        <v>2145</v>
      </c>
      <c r="B296" s="155" t="s">
        <v>2146</v>
      </c>
      <c r="C296" s="155"/>
      <c r="D296" s="155"/>
      <c r="E296" s="156"/>
      <c r="F296" s="154" t="s">
        <v>2147</v>
      </c>
      <c r="G296" s="154" t="s">
        <v>2147</v>
      </c>
      <c r="H296" s="154" t="s">
        <v>2147</v>
      </c>
      <c r="I296" s="154" t="s">
        <v>2147</v>
      </c>
      <c r="J296" s="154" t="s">
        <v>2147</v>
      </c>
      <c r="K296" s="154" t="s">
        <v>2147</v>
      </c>
      <c r="L296" s="154" t="s">
        <v>2147</v>
      </c>
      <c r="M296" s="154" t="s">
        <v>2147</v>
      </c>
      <c r="N296" s="154" t="s">
        <v>2147</v>
      </c>
      <c r="O296" s="154" t="s">
        <v>2147</v>
      </c>
      <c r="P296" s="154" t="s">
        <v>2147</v>
      </c>
      <c r="Q296" s="154" t="s">
        <v>2147</v>
      </c>
      <c r="R296" s="154"/>
      <c r="S296" s="157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7"/>
      <c r="AG296" s="158"/>
      <c r="AH296" s="158"/>
      <c r="AI296" s="158"/>
      <c r="AJ296" s="158"/>
      <c r="AK296" s="158"/>
      <c r="AL296" s="158"/>
      <c r="AM296" s="158"/>
      <c r="AN296" s="158"/>
      <c r="AO296" s="158"/>
      <c r="AP296" s="158"/>
      <c r="AQ296" s="158"/>
      <c r="AR296" s="158"/>
      <c r="AS296" s="157"/>
      <c r="AT296" s="158"/>
      <c r="AU296" s="158"/>
      <c r="AV296" s="158"/>
      <c r="AW296" s="158"/>
      <c r="AX296" s="158"/>
      <c r="AY296" s="158"/>
    </row>
    <row r="297" spans="1:55" x14ac:dyDescent="0.3">
      <c r="A297" s="154" t="s">
        <v>2148</v>
      </c>
      <c r="B297" s="155" t="s">
        <v>2149</v>
      </c>
      <c r="C297" s="155">
        <v>15</v>
      </c>
      <c r="D297" s="155">
        <v>3</v>
      </c>
      <c r="E297" s="156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 t="s">
        <v>2150</v>
      </c>
      <c r="P297" s="154" t="s">
        <v>2150</v>
      </c>
      <c r="Q297" s="154" t="s">
        <v>2150</v>
      </c>
      <c r="R297" s="154" t="s">
        <v>584</v>
      </c>
      <c r="S297" s="157"/>
      <c r="T297" s="154" t="s">
        <v>2150</v>
      </c>
      <c r="U297" s="154" t="s">
        <v>2150</v>
      </c>
      <c r="V297" s="154" t="s">
        <v>2150</v>
      </c>
      <c r="W297" s="154" t="s">
        <v>2150</v>
      </c>
      <c r="X297" s="154" t="s">
        <v>2150</v>
      </c>
      <c r="Y297" s="154" t="s">
        <v>2150</v>
      </c>
      <c r="Z297" s="154" t="s">
        <v>2150</v>
      </c>
      <c r="AA297" s="154" t="s">
        <v>2150</v>
      </c>
      <c r="AB297" s="154" t="s">
        <v>2150</v>
      </c>
      <c r="AC297" s="158"/>
      <c r="AD297" s="158"/>
      <c r="AE297" s="158"/>
      <c r="AF297" s="157"/>
      <c r="AG297" s="158"/>
      <c r="AH297" s="158"/>
      <c r="AI297" s="158"/>
      <c r="AJ297" s="158"/>
      <c r="AK297" s="158"/>
      <c r="AL297" s="158"/>
      <c r="AM297" s="158"/>
      <c r="AN297" s="158"/>
      <c r="AO297" s="158"/>
      <c r="AP297" s="158"/>
      <c r="AQ297" s="158"/>
      <c r="AR297" s="158"/>
      <c r="AS297" s="157"/>
      <c r="AT297" s="158"/>
      <c r="AU297" s="158"/>
      <c r="AV297" s="158"/>
      <c r="AW297" s="158"/>
      <c r="AX297" s="158"/>
      <c r="AY297" s="158"/>
    </row>
    <row r="298" spans="1:55" x14ac:dyDescent="0.3">
      <c r="A298" s="184" t="s">
        <v>2151</v>
      </c>
      <c r="B298" s="155" t="s">
        <v>2152</v>
      </c>
      <c r="C298" s="155"/>
      <c r="D298" s="155"/>
      <c r="E298" s="156" t="s">
        <v>541</v>
      </c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 t="s">
        <v>2153</v>
      </c>
      <c r="Q298" s="154" t="s">
        <v>2154</v>
      </c>
      <c r="R298" s="154"/>
      <c r="S298" s="161"/>
      <c r="T298" s="154" t="s">
        <v>2155</v>
      </c>
      <c r="U298" s="154" t="s">
        <v>2156</v>
      </c>
      <c r="V298" s="154" t="s">
        <v>2156</v>
      </c>
      <c r="W298" s="154" t="s">
        <v>2156</v>
      </c>
      <c r="X298" s="154" t="s">
        <v>2157</v>
      </c>
      <c r="Y298" s="154"/>
      <c r="Z298" s="154"/>
      <c r="AA298" s="154"/>
      <c r="AB298" s="158"/>
      <c r="AC298" s="158"/>
      <c r="AD298" s="158"/>
      <c r="AE298" s="158"/>
      <c r="AF298" s="157"/>
      <c r="AG298" s="158"/>
      <c r="AH298" s="158"/>
      <c r="AI298" s="158"/>
      <c r="AJ298" s="158"/>
      <c r="AK298" s="158"/>
      <c r="AL298" s="158"/>
      <c r="AM298" s="158"/>
      <c r="AN298" s="158"/>
      <c r="AO298" s="158"/>
      <c r="AP298" s="158"/>
      <c r="AQ298" s="158"/>
      <c r="AR298" s="158"/>
      <c r="AS298" s="157"/>
      <c r="AT298" s="158"/>
      <c r="AU298" s="158"/>
      <c r="AV298" s="158"/>
      <c r="AW298" s="158"/>
      <c r="AX298" s="158"/>
      <c r="AY298" s="158"/>
    </row>
    <row r="299" spans="1:55" x14ac:dyDescent="0.3">
      <c r="A299" s="184" t="s">
        <v>2158</v>
      </c>
      <c r="B299" s="155" t="s">
        <v>2159</v>
      </c>
      <c r="C299" s="155"/>
      <c r="D299" s="155"/>
      <c r="E299" s="156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 t="s">
        <v>2160</v>
      </c>
      <c r="R299" s="154"/>
      <c r="S299" s="161"/>
      <c r="T299" s="154" t="s">
        <v>2161</v>
      </c>
      <c r="U299" s="154"/>
      <c r="V299" s="154"/>
      <c r="W299" s="154"/>
      <c r="X299" s="154"/>
      <c r="Y299" s="154"/>
      <c r="Z299" s="154"/>
      <c r="AA299" s="154"/>
      <c r="AB299" s="158"/>
      <c r="AC299" s="158"/>
      <c r="AD299" s="158"/>
      <c r="AE299" s="158"/>
      <c r="AF299" s="157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158"/>
      <c r="AS299" s="157"/>
      <c r="AT299" s="158"/>
      <c r="AU299" s="158"/>
      <c r="AV299" s="158"/>
      <c r="AW299" s="158"/>
      <c r="AX299" s="158"/>
      <c r="AY299" s="158"/>
    </row>
    <row r="300" spans="1:55" x14ac:dyDescent="0.3">
      <c r="A300" s="154" t="s">
        <v>2162</v>
      </c>
      <c r="B300" s="155" t="s">
        <v>2163</v>
      </c>
      <c r="C300" s="155">
        <v>15</v>
      </c>
      <c r="D300" s="155">
        <v>2</v>
      </c>
      <c r="E300" s="156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61"/>
      <c r="T300" s="154"/>
      <c r="U300" s="154"/>
      <c r="V300" s="154"/>
      <c r="W300" s="154"/>
      <c r="X300" s="154"/>
      <c r="Y300" s="154"/>
      <c r="Z300" s="154"/>
      <c r="AA300" s="154" t="s">
        <v>2164</v>
      </c>
      <c r="AB300" s="158"/>
      <c r="AC300" s="158"/>
      <c r="AD300" s="158"/>
      <c r="AE300" s="158"/>
      <c r="AF300" s="157"/>
      <c r="AG300" s="158"/>
      <c r="AH300" s="158"/>
      <c r="AI300" s="158"/>
      <c r="AJ300" s="158"/>
      <c r="AK300" s="158"/>
      <c r="AL300" s="158"/>
      <c r="AM300" s="158"/>
      <c r="AN300" s="158"/>
      <c r="AO300" s="158"/>
      <c r="AP300" s="158"/>
      <c r="AQ300" s="158"/>
      <c r="AR300" s="158"/>
      <c r="AS300" s="157"/>
      <c r="AT300" s="158"/>
      <c r="AU300" s="158"/>
      <c r="AV300" s="158"/>
      <c r="AW300" s="158"/>
      <c r="AX300" s="158"/>
      <c r="AY300" s="158"/>
    </row>
    <row r="301" spans="1:55" x14ac:dyDescent="0.3">
      <c r="A301" s="154" t="s">
        <v>2165</v>
      </c>
      <c r="B301" s="155" t="s">
        <v>2166</v>
      </c>
      <c r="C301" s="155">
        <v>15</v>
      </c>
      <c r="D301" s="155">
        <v>6</v>
      </c>
      <c r="E301" s="156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61"/>
      <c r="T301" s="154"/>
      <c r="U301" s="154"/>
      <c r="V301" s="154"/>
      <c r="W301" s="154"/>
      <c r="X301" s="154"/>
      <c r="Y301" s="154"/>
      <c r="Z301" s="154"/>
      <c r="AA301" s="154" t="s">
        <v>2167</v>
      </c>
      <c r="AB301" s="47" t="s">
        <v>2589</v>
      </c>
      <c r="AC301" s="47" t="s">
        <v>2589</v>
      </c>
      <c r="AD301" s="47" t="s">
        <v>2589</v>
      </c>
      <c r="AE301" s="47" t="s">
        <v>2589</v>
      </c>
      <c r="AF301" s="157"/>
      <c r="AG301" s="158"/>
      <c r="AH301" s="158"/>
      <c r="AI301" s="158"/>
      <c r="AJ301" s="158"/>
      <c r="AK301" s="158"/>
      <c r="AL301" s="158"/>
      <c r="AM301" s="158"/>
      <c r="AN301" s="158"/>
      <c r="AO301" s="158"/>
      <c r="AP301" s="158"/>
      <c r="AQ301" s="158"/>
      <c r="AR301" s="158"/>
      <c r="AS301" s="157"/>
      <c r="AT301" s="158"/>
      <c r="AU301" s="158"/>
      <c r="AV301" s="158"/>
      <c r="AW301" s="158"/>
      <c r="AX301" s="158"/>
      <c r="AY301" s="158"/>
    </row>
    <row r="302" spans="1:55" x14ac:dyDescent="0.3">
      <c r="A302" s="154" t="s">
        <v>2168</v>
      </c>
      <c r="B302" s="155" t="s">
        <v>2169</v>
      </c>
      <c r="C302" s="155">
        <v>15</v>
      </c>
      <c r="D302" s="155">
        <v>3</v>
      </c>
      <c r="E302" s="156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61"/>
      <c r="T302" s="154"/>
      <c r="U302" s="154"/>
      <c r="V302" s="154"/>
      <c r="W302" s="154"/>
      <c r="X302" s="154"/>
      <c r="Y302" s="154"/>
      <c r="Z302" s="154"/>
      <c r="AA302" s="154"/>
      <c r="AB302" s="158" t="s">
        <v>2170</v>
      </c>
      <c r="AC302" s="158"/>
      <c r="AD302" s="158"/>
      <c r="AE302" s="158"/>
      <c r="AF302" s="157"/>
      <c r="AG302" s="158"/>
      <c r="AH302" s="158"/>
      <c r="AI302" s="158"/>
      <c r="AJ302" s="158"/>
      <c r="AK302" s="158"/>
      <c r="AL302" s="158"/>
      <c r="AM302" s="158"/>
      <c r="AN302" s="158"/>
      <c r="AO302" s="158"/>
      <c r="AP302" s="158"/>
      <c r="AQ302" s="158"/>
      <c r="AR302" s="158"/>
      <c r="AS302" s="157"/>
      <c r="AT302" s="158"/>
      <c r="AU302" s="158"/>
      <c r="AV302" s="158"/>
      <c r="AW302" s="158"/>
      <c r="AX302" s="158"/>
      <c r="AY302" s="158"/>
    </row>
    <row r="303" spans="1:55" x14ac:dyDescent="0.3">
      <c r="A303" s="154" t="s">
        <v>2564</v>
      </c>
      <c r="B303" s="155" t="s">
        <v>366</v>
      </c>
      <c r="C303" s="155">
        <v>15</v>
      </c>
      <c r="D303" s="155">
        <v>7</v>
      </c>
      <c r="E303" s="156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61"/>
      <c r="T303" s="154"/>
      <c r="U303" s="154"/>
      <c r="V303" s="154"/>
      <c r="W303" s="154"/>
      <c r="X303" s="154"/>
      <c r="Y303" s="154"/>
      <c r="Z303" s="154"/>
      <c r="AA303" s="154"/>
      <c r="AB303" s="158"/>
      <c r="AC303" s="158"/>
      <c r="AD303" s="158"/>
      <c r="AE303" s="158"/>
      <c r="AF303" s="157"/>
      <c r="AG303" s="158" t="s">
        <v>364</v>
      </c>
      <c r="AH303" s="158"/>
      <c r="AI303" s="158"/>
      <c r="AJ303" s="158"/>
      <c r="AK303" s="158"/>
      <c r="AL303" s="158"/>
      <c r="AM303" s="158"/>
      <c r="AN303" s="158"/>
      <c r="AO303" s="158"/>
      <c r="AP303" s="158"/>
      <c r="AQ303" s="158"/>
      <c r="AR303" s="158"/>
      <c r="AS303" s="157"/>
      <c r="AT303" s="158"/>
      <c r="AU303" s="158"/>
      <c r="AV303" s="158"/>
      <c r="AW303" s="158"/>
      <c r="AX303" s="158"/>
      <c r="AY303" s="158"/>
    </row>
    <row r="304" spans="1:55" x14ac:dyDescent="0.3">
      <c r="A304" s="133" t="s">
        <v>2559</v>
      </c>
      <c r="B304" s="129" t="s">
        <v>2594</v>
      </c>
      <c r="C304" s="129">
        <v>15</v>
      </c>
      <c r="D304" s="129">
        <v>8</v>
      </c>
      <c r="E304" s="156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61"/>
      <c r="T304" s="178"/>
      <c r="U304" s="178"/>
      <c r="V304" s="178"/>
      <c r="W304" s="178"/>
      <c r="X304" s="178"/>
      <c r="Y304" s="178"/>
      <c r="Z304" s="178"/>
      <c r="AA304" s="178"/>
      <c r="AB304" s="179"/>
      <c r="AC304" s="179"/>
      <c r="AD304" s="179"/>
      <c r="AE304" s="179"/>
      <c r="AF304" s="157"/>
      <c r="AG304" s="179"/>
      <c r="AH304" s="46" t="s">
        <v>2611</v>
      </c>
      <c r="AI304" s="158"/>
      <c r="AJ304" s="158"/>
      <c r="AK304" s="158"/>
      <c r="AL304" s="158"/>
      <c r="AM304" s="158"/>
      <c r="AN304" s="158"/>
      <c r="AO304" s="158"/>
      <c r="AP304" s="158"/>
      <c r="AQ304" s="158"/>
      <c r="AR304" s="158"/>
      <c r="AS304" s="157"/>
      <c r="AT304" s="158"/>
      <c r="AU304" s="158"/>
      <c r="AV304" s="158"/>
      <c r="AW304" s="158"/>
      <c r="AX304" s="158"/>
      <c r="AY304" s="158"/>
      <c r="AZ304" s="138"/>
      <c r="BA304" s="138"/>
      <c r="BB304" s="138"/>
      <c r="BC304" s="138"/>
    </row>
    <row r="305" spans="1:51" x14ac:dyDescent="0.3">
      <c r="A305" s="184" t="s">
        <v>2171</v>
      </c>
      <c r="B305" s="155" t="s">
        <v>2172</v>
      </c>
      <c r="C305" s="155"/>
      <c r="D305" s="155"/>
      <c r="E305" s="156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7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7"/>
      <c r="AG305" s="158"/>
      <c r="AH305" s="158"/>
      <c r="AI305" s="158"/>
      <c r="AJ305" s="158"/>
      <c r="AK305" s="158"/>
      <c r="AL305" s="158"/>
      <c r="AM305" s="158"/>
      <c r="AN305" s="158"/>
      <c r="AO305" s="158"/>
      <c r="AP305" s="158"/>
      <c r="AQ305" s="158"/>
      <c r="AR305" s="158"/>
      <c r="AS305" s="157"/>
      <c r="AT305" s="158"/>
      <c r="AU305" s="158"/>
      <c r="AV305" s="158"/>
      <c r="AW305" s="158"/>
      <c r="AX305" s="158"/>
      <c r="AY305" s="158"/>
    </row>
    <row r="306" spans="1:51" x14ac:dyDescent="0.3">
      <c r="A306" s="154" t="s">
        <v>2173</v>
      </c>
      <c r="B306" s="155" t="s">
        <v>2174</v>
      </c>
      <c r="C306" s="155">
        <v>15</v>
      </c>
      <c r="D306" s="155">
        <v>6</v>
      </c>
      <c r="E306" s="156"/>
      <c r="F306" s="154" t="s">
        <v>2175</v>
      </c>
      <c r="G306" s="154" t="s">
        <v>2175</v>
      </c>
      <c r="H306" s="154" t="s">
        <v>2175</v>
      </c>
      <c r="I306" s="154" t="s">
        <v>2175</v>
      </c>
      <c r="J306" s="154" t="s">
        <v>2175</v>
      </c>
      <c r="K306" s="154" t="s">
        <v>2175</v>
      </c>
      <c r="L306" s="154" t="s">
        <v>2176</v>
      </c>
      <c r="M306" s="154" t="s">
        <v>2176</v>
      </c>
      <c r="N306" s="154" t="s">
        <v>2176</v>
      </c>
      <c r="O306" s="154" t="s">
        <v>2176</v>
      </c>
      <c r="P306" s="154" t="s">
        <v>2176</v>
      </c>
      <c r="Q306" s="154" t="s">
        <v>2176</v>
      </c>
      <c r="R306" s="154"/>
      <c r="S306" s="157"/>
      <c r="T306" s="158" t="s">
        <v>2177</v>
      </c>
      <c r="U306" s="158" t="s">
        <v>2177</v>
      </c>
      <c r="V306" s="158" t="s">
        <v>2177</v>
      </c>
      <c r="W306" s="158" t="s">
        <v>2177</v>
      </c>
      <c r="X306" s="158" t="s">
        <v>2177</v>
      </c>
      <c r="Y306" s="158" t="s">
        <v>2177</v>
      </c>
      <c r="Z306" s="158" t="s">
        <v>669</v>
      </c>
      <c r="AA306" s="158" t="s">
        <v>669</v>
      </c>
      <c r="AB306" s="158" t="s">
        <v>669</v>
      </c>
      <c r="AC306" s="158" t="s">
        <v>669</v>
      </c>
      <c r="AD306" s="158" t="s">
        <v>669</v>
      </c>
      <c r="AE306" s="158" t="s">
        <v>669</v>
      </c>
      <c r="AF306" s="157"/>
      <c r="AG306" s="158"/>
      <c r="AH306" s="158"/>
      <c r="AI306" s="158"/>
      <c r="AJ306" s="158"/>
      <c r="AK306" s="158"/>
      <c r="AL306" s="158"/>
      <c r="AM306" s="158"/>
      <c r="AN306" s="158"/>
      <c r="AO306" s="158"/>
      <c r="AP306" s="158"/>
      <c r="AQ306" s="158"/>
      <c r="AR306" s="158"/>
      <c r="AS306" s="157"/>
      <c r="AT306" s="158"/>
      <c r="AU306" s="158"/>
      <c r="AV306" s="158"/>
      <c r="AW306" s="158"/>
      <c r="AX306" s="158"/>
      <c r="AY306" s="158"/>
    </row>
    <row r="307" spans="1:51" x14ac:dyDescent="0.3">
      <c r="A307" s="154" t="s">
        <v>2178</v>
      </c>
      <c r="B307" s="155" t="s">
        <v>2179</v>
      </c>
      <c r="C307" s="155">
        <v>15</v>
      </c>
      <c r="D307" s="155">
        <v>12</v>
      </c>
      <c r="E307" s="156"/>
      <c r="F307" s="154" t="s">
        <v>2180</v>
      </c>
      <c r="G307" s="154" t="s">
        <v>2180</v>
      </c>
      <c r="H307" s="154" t="s">
        <v>2180</v>
      </c>
      <c r="I307" s="154" t="s">
        <v>2180</v>
      </c>
      <c r="J307" s="154" t="s">
        <v>2180</v>
      </c>
      <c r="K307" s="154" t="s">
        <v>2180</v>
      </c>
      <c r="L307" s="154" t="s">
        <v>2181</v>
      </c>
      <c r="M307" s="154" t="s">
        <v>2181</v>
      </c>
      <c r="N307" s="154" t="s">
        <v>2181</v>
      </c>
      <c r="O307" s="154" t="s">
        <v>2181</v>
      </c>
      <c r="P307" s="154" t="s">
        <v>2181</v>
      </c>
      <c r="Q307" s="154" t="s">
        <v>2181</v>
      </c>
      <c r="R307" s="154"/>
      <c r="S307" s="157"/>
      <c r="T307" s="158"/>
      <c r="U307" s="158"/>
      <c r="V307" s="158"/>
      <c r="W307" s="158" t="s">
        <v>2656</v>
      </c>
      <c r="X307" s="158" t="s">
        <v>2656</v>
      </c>
      <c r="Y307" s="158" t="s">
        <v>2656</v>
      </c>
      <c r="Z307" s="158" t="s">
        <v>2656</v>
      </c>
      <c r="AA307" s="158" t="s">
        <v>2656</v>
      </c>
      <c r="AB307" s="158" t="s">
        <v>2656</v>
      </c>
      <c r="AC307" s="158" t="s">
        <v>2656</v>
      </c>
      <c r="AD307" s="158" t="s">
        <v>2656</v>
      </c>
      <c r="AE307" s="158" t="s">
        <v>2656</v>
      </c>
      <c r="AF307" s="157"/>
      <c r="AG307" s="158" t="s">
        <v>2656</v>
      </c>
      <c r="AH307" s="158" t="s">
        <v>2656</v>
      </c>
      <c r="AI307" s="158" t="s">
        <v>2656</v>
      </c>
      <c r="AJ307" s="158" t="s">
        <v>2656</v>
      </c>
      <c r="AK307" s="158" t="s">
        <v>2656</v>
      </c>
      <c r="AL307" s="158" t="s">
        <v>2656</v>
      </c>
      <c r="AM307" s="158"/>
      <c r="AN307" s="158"/>
      <c r="AO307" s="158"/>
      <c r="AP307" s="158"/>
      <c r="AQ307" s="158"/>
      <c r="AR307" s="158"/>
      <c r="AS307" s="157"/>
      <c r="AT307" s="158"/>
      <c r="AU307" s="158"/>
      <c r="AV307" s="158"/>
      <c r="AW307" s="158"/>
      <c r="AX307" s="158"/>
      <c r="AY307" s="158"/>
    </row>
    <row r="308" spans="1:51" x14ac:dyDescent="0.3">
      <c r="A308" s="184" t="s">
        <v>2182</v>
      </c>
      <c r="B308" s="155" t="s">
        <v>2183</v>
      </c>
      <c r="C308" s="155"/>
      <c r="D308" s="155"/>
      <c r="E308" s="156" t="s">
        <v>541</v>
      </c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7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7"/>
      <c r="AG308" s="158"/>
      <c r="AH308" s="158"/>
      <c r="AI308" s="158"/>
      <c r="AJ308" s="158"/>
      <c r="AK308" s="158"/>
      <c r="AL308" s="158"/>
      <c r="AM308" s="158"/>
      <c r="AN308" s="158"/>
      <c r="AO308" s="158"/>
      <c r="AP308" s="158"/>
      <c r="AQ308" s="158"/>
      <c r="AR308" s="158"/>
      <c r="AS308" s="157"/>
      <c r="AT308" s="158"/>
      <c r="AU308" s="158"/>
      <c r="AV308" s="158"/>
      <c r="AW308" s="158"/>
      <c r="AX308" s="158"/>
      <c r="AY308" s="158"/>
    </row>
    <row r="309" spans="1:51" x14ac:dyDescent="0.3">
      <c r="A309" s="154" t="s">
        <v>2184</v>
      </c>
      <c r="B309" s="155" t="s">
        <v>395</v>
      </c>
      <c r="C309" s="155">
        <v>16</v>
      </c>
      <c r="D309" s="155">
        <v>6</v>
      </c>
      <c r="E309" s="156"/>
      <c r="F309" s="154" t="s">
        <v>2185</v>
      </c>
      <c r="G309" s="154" t="s">
        <v>2185</v>
      </c>
      <c r="H309" s="154" t="s">
        <v>2185</v>
      </c>
      <c r="I309" s="154" t="s">
        <v>2185</v>
      </c>
      <c r="J309" s="154" t="s">
        <v>2185</v>
      </c>
      <c r="K309" s="154" t="s">
        <v>2185</v>
      </c>
      <c r="L309" s="154" t="s">
        <v>2185</v>
      </c>
      <c r="M309" s="154" t="s">
        <v>2185</v>
      </c>
      <c r="N309" s="154" t="s">
        <v>2185</v>
      </c>
      <c r="O309" s="154" t="s">
        <v>2185</v>
      </c>
      <c r="P309" s="154" t="s">
        <v>2185</v>
      </c>
      <c r="Q309" s="154" t="s">
        <v>2185</v>
      </c>
      <c r="R309" s="154"/>
      <c r="S309" s="157"/>
      <c r="T309" s="158" t="s">
        <v>2186</v>
      </c>
      <c r="U309" s="158" t="s">
        <v>2186</v>
      </c>
      <c r="V309" s="158" t="s">
        <v>2186</v>
      </c>
      <c r="W309" s="158" t="s">
        <v>2186</v>
      </c>
      <c r="X309" s="158" t="s">
        <v>2186</v>
      </c>
      <c r="Y309" s="158" t="s">
        <v>2186</v>
      </c>
      <c r="Z309" s="158" t="s">
        <v>2186</v>
      </c>
      <c r="AA309" s="158" t="s">
        <v>2186</v>
      </c>
      <c r="AB309" s="158" t="s">
        <v>2186</v>
      </c>
      <c r="AC309" s="158" t="s">
        <v>2186</v>
      </c>
      <c r="AD309" s="158" t="s">
        <v>2186</v>
      </c>
      <c r="AE309" s="158" t="s">
        <v>2186</v>
      </c>
      <c r="AF309" s="157"/>
      <c r="AG309" s="158" t="s">
        <v>311</v>
      </c>
      <c r="AH309" s="158" t="s">
        <v>311</v>
      </c>
      <c r="AI309" s="158" t="s">
        <v>311</v>
      </c>
      <c r="AJ309" s="158" t="s">
        <v>311</v>
      </c>
      <c r="AK309" s="158" t="s">
        <v>311</v>
      </c>
      <c r="AL309" s="158" t="s">
        <v>311</v>
      </c>
      <c r="AM309" s="158" t="s">
        <v>311</v>
      </c>
      <c r="AN309" s="158" t="s">
        <v>311</v>
      </c>
      <c r="AO309" s="158" t="s">
        <v>311</v>
      </c>
      <c r="AP309" s="158" t="s">
        <v>311</v>
      </c>
      <c r="AQ309" s="158" t="s">
        <v>311</v>
      </c>
      <c r="AR309" s="158" t="s">
        <v>311</v>
      </c>
      <c r="AS309" s="157"/>
      <c r="AT309" s="158"/>
      <c r="AU309" s="158"/>
      <c r="AV309" s="158"/>
      <c r="AW309" s="158"/>
      <c r="AX309" s="158"/>
      <c r="AY309" s="158"/>
    </row>
    <row r="310" spans="1:51" x14ac:dyDescent="0.3">
      <c r="A310" s="154" t="s">
        <v>2187</v>
      </c>
      <c r="B310" s="155" t="s">
        <v>2188</v>
      </c>
      <c r="C310" s="155">
        <v>15</v>
      </c>
      <c r="D310" s="155">
        <v>6</v>
      </c>
      <c r="E310" s="156" t="s">
        <v>541</v>
      </c>
      <c r="F310" s="154" t="s">
        <v>2189</v>
      </c>
      <c r="G310" s="154" t="s">
        <v>2189</v>
      </c>
      <c r="H310" s="154" t="s">
        <v>2189</v>
      </c>
      <c r="I310" s="158" t="s">
        <v>2190</v>
      </c>
      <c r="J310" s="158" t="s">
        <v>2190</v>
      </c>
      <c r="K310" s="158" t="s">
        <v>2190</v>
      </c>
      <c r="L310" s="158" t="s">
        <v>2190</v>
      </c>
      <c r="M310" s="158" t="s">
        <v>2190</v>
      </c>
      <c r="N310" s="158" t="s">
        <v>2190</v>
      </c>
      <c r="O310" s="158" t="s">
        <v>2190</v>
      </c>
      <c r="P310" s="158" t="s">
        <v>2191</v>
      </c>
      <c r="Q310" s="158" t="s">
        <v>2191</v>
      </c>
      <c r="R310" s="158"/>
      <c r="S310" s="157"/>
      <c r="T310" s="158" t="s">
        <v>2192</v>
      </c>
      <c r="U310" s="158" t="s">
        <v>2192</v>
      </c>
      <c r="V310" s="158" t="s">
        <v>2192</v>
      </c>
      <c r="W310" s="158" t="s">
        <v>2192</v>
      </c>
      <c r="X310" s="158" t="s">
        <v>2192</v>
      </c>
      <c r="Y310" s="158" t="s">
        <v>2192</v>
      </c>
      <c r="Z310" s="158" t="s">
        <v>2192</v>
      </c>
      <c r="AA310" s="158" t="s">
        <v>2192</v>
      </c>
      <c r="AB310" s="158" t="s">
        <v>2192</v>
      </c>
      <c r="AC310" s="158" t="s">
        <v>2193</v>
      </c>
      <c r="AD310" s="158" t="s">
        <v>2193</v>
      </c>
      <c r="AE310" s="158" t="s">
        <v>2193</v>
      </c>
      <c r="AF310" s="157"/>
      <c r="AG310" s="158"/>
      <c r="AH310" s="158"/>
      <c r="AI310" s="158"/>
      <c r="AJ310" s="158"/>
      <c r="AK310" s="158"/>
      <c r="AL310" s="158"/>
      <c r="AM310" s="158"/>
      <c r="AN310" s="158"/>
      <c r="AO310" s="158"/>
      <c r="AP310" s="158"/>
      <c r="AQ310" s="158"/>
      <c r="AR310" s="158"/>
      <c r="AS310" s="157"/>
      <c r="AT310" s="158"/>
      <c r="AU310" s="158"/>
      <c r="AV310" s="158"/>
      <c r="AW310" s="158"/>
      <c r="AX310" s="158"/>
      <c r="AY310" s="158"/>
    </row>
    <row r="311" spans="1:51" x14ac:dyDescent="0.3">
      <c r="A311" s="154" t="s">
        <v>2194</v>
      </c>
      <c r="B311" s="155" t="s">
        <v>46</v>
      </c>
      <c r="C311" s="155">
        <v>15</v>
      </c>
      <c r="D311" s="155">
        <v>8</v>
      </c>
      <c r="E311" s="156"/>
      <c r="F311" s="158" t="s">
        <v>2195</v>
      </c>
      <c r="G311" s="158" t="s">
        <v>2196</v>
      </c>
      <c r="H311" s="158" t="s">
        <v>2197</v>
      </c>
      <c r="I311" s="158" t="s">
        <v>2198</v>
      </c>
      <c r="J311" s="158" t="s">
        <v>2199</v>
      </c>
      <c r="K311" s="158" t="s">
        <v>2200</v>
      </c>
      <c r="L311" s="158" t="s">
        <v>2201</v>
      </c>
      <c r="M311" s="153" t="s">
        <v>2202</v>
      </c>
      <c r="N311" s="158" t="s">
        <v>2203</v>
      </c>
      <c r="O311" s="158" t="s">
        <v>2204</v>
      </c>
      <c r="P311" s="158" t="s">
        <v>2205</v>
      </c>
      <c r="Q311" s="158" t="s">
        <v>2206</v>
      </c>
      <c r="R311" s="158"/>
      <c r="S311" s="157"/>
      <c r="T311" s="158" t="s">
        <v>2207</v>
      </c>
      <c r="U311" s="158" t="s">
        <v>2208</v>
      </c>
      <c r="V311" s="158" t="s">
        <v>2209</v>
      </c>
      <c r="W311" s="158" t="s">
        <v>2210</v>
      </c>
      <c r="X311" s="158" t="s">
        <v>2211</v>
      </c>
      <c r="Y311" s="158" t="s">
        <v>2212</v>
      </c>
      <c r="Z311" s="158" t="s">
        <v>2213</v>
      </c>
      <c r="AA311" s="158" t="s">
        <v>2214</v>
      </c>
      <c r="AB311" s="158" t="s">
        <v>2215</v>
      </c>
      <c r="AC311" s="158" t="s">
        <v>2216</v>
      </c>
      <c r="AD311" s="158" t="s">
        <v>2217</v>
      </c>
      <c r="AE311" s="158" t="s">
        <v>2218</v>
      </c>
      <c r="AF311" s="157"/>
      <c r="AG311" s="158" t="s">
        <v>307</v>
      </c>
      <c r="AH311" s="158" t="s">
        <v>2595</v>
      </c>
      <c r="AI311" s="158"/>
      <c r="AJ311" s="158"/>
      <c r="AK311" s="158"/>
      <c r="AL311" s="158"/>
      <c r="AM311" s="158"/>
      <c r="AN311" s="158"/>
      <c r="AO311" s="158"/>
      <c r="AP311" s="158"/>
      <c r="AQ311" s="158"/>
      <c r="AR311" s="158"/>
      <c r="AS311" s="157"/>
      <c r="AT311" s="158"/>
      <c r="AU311" s="158"/>
      <c r="AV311" s="158"/>
      <c r="AW311" s="158"/>
      <c r="AX311" s="158"/>
      <c r="AY311" s="158"/>
    </row>
    <row r="312" spans="1:51" x14ac:dyDescent="0.3">
      <c r="A312" s="154" t="s">
        <v>2219</v>
      </c>
      <c r="B312" s="155" t="s">
        <v>2220</v>
      </c>
      <c r="C312" s="155">
        <v>15</v>
      </c>
      <c r="D312" s="155">
        <v>5</v>
      </c>
      <c r="E312" s="156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 t="s">
        <v>2221</v>
      </c>
      <c r="R312" s="158" t="s">
        <v>2222</v>
      </c>
      <c r="S312" s="157"/>
      <c r="T312" s="158" t="s">
        <v>2221</v>
      </c>
      <c r="U312" s="158" t="s">
        <v>2221</v>
      </c>
      <c r="V312" s="158" t="s">
        <v>2221</v>
      </c>
      <c r="W312" s="158" t="s">
        <v>2221</v>
      </c>
      <c r="X312" s="158" t="s">
        <v>2221</v>
      </c>
      <c r="Y312" s="158" t="s">
        <v>2221</v>
      </c>
      <c r="Z312" s="158" t="s">
        <v>2221</v>
      </c>
      <c r="AA312" s="158" t="s">
        <v>2221</v>
      </c>
      <c r="AB312" s="158" t="s">
        <v>2221</v>
      </c>
      <c r="AC312" s="158" t="s">
        <v>2221</v>
      </c>
      <c r="AD312" s="158" t="s">
        <v>2221</v>
      </c>
      <c r="AE312" s="158"/>
      <c r="AF312" s="157"/>
      <c r="AG312" s="158"/>
      <c r="AH312" s="158"/>
      <c r="AI312" s="158"/>
      <c r="AJ312" s="158"/>
      <c r="AK312" s="158"/>
      <c r="AL312" s="158"/>
      <c r="AM312" s="158"/>
      <c r="AN312" s="158"/>
      <c r="AO312" s="158"/>
      <c r="AP312" s="158"/>
      <c r="AQ312" s="158"/>
      <c r="AR312" s="158"/>
      <c r="AS312" s="157"/>
      <c r="AT312" s="158"/>
      <c r="AU312" s="158"/>
      <c r="AV312" s="158"/>
      <c r="AW312" s="158"/>
      <c r="AX312" s="158"/>
      <c r="AY312" s="158"/>
    </row>
    <row r="313" spans="1:51" x14ac:dyDescent="0.3">
      <c r="A313" s="184" t="s">
        <v>2223</v>
      </c>
      <c r="B313" s="155" t="s">
        <v>2224</v>
      </c>
      <c r="C313" s="155"/>
      <c r="D313" s="155"/>
      <c r="E313" s="156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7"/>
      <c r="T313" s="158"/>
      <c r="U313" s="158"/>
      <c r="V313" s="158"/>
      <c r="W313" s="158"/>
      <c r="X313" s="158" t="s">
        <v>2225</v>
      </c>
      <c r="Y313" s="158" t="s">
        <v>2225</v>
      </c>
      <c r="Z313" s="158"/>
      <c r="AA313" s="158"/>
      <c r="AB313" s="158"/>
      <c r="AC313" s="158"/>
      <c r="AD313" s="158"/>
      <c r="AE313" s="158"/>
      <c r="AF313" s="157"/>
      <c r="AG313" s="158"/>
      <c r="AH313" s="158"/>
      <c r="AI313" s="158"/>
      <c r="AJ313" s="158"/>
      <c r="AK313" s="158"/>
      <c r="AL313" s="158"/>
      <c r="AM313" s="158"/>
      <c r="AN313" s="158"/>
      <c r="AO313" s="158"/>
      <c r="AP313" s="158"/>
      <c r="AQ313" s="158"/>
      <c r="AR313" s="158"/>
      <c r="AS313" s="157"/>
      <c r="AT313" s="158"/>
      <c r="AU313" s="158"/>
      <c r="AV313" s="158"/>
      <c r="AW313" s="158"/>
      <c r="AX313" s="158"/>
      <c r="AY313" s="158"/>
    </row>
    <row r="314" spans="1:51" x14ac:dyDescent="0.3">
      <c r="A314" s="154" t="s">
        <v>2226</v>
      </c>
      <c r="B314" s="155" t="s">
        <v>2227</v>
      </c>
      <c r="C314" s="155">
        <v>15</v>
      </c>
      <c r="D314" s="155">
        <v>6</v>
      </c>
      <c r="E314" s="156"/>
      <c r="F314" s="154" t="s">
        <v>2228</v>
      </c>
      <c r="G314" s="154" t="s">
        <v>2228</v>
      </c>
      <c r="H314" s="154" t="s">
        <v>2228</v>
      </c>
      <c r="I314" s="154" t="s">
        <v>2228</v>
      </c>
      <c r="J314" s="154" t="s">
        <v>2228</v>
      </c>
      <c r="K314" s="154" t="s">
        <v>2228</v>
      </c>
      <c r="L314" s="154" t="s">
        <v>2228</v>
      </c>
      <c r="M314" s="158" t="s">
        <v>2228</v>
      </c>
      <c r="N314" s="158" t="s">
        <v>2228</v>
      </c>
      <c r="O314" s="158" t="s">
        <v>2228</v>
      </c>
      <c r="P314" s="158" t="s">
        <v>2228</v>
      </c>
      <c r="Q314" s="158" t="s">
        <v>2228</v>
      </c>
      <c r="R314" s="158"/>
      <c r="S314" s="157"/>
      <c r="T314" s="158" t="s">
        <v>2229</v>
      </c>
      <c r="U314" s="158" t="s">
        <v>2229</v>
      </c>
      <c r="V314" s="158" t="s">
        <v>2229</v>
      </c>
      <c r="W314" s="158" t="s">
        <v>2229</v>
      </c>
      <c r="X314" s="158" t="s">
        <v>2229</v>
      </c>
      <c r="Y314" s="158" t="s">
        <v>2229</v>
      </c>
      <c r="Z314" s="158" t="s">
        <v>2229</v>
      </c>
      <c r="AA314" s="158" t="s">
        <v>2229</v>
      </c>
      <c r="AB314" s="158" t="s">
        <v>2229</v>
      </c>
      <c r="AC314" s="158" t="s">
        <v>2229</v>
      </c>
      <c r="AD314" s="158" t="s">
        <v>2229</v>
      </c>
      <c r="AE314" s="158" t="s">
        <v>2229</v>
      </c>
      <c r="AF314" s="157"/>
      <c r="AG314" s="158"/>
      <c r="AH314" s="158"/>
      <c r="AI314" s="158"/>
      <c r="AJ314" s="158"/>
      <c r="AK314" s="158"/>
      <c r="AL314" s="158"/>
      <c r="AM314" s="158"/>
      <c r="AN314" s="158"/>
      <c r="AO314" s="158"/>
      <c r="AP314" s="158"/>
      <c r="AQ314" s="158"/>
      <c r="AR314" s="158"/>
      <c r="AS314" s="157"/>
      <c r="AT314" s="158"/>
      <c r="AU314" s="158"/>
      <c r="AV314" s="158"/>
      <c r="AW314" s="158"/>
      <c r="AX314" s="158"/>
      <c r="AY314" s="158"/>
    </row>
    <row r="315" spans="1:51" x14ac:dyDescent="0.3">
      <c r="A315" s="186" t="s">
        <v>2230</v>
      </c>
      <c r="B315" s="160" t="s">
        <v>2231</v>
      </c>
      <c r="C315" s="160"/>
      <c r="D315" s="160"/>
      <c r="E315" s="169"/>
      <c r="F315" s="159" t="s">
        <v>2232</v>
      </c>
      <c r="G315" s="159" t="s">
        <v>2232</v>
      </c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7"/>
      <c r="T315" s="159"/>
      <c r="U315" s="159"/>
      <c r="V315" s="159"/>
      <c r="W315" s="159"/>
      <c r="X315" s="159"/>
      <c r="Y315" s="159"/>
      <c r="Z315" s="159"/>
      <c r="AA315" s="159"/>
      <c r="AB315" s="159"/>
      <c r="AC315" s="159"/>
      <c r="AD315" s="159"/>
      <c r="AE315" s="159"/>
      <c r="AF315" s="157"/>
      <c r="AG315" s="159"/>
      <c r="AH315" s="159"/>
      <c r="AI315" s="159"/>
      <c r="AJ315" s="159"/>
      <c r="AK315" s="159"/>
      <c r="AL315" s="159"/>
      <c r="AM315" s="159"/>
      <c r="AN315" s="159"/>
      <c r="AO315" s="159"/>
      <c r="AP315" s="159"/>
      <c r="AQ315" s="159"/>
      <c r="AR315" s="159"/>
      <c r="AS315" s="157"/>
      <c r="AT315" s="159"/>
      <c r="AU315" s="159"/>
      <c r="AV315" s="159"/>
      <c r="AW315" s="159"/>
      <c r="AX315" s="159"/>
      <c r="AY315" s="159"/>
    </row>
    <row r="316" spans="1:51" x14ac:dyDescent="0.3">
      <c r="A316" s="154" t="s">
        <v>2233</v>
      </c>
      <c r="B316" s="155" t="s">
        <v>2234</v>
      </c>
      <c r="C316" s="155">
        <v>15</v>
      </c>
      <c r="D316" s="155">
        <v>2</v>
      </c>
      <c r="E316" s="156" t="s">
        <v>541</v>
      </c>
      <c r="F316" s="154"/>
      <c r="G316" s="154"/>
      <c r="H316" s="154" t="s">
        <v>2235</v>
      </c>
      <c r="I316" s="154" t="s">
        <v>2235</v>
      </c>
      <c r="J316" s="154" t="s">
        <v>2235</v>
      </c>
      <c r="K316" s="154" t="s">
        <v>2235</v>
      </c>
      <c r="L316" s="154" t="s">
        <v>2235</v>
      </c>
      <c r="M316" s="154" t="s">
        <v>2235</v>
      </c>
      <c r="N316" s="154" t="s">
        <v>2235</v>
      </c>
      <c r="O316" s="154" t="s">
        <v>2235</v>
      </c>
      <c r="P316" s="154" t="s">
        <v>2235</v>
      </c>
      <c r="Q316" s="154" t="s">
        <v>2235</v>
      </c>
      <c r="R316" s="154" t="s">
        <v>2236</v>
      </c>
      <c r="S316" s="157"/>
      <c r="T316" s="158" t="s">
        <v>2237</v>
      </c>
      <c r="U316" s="158" t="s">
        <v>2237</v>
      </c>
      <c r="V316" s="158" t="s">
        <v>2237</v>
      </c>
      <c r="W316" s="158" t="s">
        <v>2237</v>
      </c>
      <c r="X316" s="158" t="s">
        <v>2237</v>
      </c>
      <c r="Y316" s="158" t="s">
        <v>2237</v>
      </c>
      <c r="Z316" s="158" t="s">
        <v>2237</v>
      </c>
      <c r="AA316" s="158" t="s">
        <v>2237</v>
      </c>
      <c r="AB316" s="158"/>
      <c r="AC316" s="158"/>
      <c r="AD316" s="158"/>
      <c r="AE316" s="158"/>
      <c r="AF316" s="157"/>
      <c r="AG316" s="158"/>
      <c r="AH316" s="158"/>
      <c r="AI316" s="158"/>
      <c r="AJ316" s="158"/>
      <c r="AK316" s="158"/>
      <c r="AL316" s="158"/>
      <c r="AM316" s="158"/>
      <c r="AN316" s="158"/>
      <c r="AO316" s="158"/>
      <c r="AP316" s="158"/>
      <c r="AQ316" s="158"/>
      <c r="AR316" s="158"/>
      <c r="AS316" s="157"/>
      <c r="AT316" s="158"/>
      <c r="AU316" s="158"/>
      <c r="AV316" s="158"/>
      <c r="AW316" s="158"/>
      <c r="AX316" s="158"/>
      <c r="AY316" s="158"/>
    </row>
    <row r="317" spans="1:51" x14ac:dyDescent="0.3">
      <c r="A317" s="184" t="s">
        <v>2238</v>
      </c>
      <c r="B317" s="155" t="s">
        <v>2239</v>
      </c>
      <c r="C317" s="155"/>
      <c r="D317" s="155"/>
      <c r="E317" s="156"/>
      <c r="F317" s="154"/>
      <c r="G317" s="154"/>
      <c r="H317" s="154"/>
      <c r="I317" s="154"/>
      <c r="J317" s="154"/>
      <c r="K317" s="154"/>
      <c r="L317" s="154"/>
      <c r="M317" s="158"/>
      <c r="N317" s="158"/>
      <c r="O317" s="158"/>
      <c r="P317" s="158"/>
      <c r="Q317" s="158"/>
      <c r="R317" s="158"/>
      <c r="S317" s="157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7"/>
      <c r="AG317" s="158"/>
      <c r="AH317" s="158"/>
      <c r="AI317" s="158"/>
      <c r="AJ317" s="158"/>
      <c r="AK317" s="158"/>
      <c r="AL317" s="158"/>
      <c r="AM317" s="158"/>
      <c r="AN317" s="158"/>
      <c r="AO317" s="158"/>
      <c r="AP317" s="158"/>
      <c r="AQ317" s="158"/>
      <c r="AR317" s="158"/>
      <c r="AS317" s="157"/>
      <c r="AT317" s="158"/>
      <c r="AU317" s="158"/>
      <c r="AV317" s="158"/>
      <c r="AW317" s="158"/>
      <c r="AX317" s="158"/>
      <c r="AY317" s="158"/>
    </row>
    <row r="318" spans="1:51" x14ac:dyDescent="0.3">
      <c r="A318" s="154" t="s">
        <v>2240</v>
      </c>
      <c r="B318" s="155" t="s">
        <v>2241</v>
      </c>
      <c r="C318" s="155">
        <v>15</v>
      </c>
      <c r="D318" s="155">
        <v>12</v>
      </c>
      <c r="E318" s="156"/>
      <c r="F318" s="154" t="s">
        <v>2242</v>
      </c>
      <c r="G318" s="154" t="s">
        <v>2242</v>
      </c>
      <c r="H318" s="154" t="s">
        <v>2242</v>
      </c>
      <c r="I318" s="154" t="s">
        <v>2242</v>
      </c>
      <c r="J318" s="154" t="s">
        <v>2242</v>
      </c>
      <c r="K318" s="154" t="s">
        <v>2242</v>
      </c>
      <c r="L318" s="154" t="s">
        <v>2243</v>
      </c>
      <c r="M318" s="154" t="s">
        <v>2243</v>
      </c>
      <c r="N318" s="154" t="s">
        <v>2243</v>
      </c>
      <c r="O318" s="154" t="s">
        <v>2243</v>
      </c>
      <c r="P318" s="154" t="s">
        <v>2243</v>
      </c>
      <c r="Q318" s="154" t="s">
        <v>2243</v>
      </c>
      <c r="R318" s="158" t="s">
        <v>546</v>
      </c>
      <c r="S318" s="157"/>
      <c r="T318" s="158" t="s">
        <v>2244</v>
      </c>
      <c r="U318" s="158" t="s">
        <v>2244</v>
      </c>
      <c r="V318" s="158" t="s">
        <v>2244</v>
      </c>
      <c r="W318" s="158" t="s">
        <v>2244</v>
      </c>
      <c r="X318" s="158" t="s">
        <v>2244</v>
      </c>
      <c r="Y318" s="158" t="s">
        <v>2244</v>
      </c>
      <c r="Z318" s="158" t="s">
        <v>2245</v>
      </c>
      <c r="AA318" s="158" t="s">
        <v>2245</v>
      </c>
      <c r="AB318" s="158" t="s">
        <v>2245</v>
      </c>
      <c r="AC318" s="158" t="s">
        <v>2245</v>
      </c>
      <c r="AD318" s="158" t="s">
        <v>2245</v>
      </c>
      <c r="AE318" s="158" t="s">
        <v>2245</v>
      </c>
      <c r="AF318" s="157"/>
      <c r="AG318" s="158" t="s">
        <v>2246</v>
      </c>
      <c r="AH318" s="158" t="s">
        <v>2246</v>
      </c>
      <c r="AI318" s="158" t="s">
        <v>2246</v>
      </c>
      <c r="AJ318" s="158" t="s">
        <v>2246</v>
      </c>
      <c r="AK318" s="158" t="s">
        <v>2246</v>
      </c>
      <c r="AL318" s="158" t="s">
        <v>2246</v>
      </c>
      <c r="AM318" s="158"/>
      <c r="AN318" s="158"/>
      <c r="AO318" s="158"/>
      <c r="AP318" s="158"/>
      <c r="AQ318" s="158"/>
      <c r="AR318" s="158"/>
      <c r="AS318" s="157"/>
      <c r="AT318" s="158"/>
      <c r="AU318" s="158"/>
      <c r="AV318" s="158"/>
      <c r="AW318" s="158"/>
      <c r="AX318" s="158"/>
      <c r="AY318" s="158"/>
    </row>
    <row r="319" spans="1:51" x14ac:dyDescent="0.3">
      <c r="A319" s="184" t="s">
        <v>2247</v>
      </c>
      <c r="B319" s="155" t="s">
        <v>2248</v>
      </c>
      <c r="C319" s="155"/>
      <c r="D319" s="155"/>
      <c r="E319" s="156"/>
      <c r="F319" s="154" t="s">
        <v>2249</v>
      </c>
      <c r="G319" s="154" t="s">
        <v>2249</v>
      </c>
      <c r="H319" s="154" t="s">
        <v>2249</v>
      </c>
      <c r="I319" s="154" t="s">
        <v>2249</v>
      </c>
      <c r="J319" s="154" t="s">
        <v>2249</v>
      </c>
      <c r="K319" s="154" t="s">
        <v>2249</v>
      </c>
      <c r="L319" s="154" t="s">
        <v>2249</v>
      </c>
      <c r="M319" s="154" t="s">
        <v>2249</v>
      </c>
      <c r="N319" s="154" t="s">
        <v>2249</v>
      </c>
      <c r="O319" s="154" t="s">
        <v>2249</v>
      </c>
      <c r="P319" s="154" t="s">
        <v>2249</v>
      </c>
      <c r="Q319" s="154" t="s">
        <v>2249</v>
      </c>
      <c r="R319" s="158"/>
      <c r="S319" s="157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7"/>
      <c r="AG319" s="158"/>
      <c r="AH319" s="158"/>
      <c r="AI319" s="158"/>
      <c r="AJ319" s="158"/>
      <c r="AK319" s="158"/>
      <c r="AL319" s="158"/>
      <c r="AM319" s="158"/>
      <c r="AN319" s="158"/>
      <c r="AO319" s="158"/>
      <c r="AP319" s="158"/>
      <c r="AQ319" s="158"/>
      <c r="AR319" s="158"/>
      <c r="AS319" s="157"/>
      <c r="AT319" s="158"/>
      <c r="AU319" s="158"/>
      <c r="AV319" s="158"/>
      <c r="AW319" s="158"/>
      <c r="AX319" s="158"/>
      <c r="AY319" s="158"/>
    </row>
    <row r="320" spans="1:51" x14ac:dyDescent="0.3">
      <c r="A320" s="154" t="s">
        <v>2250</v>
      </c>
      <c r="B320" s="155" t="s">
        <v>391</v>
      </c>
      <c r="C320" s="155">
        <v>15</v>
      </c>
      <c r="D320" s="155">
        <v>8</v>
      </c>
      <c r="E320" s="156" t="s">
        <v>541</v>
      </c>
      <c r="F320" s="154" t="s">
        <v>2251</v>
      </c>
      <c r="G320" s="154" t="s">
        <v>2251</v>
      </c>
      <c r="H320" s="154" t="s">
        <v>2251</v>
      </c>
      <c r="I320" s="154" t="s">
        <v>2251</v>
      </c>
      <c r="J320" s="154" t="s">
        <v>2251</v>
      </c>
      <c r="K320" s="154" t="s">
        <v>2251</v>
      </c>
      <c r="L320" s="154" t="s">
        <v>2251</v>
      </c>
      <c r="M320" s="158" t="s">
        <v>2251</v>
      </c>
      <c r="N320" s="158" t="s">
        <v>2251</v>
      </c>
      <c r="O320" s="158" t="s">
        <v>2252</v>
      </c>
      <c r="P320" s="158" t="s">
        <v>2252</v>
      </c>
      <c r="Q320" s="158" t="s">
        <v>2252</v>
      </c>
      <c r="R320" s="158" t="s">
        <v>546</v>
      </c>
      <c r="S320" s="157"/>
      <c r="T320" s="158" t="s">
        <v>2252</v>
      </c>
      <c r="U320" s="158" t="s">
        <v>2252</v>
      </c>
      <c r="V320" s="158" t="s">
        <v>2252</v>
      </c>
      <c r="W320" s="158" t="s">
        <v>2252</v>
      </c>
      <c r="X320" s="158" t="s">
        <v>2252</v>
      </c>
      <c r="Y320" s="158" t="s">
        <v>2252</v>
      </c>
      <c r="Z320" s="158" t="s">
        <v>2253</v>
      </c>
      <c r="AA320" s="158" t="s">
        <v>2253</v>
      </c>
      <c r="AB320" s="158" t="s">
        <v>2253</v>
      </c>
      <c r="AC320" s="158" t="s">
        <v>2254</v>
      </c>
      <c r="AD320" s="158" t="s">
        <v>2255</v>
      </c>
      <c r="AE320" s="158" t="s">
        <v>2256</v>
      </c>
      <c r="AF320" s="157"/>
      <c r="AG320" s="158" t="s">
        <v>297</v>
      </c>
      <c r="AH320" s="158" t="s">
        <v>452</v>
      </c>
      <c r="AI320" s="158"/>
      <c r="AJ320" s="158"/>
      <c r="AK320" s="158"/>
      <c r="AL320" s="158"/>
      <c r="AM320" s="158"/>
      <c r="AN320" s="158"/>
      <c r="AO320" s="158"/>
      <c r="AP320" s="158"/>
      <c r="AQ320" s="158"/>
      <c r="AR320" s="158"/>
      <c r="AS320" s="157"/>
      <c r="AT320" s="158"/>
      <c r="AU320" s="158"/>
      <c r="AV320" s="158"/>
      <c r="AW320" s="158"/>
      <c r="AX320" s="158"/>
      <c r="AY320" s="158"/>
    </row>
    <row r="321" spans="1:51" x14ac:dyDescent="0.3">
      <c r="A321" s="154" t="s">
        <v>2257</v>
      </c>
      <c r="B321" s="155" t="s">
        <v>2258</v>
      </c>
      <c r="C321" s="155">
        <v>15</v>
      </c>
      <c r="D321" s="155">
        <v>6</v>
      </c>
      <c r="E321" s="156"/>
      <c r="F321" s="154" t="s">
        <v>2259</v>
      </c>
      <c r="G321" s="154" t="s">
        <v>2260</v>
      </c>
      <c r="H321" s="154" t="s">
        <v>2260</v>
      </c>
      <c r="I321" s="154" t="s">
        <v>2260</v>
      </c>
      <c r="J321" s="154" t="s">
        <v>2260</v>
      </c>
      <c r="K321" s="154" t="s">
        <v>2260</v>
      </c>
      <c r="L321" s="154" t="s">
        <v>2260</v>
      </c>
      <c r="M321" s="154" t="s">
        <v>2260</v>
      </c>
      <c r="N321" s="154" t="s">
        <v>2260</v>
      </c>
      <c r="O321" s="154" t="s">
        <v>2260</v>
      </c>
      <c r="P321" s="154" t="s">
        <v>2260</v>
      </c>
      <c r="Q321" s="154" t="s">
        <v>2260</v>
      </c>
      <c r="R321" s="158" t="s">
        <v>833</v>
      </c>
      <c r="S321" s="157"/>
      <c r="T321" s="153" t="s">
        <v>2260</v>
      </c>
      <c r="U321" s="158" t="s">
        <v>2261</v>
      </c>
      <c r="V321" s="158" t="s">
        <v>2261</v>
      </c>
      <c r="W321" s="158" t="s">
        <v>2261</v>
      </c>
      <c r="X321" s="158" t="s">
        <v>2261</v>
      </c>
      <c r="Y321" s="158" t="s">
        <v>2261</v>
      </c>
      <c r="Z321" s="158" t="s">
        <v>2261</v>
      </c>
      <c r="AA321" s="158" t="s">
        <v>2261</v>
      </c>
      <c r="AB321" s="158" t="s">
        <v>2261</v>
      </c>
      <c r="AC321" s="158" t="s">
        <v>2261</v>
      </c>
      <c r="AD321" s="158" t="s">
        <v>2261</v>
      </c>
      <c r="AE321" s="158" t="s">
        <v>2261</v>
      </c>
      <c r="AF321" s="157"/>
      <c r="AG321" s="158"/>
      <c r="AH321" s="158"/>
      <c r="AI321" s="158"/>
      <c r="AJ321" s="158"/>
      <c r="AK321" s="158"/>
      <c r="AL321" s="158"/>
      <c r="AM321" s="158"/>
      <c r="AN321" s="158"/>
      <c r="AO321" s="158"/>
      <c r="AP321" s="158"/>
      <c r="AQ321" s="158"/>
      <c r="AR321" s="158"/>
      <c r="AS321" s="157"/>
      <c r="AT321" s="158"/>
      <c r="AU321" s="158"/>
      <c r="AV321" s="158"/>
      <c r="AW321" s="158"/>
      <c r="AX321" s="158"/>
      <c r="AY321" s="158"/>
    </row>
    <row r="322" spans="1:51" x14ac:dyDescent="0.3">
      <c r="A322" s="184" t="s">
        <v>2262</v>
      </c>
      <c r="B322" s="155" t="s">
        <v>2263</v>
      </c>
      <c r="C322" s="155"/>
      <c r="D322" s="155"/>
      <c r="E322" s="156"/>
      <c r="F322" s="168" t="s">
        <v>2264</v>
      </c>
      <c r="G322" s="168" t="s">
        <v>2264</v>
      </c>
      <c r="H322" s="168" t="s">
        <v>2264</v>
      </c>
      <c r="I322" s="168" t="s">
        <v>2264</v>
      </c>
      <c r="J322" s="168" t="s">
        <v>2264</v>
      </c>
      <c r="K322" s="168" t="s">
        <v>2264</v>
      </c>
      <c r="L322" s="168" t="s">
        <v>2264</v>
      </c>
      <c r="M322" s="164" t="s">
        <v>2264</v>
      </c>
      <c r="N322" s="164" t="s">
        <v>2264</v>
      </c>
      <c r="O322" s="164" t="s">
        <v>2264</v>
      </c>
      <c r="P322" s="164" t="s">
        <v>2264</v>
      </c>
      <c r="Q322" s="164" t="s">
        <v>2264</v>
      </c>
      <c r="R322" s="164" t="s">
        <v>1335</v>
      </c>
      <c r="S322" s="157"/>
      <c r="T322" s="164" t="s">
        <v>2264</v>
      </c>
      <c r="U322" s="164" t="s">
        <v>2264</v>
      </c>
      <c r="V322" s="164" t="s">
        <v>2264</v>
      </c>
      <c r="W322" s="164" t="s">
        <v>2264</v>
      </c>
      <c r="X322" s="158"/>
      <c r="Y322" s="158"/>
      <c r="Z322" s="158"/>
      <c r="AA322" s="158"/>
      <c r="AB322" s="158"/>
      <c r="AC322" s="158"/>
      <c r="AD322" s="158"/>
      <c r="AE322" s="158"/>
      <c r="AF322" s="157"/>
      <c r="AG322" s="158"/>
      <c r="AH322" s="158"/>
      <c r="AI322" s="158"/>
      <c r="AJ322" s="158"/>
      <c r="AK322" s="158"/>
      <c r="AL322" s="158"/>
      <c r="AM322" s="158"/>
      <c r="AN322" s="158"/>
      <c r="AO322" s="158"/>
      <c r="AP322" s="158"/>
      <c r="AQ322" s="158"/>
      <c r="AR322" s="158"/>
      <c r="AS322" s="157"/>
      <c r="AT322" s="158"/>
      <c r="AU322" s="158"/>
      <c r="AV322" s="158"/>
      <c r="AW322" s="158"/>
      <c r="AX322" s="158"/>
      <c r="AY322" s="158"/>
    </row>
    <row r="323" spans="1:51" x14ac:dyDescent="0.3">
      <c r="A323" s="154" t="s">
        <v>2265</v>
      </c>
      <c r="B323" s="155" t="s">
        <v>2266</v>
      </c>
      <c r="C323" s="155">
        <v>15</v>
      </c>
      <c r="D323" s="155">
        <v>10</v>
      </c>
      <c r="E323" s="156"/>
      <c r="F323" s="168" t="s">
        <v>2267</v>
      </c>
      <c r="G323" s="168" t="s">
        <v>2267</v>
      </c>
      <c r="H323" s="168" t="s">
        <v>2267</v>
      </c>
      <c r="I323" s="168" t="s">
        <v>2267</v>
      </c>
      <c r="J323" s="168" t="s">
        <v>2267</v>
      </c>
      <c r="K323" s="168" t="s">
        <v>2267</v>
      </c>
      <c r="L323" s="168" t="s">
        <v>2267</v>
      </c>
      <c r="M323" s="164" t="s">
        <v>2267</v>
      </c>
      <c r="N323" s="164" t="s">
        <v>2267</v>
      </c>
      <c r="O323" s="164" t="s">
        <v>2267</v>
      </c>
      <c r="P323" s="164" t="s">
        <v>2267</v>
      </c>
      <c r="Q323" s="164" t="s">
        <v>2267</v>
      </c>
      <c r="R323" s="164" t="s">
        <v>1335</v>
      </c>
      <c r="S323" s="157"/>
      <c r="T323" s="158" t="s">
        <v>2267</v>
      </c>
      <c r="U323" s="158" t="s">
        <v>2267</v>
      </c>
      <c r="V323" s="158" t="s">
        <v>2267</v>
      </c>
      <c r="W323" s="158" t="s">
        <v>2267</v>
      </c>
      <c r="X323" s="158" t="s">
        <v>2268</v>
      </c>
      <c r="Y323" s="158" t="s">
        <v>2268</v>
      </c>
      <c r="Z323" s="158" t="s">
        <v>2268</v>
      </c>
      <c r="AA323" s="158" t="s">
        <v>2268</v>
      </c>
      <c r="AB323" s="158" t="s">
        <v>2268</v>
      </c>
      <c r="AC323" s="158" t="s">
        <v>2268</v>
      </c>
      <c r="AD323" s="158" t="s">
        <v>2268</v>
      </c>
      <c r="AE323" s="158" t="s">
        <v>2268</v>
      </c>
      <c r="AF323" s="157"/>
      <c r="AG323" s="158" t="s">
        <v>2268</v>
      </c>
      <c r="AH323" s="158" t="s">
        <v>2268</v>
      </c>
      <c r="AI323" s="158" t="s">
        <v>2268</v>
      </c>
      <c r="AJ323" s="158" t="s">
        <v>2268</v>
      </c>
      <c r="AK323" s="158"/>
      <c r="AL323" s="158"/>
      <c r="AM323" s="158"/>
      <c r="AN323" s="158"/>
      <c r="AO323" s="158"/>
      <c r="AP323" s="158"/>
      <c r="AQ323" s="158"/>
      <c r="AR323" s="158"/>
      <c r="AS323" s="157"/>
      <c r="AT323" s="158"/>
      <c r="AU323" s="158"/>
      <c r="AV323" s="158"/>
      <c r="AW323" s="158"/>
      <c r="AX323" s="158"/>
      <c r="AY323" s="158"/>
    </row>
    <row r="324" spans="1:51" x14ac:dyDescent="0.3">
      <c r="A324" s="184" t="s">
        <v>2269</v>
      </c>
      <c r="B324" s="155" t="s">
        <v>2270</v>
      </c>
      <c r="C324" s="155"/>
      <c r="D324" s="155"/>
      <c r="E324" s="156" t="s">
        <v>541</v>
      </c>
      <c r="F324" s="154" t="s">
        <v>2271</v>
      </c>
      <c r="G324" s="154" t="s">
        <v>2271</v>
      </c>
      <c r="H324" s="154"/>
      <c r="I324" s="154"/>
      <c r="J324" s="154"/>
      <c r="K324" s="154"/>
      <c r="L324" s="154"/>
      <c r="M324" s="158"/>
      <c r="N324" s="158"/>
      <c r="O324" s="158"/>
      <c r="P324" s="158"/>
      <c r="Q324" s="158"/>
      <c r="R324" s="158"/>
      <c r="S324" s="157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7"/>
      <c r="AG324" s="158"/>
      <c r="AH324" s="158"/>
      <c r="AI324" s="158"/>
      <c r="AJ324" s="158"/>
      <c r="AK324" s="158"/>
      <c r="AL324" s="158"/>
      <c r="AM324" s="158"/>
      <c r="AN324" s="158"/>
      <c r="AO324" s="158"/>
      <c r="AP324" s="158"/>
      <c r="AQ324" s="158"/>
      <c r="AR324" s="158"/>
      <c r="AS324" s="157"/>
      <c r="AT324" s="158"/>
      <c r="AU324" s="158"/>
      <c r="AV324" s="158"/>
      <c r="AW324" s="158"/>
      <c r="AX324" s="158"/>
      <c r="AY324" s="158"/>
    </row>
    <row r="325" spans="1:51" x14ac:dyDescent="0.3">
      <c r="A325" s="154" t="s">
        <v>2272</v>
      </c>
      <c r="B325" s="155" t="s">
        <v>2273</v>
      </c>
      <c r="C325" s="155">
        <v>16</v>
      </c>
      <c r="D325" s="155">
        <v>1</v>
      </c>
      <c r="E325" s="156" t="s">
        <v>541</v>
      </c>
      <c r="F325" s="154" t="s">
        <v>2274</v>
      </c>
      <c r="G325" s="154" t="s">
        <v>2275</v>
      </c>
      <c r="H325" s="154" t="s">
        <v>2275</v>
      </c>
      <c r="I325" s="154" t="s">
        <v>2275</v>
      </c>
      <c r="J325" s="154" t="s">
        <v>2276</v>
      </c>
      <c r="K325" s="154" t="s">
        <v>2276</v>
      </c>
      <c r="L325" s="154" t="s">
        <v>2276</v>
      </c>
      <c r="M325" s="154" t="s">
        <v>2276</v>
      </c>
      <c r="N325" s="154" t="s">
        <v>2276</v>
      </c>
      <c r="O325" s="154" t="s">
        <v>2276</v>
      </c>
      <c r="P325" s="158" t="s">
        <v>2277</v>
      </c>
      <c r="Q325" s="158" t="s">
        <v>2277</v>
      </c>
      <c r="R325" s="158" t="s">
        <v>1335</v>
      </c>
      <c r="S325" s="157"/>
      <c r="T325" s="158" t="s">
        <v>2277</v>
      </c>
      <c r="U325" s="158" t="s">
        <v>2277</v>
      </c>
      <c r="V325" s="158" t="s">
        <v>2277</v>
      </c>
      <c r="W325" s="158" t="s">
        <v>2277</v>
      </c>
      <c r="X325" s="158" t="s">
        <v>2278</v>
      </c>
      <c r="Y325" s="158" t="s">
        <v>2278</v>
      </c>
      <c r="Z325" s="158" t="s">
        <v>2278</v>
      </c>
      <c r="AA325" s="158" t="s">
        <v>2278</v>
      </c>
      <c r="AB325" s="158" t="s">
        <v>2278</v>
      </c>
      <c r="AC325" s="158" t="s">
        <v>2279</v>
      </c>
      <c r="AD325" s="158" t="s">
        <v>2279</v>
      </c>
      <c r="AE325" s="158" t="s">
        <v>2279</v>
      </c>
      <c r="AF325" s="157"/>
      <c r="AG325" s="158" t="s">
        <v>2279</v>
      </c>
      <c r="AH325" s="158" t="s">
        <v>2279</v>
      </c>
      <c r="AI325" s="158" t="s">
        <v>2280</v>
      </c>
      <c r="AJ325" s="158" t="s">
        <v>2280</v>
      </c>
      <c r="AK325" s="158" t="s">
        <v>2280</v>
      </c>
      <c r="AL325" s="158" t="s">
        <v>2280</v>
      </c>
      <c r="AM325" s="158" t="s">
        <v>2280</v>
      </c>
      <c r="AN325" s="158"/>
      <c r="AO325" s="158"/>
      <c r="AP325" s="158"/>
      <c r="AQ325" s="158"/>
      <c r="AR325" s="158"/>
      <c r="AS325" s="157"/>
      <c r="AT325" s="158"/>
      <c r="AU325" s="158"/>
      <c r="AV325" s="158"/>
      <c r="AW325" s="158"/>
      <c r="AX325" s="158"/>
      <c r="AY325" s="158"/>
    </row>
    <row r="326" spans="1:51" x14ac:dyDescent="0.3">
      <c r="A326" s="154" t="s">
        <v>2281</v>
      </c>
      <c r="B326" s="155" t="s">
        <v>54</v>
      </c>
      <c r="C326" s="155">
        <v>15</v>
      </c>
      <c r="D326" s="155">
        <v>8</v>
      </c>
      <c r="E326" s="156"/>
      <c r="F326" s="154"/>
      <c r="G326" s="154"/>
      <c r="H326" s="154"/>
      <c r="I326" s="154"/>
      <c r="J326" s="154"/>
      <c r="K326" s="154"/>
      <c r="L326" s="154"/>
      <c r="M326" s="158"/>
      <c r="N326" s="158"/>
      <c r="O326" s="158"/>
      <c r="P326" s="158" t="s">
        <v>2282</v>
      </c>
      <c r="Q326" s="158" t="s">
        <v>2283</v>
      </c>
      <c r="R326" s="158"/>
      <c r="S326" s="157"/>
      <c r="T326" s="158" t="s">
        <v>2284</v>
      </c>
      <c r="U326" s="158" t="s">
        <v>2285</v>
      </c>
      <c r="V326" s="158" t="s">
        <v>2286</v>
      </c>
      <c r="W326" s="158" t="s">
        <v>2287</v>
      </c>
      <c r="X326" s="158" t="s">
        <v>2288</v>
      </c>
      <c r="Y326" s="158" t="s">
        <v>2289</v>
      </c>
      <c r="Z326" s="158" t="s">
        <v>2290</v>
      </c>
      <c r="AA326" s="158" t="s">
        <v>2291</v>
      </c>
      <c r="AB326" s="158" t="s">
        <v>2292</v>
      </c>
      <c r="AC326" s="158" t="s">
        <v>2293</v>
      </c>
      <c r="AD326" s="158" t="s">
        <v>2294</v>
      </c>
      <c r="AE326" s="158" t="s">
        <v>2295</v>
      </c>
      <c r="AF326" s="157"/>
      <c r="AG326" s="158" t="s">
        <v>430</v>
      </c>
      <c r="AH326" s="47" t="s">
        <v>2581</v>
      </c>
      <c r="AI326" s="158"/>
      <c r="AJ326" s="158"/>
      <c r="AK326" s="158"/>
      <c r="AL326" s="158"/>
      <c r="AM326" s="158"/>
      <c r="AN326" s="158"/>
      <c r="AO326" s="158"/>
      <c r="AP326" s="158"/>
      <c r="AQ326" s="158"/>
      <c r="AR326" s="158"/>
      <c r="AS326" s="157"/>
      <c r="AT326" s="158"/>
      <c r="AU326" s="158"/>
      <c r="AV326" s="158"/>
      <c r="AW326" s="158"/>
      <c r="AX326" s="158"/>
      <c r="AY326" s="158"/>
    </row>
    <row r="327" spans="1:51" x14ac:dyDescent="0.3">
      <c r="A327" s="154" t="s">
        <v>2296</v>
      </c>
      <c r="B327" s="155" t="s">
        <v>2297</v>
      </c>
      <c r="C327" s="155">
        <v>15</v>
      </c>
      <c r="D327" s="155">
        <v>6</v>
      </c>
      <c r="E327" s="156"/>
      <c r="F327" s="158" t="s">
        <v>2298</v>
      </c>
      <c r="G327" s="158" t="s">
        <v>2298</v>
      </c>
      <c r="H327" s="158" t="s">
        <v>2298</v>
      </c>
      <c r="I327" s="158" t="s">
        <v>2298</v>
      </c>
      <c r="J327" s="158" t="s">
        <v>2298</v>
      </c>
      <c r="K327" s="158" t="s">
        <v>2298</v>
      </c>
      <c r="L327" s="158" t="s">
        <v>2298</v>
      </c>
      <c r="M327" s="158" t="s">
        <v>2298</v>
      </c>
      <c r="N327" s="158" t="s">
        <v>2298</v>
      </c>
      <c r="O327" s="158" t="s">
        <v>2298</v>
      </c>
      <c r="P327" s="158" t="s">
        <v>2298</v>
      </c>
      <c r="Q327" s="158" t="s">
        <v>2298</v>
      </c>
      <c r="R327" s="158"/>
      <c r="S327" s="157"/>
      <c r="T327" s="158" t="s">
        <v>2299</v>
      </c>
      <c r="U327" s="158" t="s">
        <v>2299</v>
      </c>
      <c r="V327" s="158" t="s">
        <v>2299</v>
      </c>
      <c r="W327" s="158" t="s">
        <v>2299</v>
      </c>
      <c r="X327" s="158" t="s">
        <v>2299</v>
      </c>
      <c r="Y327" s="158" t="s">
        <v>2299</v>
      </c>
      <c r="Z327" s="158" t="s">
        <v>2299</v>
      </c>
      <c r="AA327" s="158" t="s">
        <v>2299</v>
      </c>
      <c r="AB327" s="158" t="s">
        <v>2299</v>
      </c>
      <c r="AC327" s="158" t="s">
        <v>2299</v>
      </c>
      <c r="AD327" s="158" t="s">
        <v>2299</v>
      </c>
      <c r="AE327" s="158" t="s">
        <v>2299</v>
      </c>
      <c r="AF327" s="157"/>
      <c r="AG327" s="158"/>
      <c r="AH327" s="158"/>
      <c r="AI327" s="158"/>
      <c r="AJ327" s="158"/>
      <c r="AK327" s="158"/>
      <c r="AL327" s="158"/>
      <c r="AM327" s="158"/>
      <c r="AN327" s="158"/>
      <c r="AO327" s="158"/>
      <c r="AP327" s="158"/>
      <c r="AQ327" s="158"/>
      <c r="AR327" s="158"/>
      <c r="AS327" s="157"/>
      <c r="AT327" s="158"/>
      <c r="AU327" s="158"/>
      <c r="AV327" s="158"/>
      <c r="AW327" s="158"/>
      <c r="AX327" s="158"/>
      <c r="AY327" s="158"/>
    </row>
    <row r="328" spans="1:51" x14ac:dyDescent="0.3">
      <c r="A328" s="154" t="s">
        <v>2300</v>
      </c>
      <c r="B328" s="155" t="s">
        <v>2301</v>
      </c>
      <c r="C328" s="155">
        <v>15</v>
      </c>
      <c r="D328" s="155">
        <v>12</v>
      </c>
      <c r="E328" s="156" t="s">
        <v>541</v>
      </c>
      <c r="F328" s="158" t="s">
        <v>2302</v>
      </c>
      <c r="G328" s="158" t="s">
        <v>2302</v>
      </c>
      <c r="H328" s="158" t="s">
        <v>2302</v>
      </c>
      <c r="I328" s="158" t="s">
        <v>2302</v>
      </c>
      <c r="J328" s="158" t="s">
        <v>2302</v>
      </c>
      <c r="K328" s="158" t="s">
        <v>2303</v>
      </c>
      <c r="L328" s="158" t="s">
        <v>2303</v>
      </c>
      <c r="M328" s="158" t="s">
        <v>2303</v>
      </c>
      <c r="N328" s="158" t="s">
        <v>2303</v>
      </c>
      <c r="O328" s="158" t="s">
        <v>2303</v>
      </c>
      <c r="P328" s="158" t="s">
        <v>2304</v>
      </c>
      <c r="Q328" s="158" t="s">
        <v>2304</v>
      </c>
      <c r="R328" s="158" t="s">
        <v>2305</v>
      </c>
      <c r="S328" s="157"/>
      <c r="T328" s="158" t="s">
        <v>2304</v>
      </c>
      <c r="U328" s="158" t="s">
        <v>2304</v>
      </c>
      <c r="V328" s="158" t="s">
        <v>2304</v>
      </c>
      <c r="W328" s="158" t="s">
        <v>2304</v>
      </c>
      <c r="X328" s="158" t="s">
        <v>2304</v>
      </c>
      <c r="Y328" s="158" t="s">
        <v>2304</v>
      </c>
      <c r="Z328" s="158" t="s">
        <v>2304</v>
      </c>
      <c r="AA328" s="158" t="s">
        <v>2304</v>
      </c>
      <c r="AB328" s="158" t="s">
        <v>2306</v>
      </c>
      <c r="AC328" s="158" t="s">
        <v>2306</v>
      </c>
      <c r="AD328" s="158" t="s">
        <v>2306</v>
      </c>
      <c r="AE328" s="158" t="s">
        <v>2306</v>
      </c>
      <c r="AF328" s="157"/>
      <c r="AG328" s="158" t="s">
        <v>2306</v>
      </c>
      <c r="AH328" s="158" t="s">
        <v>2306</v>
      </c>
      <c r="AI328" s="158" t="s">
        <v>2306</v>
      </c>
      <c r="AJ328" s="158" t="s">
        <v>2306</v>
      </c>
      <c r="AK328" s="158" t="s">
        <v>2306</v>
      </c>
      <c r="AL328" s="158" t="s">
        <v>2306</v>
      </c>
      <c r="AM328" s="158"/>
      <c r="AN328" s="158"/>
      <c r="AO328" s="158"/>
      <c r="AP328" s="158"/>
      <c r="AQ328" s="158"/>
      <c r="AR328" s="158"/>
      <c r="AS328" s="157"/>
      <c r="AT328" s="158"/>
      <c r="AU328" s="158"/>
      <c r="AV328" s="158"/>
      <c r="AW328" s="158"/>
      <c r="AX328" s="158"/>
      <c r="AY328" s="158"/>
    </row>
    <row r="329" spans="1:51" x14ac:dyDescent="0.3">
      <c r="A329" s="154" t="s">
        <v>2307</v>
      </c>
      <c r="B329" s="155" t="s">
        <v>435</v>
      </c>
      <c r="C329" s="155">
        <v>15</v>
      </c>
      <c r="D329" s="155">
        <v>12</v>
      </c>
      <c r="E329" s="156"/>
      <c r="F329" s="158" t="s">
        <v>2308</v>
      </c>
      <c r="G329" s="158" t="s">
        <v>2308</v>
      </c>
      <c r="H329" s="158" t="s">
        <v>2308</v>
      </c>
      <c r="I329" s="158" t="s">
        <v>2308</v>
      </c>
      <c r="J329" s="158" t="s">
        <v>2308</v>
      </c>
      <c r="K329" s="158" t="s">
        <v>2308</v>
      </c>
      <c r="L329" s="158" t="s">
        <v>2309</v>
      </c>
      <c r="M329" s="158" t="s">
        <v>2309</v>
      </c>
      <c r="N329" s="158" t="s">
        <v>2309</v>
      </c>
      <c r="O329" s="158" t="s">
        <v>2309</v>
      </c>
      <c r="P329" s="158" t="s">
        <v>2309</v>
      </c>
      <c r="Q329" s="158" t="s">
        <v>2309</v>
      </c>
      <c r="R329" s="158" t="s">
        <v>546</v>
      </c>
      <c r="S329" s="157"/>
      <c r="T329" s="158" t="s">
        <v>2310</v>
      </c>
      <c r="U329" s="158" t="s">
        <v>2310</v>
      </c>
      <c r="V329" s="158" t="s">
        <v>2310</v>
      </c>
      <c r="W329" s="158" t="s">
        <v>2310</v>
      </c>
      <c r="X329" s="158" t="s">
        <v>2310</v>
      </c>
      <c r="Y329" s="158" t="s">
        <v>2310</v>
      </c>
      <c r="Z329" s="158" t="s">
        <v>2311</v>
      </c>
      <c r="AA329" s="158" t="s">
        <v>2311</v>
      </c>
      <c r="AB329" s="158" t="s">
        <v>2311</v>
      </c>
      <c r="AC329" s="158" t="s">
        <v>2311</v>
      </c>
      <c r="AD329" s="158" t="s">
        <v>2311</v>
      </c>
      <c r="AE329" s="158" t="s">
        <v>2311</v>
      </c>
      <c r="AF329" s="157"/>
      <c r="AG329" s="158" t="s">
        <v>436</v>
      </c>
      <c r="AH329" s="158" t="s">
        <v>436</v>
      </c>
      <c r="AI329" s="158" t="s">
        <v>436</v>
      </c>
      <c r="AJ329" s="158" t="s">
        <v>436</v>
      </c>
      <c r="AK329" s="158" t="s">
        <v>436</v>
      </c>
      <c r="AL329" s="158" t="s">
        <v>436</v>
      </c>
      <c r="AM329" s="158"/>
      <c r="AN329" s="158"/>
      <c r="AO329" s="158"/>
      <c r="AP329" s="158"/>
      <c r="AQ329" s="158"/>
      <c r="AR329" s="158"/>
      <c r="AS329" s="157"/>
      <c r="AT329" s="158"/>
      <c r="AU329" s="158"/>
      <c r="AV329" s="158"/>
      <c r="AW329" s="158"/>
      <c r="AX329" s="158"/>
      <c r="AY329" s="158"/>
    </row>
    <row r="330" spans="1:51" x14ac:dyDescent="0.3">
      <c r="A330" s="154" t="s">
        <v>2312</v>
      </c>
      <c r="B330" s="155" t="s">
        <v>2313</v>
      </c>
      <c r="C330" s="155">
        <v>15</v>
      </c>
      <c r="D330" s="155">
        <v>12</v>
      </c>
      <c r="E330" s="156"/>
      <c r="F330" s="158" t="s">
        <v>2314</v>
      </c>
      <c r="G330" s="158" t="s">
        <v>2314</v>
      </c>
      <c r="H330" s="158" t="s">
        <v>2314</v>
      </c>
      <c r="I330" s="158" t="s">
        <v>2314</v>
      </c>
      <c r="J330" s="158" t="s">
        <v>2314</v>
      </c>
      <c r="K330" s="158" t="s">
        <v>2314</v>
      </c>
      <c r="L330" s="158" t="s">
        <v>2315</v>
      </c>
      <c r="M330" s="158" t="s">
        <v>2315</v>
      </c>
      <c r="N330" s="158" t="s">
        <v>2315</v>
      </c>
      <c r="O330" s="158" t="s">
        <v>2315</v>
      </c>
      <c r="P330" s="158" t="s">
        <v>2315</v>
      </c>
      <c r="Q330" s="158" t="s">
        <v>2315</v>
      </c>
      <c r="R330" s="158" t="s">
        <v>2316</v>
      </c>
      <c r="S330" s="157"/>
      <c r="T330" s="158" t="s">
        <v>2315</v>
      </c>
      <c r="U330" s="158" t="s">
        <v>2315</v>
      </c>
      <c r="V330" s="158" t="s">
        <v>2315</v>
      </c>
      <c r="W330" s="158" t="s">
        <v>2315</v>
      </c>
      <c r="X330" s="158" t="s">
        <v>2315</v>
      </c>
      <c r="Y330" s="158" t="s">
        <v>2315</v>
      </c>
      <c r="Z330" s="158" t="s">
        <v>2317</v>
      </c>
      <c r="AA330" s="158" t="s">
        <v>2317</v>
      </c>
      <c r="AB330" s="158" t="s">
        <v>2317</v>
      </c>
      <c r="AC330" s="158" t="s">
        <v>2317</v>
      </c>
      <c r="AD330" s="158" t="s">
        <v>2317</v>
      </c>
      <c r="AE330" s="158" t="s">
        <v>2317</v>
      </c>
      <c r="AF330" s="157"/>
      <c r="AG330" s="158" t="s">
        <v>2317</v>
      </c>
      <c r="AH330" s="158" t="s">
        <v>2317</v>
      </c>
      <c r="AI330" s="158" t="s">
        <v>2317</v>
      </c>
      <c r="AJ330" s="158" t="s">
        <v>2317</v>
      </c>
      <c r="AK330" s="158" t="s">
        <v>2317</v>
      </c>
      <c r="AL330" s="158" t="s">
        <v>2317</v>
      </c>
      <c r="AM330" s="158"/>
      <c r="AN330" s="158"/>
      <c r="AO330" s="158"/>
      <c r="AP330" s="158"/>
      <c r="AQ330" s="158"/>
      <c r="AR330" s="158"/>
      <c r="AS330" s="157"/>
      <c r="AT330" s="158"/>
      <c r="AU330" s="158"/>
      <c r="AV330" s="158"/>
      <c r="AW330" s="158"/>
      <c r="AX330" s="158"/>
      <c r="AY330" s="158"/>
    </row>
    <row r="331" spans="1:51" x14ac:dyDescent="0.3">
      <c r="A331" s="154" t="s">
        <v>2318</v>
      </c>
      <c r="B331" s="155" t="s">
        <v>2319</v>
      </c>
      <c r="C331" s="155">
        <v>15</v>
      </c>
      <c r="D331" s="155">
        <v>12</v>
      </c>
      <c r="E331" s="156"/>
      <c r="F331" s="158" t="s">
        <v>2320</v>
      </c>
      <c r="G331" s="158" t="s">
        <v>2320</v>
      </c>
      <c r="H331" s="158" t="s">
        <v>2320</v>
      </c>
      <c r="I331" s="158" t="s">
        <v>2320</v>
      </c>
      <c r="J331" s="158" t="s">
        <v>2320</v>
      </c>
      <c r="K331" s="158" t="s">
        <v>2321</v>
      </c>
      <c r="L331" s="158" t="s">
        <v>2321</v>
      </c>
      <c r="M331" s="158" t="s">
        <v>2321</v>
      </c>
      <c r="N331" s="158" t="s">
        <v>2321</v>
      </c>
      <c r="O331" s="158" t="s">
        <v>2321</v>
      </c>
      <c r="P331" s="158" t="s">
        <v>2321</v>
      </c>
      <c r="Q331" s="158" t="s">
        <v>2321</v>
      </c>
      <c r="R331" s="158" t="s">
        <v>638</v>
      </c>
      <c r="S331" s="157"/>
      <c r="T331" s="158" t="s">
        <v>2321</v>
      </c>
      <c r="U331" s="158" t="s">
        <v>2321</v>
      </c>
      <c r="V331" s="158" t="s">
        <v>2321</v>
      </c>
      <c r="W331" s="158" t="s">
        <v>2321</v>
      </c>
      <c r="X331" s="158" t="s">
        <v>2321</v>
      </c>
      <c r="Y331" s="158" t="s">
        <v>2322</v>
      </c>
      <c r="Z331" s="158" t="s">
        <v>2322</v>
      </c>
      <c r="AA331" s="158" t="s">
        <v>2322</v>
      </c>
      <c r="AB331" s="158" t="s">
        <v>2322</v>
      </c>
      <c r="AC331" s="158" t="s">
        <v>2322</v>
      </c>
      <c r="AD331" s="158" t="s">
        <v>2322</v>
      </c>
      <c r="AE331" s="158" t="s">
        <v>2322</v>
      </c>
      <c r="AF331" s="157"/>
      <c r="AG331" s="158" t="s">
        <v>2322</v>
      </c>
      <c r="AH331" s="158" t="s">
        <v>2322</v>
      </c>
      <c r="AI331" s="158" t="s">
        <v>2322</v>
      </c>
      <c r="AJ331" s="158" t="s">
        <v>2322</v>
      </c>
      <c r="AK331" s="158" t="s">
        <v>2322</v>
      </c>
      <c r="AL331" s="158" t="s">
        <v>2322</v>
      </c>
      <c r="AM331" s="158"/>
      <c r="AN331" s="158"/>
      <c r="AO331" s="158"/>
      <c r="AP331" s="158"/>
      <c r="AQ331" s="158"/>
      <c r="AR331" s="158"/>
      <c r="AS331" s="157"/>
      <c r="AT331" s="158"/>
      <c r="AU331" s="158"/>
      <c r="AV331" s="158"/>
      <c r="AW331" s="158"/>
      <c r="AX331" s="158"/>
      <c r="AY331" s="158"/>
    </row>
    <row r="332" spans="1:51" x14ac:dyDescent="0.3">
      <c r="A332" s="184" t="s">
        <v>2323</v>
      </c>
      <c r="B332" s="155" t="s">
        <v>2324</v>
      </c>
      <c r="C332" s="155"/>
      <c r="D332" s="155"/>
      <c r="E332" s="156" t="s">
        <v>541</v>
      </c>
      <c r="F332" s="158" t="s">
        <v>2325</v>
      </c>
      <c r="G332" s="158" t="s">
        <v>2325</v>
      </c>
      <c r="H332" s="158" t="s">
        <v>2325</v>
      </c>
      <c r="I332" s="158" t="s">
        <v>2325</v>
      </c>
      <c r="J332" s="158" t="s">
        <v>2325</v>
      </c>
      <c r="K332" s="158" t="s">
        <v>2325</v>
      </c>
      <c r="L332" s="158" t="s">
        <v>2325</v>
      </c>
      <c r="M332" s="158" t="s">
        <v>2325</v>
      </c>
      <c r="N332" s="158" t="s">
        <v>2325</v>
      </c>
      <c r="O332" s="158" t="s">
        <v>2325</v>
      </c>
      <c r="P332" s="158" t="s">
        <v>2325</v>
      </c>
      <c r="Q332" s="158" t="s">
        <v>2325</v>
      </c>
      <c r="R332" s="158"/>
      <c r="S332" s="157"/>
      <c r="T332" s="158"/>
      <c r="U332" s="158"/>
      <c r="V332" s="158"/>
      <c r="W332" s="158"/>
      <c r="X332" s="158"/>
      <c r="Y332" s="158"/>
      <c r="Z332" s="158"/>
      <c r="AA332" s="158"/>
      <c r="AB332" s="158"/>
      <c r="AC332" s="158"/>
      <c r="AD332" s="158"/>
      <c r="AE332" s="158"/>
      <c r="AF332" s="157"/>
      <c r="AG332" s="158"/>
      <c r="AH332" s="158"/>
      <c r="AI332" s="158"/>
      <c r="AJ332" s="158"/>
      <c r="AK332" s="158"/>
      <c r="AL332" s="158"/>
      <c r="AM332" s="158"/>
      <c r="AN332" s="158"/>
      <c r="AO332" s="158"/>
      <c r="AP332" s="158"/>
      <c r="AQ332" s="158"/>
      <c r="AR332" s="158"/>
      <c r="AS332" s="157"/>
      <c r="AT332" s="158"/>
      <c r="AU332" s="158"/>
      <c r="AV332" s="158"/>
      <c r="AW332" s="158"/>
      <c r="AX332" s="158"/>
      <c r="AY332" s="158"/>
    </row>
    <row r="333" spans="1:51" x14ac:dyDescent="0.3">
      <c r="A333" s="154" t="s">
        <v>2326</v>
      </c>
      <c r="B333" s="155" t="s">
        <v>2327</v>
      </c>
      <c r="C333" s="155">
        <v>15</v>
      </c>
      <c r="D333" s="155">
        <v>6</v>
      </c>
      <c r="E333" s="156" t="s">
        <v>541</v>
      </c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 t="s">
        <v>2328</v>
      </c>
      <c r="R333" s="158" t="s">
        <v>2329</v>
      </c>
      <c r="S333" s="157"/>
      <c r="T333" s="158" t="s">
        <v>2328</v>
      </c>
      <c r="U333" s="158" t="s">
        <v>2328</v>
      </c>
      <c r="V333" s="158" t="s">
        <v>2328</v>
      </c>
      <c r="W333" s="158" t="s">
        <v>2328</v>
      </c>
      <c r="X333" s="158" t="s">
        <v>2328</v>
      </c>
      <c r="Y333" s="158" t="s">
        <v>2328</v>
      </c>
      <c r="Z333" s="158" t="s">
        <v>2328</v>
      </c>
      <c r="AA333" s="158" t="s">
        <v>2328</v>
      </c>
      <c r="AB333" s="158" t="s">
        <v>2328</v>
      </c>
      <c r="AC333" s="158" t="s">
        <v>2328</v>
      </c>
      <c r="AD333" s="158" t="s">
        <v>2328</v>
      </c>
      <c r="AE333" s="158" t="s">
        <v>2328</v>
      </c>
      <c r="AF333" s="157"/>
      <c r="AG333" s="158"/>
      <c r="AH333" s="158"/>
      <c r="AI333" s="158"/>
      <c r="AJ333" s="158"/>
      <c r="AK333" s="158"/>
      <c r="AL333" s="158"/>
      <c r="AM333" s="158"/>
      <c r="AN333" s="158"/>
      <c r="AO333" s="158"/>
      <c r="AP333" s="158"/>
      <c r="AQ333" s="158"/>
      <c r="AR333" s="158"/>
      <c r="AS333" s="157"/>
      <c r="AT333" s="158"/>
      <c r="AU333" s="158"/>
      <c r="AV333" s="158"/>
      <c r="AW333" s="158"/>
      <c r="AX333" s="158"/>
      <c r="AY333" s="158"/>
    </row>
    <row r="334" spans="1:51" x14ac:dyDescent="0.3">
      <c r="A334" s="184" t="s">
        <v>2330</v>
      </c>
      <c r="B334" s="155" t="s">
        <v>2331</v>
      </c>
      <c r="C334" s="155"/>
      <c r="D334" s="155"/>
      <c r="E334" s="156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7"/>
      <c r="T334" s="158" t="s">
        <v>2332</v>
      </c>
      <c r="U334" s="158" t="s">
        <v>2332</v>
      </c>
      <c r="V334" s="158" t="s">
        <v>2332</v>
      </c>
      <c r="W334" s="158" t="s">
        <v>2332</v>
      </c>
      <c r="X334" s="158" t="s">
        <v>2332</v>
      </c>
      <c r="Y334" s="158"/>
      <c r="Z334" s="158"/>
      <c r="AA334" s="158"/>
      <c r="AB334" s="158"/>
      <c r="AC334" s="158"/>
      <c r="AD334" s="158"/>
      <c r="AE334" s="158"/>
      <c r="AF334" s="157"/>
      <c r="AG334" s="158"/>
      <c r="AH334" s="158"/>
      <c r="AI334" s="158"/>
      <c r="AJ334" s="158"/>
      <c r="AK334" s="158"/>
      <c r="AL334" s="158"/>
      <c r="AM334" s="158"/>
      <c r="AN334" s="158"/>
      <c r="AO334" s="158"/>
      <c r="AP334" s="158"/>
      <c r="AQ334" s="158"/>
      <c r="AR334" s="158"/>
      <c r="AS334" s="157"/>
      <c r="AT334" s="158"/>
      <c r="AU334" s="158"/>
      <c r="AV334" s="158"/>
      <c r="AW334" s="158"/>
      <c r="AX334" s="158"/>
      <c r="AY334" s="158"/>
    </row>
    <row r="335" spans="1:51" x14ac:dyDescent="0.3">
      <c r="A335" s="154" t="s">
        <v>2333</v>
      </c>
      <c r="B335" s="155" t="s">
        <v>2334</v>
      </c>
      <c r="C335" s="155">
        <v>15</v>
      </c>
      <c r="D335" s="155">
        <v>12</v>
      </c>
      <c r="E335" s="156"/>
      <c r="F335" s="158" t="s">
        <v>2335</v>
      </c>
      <c r="G335" s="158" t="s">
        <v>2335</v>
      </c>
      <c r="H335" s="158" t="s">
        <v>2335</v>
      </c>
      <c r="I335" s="158" t="s">
        <v>2335</v>
      </c>
      <c r="J335" s="158" t="s">
        <v>2335</v>
      </c>
      <c r="K335" s="158" t="s">
        <v>2335</v>
      </c>
      <c r="L335" s="158" t="s">
        <v>2336</v>
      </c>
      <c r="M335" s="158" t="s">
        <v>2336</v>
      </c>
      <c r="N335" s="158" t="s">
        <v>2336</v>
      </c>
      <c r="O335" s="158" t="s">
        <v>2336</v>
      </c>
      <c r="P335" s="158" t="s">
        <v>2336</v>
      </c>
      <c r="Q335" s="158" t="s">
        <v>2336</v>
      </c>
      <c r="R335" s="158" t="s">
        <v>546</v>
      </c>
      <c r="S335" s="157"/>
      <c r="T335" s="158" t="s">
        <v>2336</v>
      </c>
      <c r="U335" s="158" t="s">
        <v>2336</v>
      </c>
      <c r="V335" s="158" t="s">
        <v>2336</v>
      </c>
      <c r="W335" s="158" t="s">
        <v>2336</v>
      </c>
      <c r="X335" s="158" t="s">
        <v>2336</v>
      </c>
      <c r="Y335" s="158" t="s">
        <v>2336</v>
      </c>
      <c r="Z335" s="158" t="s">
        <v>2337</v>
      </c>
      <c r="AA335" s="158" t="s">
        <v>2337</v>
      </c>
      <c r="AB335" s="158" t="s">
        <v>2337</v>
      </c>
      <c r="AC335" s="158" t="s">
        <v>2337</v>
      </c>
      <c r="AD335" s="158" t="s">
        <v>2337</v>
      </c>
      <c r="AE335" s="158" t="s">
        <v>2337</v>
      </c>
      <c r="AF335" s="157"/>
      <c r="AG335" s="158" t="s">
        <v>2337</v>
      </c>
      <c r="AH335" s="158" t="s">
        <v>2337</v>
      </c>
      <c r="AI335" s="158" t="s">
        <v>2337</v>
      </c>
      <c r="AJ335" s="158" t="s">
        <v>2337</v>
      </c>
      <c r="AK335" s="158" t="s">
        <v>2337</v>
      </c>
      <c r="AL335" s="158" t="s">
        <v>2337</v>
      </c>
      <c r="AM335" s="158"/>
      <c r="AN335" s="158"/>
      <c r="AO335" s="158"/>
      <c r="AP335" s="158"/>
      <c r="AQ335" s="158"/>
      <c r="AR335" s="158"/>
      <c r="AS335" s="157"/>
      <c r="AT335" s="158"/>
      <c r="AU335" s="158"/>
      <c r="AV335" s="158"/>
      <c r="AW335" s="158"/>
      <c r="AX335" s="158"/>
      <c r="AY335" s="158"/>
    </row>
    <row r="336" spans="1:51" x14ac:dyDescent="0.3">
      <c r="A336" s="154" t="s">
        <v>2639</v>
      </c>
      <c r="B336" s="155" t="s">
        <v>94</v>
      </c>
      <c r="C336" s="155">
        <v>16</v>
      </c>
      <c r="D336" s="155">
        <v>6</v>
      </c>
      <c r="E336" s="156"/>
      <c r="F336" s="158" t="s">
        <v>2338</v>
      </c>
      <c r="G336" s="158" t="s">
        <v>2338</v>
      </c>
      <c r="H336" s="158" t="s">
        <v>2338</v>
      </c>
      <c r="I336" s="158" t="s">
        <v>2338</v>
      </c>
      <c r="J336" s="158" t="s">
        <v>2338</v>
      </c>
      <c r="K336" s="158" t="s">
        <v>2338</v>
      </c>
      <c r="L336" s="158" t="s">
        <v>2338</v>
      </c>
      <c r="M336" s="158" t="s">
        <v>2338</v>
      </c>
      <c r="N336" s="158" t="s">
        <v>2338</v>
      </c>
      <c r="O336" s="158" t="s">
        <v>2338</v>
      </c>
      <c r="P336" s="158" t="s">
        <v>2338</v>
      </c>
      <c r="Q336" s="158" t="s">
        <v>2338</v>
      </c>
      <c r="R336" s="158"/>
      <c r="S336" s="157"/>
      <c r="T336" s="158" t="s">
        <v>2339</v>
      </c>
      <c r="U336" s="158" t="s">
        <v>2339</v>
      </c>
      <c r="V336" s="158" t="s">
        <v>2339</v>
      </c>
      <c r="W336" s="158" t="s">
        <v>2339</v>
      </c>
      <c r="X336" s="158" t="s">
        <v>2339</v>
      </c>
      <c r="Y336" s="158" t="s">
        <v>2339</v>
      </c>
      <c r="Z336" s="158" t="s">
        <v>2339</v>
      </c>
      <c r="AA336" s="158" t="s">
        <v>2339</v>
      </c>
      <c r="AB336" s="158" t="s">
        <v>2339</v>
      </c>
      <c r="AC336" s="158" t="s">
        <v>2339</v>
      </c>
      <c r="AD336" s="158" t="s">
        <v>2339</v>
      </c>
      <c r="AE336" s="158" t="s">
        <v>2339</v>
      </c>
      <c r="AF336" s="157"/>
      <c r="AG336" s="158" t="s">
        <v>443</v>
      </c>
      <c r="AH336" s="158" t="s">
        <v>443</v>
      </c>
      <c r="AI336" s="158" t="s">
        <v>443</v>
      </c>
      <c r="AJ336" s="158" t="s">
        <v>443</v>
      </c>
      <c r="AK336" s="158" t="s">
        <v>443</v>
      </c>
      <c r="AL336" s="158" t="s">
        <v>443</v>
      </c>
      <c r="AM336" s="158" t="s">
        <v>443</v>
      </c>
      <c r="AN336" s="158" t="s">
        <v>443</v>
      </c>
      <c r="AO336" s="158" t="s">
        <v>443</v>
      </c>
      <c r="AP336" s="158" t="s">
        <v>443</v>
      </c>
      <c r="AQ336" s="158" t="s">
        <v>443</v>
      </c>
      <c r="AR336" s="158" t="s">
        <v>443</v>
      </c>
      <c r="AS336" s="157"/>
      <c r="AT336" s="158"/>
      <c r="AU336" s="158"/>
      <c r="AV336" s="158"/>
      <c r="AW336" s="158"/>
      <c r="AX336" s="158"/>
      <c r="AY336" s="158"/>
    </row>
    <row r="337" spans="1:51" x14ac:dyDescent="0.3">
      <c r="A337" s="154" t="s">
        <v>2340</v>
      </c>
      <c r="B337" s="155" t="s">
        <v>441</v>
      </c>
      <c r="C337" s="155">
        <v>15</v>
      </c>
      <c r="D337" s="155">
        <v>12</v>
      </c>
      <c r="E337" s="156"/>
      <c r="F337" s="164" t="s">
        <v>2341</v>
      </c>
      <c r="G337" s="164" t="s">
        <v>2341</v>
      </c>
      <c r="H337" s="164" t="s">
        <v>2341</v>
      </c>
      <c r="I337" s="164" t="s">
        <v>2341</v>
      </c>
      <c r="J337" s="164" t="s">
        <v>2341</v>
      </c>
      <c r="K337" s="164" t="s">
        <v>2341</v>
      </c>
      <c r="L337" s="164" t="s">
        <v>2342</v>
      </c>
      <c r="M337" s="164" t="s">
        <v>2342</v>
      </c>
      <c r="N337" s="164" t="s">
        <v>2342</v>
      </c>
      <c r="O337" s="164" t="s">
        <v>2342</v>
      </c>
      <c r="P337" s="164" t="s">
        <v>2342</v>
      </c>
      <c r="Q337" s="164" t="s">
        <v>2342</v>
      </c>
      <c r="R337" s="164" t="s">
        <v>2343</v>
      </c>
      <c r="S337" s="157"/>
      <c r="T337" s="158" t="s">
        <v>2342</v>
      </c>
      <c r="U337" s="158" t="s">
        <v>2342</v>
      </c>
      <c r="V337" s="158" t="s">
        <v>2342</v>
      </c>
      <c r="W337" s="158" t="s">
        <v>2342</v>
      </c>
      <c r="X337" s="158" t="s">
        <v>2342</v>
      </c>
      <c r="Y337" s="158" t="s">
        <v>2342</v>
      </c>
      <c r="Z337" s="158" t="s">
        <v>442</v>
      </c>
      <c r="AA337" s="158" t="s">
        <v>442</v>
      </c>
      <c r="AB337" s="158" t="s">
        <v>442</v>
      </c>
      <c r="AC337" s="158" t="s">
        <v>442</v>
      </c>
      <c r="AD337" s="158" t="s">
        <v>442</v>
      </c>
      <c r="AE337" s="158" t="s">
        <v>442</v>
      </c>
      <c r="AF337" s="158"/>
      <c r="AG337" s="158" t="s">
        <v>442</v>
      </c>
      <c r="AH337" s="158" t="s">
        <v>442</v>
      </c>
      <c r="AI337" s="158" t="s">
        <v>442</v>
      </c>
      <c r="AJ337" s="158" t="s">
        <v>442</v>
      </c>
      <c r="AK337" s="158" t="s">
        <v>442</v>
      </c>
      <c r="AL337" s="158" t="s">
        <v>442</v>
      </c>
      <c r="AM337" s="158"/>
      <c r="AN337" s="158"/>
      <c r="AO337" s="158"/>
      <c r="AP337" s="158"/>
      <c r="AQ337" s="158"/>
      <c r="AR337" s="158"/>
      <c r="AS337" s="157"/>
      <c r="AT337" s="158"/>
      <c r="AU337" s="158"/>
      <c r="AV337" s="158"/>
      <c r="AW337" s="158"/>
      <c r="AX337" s="158"/>
      <c r="AY337" s="158"/>
    </row>
    <row r="338" spans="1:51" x14ac:dyDescent="0.3">
      <c r="A338" s="184" t="s">
        <v>2344</v>
      </c>
      <c r="B338" s="155" t="s">
        <v>2345</v>
      </c>
      <c r="C338" s="155"/>
      <c r="D338" s="155"/>
      <c r="E338" s="156"/>
      <c r="F338" s="154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7"/>
      <c r="T338" s="158"/>
      <c r="U338" s="158"/>
      <c r="V338" s="158"/>
      <c r="W338" s="158"/>
      <c r="X338" s="158"/>
      <c r="Y338" s="158"/>
      <c r="Z338" s="158"/>
      <c r="AA338" s="158"/>
      <c r="AB338" s="158"/>
      <c r="AC338" s="158"/>
      <c r="AD338" s="158"/>
      <c r="AE338" s="158"/>
      <c r="AF338" s="157"/>
      <c r="AG338" s="158"/>
      <c r="AH338" s="158"/>
      <c r="AI338" s="158"/>
      <c r="AJ338" s="158"/>
      <c r="AK338" s="158"/>
      <c r="AL338" s="158"/>
      <c r="AM338" s="158"/>
      <c r="AN338" s="158"/>
      <c r="AO338" s="158"/>
      <c r="AP338" s="158"/>
      <c r="AQ338" s="158"/>
      <c r="AR338" s="158"/>
      <c r="AS338" s="157"/>
      <c r="AT338" s="158"/>
      <c r="AU338" s="158"/>
      <c r="AV338" s="158"/>
      <c r="AW338" s="158"/>
      <c r="AX338" s="158"/>
      <c r="AY338" s="158"/>
    </row>
    <row r="339" spans="1:51" x14ac:dyDescent="0.3">
      <c r="A339" s="154" t="s">
        <v>2346</v>
      </c>
      <c r="B339" s="155" t="s">
        <v>2347</v>
      </c>
      <c r="C339" s="155">
        <v>15</v>
      </c>
      <c r="D339" s="155">
        <v>6</v>
      </c>
      <c r="E339" s="156"/>
      <c r="F339" s="154" t="s">
        <v>2348</v>
      </c>
      <c r="G339" s="158" t="s">
        <v>2348</v>
      </c>
      <c r="H339" s="158" t="s">
        <v>2348</v>
      </c>
      <c r="I339" s="158" t="s">
        <v>2348</v>
      </c>
      <c r="J339" s="158" t="s">
        <v>2348</v>
      </c>
      <c r="K339" s="158" t="s">
        <v>2348</v>
      </c>
      <c r="L339" s="158" t="s">
        <v>2349</v>
      </c>
      <c r="M339" s="158" t="s">
        <v>2349</v>
      </c>
      <c r="N339" s="158" t="s">
        <v>2349</v>
      </c>
      <c r="O339" s="158" t="s">
        <v>2349</v>
      </c>
      <c r="P339" s="158" t="s">
        <v>2349</v>
      </c>
      <c r="Q339" s="158" t="s">
        <v>2349</v>
      </c>
      <c r="R339" s="158" t="s">
        <v>546</v>
      </c>
      <c r="S339" s="157"/>
      <c r="T339" s="158" t="s">
        <v>2349</v>
      </c>
      <c r="U339" s="158" t="s">
        <v>2349</v>
      </c>
      <c r="V339" s="158" t="s">
        <v>2349</v>
      </c>
      <c r="W339" s="158" t="s">
        <v>2349</v>
      </c>
      <c r="X339" s="158" t="s">
        <v>2349</v>
      </c>
      <c r="Y339" s="158" t="s">
        <v>2349</v>
      </c>
      <c r="Z339" s="158" t="s">
        <v>2350</v>
      </c>
      <c r="AA339" s="158" t="s">
        <v>2350</v>
      </c>
      <c r="AB339" s="158" t="s">
        <v>2350</v>
      </c>
      <c r="AC339" s="158" t="s">
        <v>2350</v>
      </c>
      <c r="AD339" s="158" t="s">
        <v>2350</v>
      </c>
      <c r="AE339" s="158" t="s">
        <v>2350</v>
      </c>
      <c r="AF339" s="157"/>
      <c r="AG339" s="158"/>
      <c r="AH339" s="158"/>
      <c r="AI339" s="158"/>
      <c r="AJ339" s="158"/>
      <c r="AK339" s="158"/>
      <c r="AL339" s="158"/>
      <c r="AM339" s="158"/>
      <c r="AN339" s="158"/>
      <c r="AO339" s="158"/>
      <c r="AP339" s="158"/>
      <c r="AQ339" s="158"/>
      <c r="AR339" s="158"/>
      <c r="AS339" s="157"/>
      <c r="AT339" s="158"/>
      <c r="AU339" s="158"/>
      <c r="AV339" s="158"/>
      <c r="AW339" s="158"/>
      <c r="AX339" s="158"/>
      <c r="AY339" s="158"/>
    </row>
    <row r="340" spans="1:51" x14ac:dyDescent="0.3">
      <c r="A340" s="184" t="s">
        <v>2351</v>
      </c>
      <c r="B340" s="155" t="s">
        <v>2352</v>
      </c>
      <c r="C340" s="155"/>
      <c r="D340" s="155"/>
      <c r="E340" s="156"/>
      <c r="F340" s="154"/>
      <c r="G340" s="158"/>
      <c r="H340" s="158"/>
      <c r="I340" s="158"/>
      <c r="J340" s="158"/>
      <c r="K340" s="158"/>
      <c r="L340" s="158" t="s">
        <v>2353</v>
      </c>
      <c r="M340" s="158" t="s">
        <v>2353</v>
      </c>
      <c r="N340" s="158" t="s">
        <v>2353</v>
      </c>
      <c r="O340" s="158" t="s">
        <v>2353</v>
      </c>
      <c r="P340" s="158" t="s">
        <v>2353</v>
      </c>
      <c r="Q340" s="158" t="s">
        <v>2353</v>
      </c>
      <c r="R340" s="158"/>
      <c r="S340" s="157"/>
      <c r="T340" s="158" t="s">
        <v>2354</v>
      </c>
      <c r="U340" s="158" t="s">
        <v>2354</v>
      </c>
      <c r="V340" s="158"/>
      <c r="W340" s="158"/>
      <c r="X340" s="158"/>
      <c r="Y340" s="158"/>
      <c r="Z340" s="158"/>
      <c r="AA340" s="158"/>
      <c r="AB340" s="158"/>
      <c r="AC340" s="158"/>
      <c r="AD340" s="158"/>
      <c r="AE340" s="158"/>
      <c r="AF340" s="157"/>
      <c r="AG340" s="158"/>
      <c r="AH340" s="158"/>
      <c r="AI340" s="158"/>
      <c r="AJ340" s="158"/>
      <c r="AK340" s="158"/>
      <c r="AL340" s="158"/>
      <c r="AM340" s="158"/>
      <c r="AN340" s="158"/>
      <c r="AO340" s="158"/>
      <c r="AP340" s="158"/>
      <c r="AQ340" s="158"/>
      <c r="AR340" s="158"/>
      <c r="AS340" s="157"/>
      <c r="AT340" s="158"/>
      <c r="AU340" s="158"/>
      <c r="AV340" s="158"/>
      <c r="AW340" s="158"/>
      <c r="AX340" s="158"/>
      <c r="AY340" s="158"/>
    </row>
    <row r="341" spans="1:51" x14ac:dyDescent="0.3">
      <c r="A341" s="184" t="s">
        <v>2355</v>
      </c>
      <c r="B341" s="155" t="s">
        <v>2356</v>
      </c>
      <c r="C341" s="155"/>
      <c r="D341" s="155"/>
      <c r="E341" s="156"/>
      <c r="F341" s="158" t="s">
        <v>2357</v>
      </c>
      <c r="G341" s="158" t="s">
        <v>2357</v>
      </c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7"/>
      <c r="T341" s="158"/>
      <c r="U341" s="158"/>
      <c r="V341" s="158"/>
      <c r="W341" s="158"/>
      <c r="X341" s="158"/>
      <c r="Y341" s="158"/>
      <c r="Z341" s="158"/>
      <c r="AA341" s="158"/>
      <c r="AB341" s="158"/>
      <c r="AC341" s="158"/>
      <c r="AD341" s="158"/>
      <c r="AE341" s="158"/>
      <c r="AF341" s="157"/>
      <c r="AG341" s="158"/>
      <c r="AH341" s="158"/>
      <c r="AI341" s="158"/>
      <c r="AJ341" s="158"/>
      <c r="AK341" s="158"/>
      <c r="AL341" s="158"/>
      <c r="AM341" s="158"/>
      <c r="AN341" s="158"/>
      <c r="AO341" s="158"/>
      <c r="AP341" s="158"/>
      <c r="AQ341" s="158"/>
      <c r="AR341" s="158"/>
      <c r="AS341" s="157"/>
      <c r="AT341" s="158"/>
      <c r="AU341" s="158"/>
      <c r="AV341" s="158"/>
      <c r="AW341" s="158"/>
      <c r="AX341" s="158"/>
      <c r="AY341" s="158"/>
    </row>
    <row r="342" spans="1:51" x14ac:dyDescent="0.3">
      <c r="A342" s="154" t="s">
        <v>2358</v>
      </c>
      <c r="B342" s="155" t="s">
        <v>2359</v>
      </c>
      <c r="C342" s="155">
        <v>15</v>
      </c>
      <c r="D342" s="155">
        <v>6</v>
      </c>
      <c r="E342" s="156"/>
      <c r="F342" s="154" t="s">
        <v>2360</v>
      </c>
      <c r="G342" s="154" t="s">
        <v>2360</v>
      </c>
      <c r="H342" s="154" t="s">
        <v>2360</v>
      </c>
      <c r="I342" s="154" t="s">
        <v>2360</v>
      </c>
      <c r="J342" s="154" t="s">
        <v>2360</v>
      </c>
      <c r="K342" s="158"/>
      <c r="L342" s="158"/>
      <c r="M342" s="158"/>
      <c r="N342" s="158"/>
      <c r="O342" s="158"/>
      <c r="P342" s="158"/>
      <c r="Q342" s="158"/>
      <c r="R342" s="158"/>
      <c r="S342" s="157"/>
      <c r="T342" s="158" t="s">
        <v>2361</v>
      </c>
      <c r="U342" s="158" t="s">
        <v>2361</v>
      </c>
      <c r="V342" s="158" t="s">
        <v>2361</v>
      </c>
      <c r="W342" s="158" t="s">
        <v>2361</v>
      </c>
      <c r="X342" s="158" t="s">
        <v>2361</v>
      </c>
      <c r="Y342" s="158" t="s">
        <v>2361</v>
      </c>
      <c r="Z342" s="158" t="s">
        <v>2361</v>
      </c>
      <c r="AA342" s="158" t="s">
        <v>2361</v>
      </c>
      <c r="AB342" s="158" t="s">
        <v>2361</v>
      </c>
      <c r="AC342" s="158" t="s">
        <v>2361</v>
      </c>
      <c r="AD342" s="158" t="s">
        <v>2361</v>
      </c>
      <c r="AE342" s="158" t="s">
        <v>2361</v>
      </c>
      <c r="AF342" s="157"/>
      <c r="AG342" s="158"/>
      <c r="AH342" s="158"/>
      <c r="AI342" s="158"/>
      <c r="AJ342" s="158"/>
      <c r="AK342" s="158"/>
      <c r="AL342" s="158"/>
      <c r="AM342" s="158"/>
      <c r="AN342" s="158"/>
      <c r="AO342" s="158"/>
      <c r="AP342" s="158"/>
      <c r="AQ342" s="158"/>
      <c r="AR342" s="158"/>
      <c r="AS342" s="157"/>
      <c r="AT342" s="158"/>
      <c r="AU342" s="158"/>
      <c r="AV342" s="158"/>
      <c r="AW342" s="158"/>
      <c r="AX342" s="158"/>
      <c r="AY342" s="158"/>
    </row>
    <row r="343" spans="1:51" x14ac:dyDescent="0.3">
      <c r="A343" s="154" t="s">
        <v>2362</v>
      </c>
      <c r="B343" s="155" t="s">
        <v>103</v>
      </c>
      <c r="C343" s="155">
        <v>15</v>
      </c>
      <c r="D343" s="155">
        <v>10</v>
      </c>
      <c r="E343" s="156"/>
      <c r="F343" s="158" t="s">
        <v>2363</v>
      </c>
      <c r="G343" s="158" t="s">
        <v>2363</v>
      </c>
      <c r="H343" s="158" t="s">
        <v>2363</v>
      </c>
      <c r="I343" s="158" t="s">
        <v>2363</v>
      </c>
      <c r="J343" s="158" t="s">
        <v>2363</v>
      </c>
      <c r="K343" s="158" t="s">
        <v>2363</v>
      </c>
      <c r="L343" s="158" t="s">
        <v>2364</v>
      </c>
      <c r="M343" s="158" t="s">
        <v>2364</v>
      </c>
      <c r="N343" s="158" t="s">
        <v>2364</v>
      </c>
      <c r="O343" s="158" t="s">
        <v>2364</v>
      </c>
      <c r="P343" s="158" t="s">
        <v>2364</v>
      </c>
      <c r="Q343" s="158" t="s">
        <v>2365</v>
      </c>
      <c r="R343" s="158" t="s">
        <v>1335</v>
      </c>
      <c r="S343" s="157"/>
      <c r="T343" s="158" t="s">
        <v>2365</v>
      </c>
      <c r="U343" s="158" t="s">
        <v>2365</v>
      </c>
      <c r="V343" s="158" t="s">
        <v>2365</v>
      </c>
      <c r="W343" s="158" t="s">
        <v>2365</v>
      </c>
      <c r="X343" s="158" t="s">
        <v>2366</v>
      </c>
      <c r="Y343" s="158" t="s">
        <v>2366</v>
      </c>
      <c r="Z343" s="158" t="s">
        <v>2367</v>
      </c>
      <c r="AA343" s="158" t="s">
        <v>2367</v>
      </c>
      <c r="AB343" s="158" t="s">
        <v>2367</v>
      </c>
      <c r="AC343" s="158" t="s">
        <v>2367</v>
      </c>
      <c r="AD343" s="158" t="s">
        <v>2367</v>
      </c>
      <c r="AE343" s="158" t="s">
        <v>306</v>
      </c>
      <c r="AF343" s="157"/>
      <c r="AG343" s="158" t="s">
        <v>306</v>
      </c>
      <c r="AH343" s="158" t="s">
        <v>306</v>
      </c>
      <c r="AI343" s="158" t="s">
        <v>306</v>
      </c>
      <c r="AJ343" s="158" t="s">
        <v>306</v>
      </c>
      <c r="AK343" s="158"/>
      <c r="AL343" s="158"/>
      <c r="AM343" s="158"/>
      <c r="AN343" s="158"/>
      <c r="AO343" s="158"/>
      <c r="AP343" s="158"/>
      <c r="AQ343" s="158"/>
      <c r="AR343" s="158"/>
      <c r="AS343" s="157"/>
      <c r="AT343" s="158"/>
      <c r="AU343" s="158"/>
      <c r="AV343" s="158"/>
      <c r="AW343" s="158"/>
      <c r="AX343" s="158"/>
      <c r="AY343" s="158"/>
    </row>
    <row r="344" spans="1:51" x14ac:dyDescent="0.3">
      <c r="A344" s="184" t="s">
        <v>2368</v>
      </c>
      <c r="B344" s="155" t="s">
        <v>502</v>
      </c>
      <c r="C344" s="155"/>
      <c r="D344" s="155"/>
      <c r="E344" s="156"/>
      <c r="F344" s="158"/>
      <c r="G344" s="158"/>
      <c r="H344" s="158"/>
      <c r="I344" s="158"/>
      <c r="J344" s="158"/>
      <c r="K344" s="158"/>
      <c r="L344" s="158" t="s">
        <v>2369</v>
      </c>
      <c r="M344" s="158" t="s">
        <v>2370</v>
      </c>
      <c r="N344" s="158" t="s">
        <v>2371</v>
      </c>
      <c r="O344" s="158" t="s">
        <v>2372</v>
      </c>
      <c r="P344" s="159"/>
      <c r="Q344" s="159"/>
      <c r="R344" s="159"/>
      <c r="S344" s="159"/>
      <c r="T344" s="159" t="s">
        <v>2373</v>
      </c>
      <c r="U344" s="159" t="s">
        <v>2373</v>
      </c>
      <c r="V344" s="159" t="s">
        <v>2373</v>
      </c>
      <c r="W344" s="158" t="s">
        <v>2374</v>
      </c>
      <c r="X344" s="158" t="s">
        <v>2374</v>
      </c>
      <c r="Y344" s="158" t="s">
        <v>2374</v>
      </c>
      <c r="Z344" s="158" t="s">
        <v>2540</v>
      </c>
      <c r="AA344" s="158"/>
      <c r="AB344" s="158"/>
      <c r="AC344" s="158"/>
      <c r="AD344" s="158"/>
      <c r="AE344" s="158"/>
      <c r="AF344" s="157"/>
      <c r="AG344" s="158"/>
      <c r="AH344" s="158"/>
      <c r="AI344" s="158"/>
      <c r="AJ344" s="158"/>
      <c r="AK344" s="158"/>
      <c r="AL344" s="158"/>
      <c r="AM344" s="158"/>
      <c r="AN344" s="158"/>
      <c r="AO344" s="158"/>
      <c r="AP344" s="158"/>
      <c r="AQ344" s="158"/>
      <c r="AR344" s="158"/>
      <c r="AS344" s="157"/>
      <c r="AT344" s="158"/>
      <c r="AU344" s="158"/>
      <c r="AV344" s="158"/>
      <c r="AW344" s="158"/>
      <c r="AX344" s="158"/>
      <c r="AY344" s="158"/>
    </row>
    <row r="345" spans="1:51" x14ac:dyDescent="0.3">
      <c r="A345" s="154" t="s">
        <v>2375</v>
      </c>
      <c r="B345" s="155" t="s">
        <v>2376</v>
      </c>
      <c r="C345" s="155">
        <v>15</v>
      </c>
      <c r="D345" s="155">
        <v>8</v>
      </c>
      <c r="E345" s="156"/>
      <c r="F345" s="158" t="s">
        <v>2377</v>
      </c>
      <c r="G345" s="158" t="s">
        <v>2377</v>
      </c>
      <c r="H345" s="158" t="s">
        <v>2377</v>
      </c>
      <c r="I345" s="158" t="s">
        <v>2377</v>
      </c>
      <c r="J345" s="158" t="s">
        <v>2378</v>
      </c>
      <c r="K345" s="158" t="s">
        <v>2378</v>
      </c>
      <c r="L345" s="158" t="s">
        <v>2378</v>
      </c>
      <c r="M345" s="158" t="s">
        <v>2378</v>
      </c>
      <c r="N345" s="158" t="s">
        <v>2378</v>
      </c>
      <c r="O345" s="158" t="s">
        <v>2378</v>
      </c>
      <c r="P345" s="158" t="s">
        <v>2379</v>
      </c>
      <c r="Q345" s="158" t="s">
        <v>2379</v>
      </c>
      <c r="R345" s="158" t="s">
        <v>1335</v>
      </c>
      <c r="S345" s="157"/>
      <c r="T345" s="158" t="s">
        <v>2379</v>
      </c>
      <c r="U345" s="158" t="s">
        <v>2379</v>
      </c>
      <c r="V345" s="158" t="s">
        <v>2379</v>
      </c>
      <c r="W345" s="158" t="s">
        <v>2379</v>
      </c>
      <c r="X345" s="158" t="s">
        <v>2380</v>
      </c>
      <c r="Y345" s="158" t="s">
        <v>2380</v>
      </c>
      <c r="Z345" s="158" t="s">
        <v>2380</v>
      </c>
      <c r="AA345" s="158" t="s">
        <v>2380</v>
      </c>
      <c r="AB345" s="158" t="s">
        <v>2380</v>
      </c>
      <c r="AC345" s="158" t="s">
        <v>2380</v>
      </c>
      <c r="AD345" s="158" t="s">
        <v>2380</v>
      </c>
      <c r="AE345" s="158" t="s">
        <v>2380</v>
      </c>
      <c r="AF345" s="157"/>
      <c r="AG345" s="158" t="s">
        <v>2380</v>
      </c>
      <c r="AH345" s="158" t="s">
        <v>2380</v>
      </c>
      <c r="AI345" s="158"/>
      <c r="AJ345" s="158"/>
      <c r="AK345" s="158"/>
      <c r="AL345" s="158"/>
      <c r="AM345" s="158"/>
      <c r="AN345" s="158"/>
      <c r="AO345" s="158"/>
      <c r="AP345" s="158"/>
      <c r="AQ345" s="158"/>
      <c r="AR345" s="158"/>
      <c r="AS345" s="157"/>
      <c r="AT345" s="158"/>
      <c r="AU345" s="158"/>
      <c r="AV345" s="158"/>
      <c r="AW345" s="158"/>
      <c r="AX345" s="158"/>
      <c r="AY345" s="158"/>
    </row>
    <row r="346" spans="1:51" x14ac:dyDescent="0.3">
      <c r="A346" s="184" t="s">
        <v>2381</v>
      </c>
      <c r="B346" s="155" t="s">
        <v>2382</v>
      </c>
      <c r="C346" s="155"/>
      <c r="D346" s="155"/>
      <c r="E346" s="156"/>
      <c r="F346" s="158"/>
      <c r="G346" s="158"/>
      <c r="H346" s="158"/>
      <c r="I346" s="158"/>
      <c r="J346" s="158"/>
      <c r="K346" s="158"/>
      <c r="L346" s="158" t="s">
        <v>2383</v>
      </c>
      <c r="M346" s="158" t="s">
        <v>2383</v>
      </c>
      <c r="N346" s="158" t="s">
        <v>2383</v>
      </c>
      <c r="O346" s="158" t="s">
        <v>2383</v>
      </c>
      <c r="P346" s="158" t="s">
        <v>2383</v>
      </c>
      <c r="Q346" s="158" t="s">
        <v>2383</v>
      </c>
      <c r="R346" s="158"/>
      <c r="S346" s="157"/>
      <c r="T346" s="158"/>
      <c r="U346" s="158"/>
      <c r="V346" s="158"/>
      <c r="W346" s="158"/>
      <c r="X346" s="158"/>
      <c r="Y346" s="158"/>
      <c r="Z346" s="158"/>
      <c r="AA346" s="158"/>
      <c r="AB346" s="158"/>
      <c r="AC346" s="158"/>
      <c r="AD346" s="158"/>
      <c r="AE346" s="158"/>
      <c r="AF346" s="157"/>
      <c r="AG346" s="158"/>
      <c r="AH346" s="158"/>
      <c r="AI346" s="158"/>
      <c r="AJ346" s="158"/>
      <c r="AK346" s="158"/>
      <c r="AL346" s="158"/>
      <c r="AM346" s="158"/>
      <c r="AN346" s="158"/>
      <c r="AO346" s="158"/>
      <c r="AP346" s="158"/>
      <c r="AQ346" s="158"/>
      <c r="AR346" s="158"/>
      <c r="AS346" s="157"/>
      <c r="AT346" s="158"/>
      <c r="AU346" s="158"/>
      <c r="AV346" s="158"/>
      <c r="AW346" s="158"/>
      <c r="AX346" s="158"/>
      <c r="AY346" s="158"/>
    </row>
    <row r="347" spans="1:51" x14ac:dyDescent="0.3">
      <c r="A347" s="184" t="s">
        <v>2384</v>
      </c>
      <c r="B347" s="155" t="s">
        <v>2385</v>
      </c>
      <c r="C347" s="155"/>
      <c r="D347" s="155"/>
      <c r="E347" s="156" t="s">
        <v>541</v>
      </c>
      <c r="F347" s="158" t="s">
        <v>2386</v>
      </c>
      <c r="G347" s="158" t="s">
        <v>2386</v>
      </c>
      <c r="H347" s="158" t="s">
        <v>2387</v>
      </c>
      <c r="I347" s="158" t="s">
        <v>2387</v>
      </c>
      <c r="J347" s="158" t="s">
        <v>2387</v>
      </c>
      <c r="K347" s="158" t="s">
        <v>2387</v>
      </c>
      <c r="L347" s="158" t="s">
        <v>2387</v>
      </c>
      <c r="M347" s="158" t="s">
        <v>2387</v>
      </c>
      <c r="N347" s="158" t="s">
        <v>2387</v>
      </c>
      <c r="O347" s="158" t="s">
        <v>2387</v>
      </c>
      <c r="P347" s="158" t="s">
        <v>2387</v>
      </c>
      <c r="Q347" s="158" t="s">
        <v>2387</v>
      </c>
      <c r="R347" s="158"/>
      <c r="S347" s="157"/>
      <c r="T347" s="158"/>
      <c r="U347" s="158"/>
      <c r="V347" s="158"/>
      <c r="W347" s="158"/>
      <c r="X347" s="158"/>
      <c r="Y347" s="158"/>
      <c r="Z347" s="158"/>
      <c r="AA347" s="158"/>
      <c r="AB347" s="158"/>
      <c r="AC347" s="158"/>
      <c r="AD347" s="158"/>
      <c r="AE347" s="158"/>
      <c r="AF347" s="157"/>
      <c r="AG347" s="158"/>
      <c r="AH347" s="158"/>
      <c r="AI347" s="158"/>
      <c r="AJ347" s="158"/>
      <c r="AK347" s="158"/>
      <c r="AL347" s="158"/>
      <c r="AM347" s="158"/>
      <c r="AN347" s="158"/>
      <c r="AO347" s="158"/>
      <c r="AP347" s="158"/>
      <c r="AQ347" s="158"/>
      <c r="AR347" s="158"/>
      <c r="AS347" s="157"/>
      <c r="AT347" s="158"/>
      <c r="AU347" s="158"/>
      <c r="AV347" s="158"/>
      <c r="AW347" s="158"/>
      <c r="AX347" s="158"/>
      <c r="AY347" s="158"/>
    </row>
    <row r="348" spans="1:51" x14ac:dyDescent="0.3">
      <c r="A348" s="184" t="s">
        <v>2388</v>
      </c>
      <c r="B348" s="155" t="s">
        <v>2389</v>
      </c>
      <c r="C348" s="155"/>
      <c r="D348" s="155"/>
      <c r="E348" s="156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7"/>
      <c r="T348" s="158"/>
      <c r="U348" s="158"/>
      <c r="V348" s="158"/>
      <c r="W348" s="158"/>
      <c r="X348" s="158"/>
      <c r="Y348" s="158"/>
      <c r="Z348" s="158"/>
      <c r="AA348" s="158"/>
      <c r="AB348" s="158"/>
      <c r="AC348" s="158"/>
      <c r="AD348" s="158"/>
      <c r="AE348" s="158"/>
      <c r="AF348" s="157"/>
      <c r="AG348" s="158"/>
      <c r="AH348" s="158"/>
      <c r="AI348" s="158"/>
      <c r="AJ348" s="158"/>
      <c r="AK348" s="158"/>
      <c r="AL348" s="158"/>
      <c r="AM348" s="158"/>
      <c r="AN348" s="158"/>
      <c r="AO348" s="158"/>
      <c r="AP348" s="158"/>
      <c r="AQ348" s="158"/>
      <c r="AR348" s="158"/>
      <c r="AS348" s="157"/>
      <c r="AT348" s="158"/>
      <c r="AU348" s="158"/>
      <c r="AV348" s="158"/>
      <c r="AW348" s="158"/>
      <c r="AX348" s="158"/>
      <c r="AY348" s="158"/>
    </row>
    <row r="349" spans="1:51" x14ac:dyDescent="0.3">
      <c r="A349" s="154" t="s">
        <v>2640</v>
      </c>
      <c r="B349" s="155" t="s">
        <v>42</v>
      </c>
      <c r="C349" s="155">
        <v>15</v>
      </c>
      <c r="D349" s="155">
        <v>8</v>
      </c>
      <c r="E349" s="156" t="s">
        <v>541</v>
      </c>
      <c r="F349" s="158" t="s">
        <v>2390</v>
      </c>
      <c r="G349" s="158" t="s">
        <v>2391</v>
      </c>
      <c r="H349" s="158" t="s">
        <v>2392</v>
      </c>
      <c r="I349" s="158" t="s">
        <v>2393</v>
      </c>
      <c r="J349" s="158" t="s">
        <v>2394</v>
      </c>
      <c r="K349" s="158" t="s">
        <v>2395</v>
      </c>
      <c r="L349" s="158" t="s">
        <v>2396</v>
      </c>
      <c r="M349" s="158" t="s">
        <v>2397</v>
      </c>
      <c r="N349" s="158" t="s">
        <v>2398</v>
      </c>
      <c r="O349" s="158" t="s">
        <v>2399</v>
      </c>
      <c r="P349" s="158" t="s">
        <v>2400</v>
      </c>
      <c r="Q349" s="158" t="s">
        <v>2401</v>
      </c>
      <c r="R349" s="158"/>
      <c r="S349" s="157"/>
      <c r="T349" s="158" t="s">
        <v>2402</v>
      </c>
      <c r="U349" s="158" t="s">
        <v>2403</v>
      </c>
      <c r="V349" s="158" t="s">
        <v>2404</v>
      </c>
      <c r="W349" s="158" t="s">
        <v>2405</v>
      </c>
      <c r="X349" s="158" t="s">
        <v>2406</v>
      </c>
      <c r="Y349" s="158" t="s">
        <v>2407</v>
      </c>
      <c r="Z349" s="158" t="s">
        <v>2408</v>
      </c>
      <c r="AA349" s="158" t="s">
        <v>2409</v>
      </c>
      <c r="AB349" s="158" t="s">
        <v>2410</v>
      </c>
      <c r="AC349" s="158" t="s">
        <v>2411</v>
      </c>
      <c r="AD349" s="158" t="s">
        <v>2412</v>
      </c>
      <c r="AE349" s="158" t="s">
        <v>2413</v>
      </c>
      <c r="AF349" s="157"/>
      <c r="AG349" s="158" t="s">
        <v>298</v>
      </c>
      <c r="AH349" s="158" t="s">
        <v>451</v>
      </c>
      <c r="AI349" s="158"/>
      <c r="AJ349" s="158"/>
      <c r="AK349" s="158"/>
      <c r="AL349" s="158"/>
      <c r="AM349" s="158"/>
      <c r="AN349" s="158"/>
      <c r="AO349" s="158"/>
      <c r="AP349" s="158"/>
      <c r="AQ349" s="158"/>
      <c r="AR349" s="158"/>
      <c r="AS349" s="157"/>
      <c r="AT349" s="158"/>
      <c r="AU349" s="158"/>
      <c r="AV349" s="158"/>
      <c r="AW349" s="158"/>
      <c r="AX349" s="158"/>
      <c r="AY349" s="158"/>
    </row>
    <row r="350" spans="1:51" x14ac:dyDescent="0.3">
      <c r="A350" s="154" t="s">
        <v>2414</v>
      </c>
      <c r="B350" s="171" t="s">
        <v>64</v>
      </c>
      <c r="C350" s="155">
        <v>15</v>
      </c>
      <c r="D350" s="155">
        <v>5</v>
      </c>
      <c r="E350" s="172"/>
      <c r="F350" s="158" t="s">
        <v>2415</v>
      </c>
      <c r="G350" s="158" t="s">
        <v>2416</v>
      </c>
      <c r="H350" s="158" t="s">
        <v>2417</v>
      </c>
      <c r="I350" s="158" t="s">
        <v>2418</v>
      </c>
      <c r="J350" s="158" t="s">
        <v>2419</v>
      </c>
      <c r="K350" s="158" t="s">
        <v>2420</v>
      </c>
      <c r="L350" s="158" t="s">
        <v>2421</v>
      </c>
      <c r="M350" s="158" t="s">
        <v>2422</v>
      </c>
      <c r="N350" s="158" t="s">
        <v>2423</v>
      </c>
      <c r="O350" s="158" t="s">
        <v>2424</v>
      </c>
      <c r="P350" s="158" t="s">
        <v>2425</v>
      </c>
      <c r="Q350" s="158" t="s">
        <v>2426</v>
      </c>
      <c r="R350" s="158"/>
      <c r="S350" s="157"/>
      <c r="T350" s="158" t="s">
        <v>2427</v>
      </c>
      <c r="U350" s="158" t="s">
        <v>2428</v>
      </c>
      <c r="V350" s="158" t="s">
        <v>2429</v>
      </c>
      <c r="W350" s="158" t="s">
        <v>2430</v>
      </c>
      <c r="X350" s="158" t="s">
        <v>2431</v>
      </c>
      <c r="Y350" s="158" t="s">
        <v>2432</v>
      </c>
      <c r="Z350" s="158" t="s">
        <v>2433</v>
      </c>
      <c r="AA350" s="158" t="s">
        <v>2434</v>
      </c>
      <c r="AB350" s="158" t="s">
        <v>2435</v>
      </c>
      <c r="AC350" s="158" t="s">
        <v>432</v>
      </c>
      <c r="AD350" s="47" t="s">
        <v>2585</v>
      </c>
      <c r="AE350" s="158"/>
      <c r="AF350" s="157"/>
      <c r="AG350" s="158"/>
      <c r="AH350" s="158"/>
      <c r="AI350" s="158"/>
      <c r="AJ350" s="158"/>
      <c r="AK350" s="158"/>
      <c r="AL350" s="158"/>
      <c r="AM350" s="158"/>
      <c r="AN350" s="158"/>
      <c r="AO350" s="158"/>
      <c r="AP350" s="158"/>
      <c r="AQ350" s="158"/>
      <c r="AR350" s="158"/>
      <c r="AS350" s="157"/>
      <c r="AT350" s="158"/>
      <c r="AU350" s="158"/>
      <c r="AV350" s="158"/>
      <c r="AW350" s="158"/>
      <c r="AX350" s="158"/>
      <c r="AY350" s="158"/>
    </row>
    <row r="351" spans="1:51" x14ac:dyDescent="0.3">
      <c r="A351" s="184" t="s">
        <v>2436</v>
      </c>
      <c r="B351" s="171" t="s">
        <v>2437</v>
      </c>
      <c r="C351" s="155"/>
      <c r="D351" s="155"/>
      <c r="E351" s="172"/>
      <c r="F351" s="158"/>
      <c r="G351" s="158"/>
      <c r="H351" s="158"/>
      <c r="I351" s="158" t="s">
        <v>2438</v>
      </c>
      <c r="J351" s="158" t="s">
        <v>2438</v>
      </c>
      <c r="K351" s="158" t="s">
        <v>2438</v>
      </c>
      <c r="L351" s="158" t="s">
        <v>2438</v>
      </c>
      <c r="M351" s="158" t="s">
        <v>2438</v>
      </c>
      <c r="N351" s="158" t="s">
        <v>2438</v>
      </c>
      <c r="O351" s="158" t="s">
        <v>2438</v>
      </c>
      <c r="P351" s="158" t="s">
        <v>2438</v>
      </c>
      <c r="Q351" s="158" t="s">
        <v>2438</v>
      </c>
      <c r="R351" s="158" t="s">
        <v>1391</v>
      </c>
      <c r="S351" s="157"/>
      <c r="T351" s="158" t="s">
        <v>2438</v>
      </c>
      <c r="U351" s="158" t="s">
        <v>2438</v>
      </c>
      <c r="V351" s="158" t="s">
        <v>2438</v>
      </c>
      <c r="W351" s="158"/>
      <c r="X351" s="158"/>
      <c r="Y351" s="158"/>
      <c r="Z351" s="158"/>
      <c r="AA351" s="158"/>
      <c r="AB351" s="158"/>
      <c r="AC351" s="158"/>
      <c r="AD351" s="158"/>
      <c r="AE351" s="158"/>
      <c r="AF351" s="157"/>
      <c r="AG351" s="158"/>
      <c r="AH351" s="158"/>
      <c r="AI351" s="158"/>
      <c r="AJ351" s="158"/>
      <c r="AK351" s="158"/>
      <c r="AL351" s="158"/>
      <c r="AM351" s="158"/>
      <c r="AN351" s="158"/>
      <c r="AO351" s="158"/>
      <c r="AP351" s="158"/>
      <c r="AQ351" s="158"/>
      <c r="AR351" s="158"/>
      <c r="AS351" s="157"/>
      <c r="AT351" s="158"/>
      <c r="AU351" s="158"/>
      <c r="AV351" s="158"/>
      <c r="AW351" s="158"/>
      <c r="AX351" s="158"/>
      <c r="AY351" s="158"/>
    </row>
    <row r="352" spans="1:51" x14ac:dyDescent="0.3">
      <c r="A352" s="154" t="s">
        <v>2439</v>
      </c>
      <c r="B352" s="171" t="s">
        <v>2440</v>
      </c>
      <c r="C352" s="155">
        <v>15</v>
      </c>
      <c r="D352" s="155">
        <v>2</v>
      </c>
      <c r="E352" s="172" t="s">
        <v>541</v>
      </c>
      <c r="F352" s="158"/>
      <c r="G352" s="158"/>
      <c r="H352" s="158"/>
      <c r="I352" s="158"/>
      <c r="J352" s="158"/>
      <c r="K352" s="158"/>
      <c r="L352" s="158"/>
      <c r="M352" s="158"/>
      <c r="N352" s="158" t="s">
        <v>2441</v>
      </c>
      <c r="O352" s="158" t="s">
        <v>2442</v>
      </c>
      <c r="P352" s="158" t="s">
        <v>2443</v>
      </c>
      <c r="Q352" s="158" t="s">
        <v>2444</v>
      </c>
      <c r="R352" s="158"/>
      <c r="S352" s="157"/>
      <c r="T352" s="158" t="s">
        <v>2445</v>
      </c>
      <c r="U352" s="158" t="s">
        <v>2446</v>
      </c>
      <c r="V352" s="158" t="s">
        <v>2447</v>
      </c>
      <c r="W352" s="158" t="s">
        <v>2448</v>
      </c>
      <c r="X352" s="158" t="s">
        <v>2449</v>
      </c>
      <c r="Y352" s="158" t="s">
        <v>2450</v>
      </c>
      <c r="Z352" s="158" t="s">
        <v>2451</v>
      </c>
      <c r="AA352" s="158" t="s">
        <v>2452</v>
      </c>
      <c r="AB352" s="158"/>
      <c r="AC352" s="158"/>
      <c r="AD352" s="158"/>
      <c r="AE352" s="158"/>
      <c r="AF352" s="157"/>
      <c r="AG352" s="158"/>
      <c r="AH352" s="158"/>
      <c r="AI352" s="158"/>
      <c r="AJ352" s="158"/>
      <c r="AK352" s="158"/>
      <c r="AL352" s="158"/>
      <c r="AM352" s="158"/>
      <c r="AN352" s="158"/>
      <c r="AO352" s="158"/>
      <c r="AP352" s="158"/>
      <c r="AQ352" s="158"/>
      <c r="AR352" s="158"/>
      <c r="AS352" s="157"/>
      <c r="AT352" s="158"/>
      <c r="AU352" s="158"/>
      <c r="AV352" s="158"/>
      <c r="AW352" s="158"/>
      <c r="AX352" s="158"/>
      <c r="AY352" s="158"/>
    </row>
    <row r="353" spans="1:59" x14ac:dyDescent="0.3">
      <c r="A353" s="184" t="s">
        <v>2453</v>
      </c>
      <c r="B353" s="171" t="s">
        <v>2454</v>
      </c>
      <c r="C353" s="155"/>
      <c r="D353" s="155"/>
      <c r="E353" s="172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 t="s">
        <v>2455</v>
      </c>
      <c r="R353" s="158"/>
      <c r="S353" s="157"/>
      <c r="T353" s="158"/>
      <c r="U353" s="158"/>
      <c r="V353" s="158"/>
      <c r="W353" s="158"/>
      <c r="X353" s="158"/>
      <c r="Y353" s="158"/>
      <c r="Z353" s="158"/>
      <c r="AA353" s="158"/>
      <c r="AB353" s="158"/>
      <c r="AC353" s="158"/>
      <c r="AD353" s="158"/>
      <c r="AE353" s="158"/>
      <c r="AF353" s="157"/>
      <c r="AG353" s="158"/>
      <c r="AH353" s="158"/>
      <c r="AI353" s="158"/>
      <c r="AJ353" s="158"/>
      <c r="AK353" s="158"/>
      <c r="AL353" s="158"/>
      <c r="AM353" s="158"/>
      <c r="AN353" s="158"/>
      <c r="AO353" s="158"/>
      <c r="AP353" s="158"/>
      <c r="AQ353" s="158"/>
      <c r="AR353" s="158"/>
      <c r="AS353" s="157"/>
      <c r="AT353" s="158"/>
      <c r="AU353" s="158"/>
      <c r="AV353" s="158"/>
      <c r="AW353" s="158"/>
      <c r="AX353" s="158"/>
      <c r="AY353" s="158"/>
    </row>
    <row r="354" spans="1:59" x14ac:dyDescent="0.3">
      <c r="A354" s="184" t="s">
        <v>2456</v>
      </c>
      <c r="B354" s="171" t="s">
        <v>2457</v>
      </c>
      <c r="C354" s="155"/>
      <c r="D354" s="155"/>
      <c r="E354" s="172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 t="s">
        <v>2458</v>
      </c>
      <c r="R354" s="158"/>
      <c r="S354" s="157"/>
      <c r="T354" s="158"/>
      <c r="U354" s="158"/>
      <c r="V354" s="158"/>
      <c r="W354" s="158"/>
      <c r="X354" s="158"/>
      <c r="Y354" s="158"/>
      <c r="Z354" s="158"/>
      <c r="AA354" s="158"/>
      <c r="AB354" s="158"/>
      <c r="AC354" s="158"/>
      <c r="AD354" s="158"/>
      <c r="AE354" s="158"/>
      <c r="AF354" s="157"/>
      <c r="AG354" s="158"/>
      <c r="AH354" s="158"/>
      <c r="AI354" s="158"/>
      <c r="AJ354" s="158"/>
      <c r="AK354" s="158"/>
      <c r="AL354" s="158"/>
      <c r="AM354" s="158"/>
      <c r="AN354" s="158"/>
      <c r="AO354" s="158"/>
      <c r="AP354" s="158"/>
      <c r="AQ354" s="158"/>
      <c r="AR354" s="158"/>
      <c r="AS354" s="157"/>
      <c r="AT354" s="158"/>
      <c r="AU354" s="158"/>
      <c r="AV354" s="158"/>
      <c r="AW354" s="158"/>
      <c r="AX354" s="158"/>
      <c r="AY354" s="158"/>
    </row>
    <row r="355" spans="1:59" x14ac:dyDescent="0.3">
      <c r="A355" s="184" t="s">
        <v>2459</v>
      </c>
      <c r="B355" s="171" t="s">
        <v>2460</v>
      </c>
      <c r="C355" s="155"/>
      <c r="D355" s="155"/>
      <c r="E355" s="172"/>
      <c r="F355" s="158"/>
      <c r="G355" s="158"/>
      <c r="H355" s="158"/>
      <c r="I355" s="158"/>
      <c r="J355" s="158"/>
      <c r="K355" s="158"/>
      <c r="L355" s="158" t="s">
        <v>2461</v>
      </c>
      <c r="M355" s="158" t="s">
        <v>2461</v>
      </c>
      <c r="N355" s="158" t="s">
        <v>2461</v>
      </c>
      <c r="O355" s="158" t="s">
        <v>2461</v>
      </c>
      <c r="P355" s="158" t="s">
        <v>2461</v>
      </c>
      <c r="Q355" s="158" t="s">
        <v>2461</v>
      </c>
      <c r="R355" s="158"/>
      <c r="S355" s="157"/>
      <c r="T355" s="158"/>
      <c r="U355" s="158"/>
      <c r="V355" s="158"/>
      <c r="W355" s="158"/>
      <c r="X355" s="158"/>
      <c r="Y355" s="158"/>
      <c r="Z355" s="158"/>
      <c r="AA355" s="158"/>
      <c r="AB355" s="158"/>
      <c r="AC355" s="158"/>
      <c r="AD355" s="158"/>
      <c r="AE355" s="158"/>
      <c r="AF355" s="157"/>
      <c r="AG355" s="158"/>
      <c r="AH355" s="158"/>
      <c r="AI355" s="158"/>
      <c r="AJ355" s="158"/>
      <c r="AK355" s="158"/>
      <c r="AL355" s="158"/>
      <c r="AM355" s="158"/>
      <c r="AN355" s="158"/>
      <c r="AO355" s="158"/>
      <c r="AP355" s="158"/>
      <c r="AQ355" s="158"/>
      <c r="AR355" s="158"/>
      <c r="AS355" s="157"/>
      <c r="AT355" s="158"/>
      <c r="AU355" s="158"/>
      <c r="AV355" s="158"/>
      <c r="AW355" s="158"/>
      <c r="AX355" s="158"/>
      <c r="AY355" s="158"/>
    </row>
    <row r="356" spans="1:59" x14ac:dyDescent="0.3">
      <c r="A356" s="154" t="s">
        <v>2462</v>
      </c>
      <c r="B356" s="171" t="s">
        <v>2463</v>
      </c>
      <c r="C356" s="155">
        <v>15</v>
      </c>
      <c r="D356" s="155">
        <v>9</v>
      </c>
      <c r="E356" s="172" t="s">
        <v>541</v>
      </c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7"/>
      <c r="T356" s="158" t="s">
        <v>2464</v>
      </c>
      <c r="U356" s="158" t="s">
        <v>2465</v>
      </c>
      <c r="V356" s="158" t="s">
        <v>2465</v>
      </c>
      <c r="W356" s="158" t="s">
        <v>2465</v>
      </c>
      <c r="X356" s="158" t="s">
        <v>2465</v>
      </c>
      <c r="Y356" s="158" t="s">
        <v>2466</v>
      </c>
      <c r="Z356" s="158" t="s">
        <v>2467</v>
      </c>
      <c r="AA356" s="158" t="s">
        <v>2467</v>
      </c>
      <c r="AB356" s="158" t="s">
        <v>2467</v>
      </c>
      <c r="AC356" s="158" t="s">
        <v>2467</v>
      </c>
      <c r="AD356" s="158" t="s">
        <v>2467</v>
      </c>
      <c r="AE356" s="46" t="s">
        <v>2610</v>
      </c>
      <c r="AF356" s="157"/>
      <c r="AG356" s="46" t="s">
        <v>2610</v>
      </c>
      <c r="AH356" s="46" t="s">
        <v>2610</v>
      </c>
      <c r="AI356" s="46" t="s">
        <v>2610</v>
      </c>
      <c r="AJ356" s="158"/>
      <c r="AK356" s="158"/>
      <c r="AL356" s="158"/>
      <c r="AM356" s="158"/>
      <c r="AN356" s="158"/>
      <c r="AO356" s="158"/>
      <c r="AP356" s="158"/>
      <c r="AQ356" s="158"/>
      <c r="AR356" s="158"/>
      <c r="AS356" s="157"/>
      <c r="AT356" s="158"/>
      <c r="AU356" s="158"/>
      <c r="AV356" s="158"/>
      <c r="AW356" s="158"/>
      <c r="AX356" s="158"/>
      <c r="AY356" s="158"/>
    </row>
    <row r="357" spans="1:59" x14ac:dyDescent="0.3">
      <c r="A357" s="154" t="s">
        <v>2468</v>
      </c>
      <c r="B357" s="171" t="s">
        <v>2469</v>
      </c>
      <c r="C357" s="155">
        <v>15</v>
      </c>
      <c r="D357" s="155">
        <v>5</v>
      </c>
      <c r="E357" s="172" t="s">
        <v>541</v>
      </c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7"/>
      <c r="T357" s="158"/>
      <c r="U357" s="158" t="s">
        <v>2470</v>
      </c>
      <c r="V357" s="158" t="s">
        <v>2471</v>
      </c>
      <c r="W357" s="158" t="s">
        <v>2471</v>
      </c>
      <c r="X357" s="158" t="s">
        <v>2471</v>
      </c>
      <c r="Y357" s="158" t="s">
        <v>2471</v>
      </c>
      <c r="Z357" s="158" t="s">
        <v>2471</v>
      </c>
      <c r="AA357" s="158" t="s">
        <v>2471</v>
      </c>
      <c r="AB357" s="158" t="s">
        <v>2471</v>
      </c>
      <c r="AC357" s="158" t="s">
        <v>2471</v>
      </c>
      <c r="AD357" s="158" t="s">
        <v>2471</v>
      </c>
      <c r="AE357" s="158"/>
      <c r="AF357" s="157"/>
      <c r="AG357" s="158"/>
      <c r="AH357" s="158"/>
      <c r="AI357" s="158"/>
      <c r="AJ357" s="158"/>
      <c r="AK357" s="158"/>
      <c r="AL357" s="158"/>
      <c r="AM357" s="158"/>
      <c r="AN357" s="158"/>
      <c r="AO357" s="158"/>
      <c r="AP357" s="158"/>
      <c r="AQ357" s="158"/>
      <c r="AR357" s="158"/>
      <c r="AS357" s="157"/>
      <c r="AT357" s="158"/>
      <c r="AU357" s="158"/>
      <c r="AV357" s="158"/>
      <c r="AW357" s="158"/>
      <c r="AX357" s="158"/>
      <c r="AY357" s="158"/>
    </row>
    <row r="358" spans="1:59" x14ac:dyDescent="0.3">
      <c r="A358" s="186" t="s">
        <v>2472</v>
      </c>
      <c r="B358" s="171" t="s">
        <v>66</v>
      </c>
      <c r="C358" s="155"/>
      <c r="D358" s="155"/>
      <c r="E358" s="172" t="s">
        <v>541</v>
      </c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7"/>
      <c r="T358" s="158"/>
      <c r="U358" s="158"/>
      <c r="V358" s="158" t="s">
        <v>2473</v>
      </c>
      <c r="W358" s="173" t="s">
        <v>2474</v>
      </c>
      <c r="X358" s="158" t="s">
        <v>2475</v>
      </c>
      <c r="Y358" s="158" t="s">
        <v>2475</v>
      </c>
      <c r="Z358" s="158"/>
      <c r="AA358" s="158"/>
      <c r="AB358" s="158"/>
      <c r="AC358" s="158"/>
      <c r="AD358" s="158"/>
      <c r="AE358" s="158"/>
      <c r="AF358" s="157"/>
      <c r="AG358" s="158"/>
      <c r="AH358" s="158"/>
      <c r="AI358" s="158"/>
      <c r="AJ358" s="158"/>
      <c r="AK358" s="158"/>
      <c r="AL358" s="158"/>
      <c r="AM358" s="158"/>
      <c r="AN358" s="158"/>
      <c r="AO358" s="158"/>
      <c r="AP358" s="158"/>
      <c r="AQ358" s="158"/>
      <c r="AR358" s="158"/>
      <c r="AS358" s="157"/>
      <c r="AT358" s="158"/>
      <c r="AU358" s="158"/>
      <c r="AV358" s="158"/>
      <c r="AW358" s="158"/>
      <c r="AX358" s="158"/>
      <c r="AY358" s="158"/>
    </row>
    <row r="359" spans="1:59" x14ac:dyDescent="0.3">
      <c r="A359" s="127" t="s">
        <v>2476</v>
      </c>
      <c r="B359" s="171" t="s">
        <v>102</v>
      </c>
      <c r="C359" s="155">
        <v>15</v>
      </c>
      <c r="D359" s="155">
        <v>7</v>
      </c>
      <c r="E359" s="172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7"/>
      <c r="T359" s="158"/>
      <c r="U359" s="158"/>
      <c r="V359" s="158"/>
      <c r="W359" s="158"/>
      <c r="X359" s="158"/>
      <c r="Y359" s="158"/>
      <c r="Z359" s="158" t="s">
        <v>2477</v>
      </c>
      <c r="AA359" s="158" t="s">
        <v>2477</v>
      </c>
      <c r="AB359" s="158" t="s">
        <v>2477</v>
      </c>
      <c r="AC359" s="158" t="s">
        <v>2477</v>
      </c>
      <c r="AD359" s="158" t="s">
        <v>461</v>
      </c>
      <c r="AE359" s="158" t="s">
        <v>461</v>
      </c>
      <c r="AF359" s="157"/>
      <c r="AG359" s="158" t="s">
        <v>461</v>
      </c>
      <c r="AH359" s="158"/>
      <c r="AI359" s="158"/>
      <c r="AJ359" s="158"/>
      <c r="AK359" s="158"/>
      <c r="AL359" s="158"/>
      <c r="AM359" s="158"/>
      <c r="AN359" s="158"/>
      <c r="AO359" s="158"/>
      <c r="AP359" s="158"/>
      <c r="AQ359" s="158"/>
      <c r="AR359" s="158"/>
      <c r="AS359" s="157"/>
      <c r="AT359" s="158"/>
      <c r="AU359" s="158"/>
      <c r="AV359" s="158"/>
      <c r="AW359" s="158"/>
      <c r="AX359" s="158"/>
      <c r="AY359" s="158"/>
    </row>
    <row r="360" spans="1:59" x14ac:dyDescent="0.3">
      <c r="A360" s="127" t="s">
        <v>2478</v>
      </c>
      <c r="B360" s="171" t="s">
        <v>2479</v>
      </c>
      <c r="C360" s="155">
        <v>15</v>
      </c>
      <c r="D360" s="155">
        <v>5</v>
      </c>
      <c r="E360" s="172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7"/>
      <c r="T360" s="158"/>
      <c r="U360" s="158"/>
      <c r="V360" s="158"/>
      <c r="W360" s="158"/>
      <c r="X360" s="158"/>
      <c r="Y360" s="158"/>
      <c r="Z360" s="159"/>
      <c r="AA360" s="159"/>
      <c r="AB360" s="159"/>
      <c r="AC360" s="159"/>
      <c r="AD360" s="158" t="s">
        <v>2480</v>
      </c>
      <c r="AE360" s="158"/>
      <c r="AF360" s="157"/>
      <c r="AG360" s="158"/>
      <c r="AH360" s="158"/>
      <c r="AI360" s="158"/>
      <c r="AJ360" s="158"/>
      <c r="AK360" s="158"/>
      <c r="AL360" s="158"/>
      <c r="AM360" s="158"/>
      <c r="AN360" s="158"/>
      <c r="AO360" s="158"/>
      <c r="AP360" s="158"/>
      <c r="AQ360" s="158"/>
      <c r="AR360" s="158"/>
      <c r="AS360" s="157"/>
      <c r="AT360" s="158"/>
      <c r="AU360" s="158"/>
      <c r="AV360" s="158"/>
      <c r="AW360" s="158"/>
      <c r="AX360" s="158"/>
      <c r="AY360" s="158"/>
    </row>
    <row r="361" spans="1:59" x14ac:dyDescent="0.3">
      <c r="A361" s="127" t="s">
        <v>2481</v>
      </c>
      <c r="B361" s="171" t="s">
        <v>2482</v>
      </c>
      <c r="C361" s="155">
        <v>15</v>
      </c>
      <c r="D361" s="155">
        <v>2</v>
      </c>
      <c r="E361" s="172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7"/>
      <c r="T361" s="158"/>
      <c r="U361" s="158"/>
      <c r="V361" s="158"/>
      <c r="W361" s="158"/>
      <c r="X361" s="158"/>
      <c r="Y361" s="158"/>
      <c r="Z361" s="158"/>
      <c r="AA361" s="158" t="s">
        <v>2483</v>
      </c>
      <c r="AB361" s="158"/>
      <c r="AC361" s="158"/>
      <c r="AD361" s="158"/>
      <c r="AE361" s="158"/>
      <c r="AF361" s="157"/>
      <c r="AG361" s="158"/>
      <c r="AH361" s="158"/>
      <c r="AI361" s="158"/>
      <c r="AJ361" s="158"/>
      <c r="AK361" s="158"/>
      <c r="AL361" s="158"/>
      <c r="AM361" s="158"/>
      <c r="AN361" s="158"/>
      <c r="AO361" s="158"/>
      <c r="AP361" s="158"/>
      <c r="AQ361" s="158"/>
      <c r="AR361" s="158"/>
      <c r="AS361" s="157"/>
      <c r="AT361" s="158"/>
      <c r="AU361" s="158"/>
      <c r="AV361" s="158"/>
      <c r="AW361" s="158"/>
      <c r="AX361" s="158"/>
      <c r="AY361" s="158"/>
    </row>
    <row r="362" spans="1:59" x14ac:dyDescent="0.3">
      <c r="A362" s="127" t="s">
        <v>2565</v>
      </c>
      <c r="B362" s="171" t="s">
        <v>360</v>
      </c>
      <c r="C362" s="155">
        <v>16</v>
      </c>
      <c r="D362" s="155">
        <v>4</v>
      </c>
      <c r="E362" s="172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7"/>
      <c r="T362" s="158"/>
      <c r="U362" s="158"/>
      <c r="V362" s="158"/>
      <c r="W362" s="158"/>
      <c r="X362" s="158"/>
      <c r="Y362" s="158"/>
      <c r="Z362" s="158"/>
      <c r="AA362" s="158"/>
      <c r="AB362" s="158"/>
      <c r="AC362" s="158"/>
      <c r="AD362" s="158"/>
      <c r="AE362" s="158"/>
      <c r="AF362" s="157"/>
      <c r="AG362" s="158" t="s">
        <v>352</v>
      </c>
      <c r="AH362" s="158" t="s">
        <v>352</v>
      </c>
      <c r="AI362" s="158" t="s">
        <v>352</v>
      </c>
      <c r="AJ362" s="158" t="s">
        <v>352</v>
      </c>
      <c r="AK362" s="158" t="s">
        <v>352</v>
      </c>
      <c r="AL362" s="158" t="s">
        <v>352</v>
      </c>
      <c r="AM362" s="158" t="s">
        <v>352</v>
      </c>
      <c r="AN362" s="158" t="s">
        <v>352</v>
      </c>
      <c r="AO362" s="158" t="s">
        <v>352</v>
      </c>
      <c r="AP362" s="158" t="s">
        <v>352</v>
      </c>
      <c r="AQ362" s="158"/>
      <c r="AR362" s="158"/>
      <c r="AS362" s="157"/>
      <c r="AT362" s="158"/>
      <c r="AU362" s="158"/>
      <c r="AV362" s="158"/>
      <c r="AW362" s="158"/>
      <c r="AX362" s="158"/>
      <c r="AY362" s="158"/>
    </row>
    <row r="363" spans="1:59" x14ac:dyDescent="0.3">
      <c r="A363" s="129" t="s">
        <v>2586</v>
      </c>
      <c r="B363" s="128" t="s">
        <v>2587</v>
      </c>
      <c r="C363" s="155">
        <v>16</v>
      </c>
      <c r="D363" s="155">
        <v>7</v>
      </c>
      <c r="E363" s="172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  <c r="AD363" s="179"/>
      <c r="AE363" s="179"/>
      <c r="AF363" s="179"/>
      <c r="AG363" s="179"/>
      <c r="AH363" s="46" t="s">
        <v>2510</v>
      </c>
      <c r="AI363" s="46" t="s">
        <v>2510</v>
      </c>
      <c r="AJ363" s="46" t="s">
        <v>2510</v>
      </c>
      <c r="AK363" s="46" t="s">
        <v>2510</v>
      </c>
      <c r="AL363" s="46" t="s">
        <v>2510</v>
      </c>
      <c r="AM363" s="46" t="s">
        <v>2510</v>
      </c>
      <c r="AN363" s="46" t="s">
        <v>2510</v>
      </c>
      <c r="AO363" s="46" t="s">
        <v>2510</v>
      </c>
      <c r="AP363" s="46" t="s">
        <v>2510</v>
      </c>
      <c r="AQ363" s="46" t="s">
        <v>2510</v>
      </c>
      <c r="AR363" s="46" t="s">
        <v>2510</v>
      </c>
      <c r="AS363" s="157"/>
      <c r="AT363" s="46" t="s">
        <v>2510</v>
      </c>
      <c r="AU363" s="158"/>
      <c r="AV363" s="158"/>
      <c r="AW363" s="158"/>
      <c r="AX363" s="158"/>
      <c r="AY363" s="158"/>
      <c r="AZ363" s="138"/>
      <c r="BA363" s="138"/>
      <c r="BB363" s="138"/>
      <c r="BC363" s="138"/>
      <c r="BD363" s="138"/>
      <c r="BE363" s="138"/>
      <c r="BF363" s="138"/>
      <c r="BG363" s="138"/>
    </row>
    <row r="364" spans="1:59" x14ac:dyDescent="0.3">
      <c r="A364" s="158" t="s">
        <v>2484</v>
      </c>
      <c r="B364" s="162" t="s">
        <v>487</v>
      </c>
      <c r="C364" s="155">
        <v>15</v>
      </c>
      <c r="D364" s="155">
        <v>7</v>
      </c>
      <c r="E364" s="153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7"/>
      <c r="T364" s="158" t="s">
        <v>2485</v>
      </c>
      <c r="U364" s="158" t="s">
        <v>2485</v>
      </c>
      <c r="V364" s="158" t="s">
        <v>2485</v>
      </c>
      <c r="W364" s="158" t="s">
        <v>2485</v>
      </c>
      <c r="X364" s="158" t="s">
        <v>2485</v>
      </c>
      <c r="Y364" s="158" t="s">
        <v>2486</v>
      </c>
      <c r="Z364" s="158" t="s">
        <v>2486</v>
      </c>
      <c r="AA364" s="158" t="s">
        <v>2486</v>
      </c>
      <c r="AB364" s="158" t="s">
        <v>2486</v>
      </c>
      <c r="AC364" s="158" t="s">
        <v>2486</v>
      </c>
      <c r="AD364" s="158" t="s">
        <v>2486</v>
      </c>
      <c r="AE364" s="158" t="s">
        <v>488</v>
      </c>
      <c r="AF364" s="157"/>
      <c r="AG364" s="158" t="s">
        <v>488</v>
      </c>
      <c r="AH364" s="158"/>
      <c r="AI364" s="158"/>
      <c r="AJ364" s="158"/>
      <c r="AK364" s="158"/>
      <c r="AL364" s="158"/>
      <c r="AM364" s="158"/>
      <c r="AN364" s="158"/>
      <c r="AO364" s="158"/>
      <c r="AP364" s="158"/>
      <c r="AQ364" s="158"/>
      <c r="AR364" s="158"/>
      <c r="AS364" s="157"/>
      <c r="AT364" s="158"/>
      <c r="AU364" s="158"/>
      <c r="AV364" s="158"/>
      <c r="AW364" s="158"/>
      <c r="AX364" s="158"/>
      <c r="AY364" s="158"/>
    </row>
    <row r="365" spans="1:59" x14ac:dyDescent="0.3">
      <c r="A365" s="154" t="s">
        <v>2487</v>
      </c>
      <c r="B365" s="155" t="s">
        <v>2488</v>
      </c>
      <c r="C365" s="155">
        <v>15</v>
      </c>
      <c r="D365" s="155">
        <v>10</v>
      </c>
      <c r="E365" s="156" t="s">
        <v>541</v>
      </c>
      <c r="F365" s="154" t="s">
        <v>2489</v>
      </c>
      <c r="G365" s="154" t="s">
        <v>2489</v>
      </c>
      <c r="H365" s="154" t="s">
        <v>2489</v>
      </c>
      <c r="I365" s="154" t="s">
        <v>2489</v>
      </c>
      <c r="J365" s="158" t="s">
        <v>2490</v>
      </c>
      <c r="K365" s="158" t="s">
        <v>2490</v>
      </c>
      <c r="L365" s="158" t="s">
        <v>2490</v>
      </c>
      <c r="M365" s="158" t="s">
        <v>2490</v>
      </c>
      <c r="N365" s="158" t="s">
        <v>2490</v>
      </c>
      <c r="O365" s="158" t="s">
        <v>2490</v>
      </c>
      <c r="P365" s="158" t="s">
        <v>2490</v>
      </c>
      <c r="Q365" s="158" t="s">
        <v>2490</v>
      </c>
      <c r="R365" s="158" t="s">
        <v>1335</v>
      </c>
      <c r="S365" s="157"/>
      <c r="T365" s="158" t="s">
        <v>2490</v>
      </c>
      <c r="U365" s="158" t="s">
        <v>2490</v>
      </c>
      <c r="V365" s="158" t="s">
        <v>2490</v>
      </c>
      <c r="W365" s="158" t="s">
        <v>2490</v>
      </c>
      <c r="X365" s="158" t="s">
        <v>2491</v>
      </c>
      <c r="Y365" s="158" t="s">
        <v>2491</v>
      </c>
      <c r="Z365" s="158" t="s">
        <v>2491</v>
      </c>
      <c r="AA365" s="158" t="s">
        <v>2491</v>
      </c>
      <c r="AB365" s="158" t="s">
        <v>2491</v>
      </c>
      <c r="AC365" s="158" t="s">
        <v>2491</v>
      </c>
      <c r="AD365" s="158" t="s">
        <v>2491</v>
      </c>
      <c r="AE365" s="158" t="s">
        <v>2491</v>
      </c>
      <c r="AF365" s="157"/>
      <c r="AG365" s="158" t="s">
        <v>2491</v>
      </c>
      <c r="AH365" s="158" t="s">
        <v>2491</v>
      </c>
      <c r="AI365" s="158" t="s">
        <v>2491</v>
      </c>
      <c r="AJ365" s="158" t="s">
        <v>2491</v>
      </c>
      <c r="AK365" s="158"/>
      <c r="AL365" s="158"/>
      <c r="AM365" s="158"/>
      <c r="AN365" s="158"/>
      <c r="AO365" s="158"/>
      <c r="AP365" s="158"/>
      <c r="AQ365" s="158"/>
      <c r="AR365" s="158"/>
      <c r="AS365" s="157"/>
      <c r="AT365" s="158"/>
      <c r="AU365" s="158"/>
      <c r="AV365" s="158"/>
      <c r="AW365" s="158"/>
      <c r="AX365" s="158"/>
      <c r="AY365" s="158"/>
    </row>
    <row r="366" spans="1:59" x14ac:dyDescent="0.3">
      <c r="A366" s="154" t="s">
        <v>2492</v>
      </c>
      <c r="B366" s="155" t="s">
        <v>2493</v>
      </c>
      <c r="C366" s="155">
        <v>15</v>
      </c>
      <c r="D366" s="155">
        <v>6</v>
      </c>
      <c r="E366" s="156"/>
      <c r="F366" s="158" t="s">
        <v>2494</v>
      </c>
      <c r="G366" s="158" t="s">
        <v>2494</v>
      </c>
      <c r="H366" s="158" t="s">
        <v>2495</v>
      </c>
      <c r="I366" s="158" t="s">
        <v>2495</v>
      </c>
      <c r="J366" s="158" t="s">
        <v>2495</v>
      </c>
      <c r="K366" s="158" t="s">
        <v>2495</v>
      </c>
      <c r="L366" s="158" t="s">
        <v>2495</v>
      </c>
      <c r="M366" s="158" t="s">
        <v>2496</v>
      </c>
      <c r="N366" s="158" t="s">
        <v>2496</v>
      </c>
      <c r="O366" s="158" t="s">
        <v>2496</v>
      </c>
      <c r="P366" s="158" t="s">
        <v>2496</v>
      </c>
      <c r="Q366" s="158" t="s">
        <v>2496</v>
      </c>
      <c r="R366" s="158" t="s">
        <v>741</v>
      </c>
      <c r="S366" s="157"/>
      <c r="T366" s="158" t="s">
        <v>1620</v>
      </c>
      <c r="U366" s="158" t="s">
        <v>1620</v>
      </c>
      <c r="V366" s="158" t="s">
        <v>2497</v>
      </c>
      <c r="W366" s="158" t="s">
        <v>2497</v>
      </c>
      <c r="X366" s="158" t="s">
        <v>2497</v>
      </c>
      <c r="Y366" s="158" t="s">
        <v>2497</v>
      </c>
      <c r="Z366" s="158" t="s">
        <v>2497</v>
      </c>
      <c r="AA366" s="158" t="s">
        <v>2498</v>
      </c>
      <c r="AB366" s="158" t="s">
        <v>2498</v>
      </c>
      <c r="AC366" s="158" t="s">
        <v>2498</v>
      </c>
      <c r="AD366" s="158" t="s">
        <v>2498</v>
      </c>
      <c r="AE366" s="158" t="s">
        <v>2498</v>
      </c>
      <c r="AF366" s="157"/>
      <c r="AG366" s="158"/>
      <c r="AH366" s="158"/>
      <c r="AI366" s="158"/>
      <c r="AJ366" s="158"/>
      <c r="AK366" s="158"/>
      <c r="AL366" s="158"/>
      <c r="AM366" s="158"/>
      <c r="AN366" s="158"/>
      <c r="AO366" s="158"/>
      <c r="AP366" s="158"/>
      <c r="AQ366" s="158"/>
      <c r="AR366" s="158"/>
      <c r="AS366" s="157"/>
      <c r="AT366" s="158"/>
      <c r="AU366" s="158"/>
      <c r="AV366" s="158"/>
      <c r="AW366" s="158"/>
      <c r="AX366" s="158"/>
      <c r="AY366" s="158"/>
    </row>
    <row r="367" spans="1:59" x14ac:dyDescent="0.3">
      <c r="A367" s="154" t="s">
        <v>2499</v>
      </c>
      <c r="B367" s="155" t="s">
        <v>2500</v>
      </c>
      <c r="C367" s="155">
        <v>15</v>
      </c>
      <c r="D367" s="155">
        <v>5</v>
      </c>
      <c r="E367" s="156"/>
      <c r="F367" s="158"/>
      <c r="G367" s="158"/>
      <c r="H367" s="158"/>
      <c r="I367" s="158"/>
      <c r="J367" s="158"/>
      <c r="K367" s="158"/>
      <c r="L367" s="158" t="s">
        <v>2501</v>
      </c>
      <c r="M367" s="158" t="s">
        <v>2501</v>
      </c>
      <c r="N367" s="158" t="s">
        <v>2501</v>
      </c>
      <c r="O367" s="158" t="s">
        <v>2502</v>
      </c>
      <c r="P367" s="158" t="s">
        <v>2502</v>
      </c>
      <c r="Q367" s="158" t="s">
        <v>2503</v>
      </c>
      <c r="R367" s="158" t="s">
        <v>1108</v>
      </c>
      <c r="S367" s="157"/>
      <c r="T367" s="158" t="s">
        <v>2503</v>
      </c>
      <c r="U367" s="158" t="s">
        <v>2503</v>
      </c>
      <c r="V367" s="158" t="s">
        <v>2504</v>
      </c>
      <c r="W367" s="158" t="s">
        <v>2504</v>
      </c>
      <c r="X367" s="158" t="s">
        <v>2504</v>
      </c>
      <c r="Y367" s="158" t="s">
        <v>2505</v>
      </c>
      <c r="Z367" s="158" t="s">
        <v>2505</v>
      </c>
      <c r="AA367" s="158" t="s">
        <v>2505</v>
      </c>
      <c r="AB367" s="158" t="s">
        <v>2506</v>
      </c>
      <c r="AC367" s="158" t="s">
        <v>2506</v>
      </c>
      <c r="AD367" s="158" t="s">
        <v>2506</v>
      </c>
      <c r="AE367" s="158"/>
      <c r="AF367" s="157"/>
      <c r="AG367" s="158"/>
      <c r="AH367" s="158"/>
      <c r="AI367" s="158"/>
      <c r="AJ367" s="158"/>
      <c r="AK367" s="158"/>
      <c r="AL367" s="158"/>
      <c r="AM367" s="158"/>
      <c r="AN367" s="158"/>
      <c r="AO367" s="158"/>
      <c r="AP367" s="158"/>
      <c r="AQ367" s="158"/>
      <c r="AR367" s="158"/>
      <c r="AS367" s="157"/>
      <c r="AT367" s="158"/>
      <c r="AU367" s="158"/>
      <c r="AV367" s="158"/>
      <c r="AW367" s="158"/>
      <c r="AX367" s="158"/>
      <c r="AY367" s="158"/>
    </row>
  </sheetData>
  <mergeCells count="9">
    <mergeCell ref="AG1:AL1"/>
    <mergeCell ref="AM1:AR1"/>
    <mergeCell ref="AT1:AY1"/>
    <mergeCell ref="A1:A2"/>
    <mergeCell ref="B1:B2"/>
    <mergeCell ref="E1:E2"/>
    <mergeCell ref="F1:K1"/>
    <mergeCell ref="L1:Q1"/>
    <mergeCell ref="T1:AE1"/>
  </mergeCells>
  <conditionalFormatting sqref="B23:D23">
    <cfRule type="duplicateValues" dxfId="4" priority="5"/>
  </conditionalFormatting>
  <conditionalFormatting sqref="B67:D67">
    <cfRule type="duplicateValues" dxfId="3" priority="4"/>
  </conditionalFormatting>
  <conditionalFormatting sqref="B102:D102">
    <cfRule type="duplicateValues" dxfId="2" priority="3"/>
  </conditionalFormatting>
  <conditionalFormatting sqref="B304:D304">
    <cfRule type="duplicateValues" dxfId="1" priority="2"/>
  </conditionalFormatting>
  <conditionalFormatting sqref="B363">
    <cfRule type="duplicateValues" dxfId="0" priority="1"/>
  </conditionalFormatting>
  <hyperlinks>
    <hyperlink ref="A270" r:id="rId1" display="mailto:Rajapaksha-krukshan@gmail.com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opLeftCell="I1" workbookViewId="0">
      <selection sqref="A1:P1048576"/>
    </sheetView>
  </sheetViews>
  <sheetFormatPr defaultRowHeight="14.4" x14ac:dyDescent="0.3"/>
  <cols>
    <col min="1" max="1" width="4.44140625" bestFit="1" customWidth="1"/>
    <col min="2" max="2" width="6.5546875" bestFit="1" customWidth="1"/>
    <col min="3" max="3" width="4" bestFit="1" customWidth="1"/>
    <col min="4" max="4" width="22.44140625" bestFit="1" customWidth="1"/>
    <col min="5" max="5" width="2.5546875" bestFit="1" customWidth="1"/>
    <col min="6" max="6" width="27.44140625" bestFit="1" customWidth="1"/>
    <col min="7" max="7" width="27.5546875" bestFit="1" customWidth="1"/>
    <col min="8" max="8" width="26.5546875" bestFit="1" customWidth="1"/>
    <col min="9" max="9" width="22.6640625" bestFit="1" customWidth="1"/>
    <col min="10" max="10" width="6.33203125" bestFit="1" customWidth="1"/>
    <col min="11" max="11" width="7.88671875" bestFit="1" customWidth="1"/>
    <col min="12" max="12" width="24.88671875" bestFit="1" customWidth="1"/>
    <col min="13" max="13" width="20.44140625" bestFit="1" customWidth="1"/>
    <col min="14" max="14" width="12.44140625" bestFit="1" customWidth="1"/>
    <col min="15" max="15" width="49.5546875" bestFit="1" customWidth="1"/>
    <col min="16" max="16" width="43.109375" bestFit="1" customWidth="1"/>
    <col min="17" max="17" width="3.33203125" bestFit="1" customWidth="1"/>
  </cols>
  <sheetData>
    <row r="1" spans="1:17" x14ac:dyDescent="0.3">
      <c r="A1" s="330" t="s">
        <v>3333</v>
      </c>
      <c r="B1" s="244" t="s">
        <v>3334</v>
      </c>
      <c r="C1" s="244"/>
      <c r="D1" s="244" t="s">
        <v>3335</v>
      </c>
      <c r="E1" s="244" t="s">
        <v>3336</v>
      </c>
      <c r="F1" s="244" t="s">
        <v>3337</v>
      </c>
      <c r="G1" s="244" t="s">
        <v>3338</v>
      </c>
      <c r="H1" s="244" t="s">
        <v>3339</v>
      </c>
      <c r="I1" s="244" t="s">
        <v>3340</v>
      </c>
      <c r="J1" s="244" t="s">
        <v>3341</v>
      </c>
      <c r="K1" s="244" t="s">
        <v>3342</v>
      </c>
      <c r="L1" s="245" t="s">
        <v>3343</v>
      </c>
      <c r="M1" s="245"/>
      <c r="N1" s="245"/>
      <c r="O1" s="244" t="s">
        <v>3344</v>
      </c>
      <c r="P1" s="244" t="s">
        <v>3345</v>
      </c>
      <c r="Q1" s="331"/>
    </row>
    <row r="2" spans="1:17" x14ac:dyDescent="0.3">
      <c r="A2" s="254">
        <v>1</v>
      </c>
      <c r="B2" s="246"/>
      <c r="C2" s="246"/>
      <c r="D2" s="247" t="s">
        <v>3346</v>
      </c>
      <c r="E2" s="247"/>
      <c r="F2" s="248"/>
      <c r="G2" s="248" t="s">
        <v>3347</v>
      </c>
      <c r="H2" s="249"/>
      <c r="I2" s="247"/>
      <c r="J2" s="247"/>
      <c r="K2" s="250"/>
      <c r="L2" s="246"/>
      <c r="M2" s="246"/>
      <c r="N2" s="246"/>
      <c r="O2" s="251"/>
      <c r="P2" s="251"/>
      <c r="Q2" s="252"/>
    </row>
    <row r="3" spans="1:17" x14ac:dyDescent="0.3">
      <c r="A3" s="254">
        <v>2</v>
      </c>
      <c r="B3" s="246" t="s">
        <v>529</v>
      </c>
      <c r="C3" s="246"/>
      <c r="D3" s="248" t="s">
        <v>3348</v>
      </c>
      <c r="E3" s="248" t="s">
        <v>3336</v>
      </c>
      <c r="F3" s="247" t="s">
        <v>3349</v>
      </c>
      <c r="G3" s="248" t="s">
        <v>3350</v>
      </c>
      <c r="H3" s="248" t="s">
        <v>3351</v>
      </c>
      <c r="I3" s="248" t="s">
        <v>3352</v>
      </c>
      <c r="J3" s="248" t="s">
        <v>3353</v>
      </c>
      <c r="K3" s="248">
        <v>6155</v>
      </c>
      <c r="L3" s="253"/>
      <c r="M3" s="253"/>
      <c r="N3" s="253"/>
      <c r="O3" s="248" t="s">
        <v>3354</v>
      </c>
      <c r="P3" s="247"/>
      <c r="Q3" s="238"/>
    </row>
    <row r="4" spans="1:17" x14ac:dyDescent="0.3">
      <c r="A4" s="254">
        <v>3</v>
      </c>
      <c r="B4" s="246" t="s">
        <v>532</v>
      </c>
      <c r="C4" s="254"/>
      <c r="D4" s="248" t="s">
        <v>3355</v>
      </c>
      <c r="E4" s="248" t="s">
        <v>3336</v>
      </c>
      <c r="F4" s="248"/>
      <c r="G4" s="248" t="s">
        <v>3356</v>
      </c>
      <c r="H4" s="248" t="s">
        <v>3357</v>
      </c>
      <c r="I4" s="248" t="s">
        <v>3358</v>
      </c>
      <c r="J4" s="248" t="s">
        <v>3353</v>
      </c>
      <c r="K4" s="248">
        <v>6155</v>
      </c>
      <c r="L4" s="253">
        <v>94564572</v>
      </c>
      <c r="M4" s="253"/>
      <c r="N4" s="253"/>
      <c r="O4" s="286" t="s">
        <v>3359</v>
      </c>
      <c r="P4" s="247"/>
      <c r="Q4" s="240"/>
    </row>
    <row r="5" spans="1:17" x14ac:dyDescent="0.3">
      <c r="A5" s="254">
        <v>4</v>
      </c>
      <c r="B5" s="254"/>
      <c r="C5" s="246"/>
      <c r="D5" s="247" t="s">
        <v>3360</v>
      </c>
      <c r="E5" s="248" t="s">
        <v>3336</v>
      </c>
      <c r="F5" s="247" t="s">
        <v>3361</v>
      </c>
      <c r="G5" s="247" t="s">
        <v>3356</v>
      </c>
      <c r="H5" s="247" t="s">
        <v>3362</v>
      </c>
      <c r="I5" s="247" t="s">
        <v>3363</v>
      </c>
      <c r="J5" s="247" t="s">
        <v>3353</v>
      </c>
      <c r="K5" s="250">
        <v>6112</v>
      </c>
      <c r="L5" s="246">
        <v>93933413</v>
      </c>
      <c r="M5" s="246"/>
      <c r="N5" s="246"/>
      <c r="O5" s="255" t="s">
        <v>3364</v>
      </c>
      <c r="P5" s="286"/>
      <c r="Q5" s="238"/>
    </row>
    <row r="6" spans="1:17" x14ac:dyDescent="0.3">
      <c r="A6" s="254">
        <v>5</v>
      </c>
      <c r="B6" s="254" t="s">
        <v>536</v>
      </c>
      <c r="C6" s="254"/>
      <c r="D6" s="248" t="s">
        <v>3365</v>
      </c>
      <c r="E6" s="248" t="s">
        <v>3336</v>
      </c>
      <c r="F6" s="248" t="s">
        <v>3366</v>
      </c>
      <c r="G6" s="248" t="s">
        <v>3367</v>
      </c>
      <c r="H6" s="248" t="s">
        <v>3368</v>
      </c>
      <c r="I6" s="248" t="s">
        <v>3369</v>
      </c>
      <c r="J6" s="248" t="s">
        <v>3353</v>
      </c>
      <c r="K6" s="248">
        <v>6148</v>
      </c>
      <c r="L6" s="253">
        <v>92595238</v>
      </c>
      <c r="M6" s="253"/>
      <c r="N6" s="253"/>
      <c r="O6" s="251" t="s">
        <v>3370</v>
      </c>
      <c r="P6" s="247"/>
      <c r="Q6" s="238"/>
    </row>
    <row r="7" spans="1:17" x14ac:dyDescent="0.3">
      <c r="A7" s="254">
        <v>7</v>
      </c>
      <c r="B7" s="256" t="s">
        <v>540</v>
      </c>
      <c r="C7" s="256"/>
      <c r="D7" s="257" t="s">
        <v>3371</v>
      </c>
      <c r="E7" s="248" t="s">
        <v>3336</v>
      </c>
      <c r="F7" s="257" t="s">
        <v>3372</v>
      </c>
      <c r="G7" s="257" t="s">
        <v>3373</v>
      </c>
      <c r="H7" s="332" t="s">
        <v>3374</v>
      </c>
      <c r="I7" s="257" t="s">
        <v>3375</v>
      </c>
      <c r="J7" s="258" t="s">
        <v>3353</v>
      </c>
      <c r="K7" s="257">
        <v>6107</v>
      </c>
      <c r="L7" s="259"/>
      <c r="M7" s="259"/>
      <c r="N7" s="259"/>
      <c r="O7" s="260"/>
      <c r="P7" s="258"/>
      <c r="Q7" s="261"/>
    </row>
    <row r="8" spans="1:17" x14ac:dyDescent="0.3">
      <c r="A8" s="254">
        <v>8</v>
      </c>
      <c r="B8" s="334" t="s">
        <v>579</v>
      </c>
      <c r="C8" s="256" t="s">
        <v>3376</v>
      </c>
      <c r="D8" s="257" t="s">
        <v>3377</v>
      </c>
      <c r="E8" s="248" t="s">
        <v>3336</v>
      </c>
      <c r="F8" s="257" t="s">
        <v>3378</v>
      </c>
      <c r="G8" s="257" t="s">
        <v>3373</v>
      </c>
      <c r="H8" s="257" t="s">
        <v>3379</v>
      </c>
      <c r="I8" s="257" t="s">
        <v>3380</v>
      </c>
      <c r="J8" s="257" t="s">
        <v>3353</v>
      </c>
      <c r="K8" s="257">
        <v>6056</v>
      </c>
      <c r="L8" s="259">
        <v>423376370</v>
      </c>
      <c r="M8" s="323">
        <v>405066090</v>
      </c>
      <c r="N8" s="323">
        <v>423376370</v>
      </c>
      <c r="O8" s="262" t="s">
        <v>3381</v>
      </c>
      <c r="P8" s="258"/>
      <c r="Q8" s="261"/>
    </row>
    <row r="9" spans="1:17" x14ac:dyDescent="0.3">
      <c r="A9" s="254">
        <v>9</v>
      </c>
      <c r="B9" s="254" t="s">
        <v>544</v>
      </c>
      <c r="C9" s="254"/>
      <c r="D9" s="248" t="s">
        <v>3382</v>
      </c>
      <c r="E9" s="248" t="s">
        <v>3336</v>
      </c>
      <c r="F9" s="248" t="s">
        <v>3383</v>
      </c>
      <c r="G9" s="248" t="s">
        <v>3384</v>
      </c>
      <c r="H9" s="248" t="s">
        <v>3385</v>
      </c>
      <c r="I9" s="248" t="s">
        <v>3386</v>
      </c>
      <c r="J9" s="248" t="s">
        <v>3353</v>
      </c>
      <c r="K9" s="263">
        <v>6009</v>
      </c>
      <c r="L9" s="253"/>
      <c r="M9" s="253"/>
      <c r="N9" s="253"/>
      <c r="O9" s="251" t="s">
        <v>3387</v>
      </c>
      <c r="P9" s="251"/>
      <c r="Q9" s="238"/>
    </row>
    <row r="10" spans="1:17" x14ac:dyDescent="0.3">
      <c r="A10" s="254">
        <v>10</v>
      </c>
      <c r="B10" s="246"/>
      <c r="C10" s="254"/>
      <c r="D10" s="248" t="s">
        <v>3388</v>
      </c>
      <c r="E10" s="248" t="s">
        <v>3336</v>
      </c>
      <c r="F10" s="248"/>
      <c r="G10" s="248" t="s">
        <v>3389</v>
      </c>
      <c r="H10" s="248" t="s">
        <v>3390</v>
      </c>
      <c r="I10" s="248" t="s">
        <v>3391</v>
      </c>
      <c r="J10" s="248" t="s">
        <v>3353</v>
      </c>
      <c r="K10" s="248">
        <v>6107</v>
      </c>
      <c r="L10" s="253"/>
      <c r="M10" s="253"/>
      <c r="N10" s="253"/>
      <c r="O10" s="251"/>
      <c r="P10" s="251"/>
      <c r="Q10" s="238"/>
    </row>
    <row r="11" spans="1:17" x14ac:dyDescent="0.3">
      <c r="A11" s="254">
        <v>11</v>
      </c>
      <c r="B11" s="246" t="s">
        <v>548</v>
      </c>
      <c r="C11" s="254"/>
      <c r="D11" s="248" t="s">
        <v>3392</v>
      </c>
      <c r="E11" s="248" t="s">
        <v>3336</v>
      </c>
      <c r="F11" s="248" t="s">
        <v>3393</v>
      </c>
      <c r="G11" s="248" t="s">
        <v>3394</v>
      </c>
      <c r="H11" s="248" t="s">
        <v>3390</v>
      </c>
      <c r="I11" s="248" t="s">
        <v>3391</v>
      </c>
      <c r="J11" s="248" t="s">
        <v>3353</v>
      </c>
      <c r="K11" s="248">
        <v>6107</v>
      </c>
      <c r="L11" s="253">
        <v>62637738</v>
      </c>
      <c r="M11" s="253"/>
      <c r="N11" s="253"/>
      <c r="O11" s="255" t="s">
        <v>3395</v>
      </c>
      <c r="P11" s="251"/>
      <c r="Q11" s="238"/>
    </row>
    <row r="12" spans="1:17" x14ac:dyDescent="0.3">
      <c r="A12" s="254">
        <v>12</v>
      </c>
      <c r="B12" s="254"/>
      <c r="C12" s="246"/>
      <c r="D12" s="247" t="s">
        <v>3396</v>
      </c>
      <c r="E12" s="248" t="s">
        <v>3336</v>
      </c>
      <c r="F12" s="247" t="s">
        <v>3397</v>
      </c>
      <c r="G12" s="247" t="s">
        <v>3398</v>
      </c>
      <c r="H12" s="247" t="s">
        <v>3399</v>
      </c>
      <c r="I12" s="247" t="s">
        <v>3400</v>
      </c>
      <c r="J12" s="247" t="s">
        <v>3353</v>
      </c>
      <c r="K12" s="250">
        <v>6149</v>
      </c>
      <c r="L12" s="246">
        <v>93108473</v>
      </c>
      <c r="M12" s="246"/>
      <c r="N12" s="246"/>
      <c r="O12" s="251" t="s">
        <v>3401</v>
      </c>
      <c r="P12" s="251"/>
      <c r="Q12" s="298"/>
    </row>
    <row r="13" spans="1:17" x14ac:dyDescent="0.3">
      <c r="A13" s="254">
        <v>13</v>
      </c>
      <c r="B13" s="246" t="s">
        <v>567</v>
      </c>
      <c r="C13" s="254"/>
      <c r="D13" s="248" t="s">
        <v>3402</v>
      </c>
      <c r="E13" s="248" t="s">
        <v>3336</v>
      </c>
      <c r="F13" s="248" t="s">
        <v>3403</v>
      </c>
      <c r="G13" s="248" t="s">
        <v>3404</v>
      </c>
      <c r="H13" s="247" t="s">
        <v>3399</v>
      </c>
      <c r="I13" s="247" t="s">
        <v>3400</v>
      </c>
      <c r="J13" s="247" t="s">
        <v>3353</v>
      </c>
      <c r="K13" s="250">
        <v>6149</v>
      </c>
      <c r="L13" s="253"/>
      <c r="M13" s="264"/>
      <c r="N13" s="264"/>
      <c r="O13" s="265" t="s">
        <v>3405</v>
      </c>
      <c r="P13" s="251"/>
      <c r="Q13" s="238"/>
    </row>
    <row r="14" spans="1:17" x14ac:dyDescent="0.3">
      <c r="A14" s="254">
        <v>14</v>
      </c>
      <c r="B14" s="254" t="s">
        <v>555</v>
      </c>
      <c r="C14" s="254"/>
      <c r="D14" s="248" t="s">
        <v>3406</v>
      </c>
      <c r="E14" s="248" t="s">
        <v>3336</v>
      </c>
      <c r="F14" s="248" t="s">
        <v>3407</v>
      </c>
      <c r="G14" s="248" t="s">
        <v>3404</v>
      </c>
      <c r="H14" s="248"/>
      <c r="I14" s="248"/>
      <c r="J14" s="248" t="s">
        <v>3353</v>
      </c>
      <c r="K14" s="248"/>
      <c r="L14" s="253">
        <v>94520751</v>
      </c>
      <c r="M14" s="253"/>
      <c r="N14" s="253"/>
      <c r="O14" s="241" t="s">
        <v>3408</v>
      </c>
      <c r="P14" s="251"/>
      <c r="Q14" s="238"/>
    </row>
    <row r="15" spans="1:17" x14ac:dyDescent="0.3">
      <c r="A15" s="254">
        <v>15</v>
      </c>
      <c r="B15" s="254" t="s">
        <v>582</v>
      </c>
      <c r="C15" s="254"/>
      <c r="D15" s="248" t="s">
        <v>3409</v>
      </c>
      <c r="E15" s="248" t="s">
        <v>3336</v>
      </c>
      <c r="F15" s="248"/>
      <c r="G15" s="248" t="s">
        <v>3404</v>
      </c>
      <c r="H15" s="248"/>
      <c r="I15" s="248"/>
      <c r="J15" s="248"/>
      <c r="K15" s="248"/>
      <c r="L15" s="253"/>
      <c r="M15" s="253"/>
      <c r="N15" s="253"/>
      <c r="O15" s="255"/>
      <c r="P15" s="251"/>
      <c r="Q15" s="238"/>
    </row>
    <row r="16" spans="1:17" x14ac:dyDescent="0.3">
      <c r="A16" s="254">
        <v>16</v>
      </c>
      <c r="B16" s="254" t="s">
        <v>576</v>
      </c>
      <c r="C16" s="254"/>
      <c r="D16" s="248" t="s">
        <v>3410</v>
      </c>
      <c r="E16" s="248" t="s">
        <v>3336</v>
      </c>
      <c r="F16" s="248"/>
      <c r="G16" s="248" t="s">
        <v>3411</v>
      </c>
      <c r="H16" s="248"/>
      <c r="I16" s="248"/>
      <c r="J16" s="248"/>
      <c r="K16" s="248"/>
      <c r="L16" s="253"/>
      <c r="M16" s="253"/>
      <c r="N16" s="253"/>
      <c r="O16" s="255"/>
      <c r="P16" s="251"/>
      <c r="Q16" s="238"/>
    </row>
    <row r="17" spans="1:17" x14ac:dyDescent="0.3">
      <c r="A17" s="254">
        <v>17</v>
      </c>
      <c r="B17" s="254" t="s">
        <v>573</v>
      </c>
      <c r="C17" s="254"/>
      <c r="D17" s="248" t="s">
        <v>3412</v>
      </c>
      <c r="E17" s="248" t="s">
        <v>3336</v>
      </c>
      <c r="F17" s="248"/>
      <c r="G17" s="248" t="s">
        <v>3413</v>
      </c>
      <c r="H17" s="248" t="s">
        <v>3414</v>
      </c>
      <c r="I17" s="248" t="s">
        <v>3415</v>
      </c>
      <c r="J17" s="248" t="s">
        <v>3353</v>
      </c>
      <c r="K17" s="248">
        <v>6069</v>
      </c>
      <c r="L17" s="266"/>
      <c r="M17" s="266"/>
      <c r="N17" s="266"/>
      <c r="O17" s="251" t="s">
        <v>3416</v>
      </c>
      <c r="P17" s="251"/>
      <c r="Q17" s="238"/>
    </row>
    <row r="18" spans="1:17" x14ac:dyDescent="0.3">
      <c r="A18" s="254">
        <v>18</v>
      </c>
      <c r="B18" s="246" t="s">
        <v>3417</v>
      </c>
      <c r="C18" s="254" t="s">
        <v>348</v>
      </c>
      <c r="D18" s="248" t="s">
        <v>3418</v>
      </c>
      <c r="E18" s="248" t="s">
        <v>3336</v>
      </c>
      <c r="F18" s="248" t="s">
        <v>3419</v>
      </c>
      <c r="G18" s="248" t="s">
        <v>3413</v>
      </c>
      <c r="H18" s="248" t="s">
        <v>3420</v>
      </c>
      <c r="I18" s="248" t="s">
        <v>3421</v>
      </c>
      <c r="J18" s="248" t="s">
        <v>3353</v>
      </c>
      <c r="K18" s="248">
        <v>6163</v>
      </c>
      <c r="L18" s="253"/>
      <c r="M18" s="253"/>
      <c r="N18" s="253"/>
      <c r="O18" s="251" t="s">
        <v>3422</v>
      </c>
      <c r="P18" s="251"/>
      <c r="Q18" s="238"/>
    </row>
    <row r="19" spans="1:17" x14ac:dyDescent="0.3">
      <c r="A19" s="254">
        <v>19</v>
      </c>
      <c r="B19" s="254"/>
      <c r="C19" s="248"/>
      <c r="D19" s="248" t="s">
        <v>3423</v>
      </c>
      <c r="E19" s="248" t="s">
        <v>3336</v>
      </c>
      <c r="F19" s="248" t="s">
        <v>3424</v>
      </c>
      <c r="G19" s="248" t="s">
        <v>3425</v>
      </c>
      <c r="H19" s="248"/>
      <c r="I19" s="248"/>
      <c r="J19" s="248"/>
      <c r="K19" s="248"/>
      <c r="L19" s="253"/>
      <c r="M19" s="253"/>
      <c r="N19" s="253"/>
      <c r="O19" s="248" t="s">
        <v>3426</v>
      </c>
      <c r="P19" s="248"/>
      <c r="Q19" s="238"/>
    </row>
    <row r="20" spans="1:17" x14ac:dyDescent="0.3">
      <c r="A20" s="254">
        <v>20</v>
      </c>
      <c r="B20" s="246" t="s">
        <v>559</v>
      </c>
      <c r="C20" s="254"/>
      <c r="D20" s="248" t="s">
        <v>3427</v>
      </c>
      <c r="E20" s="248" t="s">
        <v>3336</v>
      </c>
      <c r="F20" s="248" t="s">
        <v>3428</v>
      </c>
      <c r="G20" s="267" t="s">
        <v>3429</v>
      </c>
      <c r="H20" s="268" t="s">
        <v>3430</v>
      </c>
      <c r="I20" s="248" t="s">
        <v>3431</v>
      </c>
      <c r="J20" s="248" t="s">
        <v>3353</v>
      </c>
      <c r="K20" s="263">
        <v>6107</v>
      </c>
      <c r="L20" s="253" t="s">
        <v>3432</v>
      </c>
      <c r="M20" s="253"/>
      <c r="N20" s="253"/>
      <c r="O20" s="251" t="s">
        <v>3433</v>
      </c>
      <c r="P20" s="251" t="s">
        <v>3434</v>
      </c>
      <c r="Q20" s="238"/>
    </row>
    <row r="21" spans="1:17" x14ac:dyDescent="0.3">
      <c r="A21" s="254">
        <v>21</v>
      </c>
      <c r="B21" s="269" t="s">
        <v>39</v>
      </c>
      <c r="C21" s="256"/>
      <c r="D21" s="257" t="s">
        <v>3435</v>
      </c>
      <c r="E21" s="248" t="s">
        <v>3336</v>
      </c>
      <c r="F21" s="257"/>
      <c r="G21" s="270" t="s">
        <v>3436</v>
      </c>
      <c r="H21" s="335" t="s">
        <v>3437</v>
      </c>
      <c r="I21" s="335" t="s">
        <v>3438</v>
      </c>
      <c r="J21" s="257" t="s">
        <v>3353</v>
      </c>
      <c r="K21" s="271">
        <v>6155</v>
      </c>
      <c r="L21" s="272" t="s">
        <v>3439</v>
      </c>
      <c r="M21" s="272"/>
      <c r="N21" s="272"/>
      <c r="O21" s="272" t="s">
        <v>3440</v>
      </c>
      <c r="P21" s="335"/>
      <c r="Q21" s="333"/>
    </row>
    <row r="22" spans="1:17" x14ac:dyDescent="0.3">
      <c r="A22" s="254">
        <v>22</v>
      </c>
      <c r="B22" s="254" t="s">
        <v>608</v>
      </c>
      <c r="C22" s="246"/>
      <c r="D22" s="247" t="s">
        <v>3441</v>
      </c>
      <c r="E22" s="248" t="s">
        <v>3336</v>
      </c>
      <c r="F22" s="247"/>
      <c r="G22" s="247" t="s">
        <v>3442</v>
      </c>
      <c r="H22" s="247" t="s">
        <v>3443</v>
      </c>
      <c r="I22" s="247" t="s">
        <v>3444</v>
      </c>
      <c r="J22" s="247" t="s">
        <v>3353</v>
      </c>
      <c r="K22" s="250">
        <v>6147</v>
      </c>
      <c r="L22" s="246"/>
      <c r="M22" s="246"/>
      <c r="N22" s="246"/>
      <c r="O22" s="251"/>
      <c r="P22" s="336"/>
      <c r="Q22" s="238"/>
    </row>
    <row r="23" spans="1:17" x14ac:dyDescent="0.3">
      <c r="A23" s="254">
        <v>23</v>
      </c>
      <c r="B23" s="246" t="s">
        <v>65</v>
      </c>
      <c r="C23" s="254"/>
      <c r="D23" s="248" t="s">
        <v>3445</v>
      </c>
      <c r="E23" s="248" t="s">
        <v>3336</v>
      </c>
      <c r="F23" s="248" t="s">
        <v>3446</v>
      </c>
      <c r="G23" s="248" t="s">
        <v>3447</v>
      </c>
      <c r="H23" s="268" t="s">
        <v>3448</v>
      </c>
      <c r="I23" s="248" t="s">
        <v>3358</v>
      </c>
      <c r="J23" s="248" t="s">
        <v>3353</v>
      </c>
      <c r="K23" s="248">
        <v>6155</v>
      </c>
      <c r="L23" s="253"/>
      <c r="M23" s="253"/>
      <c r="N23" s="253"/>
      <c r="O23" s="251" t="s">
        <v>3449</v>
      </c>
      <c r="P23" s="251"/>
      <c r="Q23" s="238"/>
    </row>
    <row r="24" spans="1:17" x14ac:dyDescent="0.3">
      <c r="A24" s="254">
        <v>24</v>
      </c>
      <c r="B24" s="254"/>
      <c r="C24" s="248"/>
      <c r="D24" s="248" t="s">
        <v>3450</v>
      </c>
      <c r="E24" s="248" t="s">
        <v>3336</v>
      </c>
      <c r="F24" s="248"/>
      <c r="G24" s="248" t="s">
        <v>3451</v>
      </c>
      <c r="H24" s="248"/>
      <c r="I24" s="248"/>
      <c r="J24" s="248"/>
      <c r="K24" s="248"/>
      <c r="L24" s="253"/>
      <c r="M24" s="253"/>
      <c r="N24" s="253"/>
      <c r="O24" s="248" t="s">
        <v>3452</v>
      </c>
      <c r="P24" s="248"/>
      <c r="Q24" s="238"/>
    </row>
    <row r="25" spans="1:17" x14ac:dyDescent="0.3">
      <c r="A25" s="254">
        <v>25</v>
      </c>
      <c r="B25" s="254" t="s">
        <v>605</v>
      </c>
      <c r="C25" s="248"/>
      <c r="D25" s="248"/>
      <c r="E25" s="248" t="s">
        <v>3336</v>
      </c>
      <c r="F25" s="248" t="s">
        <v>3453</v>
      </c>
      <c r="G25" s="248" t="s">
        <v>3454</v>
      </c>
      <c r="H25" s="248"/>
      <c r="I25" s="248"/>
      <c r="J25" s="248"/>
      <c r="K25" s="248"/>
      <c r="L25" s="253"/>
      <c r="M25" s="253"/>
      <c r="N25" s="253"/>
      <c r="O25" s="248"/>
      <c r="P25" s="248"/>
      <c r="Q25" s="238"/>
    </row>
    <row r="26" spans="1:17" x14ac:dyDescent="0.3">
      <c r="A26" s="254">
        <v>26</v>
      </c>
      <c r="B26" s="254"/>
      <c r="C26" s="246"/>
      <c r="D26" s="247" t="s">
        <v>3455</v>
      </c>
      <c r="E26" s="248" t="s">
        <v>3336</v>
      </c>
      <c r="F26" s="247"/>
      <c r="G26" s="247" t="s">
        <v>3456</v>
      </c>
      <c r="H26" s="247" t="s">
        <v>3457</v>
      </c>
      <c r="I26" s="247" t="s">
        <v>3458</v>
      </c>
      <c r="J26" s="247" t="s">
        <v>3353</v>
      </c>
      <c r="K26" s="250">
        <v>6112</v>
      </c>
      <c r="L26" s="246"/>
      <c r="M26" s="246"/>
      <c r="N26" s="246"/>
      <c r="O26" s="251" t="s">
        <v>3459</v>
      </c>
      <c r="P26" s="286"/>
      <c r="Q26" s="238"/>
    </row>
    <row r="27" spans="1:17" x14ac:dyDescent="0.3">
      <c r="A27" s="254">
        <v>27</v>
      </c>
      <c r="B27" s="254" t="s">
        <v>612</v>
      </c>
      <c r="C27" s="248"/>
      <c r="D27" s="248" t="s">
        <v>3460</v>
      </c>
      <c r="E27" s="248" t="s">
        <v>3336</v>
      </c>
      <c r="F27" s="248"/>
      <c r="G27" s="248" t="s">
        <v>3461</v>
      </c>
      <c r="H27" s="248"/>
      <c r="I27" s="248"/>
      <c r="J27" s="248"/>
      <c r="K27" s="248"/>
      <c r="L27" s="253"/>
      <c r="M27" s="253"/>
      <c r="N27" s="253"/>
      <c r="O27" s="239" t="s">
        <v>3462</v>
      </c>
      <c r="P27" s="248"/>
      <c r="Q27" s="252"/>
    </row>
    <row r="28" spans="1:17" x14ac:dyDescent="0.3">
      <c r="A28" s="254">
        <v>28</v>
      </c>
      <c r="B28" s="246" t="s">
        <v>629</v>
      </c>
      <c r="C28" s="246"/>
      <c r="D28" s="247" t="s">
        <v>3463</v>
      </c>
      <c r="E28" s="248" t="s">
        <v>3336</v>
      </c>
      <c r="F28" s="247" t="s">
        <v>3464</v>
      </c>
      <c r="G28" s="248" t="s">
        <v>3465</v>
      </c>
      <c r="H28" s="247" t="s">
        <v>3466</v>
      </c>
      <c r="I28" s="247" t="s">
        <v>3467</v>
      </c>
      <c r="J28" s="247" t="s">
        <v>3468</v>
      </c>
      <c r="K28" s="250">
        <v>6101</v>
      </c>
      <c r="L28" s="246" t="s">
        <v>3469</v>
      </c>
      <c r="M28" s="246"/>
      <c r="N28" s="246"/>
      <c r="O28" s="251" t="s">
        <v>3470</v>
      </c>
      <c r="P28" s="251"/>
      <c r="Q28" s="238"/>
    </row>
    <row r="29" spans="1:17" x14ac:dyDescent="0.3">
      <c r="A29" s="254">
        <v>29</v>
      </c>
      <c r="B29" s="254"/>
      <c r="C29" s="248"/>
      <c r="D29" s="248" t="s">
        <v>3471</v>
      </c>
      <c r="E29" s="248" t="s">
        <v>3336</v>
      </c>
      <c r="F29" s="248"/>
      <c r="G29" s="248" t="s">
        <v>3472</v>
      </c>
      <c r="H29" s="248"/>
      <c r="I29" s="248"/>
      <c r="J29" s="248"/>
      <c r="K29" s="248"/>
      <c r="L29" s="253"/>
      <c r="M29" s="253"/>
      <c r="N29" s="253"/>
      <c r="O29" s="248" t="s">
        <v>3473</v>
      </c>
      <c r="P29" s="248"/>
      <c r="Q29" s="238"/>
    </row>
    <row r="30" spans="1:17" x14ac:dyDescent="0.3">
      <c r="A30" s="254">
        <v>30</v>
      </c>
      <c r="B30" s="246" t="s">
        <v>631</v>
      </c>
      <c r="C30" s="246"/>
      <c r="D30" s="247" t="s">
        <v>3474</v>
      </c>
      <c r="E30" s="248" t="s">
        <v>3336</v>
      </c>
      <c r="F30" s="247" t="s">
        <v>3475</v>
      </c>
      <c r="G30" s="248" t="s">
        <v>3476</v>
      </c>
      <c r="H30" s="247" t="s">
        <v>3477</v>
      </c>
      <c r="I30" s="247" t="s">
        <v>3478</v>
      </c>
      <c r="J30" s="247"/>
      <c r="K30" s="250">
        <v>6061</v>
      </c>
      <c r="L30" s="246"/>
      <c r="M30" s="246">
        <v>458679250</v>
      </c>
      <c r="N30" s="246" t="s">
        <v>3479</v>
      </c>
      <c r="O30" s="247" t="s">
        <v>3480</v>
      </c>
      <c r="P30" s="251"/>
      <c r="Q30" s="238"/>
    </row>
    <row r="31" spans="1:17" x14ac:dyDescent="0.3">
      <c r="A31" s="254">
        <v>31</v>
      </c>
      <c r="B31" s="254" t="s">
        <v>618</v>
      </c>
      <c r="C31" s="248"/>
      <c r="D31" s="248" t="s">
        <v>3481</v>
      </c>
      <c r="E31" s="248" t="s">
        <v>3336</v>
      </c>
      <c r="F31" s="248" t="s">
        <v>3482</v>
      </c>
      <c r="G31" s="248" t="s">
        <v>3483</v>
      </c>
      <c r="H31" s="248"/>
      <c r="I31" s="248"/>
      <c r="J31" s="248"/>
      <c r="K31" s="248"/>
      <c r="L31" s="253"/>
      <c r="M31" s="253"/>
      <c r="N31" s="253"/>
      <c r="O31" s="273" t="s">
        <v>3484</v>
      </c>
      <c r="P31" s="248"/>
      <c r="Q31" s="238"/>
    </row>
    <row r="32" spans="1:17" x14ac:dyDescent="0.3">
      <c r="A32" s="254">
        <v>32</v>
      </c>
      <c r="B32" s="254" t="s">
        <v>621</v>
      </c>
      <c r="C32" s="254"/>
      <c r="D32" s="248" t="s">
        <v>3396</v>
      </c>
      <c r="E32" s="248" t="s">
        <v>3336</v>
      </c>
      <c r="F32" s="248" t="s">
        <v>3485</v>
      </c>
      <c r="G32" s="248" t="s">
        <v>3486</v>
      </c>
      <c r="H32" s="248" t="s">
        <v>3487</v>
      </c>
      <c r="I32" s="248" t="s">
        <v>3488</v>
      </c>
      <c r="J32" s="248" t="s">
        <v>3353</v>
      </c>
      <c r="K32" s="248">
        <v>6011</v>
      </c>
      <c r="L32" s="253"/>
      <c r="M32" s="253"/>
      <c r="N32" s="253"/>
      <c r="O32" s="274" t="s">
        <v>3489</v>
      </c>
      <c r="P32" s="251"/>
      <c r="Q32" s="238"/>
    </row>
    <row r="33" spans="1:17" x14ac:dyDescent="0.3">
      <c r="A33" s="254">
        <v>33</v>
      </c>
      <c r="B33" s="254"/>
      <c r="C33" s="248"/>
      <c r="D33" s="248" t="s">
        <v>3490</v>
      </c>
      <c r="E33" s="248" t="s">
        <v>3336</v>
      </c>
      <c r="F33" s="248"/>
      <c r="G33" s="248" t="s">
        <v>3491</v>
      </c>
      <c r="H33" s="248" t="s">
        <v>3492</v>
      </c>
      <c r="I33" s="248" t="s">
        <v>3493</v>
      </c>
      <c r="J33" s="248"/>
      <c r="K33" s="248"/>
      <c r="L33" s="253"/>
      <c r="M33" s="253"/>
      <c r="N33" s="253"/>
      <c r="O33" s="274" t="s">
        <v>3494</v>
      </c>
      <c r="P33" s="248"/>
      <c r="Q33" s="238"/>
    </row>
    <row r="34" spans="1:17" x14ac:dyDescent="0.3">
      <c r="A34" s="254">
        <v>34</v>
      </c>
      <c r="B34" s="246" t="s">
        <v>625</v>
      </c>
      <c r="C34" s="254"/>
      <c r="D34" s="248" t="s">
        <v>3495</v>
      </c>
      <c r="E34" s="248" t="s">
        <v>3336</v>
      </c>
      <c r="F34" s="248" t="s">
        <v>3496</v>
      </c>
      <c r="G34" s="248" t="s">
        <v>3497</v>
      </c>
      <c r="H34" s="248" t="s">
        <v>3498</v>
      </c>
      <c r="I34" s="248" t="s">
        <v>3499</v>
      </c>
      <c r="J34" s="248" t="s">
        <v>3353</v>
      </c>
      <c r="K34" s="248">
        <v>6061</v>
      </c>
      <c r="L34" s="275" t="s">
        <v>3500</v>
      </c>
      <c r="M34" s="275"/>
      <c r="N34" s="275"/>
      <c r="O34" s="286" t="s">
        <v>3501</v>
      </c>
      <c r="P34" s="251"/>
      <c r="Q34" s="238"/>
    </row>
    <row r="35" spans="1:17" x14ac:dyDescent="0.3">
      <c r="A35" s="254">
        <v>35</v>
      </c>
      <c r="B35" s="254"/>
      <c r="C35" s="248"/>
      <c r="D35" s="248" t="s">
        <v>3502</v>
      </c>
      <c r="E35" s="248" t="s">
        <v>3336</v>
      </c>
      <c r="F35" s="248" t="s">
        <v>3503</v>
      </c>
      <c r="G35" s="248" t="s">
        <v>3504</v>
      </c>
      <c r="H35" s="248" t="s">
        <v>3505</v>
      </c>
      <c r="I35" s="248" t="s">
        <v>3506</v>
      </c>
      <c r="J35" s="248" t="s">
        <v>3353</v>
      </c>
      <c r="K35" s="248">
        <v>6155</v>
      </c>
      <c r="L35" s="253" t="s">
        <v>3507</v>
      </c>
      <c r="M35" s="253"/>
      <c r="N35" s="253"/>
      <c r="O35" s="274" t="s">
        <v>3508</v>
      </c>
      <c r="P35" s="274"/>
      <c r="Q35" s="238"/>
    </row>
    <row r="36" spans="1:17" x14ac:dyDescent="0.3">
      <c r="A36" s="254">
        <v>36</v>
      </c>
      <c r="B36" s="246" t="s">
        <v>635</v>
      </c>
      <c r="C36" s="254"/>
      <c r="D36" s="248" t="s">
        <v>3509</v>
      </c>
      <c r="E36" s="248" t="s">
        <v>3336</v>
      </c>
      <c r="F36" s="248" t="s">
        <v>3510</v>
      </c>
      <c r="G36" s="248" t="s">
        <v>3511</v>
      </c>
      <c r="H36" s="248" t="s">
        <v>3512</v>
      </c>
      <c r="I36" s="248" t="s">
        <v>3513</v>
      </c>
      <c r="J36" s="248" t="s">
        <v>3353</v>
      </c>
      <c r="K36" s="248">
        <v>6010</v>
      </c>
      <c r="L36" s="253">
        <v>93831433</v>
      </c>
      <c r="M36" s="253"/>
      <c r="N36" s="253"/>
      <c r="O36" s="251" t="s">
        <v>3514</v>
      </c>
      <c r="P36" s="251"/>
      <c r="Q36" s="238"/>
    </row>
    <row r="37" spans="1:17" x14ac:dyDescent="0.3">
      <c r="A37" s="254">
        <v>37</v>
      </c>
      <c r="B37" s="254" t="s">
        <v>641</v>
      </c>
      <c r="C37" s="254"/>
      <c r="D37" s="248" t="s">
        <v>3515</v>
      </c>
      <c r="E37" s="248" t="s">
        <v>3336</v>
      </c>
      <c r="F37" s="248"/>
      <c r="G37" s="248" t="s">
        <v>3516</v>
      </c>
      <c r="H37" s="248" t="s">
        <v>3517</v>
      </c>
      <c r="I37" s="248" t="s">
        <v>3518</v>
      </c>
      <c r="J37" s="248" t="s">
        <v>3353</v>
      </c>
      <c r="K37" s="248">
        <v>6150</v>
      </c>
      <c r="L37" s="253">
        <v>93137332</v>
      </c>
      <c r="M37" s="253"/>
      <c r="N37" s="253"/>
      <c r="O37" s="251" t="s">
        <v>3519</v>
      </c>
      <c r="P37" s="251"/>
      <c r="Q37" s="238"/>
    </row>
    <row r="38" spans="1:17" x14ac:dyDescent="0.3">
      <c r="A38" s="254">
        <v>38</v>
      </c>
      <c r="B38" s="254"/>
      <c r="C38" s="248"/>
      <c r="D38" s="248" t="s">
        <v>3520</v>
      </c>
      <c r="E38" s="248" t="s">
        <v>3336</v>
      </c>
      <c r="F38" s="248" t="s">
        <v>3521</v>
      </c>
      <c r="G38" s="248" t="s">
        <v>3516</v>
      </c>
      <c r="H38" s="248" t="s">
        <v>3522</v>
      </c>
      <c r="I38" s="248" t="s">
        <v>3523</v>
      </c>
      <c r="J38" s="248"/>
      <c r="K38" s="248"/>
      <c r="L38" s="253"/>
      <c r="M38" s="253"/>
      <c r="N38" s="253"/>
      <c r="O38" s="248" t="s">
        <v>3524</v>
      </c>
      <c r="P38" s="248"/>
      <c r="Q38" s="238"/>
    </row>
    <row r="39" spans="1:17" x14ac:dyDescent="0.3">
      <c r="A39" s="254">
        <v>39</v>
      </c>
      <c r="B39" s="246" t="s">
        <v>645</v>
      </c>
      <c r="C39" s="254"/>
      <c r="D39" s="248" t="s">
        <v>3525</v>
      </c>
      <c r="E39" s="248" t="s">
        <v>3336</v>
      </c>
      <c r="F39" s="248" t="s">
        <v>3526</v>
      </c>
      <c r="G39" s="248" t="s">
        <v>3527</v>
      </c>
      <c r="H39" s="248" t="s">
        <v>3528</v>
      </c>
      <c r="I39" s="248" t="s">
        <v>3529</v>
      </c>
      <c r="J39" s="248" t="s">
        <v>3353</v>
      </c>
      <c r="K39" s="248">
        <v>6148</v>
      </c>
      <c r="L39" s="253">
        <v>94578515</v>
      </c>
      <c r="M39" s="253"/>
      <c r="N39" s="253"/>
      <c r="O39" s="251" t="s">
        <v>3530</v>
      </c>
      <c r="P39" s="251"/>
      <c r="Q39" s="252"/>
    </row>
    <row r="40" spans="1:17" x14ac:dyDescent="0.3">
      <c r="A40" s="254">
        <v>40</v>
      </c>
      <c r="B40" s="254" t="s">
        <v>661</v>
      </c>
      <c r="C40" s="254"/>
      <c r="D40" s="248" t="s">
        <v>3531</v>
      </c>
      <c r="E40" s="248" t="s">
        <v>3336</v>
      </c>
      <c r="F40" s="248" t="s">
        <v>3532</v>
      </c>
      <c r="G40" s="248" t="s">
        <v>3533</v>
      </c>
      <c r="H40" s="248" t="s">
        <v>3534</v>
      </c>
      <c r="I40" s="248" t="s">
        <v>3535</v>
      </c>
      <c r="J40" s="248" t="s">
        <v>3353</v>
      </c>
      <c r="K40" s="248">
        <v>6010</v>
      </c>
      <c r="L40" s="253" t="s">
        <v>3536</v>
      </c>
      <c r="M40" s="253"/>
      <c r="N40" s="253"/>
      <c r="O40" s="251" t="s">
        <v>3537</v>
      </c>
      <c r="P40" s="251"/>
      <c r="Q40" s="252"/>
    </row>
    <row r="41" spans="1:17" x14ac:dyDescent="0.3">
      <c r="A41" s="254">
        <v>41</v>
      </c>
      <c r="B41" s="246" t="s">
        <v>666</v>
      </c>
      <c r="C41" s="254"/>
      <c r="D41" s="248" t="s">
        <v>3538</v>
      </c>
      <c r="E41" s="248" t="s">
        <v>3336</v>
      </c>
      <c r="F41" s="248" t="s">
        <v>3539</v>
      </c>
      <c r="G41" s="267" t="s">
        <v>3540</v>
      </c>
      <c r="H41" s="268" t="s">
        <v>3541</v>
      </c>
      <c r="I41" s="248" t="s">
        <v>3542</v>
      </c>
      <c r="J41" s="248" t="s">
        <v>3353</v>
      </c>
      <c r="K41" s="263">
        <v>6150</v>
      </c>
      <c r="L41" s="253" t="s">
        <v>3543</v>
      </c>
      <c r="M41" s="253"/>
      <c r="N41" s="253"/>
      <c r="O41" s="251" t="s">
        <v>3544</v>
      </c>
      <c r="P41" s="251"/>
      <c r="Q41" s="238"/>
    </row>
    <row r="42" spans="1:17" x14ac:dyDescent="0.3">
      <c r="A42" s="254">
        <v>42</v>
      </c>
      <c r="B42" s="254" t="s">
        <v>671</v>
      </c>
      <c r="C42" s="248"/>
      <c r="D42" s="248" t="s">
        <v>3545</v>
      </c>
      <c r="E42" s="248" t="s">
        <v>3336</v>
      </c>
      <c r="F42" s="248" t="s">
        <v>3546</v>
      </c>
      <c r="G42" s="248" t="s">
        <v>3547</v>
      </c>
      <c r="H42" s="248"/>
      <c r="I42" s="248"/>
      <c r="J42" s="248"/>
      <c r="K42" s="248"/>
      <c r="L42" s="253"/>
      <c r="M42" s="253"/>
      <c r="N42" s="253"/>
      <c r="O42" s="248" t="s">
        <v>3311</v>
      </c>
      <c r="P42" s="248"/>
      <c r="Q42" s="238"/>
    </row>
    <row r="43" spans="1:17" x14ac:dyDescent="0.3">
      <c r="A43" s="254">
        <v>43</v>
      </c>
      <c r="B43" s="254" t="s">
        <v>408</v>
      </c>
      <c r="C43" s="248"/>
      <c r="D43" s="248" t="s">
        <v>3548</v>
      </c>
      <c r="E43" s="248" t="s">
        <v>3336</v>
      </c>
      <c r="F43" s="248" t="s">
        <v>3549</v>
      </c>
      <c r="G43" s="248" t="s">
        <v>3550</v>
      </c>
      <c r="H43" s="248" t="s">
        <v>3551</v>
      </c>
      <c r="I43" s="248" t="s">
        <v>3552</v>
      </c>
      <c r="J43" s="248"/>
      <c r="K43" s="248">
        <v>6069</v>
      </c>
      <c r="L43" s="253"/>
      <c r="M43" s="320">
        <v>451585219</v>
      </c>
      <c r="N43" s="320">
        <v>425407137</v>
      </c>
      <c r="O43" s="276" t="s">
        <v>3553</v>
      </c>
      <c r="P43" s="248" t="s">
        <v>3554</v>
      </c>
      <c r="Q43" s="238"/>
    </row>
    <row r="44" spans="1:17" x14ac:dyDescent="0.3">
      <c r="A44" s="254">
        <v>44</v>
      </c>
      <c r="B44" s="269" t="s">
        <v>750</v>
      </c>
      <c r="C44" s="269" t="s">
        <v>3376</v>
      </c>
      <c r="D44" s="258" t="s">
        <v>3555</v>
      </c>
      <c r="E44" s="248" t="s">
        <v>3336</v>
      </c>
      <c r="F44" s="258" t="s">
        <v>3556</v>
      </c>
      <c r="G44" s="257" t="s">
        <v>3557</v>
      </c>
      <c r="H44" s="258" t="s">
        <v>3558</v>
      </c>
      <c r="I44" s="257" t="s">
        <v>3529</v>
      </c>
      <c r="J44" s="257" t="s">
        <v>3353</v>
      </c>
      <c r="K44" s="257">
        <v>6148</v>
      </c>
      <c r="L44" s="269" t="s">
        <v>3559</v>
      </c>
      <c r="M44" s="269"/>
      <c r="N44" s="269"/>
      <c r="O44" s="260" t="s">
        <v>3560</v>
      </c>
      <c r="P44" s="260" t="s">
        <v>3561</v>
      </c>
      <c r="Q44" s="333"/>
    </row>
    <row r="45" spans="1:17" x14ac:dyDescent="0.3">
      <c r="A45" s="254">
        <v>45</v>
      </c>
      <c r="B45" s="254"/>
      <c r="C45" s="248"/>
      <c r="D45" s="248" t="s">
        <v>3562</v>
      </c>
      <c r="E45" s="248" t="s">
        <v>3336</v>
      </c>
      <c r="F45" s="248"/>
      <c r="G45" s="248" t="s">
        <v>3563</v>
      </c>
      <c r="H45" s="248"/>
      <c r="I45" s="248"/>
      <c r="J45" s="248"/>
      <c r="K45" s="248"/>
      <c r="L45" s="253"/>
      <c r="M45" s="253"/>
      <c r="N45" s="253"/>
      <c r="O45" s="248" t="s">
        <v>3564</v>
      </c>
      <c r="P45" s="248"/>
      <c r="Q45" s="238"/>
    </row>
    <row r="46" spans="1:17" x14ac:dyDescent="0.3">
      <c r="A46" s="254">
        <v>46</v>
      </c>
      <c r="B46" s="254" t="s">
        <v>777</v>
      </c>
      <c r="C46" s="248"/>
      <c r="D46" s="248" t="s">
        <v>3565</v>
      </c>
      <c r="E46" s="248" t="s">
        <v>3336</v>
      </c>
      <c r="F46" s="248" t="s">
        <v>3566</v>
      </c>
      <c r="G46" s="248" t="s">
        <v>3567</v>
      </c>
      <c r="H46" s="248" t="s">
        <v>3568</v>
      </c>
      <c r="I46" s="248" t="s">
        <v>3569</v>
      </c>
      <c r="J46" s="248" t="s">
        <v>3353</v>
      </c>
      <c r="K46" s="248">
        <v>6147</v>
      </c>
      <c r="L46" s="253" t="s">
        <v>3570</v>
      </c>
      <c r="M46" s="253"/>
      <c r="N46" s="253"/>
      <c r="O46" s="274" t="s">
        <v>3571</v>
      </c>
      <c r="P46" s="274" t="s">
        <v>3572</v>
      </c>
      <c r="Q46" s="238"/>
    </row>
    <row r="47" spans="1:17" x14ac:dyDescent="0.3">
      <c r="A47" s="254">
        <v>47</v>
      </c>
      <c r="B47" s="254" t="s">
        <v>803</v>
      </c>
      <c r="C47" s="248"/>
      <c r="D47" s="248" t="s">
        <v>3573</v>
      </c>
      <c r="E47" s="248" t="s">
        <v>3336</v>
      </c>
      <c r="F47" s="248"/>
      <c r="G47" s="248" t="s">
        <v>3574</v>
      </c>
      <c r="H47" s="248"/>
      <c r="I47" s="248"/>
      <c r="J47" s="248"/>
      <c r="K47" s="248"/>
      <c r="L47" s="253"/>
      <c r="M47" s="253"/>
      <c r="N47" s="253"/>
      <c r="O47" s="274"/>
      <c r="P47" s="274"/>
      <c r="Q47" s="238"/>
    </row>
    <row r="48" spans="1:17" x14ac:dyDescent="0.3">
      <c r="A48" s="254">
        <v>48</v>
      </c>
      <c r="B48" s="254" t="s">
        <v>794</v>
      </c>
      <c r="C48" s="248"/>
      <c r="D48" s="248" t="s">
        <v>3418</v>
      </c>
      <c r="E48" s="248" t="s">
        <v>3336</v>
      </c>
      <c r="F48" s="248" t="s">
        <v>3575</v>
      </c>
      <c r="G48" s="248" t="s">
        <v>3576</v>
      </c>
      <c r="H48" s="248" t="s">
        <v>3577</v>
      </c>
      <c r="I48" s="248" t="s">
        <v>3578</v>
      </c>
      <c r="J48" s="248" t="s">
        <v>3353</v>
      </c>
      <c r="K48" s="248">
        <v>6171</v>
      </c>
      <c r="L48" s="253"/>
      <c r="M48" s="253"/>
      <c r="N48" s="253"/>
      <c r="O48" s="274" t="s">
        <v>3579</v>
      </c>
      <c r="P48" s="274"/>
      <c r="Q48" s="252"/>
    </row>
    <row r="49" spans="1:17" x14ac:dyDescent="0.3">
      <c r="A49" s="254">
        <v>49</v>
      </c>
      <c r="B49" s="254"/>
      <c r="C49" s="248"/>
      <c r="D49" s="248" t="s">
        <v>3580</v>
      </c>
      <c r="E49" s="248" t="s">
        <v>3336</v>
      </c>
      <c r="F49" s="248"/>
      <c r="G49" s="248" t="s">
        <v>3581</v>
      </c>
      <c r="H49" s="248"/>
      <c r="I49" s="248"/>
      <c r="J49" s="248"/>
      <c r="K49" s="248"/>
      <c r="L49" s="253"/>
      <c r="M49" s="253"/>
      <c r="N49" s="253"/>
      <c r="O49" s="248" t="s">
        <v>3582</v>
      </c>
      <c r="P49" s="248"/>
      <c r="Q49" s="252"/>
    </row>
    <row r="50" spans="1:17" x14ac:dyDescent="0.3">
      <c r="A50" s="254">
        <v>50</v>
      </c>
      <c r="B50" s="254" t="s">
        <v>713</v>
      </c>
      <c r="C50" s="254"/>
      <c r="D50" s="248" t="s">
        <v>3583</v>
      </c>
      <c r="E50" s="248" t="s">
        <v>3336</v>
      </c>
      <c r="F50" s="248" t="s">
        <v>3584</v>
      </c>
      <c r="G50" s="248" t="s">
        <v>3585</v>
      </c>
      <c r="H50" s="248" t="s">
        <v>3586</v>
      </c>
      <c r="I50" s="248" t="s">
        <v>3358</v>
      </c>
      <c r="J50" s="248" t="s">
        <v>3353</v>
      </c>
      <c r="K50" s="248">
        <v>6155</v>
      </c>
      <c r="L50" s="253">
        <v>94553969</v>
      </c>
      <c r="M50" s="253"/>
      <c r="N50" s="253"/>
      <c r="O50" s="255" t="s">
        <v>3587</v>
      </c>
      <c r="P50" s="255" t="s">
        <v>3588</v>
      </c>
      <c r="Q50" s="238"/>
    </row>
    <row r="51" spans="1:17" x14ac:dyDescent="0.3">
      <c r="A51" s="254">
        <v>51</v>
      </c>
      <c r="B51" s="254" t="s">
        <v>719</v>
      </c>
      <c r="C51" s="254"/>
      <c r="D51" s="248" t="s">
        <v>3589</v>
      </c>
      <c r="E51" s="248" t="s">
        <v>3336</v>
      </c>
      <c r="F51" s="248" t="s">
        <v>3590</v>
      </c>
      <c r="G51" s="248" t="s">
        <v>3585</v>
      </c>
      <c r="H51" s="248" t="s">
        <v>3591</v>
      </c>
      <c r="I51" s="248" t="s">
        <v>3592</v>
      </c>
      <c r="J51" s="248" t="s">
        <v>3353</v>
      </c>
      <c r="K51" s="248">
        <v>6012</v>
      </c>
      <c r="L51" s="253">
        <v>93353009</v>
      </c>
      <c r="M51" s="253"/>
      <c r="N51" s="253"/>
      <c r="O51" s="251" t="s">
        <v>3593</v>
      </c>
      <c r="P51" s="248"/>
      <c r="Q51" s="238"/>
    </row>
    <row r="52" spans="1:17" x14ac:dyDescent="0.3">
      <c r="A52" s="254">
        <v>52</v>
      </c>
      <c r="B52" s="246" t="s">
        <v>729</v>
      </c>
      <c r="C52" s="254"/>
      <c r="D52" s="248" t="s">
        <v>3594</v>
      </c>
      <c r="E52" s="248" t="s">
        <v>3336</v>
      </c>
      <c r="F52" s="248" t="s">
        <v>3595</v>
      </c>
      <c r="G52" s="248" t="s">
        <v>3585</v>
      </c>
      <c r="H52" s="248" t="s">
        <v>3596</v>
      </c>
      <c r="I52" s="248" t="s">
        <v>3597</v>
      </c>
      <c r="J52" s="248" t="s">
        <v>3353</v>
      </c>
      <c r="K52" s="248">
        <v>6009</v>
      </c>
      <c r="L52" s="253">
        <v>93896394</v>
      </c>
      <c r="M52" s="253"/>
      <c r="N52" s="253"/>
      <c r="O52" s="251" t="s">
        <v>3598</v>
      </c>
      <c r="P52" s="251"/>
      <c r="Q52" s="238"/>
    </row>
    <row r="53" spans="1:17" x14ac:dyDescent="0.3">
      <c r="A53" s="254">
        <v>53</v>
      </c>
      <c r="B53" s="254" t="s">
        <v>704</v>
      </c>
      <c r="C53" s="254"/>
      <c r="D53" s="248" t="s">
        <v>3599</v>
      </c>
      <c r="E53" s="248" t="s">
        <v>3336</v>
      </c>
      <c r="F53" s="248"/>
      <c r="G53" s="267" t="s">
        <v>3585</v>
      </c>
      <c r="H53" s="248" t="s">
        <v>3600</v>
      </c>
      <c r="I53" s="248" t="s">
        <v>3601</v>
      </c>
      <c r="J53" s="248" t="s">
        <v>3353</v>
      </c>
      <c r="K53" s="248">
        <v>6155</v>
      </c>
      <c r="L53" s="253">
        <v>9259.0365000000002</v>
      </c>
      <c r="M53" s="253"/>
      <c r="N53" s="253"/>
      <c r="O53" s="251"/>
      <c r="P53" s="251"/>
      <c r="Q53" s="238"/>
    </row>
    <row r="54" spans="1:17" x14ac:dyDescent="0.3">
      <c r="A54" s="254">
        <v>54</v>
      </c>
      <c r="B54" s="254" t="s">
        <v>709</v>
      </c>
      <c r="C54" s="254"/>
      <c r="D54" s="248" t="s">
        <v>3602</v>
      </c>
      <c r="E54" s="248" t="s">
        <v>3336</v>
      </c>
      <c r="F54" s="248" t="s">
        <v>3603</v>
      </c>
      <c r="G54" s="267" t="s">
        <v>3585</v>
      </c>
      <c r="H54" s="248" t="s">
        <v>3604</v>
      </c>
      <c r="I54" s="248" t="s">
        <v>3605</v>
      </c>
      <c r="J54" s="248" t="s">
        <v>3353</v>
      </c>
      <c r="K54" s="248">
        <v>6163</v>
      </c>
      <c r="L54" s="253" t="s">
        <v>3606</v>
      </c>
      <c r="M54" s="253"/>
      <c r="N54" s="253"/>
      <c r="O54" s="251" t="s">
        <v>3607</v>
      </c>
      <c r="P54" s="251"/>
      <c r="Q54" s="238"/>
    </row>
    <row r="55" spans="1:17" x14ac:dyDescent="0.3">
      <c r="A55" s="254">
        <v>55</v>
      </c>
      <c r="B55" s="246" t="s">
        <v>711</v>
      </c>
      <c r="C55" s="254"/>
      <c r="D55" s="248" t="s">
        <v>3608</v>
      </c>
      <c r="E55" s="248" t="s">
        <v>3336</v>
      </c>
      <c r="F55" s="248"/>
      <c r="G55" s="267" t="s">
        <v>3585</v>
      </c>
      <c r="H55" s="248" t="s">
        <v>3609</v>
      </c>
      <c r="I55" s="248" t="s">
        <v>3358</v>
      </c>
      <c r="J55" s="248" t="s">
        <v>3353</v>
      </c>
      <c r="K55" s="248">
        <v>6155</v>
      </c>
      <c r="L55" s="253">
        <v>94553969</v>
      </c>
      <c r="M55" s="253"/>
      <c r="N55" s="253"/>
      <c r="O55" s="251"/>
      <c r="P55" s="247"/>
      <c r="Q55" s="238"/>
    </row>
    <row r="56" spans="1:17" x14ac:dyDescent="0.3">
      <c r="A56" s="254">
        <v>56</v>
      </c>
      <c r="B56" s="246" t="s">
        <v>725</v>
      </c>
      <c r="C56" s="254"/>
      <c r="D56" s="248" t="s">
        <v>3610</v>
      </c>
      <c r="E56" s="248" t="s">
        <v>3336</v>
      </c>
      <c r="F56" s="248" t="s">
        <v>3611</v>
      </c>
      <c r="G56" s="267" t="s">
        <v>3585</v>
      </c>
      <c r="H56" s="248" t="s">
        <v>3612</v>
      </c>
      <c r="I56" s="248" t="s">
        <v>3613</v>
      </c>
      <c r="J56" s="248" t="s">
        <v>3353</v>
      </c>
      <c r="K56" s="248">
        <v>6163</v>
      </c>
      <c r="L56" s="253">
        <v>93313802</v>
      </c>
      <c r="M56" s="253"/>
      <c r="N56" s="253"/>
      <c r="O56" s="255" t="s">
        <v>3614</v>
      </c>
      <c r="P56" s="255" t="s">
        <v>3615</v>
      </c>
      <c r="Q56" s="294"/>
    </row>
    <row r="57" spans="1:17" x14ac:dyDescent="0.3">
      <c r="A57" s="254">
        <v>57</v>
      </c>
      <c r="B57" s="277" t="s">
        <v>783</v>
      </c>
      <c r="C57" s="278"/>
      <c r="D57" s="279" t="s">
        <v>3616</v>
      </c>
      <c r="E57" s="248" t="s">
        <v>3336</v>
      </c>
      <c r="F57" s="279" t="s">
        <v>3617</v>
      </c>
      <c r="G57" s="280" t="s">
        <v>3585</v>
      </c>
      <c r="H57" s="337" t="s">
        <v>3618</v>
      </c>
      <c r="I57" s="279" t="s">
        <v>3369</v>
      </c>
      <c r="J57" s="279" t="s">
        <v>3353</v>
      </c>
      <c r="K57" s="279">
        <v>6148</v>
      </c>
      <c r="L57" s="281" t="s">
        <v>3619</v>
      </c>
      <c r="M57" s="264"/>
      <c r="N57" s="264"/>
      <c r="O57" s="282" t="s">
        <v>3620</v>
      </c>
      <c r="P57" s="283"/>
      <c r="Q57" s="238"/>
    </row>
    <row r="58" spans="1:17" x14ac:dyDescent="0.3">
      <c r="A58" s="254">
        <v>58</v>
      </c>
      <c r="B58" s="254" t="s">
        <v>485</v>
      </c>
      <c r="C58" s="248"/>
      <c r="D58" s="248" t="s">
        <v>3621</v>
      </c>
      <c r="E58" s="248" t="s">
        <v>3336</v>
      </c>
      <c r="F58" s="248" t="s">
        <v>3622</v>
      </c>
      <c r="G58" s="248" t="s">
        <v>3585</v>
      </c>
      <c r="H58" s="248" t="s">
        <v>3623</v>
      </c>
      <c r="I58" s="248" t="s">
        <v>3529</v>
      </c>
      <c r="J58" s="279" t="s">
        <v>3353</v>
      </c>
      <c r="K58" s="248">
        <v>6148</v>
      </c>
      <c r="L58" s="253" t="s">
        <v>3624</v>
      </c>
      <c r="M58" s="253"/>
      <c r="N58" s="253"/>
      <c r="O58" s="248" t="s">
        <v>3625</v>
      </c>
      <c r="P58" s="248" t="s">
        <v>3626</v>
      </c>
      <c r="Q58" s="238"/>
    </row>
    <row r="59" spans="1:17" x14ac:dyDescent="0.3">
      <c r="A59" s="254">
        <v>59</v>
      </c>
      <c r="B59" s="254"/>
      <c r="C59" s="248"/>
      <c r="D59" s="248" t="s">
        <v>3627</v>
      </c>
      <c r="E59" s="248" t="s">
        <v>3336</v>
      </c>
      <c r="F59" s="248" t="s">
        <v>3628</v>
      </c>
      <c r="G59" s="248" t="s">
        <v>3585</v>
      </c>
      <c r="H59" s="248"/>
      <c r="I59" s="248"/>
      <c r="J59" s="279"/>
      <c r="K59" s="248"/>
      <c r="L59" s="253"/>
      <c r="M59" s="253"/>
      <c r="N59" s="253"/>
      <c r="O59" s="248" t="s">
        <v>3629</v>
      </c>
      <c r="P59" s="248"/>
      <c r="Q59" s="238"/>
    </row>
    <row r="60" spans="1:17" x14ac:dyDescent="0.3">
      <c r="A60" s="254">
        <v>60</v>
      </c>
      <c r="B60" s="254"/>
      <c r="C60" s="248"/>
      <c r="D60" s="248" t="s">
        <v>3630</v>
      </c>
      <c r="E60" s="248" t="s">
        <v>3336</v>
      </c>
      <c r="F60" s="248" t="s">
        <v>3583</v>
      </c>
      <c r="G60" s="248" t="s">
        <v>3585</v>
      </c>
      <c r="H60" s="248"/>
      <c r="I60" s="248"/>
      <c r="J60" s="248"/>
      <c r="K60" s="248"/>
      <c r="L60" s="253"/>
      <c r="M60" s="253"/>
      <c r="N60" s="253"/>
      <c r="O60" s="248" t="s">
        <v>3631</v>
      </c>
      <c r="P60" s="248"/>
      <c r="Q60" s="238"/>
    </row>
    <row r="61" spans="1:17" x14ac:dyDescent="0.3">
      <c r="A61" s="254">
        <v>61</v>
      </c>
      <c r="B61" s="324" t="s">
        <v>59</v>
      </c>
      <c r="C61" s="324" t="s">
        <v>3376</v>
      </c>
      <c r="D61" s="297" t="s">
        <v>3632</v>
      </c>
      <c r="E61" s="248" t="s">
        <v>3336</v>
      </c>
      <c r="F61" s="257" t="s">
        <v>3633</v>
      </c>
      <c r="G61" s="257" t="s">
        <v>3585</v>
      </c>
      <c r="H61" s="297" t="s">
        <v>3634</v>
      </c>
      <c r="I61" s="258" t="s">
        <v>3358</v>
      </c>
      <c r="J61" s="257" t="s">
        <v>3353</v>
      </c>
      <c r="K61" s="258">
        <v>6155</v>
      </c>
      <c r="L61" s="323">
        <v>94555264</v>
      </c>
      <c r="M61" s="323">
        <v>470043257</v>
      </c>
      <c r="N61" s="323">
        <v>469814591</v>
      </c>
      <c r="O61" s="297" t="s">
        <v>3635</v>
      </c>
      <c r="P61" s="297" t="s">
        <v>3636</v>
      </c>
      <c r="Q61" s="333"/>
    </row>
    <row r="62" spans="1:17" x14ac:dyDescent="0.3">
      <c r="A62" s="254">
        <v>62</v>
      </c>
      <c r="B62" s="324" t="s">
        <v>674</v>
      </c>
      <c r="C62" s="269" t="s">
        <v>3376</v>
      </c>
      <c r="D62" s="258" t="s">
        <v>3637</v>
      </c>
      <c r="E62" s="248" t="s">
        <v>3336</v>
      </c>
      <c r="F62" s="258" t="s">
        <v>3638</v>
      </c>
      <c r="G62" s="257" t="s">
        <v>3585</v>
      </c>
      <c r="H62" s="258" t="s">
        <v>3639</v>
      </c>
      <c r="I62" s="258" t="s">
        <v>3640</v>
      </c>
      <c r="J62" s="258" t="s">
        <v>3353</v>
      </c>
      <c r="K62" s="284">
        <v>6008</v>
      </c>
      <c r="L62" s="323">
        <v>93584301</v>
      </c>
      <c r="M62" s="323">
        <v>430566869</v>
      </c>
      <c r="N62" s="323">
        <v>42524501</v>
      </c>
      <c r="O62" s="260" t="s">
        <v>3641</v>
      </c>
      <c r="P62" s="323" t="s">
        <v>3642</v>
      </c>
      <c r="Q62" s="333"/>
    </row>
    <row r="63" spans="1:17" x14ac:dyDescent="0.3">
      <c r="A63" s="254">
        <v>63</v>
      </c>
      <c r="B63" s="324" t="s">
        <v>2159</v>
      </c>
      <c r="C63" s="324" t="s">
        <v>3376</v>
      </c>
      <c r="D63" s="323" t="s">
        <v>3643</v>
      </c>
      <c r="E63" s="248" t="s">
        <v>3336</v>
      </c>
      <c r="F63" s="323" t="s">
        <v>3644</v>
      </c>
      <c r="G63" s="257" t="s">
        <v>3585</v>
      </c>
      <c r="H63" s="323" t="s">
        <v>3645</v>
      </c>
      <c r="I63" s="323" t="s">
        <v>3646</v>
      </c>
      <c r="J63" s="323" t="s">
        <v>3353</v>
      </c>
      <c r="K63" s="323">
        <v>6100</v>
      </c>
      <c r="L63" s="323"/>
      <c r="M63" s="323">
        <v>414174125</v>
      </c>
      <c r="N63" s="323">
        <v>404733227</v>
      </c>
      <c r="O63" s="323" t="s">
        <v>3647</v>
      </c>
      <c r="P63" s="323" t="s">
        <v>3648</v>
      </c>
      <c r="Q63" s="325">
        <v>51</v>
      </c>
    </row>
    <row r="64" spans="1:17" x14ac:dyDescent="0.3">
      <c r="A64" s="254">
        <v>64</v>
      </c>
      <c r="B64" s="254"/>
      <c r="C64" s="248"/>
      <c r="D64" s="248" t="s">
        <v>3649</v>
      </c>
      <c r="E64" s="248" t="s">
        <v>3336</v>
      </c>
      <c r="F64" s="248"/>
      <c r="G64" s="248" t="s">
        <v>3650</v>
      </c>
      <c r="H64" s="248"/>
      <c r="I64" s="248"/>
      <c r="J64" s="248"/>
      <c r="K64" s="248"/>
      <c r="L64" s="253"/>
      <c r="M64" s="253"/>
      <c r="N64" s="253"/>
      <c r="O64" s="248" t="s">
        <v>3651</v>
      </c>
      <c r="P64" s="248"/>
      <c r="Q64" s="238"/>
    </row>
    <row r="65" spans="1:17" x14ac:dyDescent="0.3">
      <c r="A65" s="254">
        <v>65</v>
      </c>
      <c r="B65" s="254"/>
      <c r="C65" s="248"/>
      <c r="D65" s="248" t="s">
        <v>3652</v>
      </c>
      <c r="E65" s="248" t="s">
        <v>3336</v>
      </c>
      <c r="F65" s="248" t="s">
        <v>3653</v>
      </c>
      <c r="G65" s="248" t="s">
        <v>3654</v>
      </c>
      <c r="H65" s="248"/>
      <c r="I65" s="248"/>
      <c r="J65" s="248"/>
      <c r="K65" s="248"/>
      <c r="L65" s="253"/>
      <c r="M65" s="253"/>
      <c r="N65" s="253"/>
      <c r="O65" s="248" t="s">
        <v>3655</v>
      </c>
      <c r="P65" s="248"/>
      <c r="Q65" s="238"/>
    </row>
    <row r="66" spans="1:17" x14ac:dyDescent="0.3">
      <c r="A66" s="254">
        <v>66</v>
      </c>
      <c r="B66" s="254"/>
      <c r="C66" s="248"/>
      <c r="D66" s="248" t="s">
        <v>3656</v>
      </c>
      <c r="E66" s="248" t="s">
        <v>3336</v>
      </c>
      <c r="F66" s="248" t="s">
        <v>3657</v>
      </c>
      <c r="G66" s="248" t="s">
        <v>3658</v>
      </c>
      <c r="H66" s="248"/>
      <c r="I66" s="248"/>
      <c r="J66" s="248"/>
      <c r="K66" s="248"/>
      <c r="L66" s="253"/>
      <c r="M66" s="253"/>
      <c r="N66" s="253"/>
      <c r="O66" s="248" t="s">
        <v>3659</v>
      </c>
      <c r="P66" s="248"/>
      <c r="Q66" s="238"/>
    </row>
    <row r="67" spans="1:17" x14ac:dyDescent="0.3">
      <c r="A67" s="254">
        <v>67</v>
      </c>
      <c r="B67" s="254" t="s">
        <v>800</v>
      </c>
      <c r="C67" s="248"/>
      <c r="D67" s="248" t="s">
        <v>3660</v>
      </c>
      <c r="E67" s="248" t="s">
        <v>3336</v>
      </c>
      <c r="F67" s="248"/>
      <c r="G67" s="248" t="s">
        <v>3661</v>
      </c>
      <c r="H67" s="248" t="s">
        <v>3662</v>
      </c>
      <c r="I67" s="248" t="s">
        <v>3569</v>
      </c>
      <c r="J67" s="248"/>
      <c r="K67" s="248">
        <v>6147</v>
      </c>
      <c r="L67" s="253" t="s">
        <v>3663</v>
      </c>
      <c r="M67" s="264"/>
      <c r="N67" s="264"/>
      <c r="O67" s="285" t="s">
        <v>3664</v>
      </c>
      <c r="P67" s="274"/>
      <c r="Q67" s="238"/>
    </row>
    <row r="68" spans="1:17" x14ac:dyDescent="0.3">
      <c r="A68" s="254">
        <v>68</v>
      </c>
      <c r="B68" s="246" t="s">
        <v>733</v>
      </c>
      <c r="C68" s="254"/>
      <c r="D68" s="248" t="s">
        <v>3665</v>
      </c>
      <c r="E68" s="248" t="s">
        <v>3336</v>
      </c>
      <c r="F68" s="248" t="s">
        <v>3666</v>
      </c>
      <c r="G68" s="248" t="s">
        <v>3667</v>
      </c>
      <c r="H68" s="248" t="s">
        <v>3668</v>
      </c>
      <c r="I68" s="248" t="s">
        <v>3669</v>
      </c>
      <c r="J68" s="248" t="s">
        <v>3468</v>
      </c>
      <c r="K68" s="248">
        <v>6149</v>
      </c>
      <c r="L68" s="253"/>
      <c r="M68" s="253"/>
      <c r="N68" s="253"/>
      <c r="O68" s="251" t="s">
        <v>3670</v>
      </c>
      <c r="P68" s="251"/>
      <c r="Q68" s="238"/>
    </row>
    <row r="69" spans="1:17" x14ac:dyDescent="0.3">
      <c r="A69" s="254">
        <v>69</v>
      </c>
      <c r="B69" s="254"/>
      <c r="C69" s="254"/>
      <c r="D69" s="248" t="s">
        <v>3671</v>
      </c>
      <c r="E69" s="248" t="s">
        <v>3336</v>
      </c>
      <c r="F69" s="248"/>
      <c r="G69" s="248" t="s">
        <v>3672</v>
      </c>
      <c r="H69" s="248"/>
      <c r="I69" s="248"/>
      <c r="J69" s="248"/>
      <c r="K69" s="248"/>
      <c r="L69" s="253"/>
      <c r="M69" s="253"/>
      <c r="N69" s="253"/>
      <c r="O69" s="251"/>
      <c r="P69" s="251"/>
      <c r="Q69" s="238"/>
    </row>
    <row r="70" spans="1:17" x14ac:dyDescent="0.3">
      <c r="A70" s="254">
        <v>70</v>
      </c>
      <c r="B70" s="254" t="s">
        <v>736</v>
      </c>
      <c r="C70" s="254"/>
      <c r="D70" s="248" t="s">
        <v>3673</v>
      </c>
      <c r="E70" s="248" t="s">
        <v>3336</v>
      </c>
      <c r="F70" s="248" t="s">
        <v>3674</v>
      </c>
      <c r="G70" s="248" t="s">
        <v>3675</v>
      </c>
      <c r="H70" s="248" t="s">
        <v>3676</v>
      </c>
      <c r="I70" s="248" t="s">
        <v>3444</v>
      </c>
      <c r="J70" s="248" t="s">
        <v>3353</v>
      </c>
      <c r="K70" s="248">
        <v>6147</v>
      </c>
      <c r="L70" s="253">
        <v>92588608</v>
      </c>
      <c r="M70" s="253"/>
      <c r="N70" s="253"/>
      <c r="O70" s="251" t="s">
        <v>3677</v>
      </c>
      <c r="P70" s="251" t="s">
        <v>3678</v>
      </c>
      <c r="Q70" s="238"/>
    </row>
    <row r="71" spans="1:17" x14ac:dyDescent="0.3">
      <c r="A71" s="254">
        <v>71</v>
      </c>
      <c r="B71" s="254" t="s">
        <v>390</v>
      </c>
      <c r="C71" s="254"/>
      <c r="D71" s="248" t="s">
        <v>3679</v>
      </c>
      <c r="E71" s="248" t="s">
        <v>3336</v>
      </c>
      <c r="F71" s="248"/>
      <c r="G71" s="248" t="s">
        <v>3675</v>
      </c>
      <c r="H71" s="248"/>
      <c r="I71" s="248"/>
      <c r="J71" s="248"/>
      <c r="K71" s="248"/>
      <c r="L71" s="253"/>
      <c r="M71" s="253"/>
      <c r="N71" s="253"/>
      <c r="O71" s="251"/>
      <c r="P71" s="251"/>
      <c r="Q71" s="238"/>
    </row>
    <row r="72" spans="1:17" x14ac:dyDescent="0.3">
      <c r="A72" s="254">
        <v>72</v>
      </c>
      <c r="B72" s="254" t="s">
        <v>808</v>
      </c>
      <c r="C72" s="254"/>
      <c r="D72" s="248" t="s">
        <v>3680</v>
      </c>
      <c r="E72" s="248" t="s">
        <v>3336</v>
      </c>
      <c r="F72" s="248" t="s">
        <v>3681</v>
      </c>
      <c r="G72" s="248" t="s">
        <v>3682</v>
      </c>
      <c r="H72" s="248" t="s">
        <v>3683</v>
      </c>
      <c r="I72" s="248" t="s">
        <v>3684</v>
      </c>
      <c r="J72" s="248" t="s">
        <v>3353</v>
      </c>
      <c r="K72" s="248">
        <v>6110</v>
      </c>
      <c r="L72" s="253"/>
      <c r="M72" s="253"/>
      <c r="N72" s="253" t="s">
        <v>3685</v>
      </c>
      <c r="O72" s="274" t="s">
        <v>3686</v>
      </c>
      <c r="P72" s="251"/>
      <c r="Q72" s="238"/>
    </row>
    <row r="73" spans="1:17" x14ac:dyDescent="0.3">
      <c r="A73" s="254">
        <v>73</v>
      </c>
      <c r="B73" s="254" t="s">
        <v>738</v>
      </c>
      <c r="C73" s="254"/>
      <c r="D73" s="248" t="s">
        <v>3687</v>
      </c>
      <c r="E73" s="248" t="s">
        <v>3336</v>
      </c>
      <c r="F73" s="248" t="s">
        <v>3688</v>
      </c>
      <c r="G73" s="248" t="s">
        <v>3689</v>
      </c>
      <c r="H73" s="248" t="s">
        <v>3690</v>
      </c>
      <c r="I73" s="248" t="s">
        <v>3691</v>
      </c>
      <c r="J73" s="248" t="s">
        <v>3353</v>
      </c>
      <c r="K73" s="248">
        <v>6148</v>
      </c>
      <c r="L73" s="253">
        <v>94579322</v>
      </c>
      <c r="M73" s="253"/>
      <c r="N73" s="253"/>
      <c r="O73" s="251" t="s">
        <v>3692</v>
      </c>
      <c r="P73" s="251"/>
      <c r="Q73" s="238"/>
    </row>
    <row r="74" spans="1:17" x14ac:dyDescent="0.3">
      <c r="A74" s="254">
        <v>74</v>
      </c>
      <c r="B74" s="254"/>
      <c r="C74" s="248"/>
      <c r="D74" s="248" t="s">
        <v>3693</v>
      </c>
      <c r="E74" s="248" t="s">
        <v>3336</v>
      </c>
      <c r="F74" s="238"/>
      <c r="G74" s="248" t="s">
        <v>3694</v>
      </c>
      <c r="H74" s="248"/>
      <c r="I74" s="248"/>
      <c r="J74" s="248"/>
      <c r="K74" s="248"/>
      <c r="L74" s="253"/>
      <c r="M74" s="253"/>
      <c r="N74" s="253"/>
      <c r="O74" s="248" t="s">
        <v>3695</v>
      </c>
      <c r="P74" s="298"/>
      <c r="Q74" s="238"/>
    </row>
    <row r="75" spans="1:17" x14ac:dyDescent="0.3">
      <c r="A75" s="254">
        <v>75</v>
      </c>
      <c r="B75" s="254" t="s">
        <v>400</v>
      </c>
      <c r="C75" s="248"/>
      <c r="D75" s="248" t="s">
        <v>3696</v>
      </c>
      <c r="E75" s="248" t="s">
        <v>3336</v>
      </c>
      <c r="F75" s="238"/>
      <c r="G75" s="248" t="s">
        <v>3694</v>
      </c>
      <c r="H75" s="248" t="s">
        <v>3697</v>
      </c>
      <c r="I75" s="248" t="s">
        <v>3698</v>
      </c>
      <c r="J75" s="248" t="s">
        <v>3353</v>
      </c>
      <c r="K75" s="248">
        <v>6105</v>
      </c>
      <c r="L75" s="253"/>
      <c r="M75" s="253"/>
      <c r="N75" s="253"/>
      <c r="O75" s="248" t="s">
        <v>3699</v>
      </c>
      <c r="P75" s="298"/>
      <c r="Q75" s="238"/>
    </row>
    <row r="76" spans="1:17" x14ac:dyDescent="0.3">
      <c r="A76" s="254">
        <v>76</v>
      </c>
      <c r="B76" s="246" t="s">
        <v>746</v>
      </c>
      <c r="C76" s="254"/>
      <c r="D76" s="248" t="s">
        <v>3700</v>
      </c>
      <c r="E76" s="248" t="s">
        <v>3336</v>
      </c>
      <c r="F76" s="243"/>
      <c r="G76" s="248" t="s">
        <v>3701</v>
      </c>
      <c r="H76" s="248" t="s">
        <v>3702</v>
      </c>
      <c r="I76" s="248" t="s">
        <v>3529</v>
      </c>
      <c r="J76" s="248" t="s">
        <v>3353</v>
      </c>
      <c r="K76" s="248">
        <v>6148</v>
      </c>
      <c r="L76" s="253" t="s">
        <v>3703</v>
      </c>
      <c r="M76" s="253"/>
      <c r="N76" s="253"/>
      <c r="O76" s="251" t="s">
        <v>3704</v>
      </c>
      <c r="P76" s="251"/>
      <c r="Q76" s="252"/>
    </row>
    <row r="77" spans="1:17" x14ac:dyDescent="0.3">
      <c r="A77" s="254">
        <v>77</v>
      </c>
      <c r="B77" s="254"/>
      <c r="C77" s="248"/>
      <c r="D77" s="248" t="s">
        <v>3705</v>
      </c>
      <c r="E77" s="248" t="s">
        <v>3336</v>
      </c>
      <c r="F77" s="248" t="s">
        <v>3706</v>
      </c>
      <c r="G77" s="248" t="s">
        <v>3707</v>
      </c>
      <c r="H77" s="248"/>
      <c r="I77" s="248"/>
      <c r="J77" s="248"/>
      <c r="K77" s="248"/>
      <c r="L77" s="253"/>
      <c r="M77" s="253"/>
      <c r="N77" s="253"/>
      <c r="O77" s="248" t="s">
        <v>3708</v>
      </c>
      <c r="P77" s="248"/>
      <c r="Q77" s="252"/>
    </row>
    <row r="78" spans="1:17" x14ac:dyDescent="0.3">
      <c r="A78" s="254">
        <v>78</v>
      </c>
      <c r="B78" s="254" t="s">
        <v>392</v>
      </c>
      <c r="C78" s="248"/>
      <c r="D78" s="248" t="s">
        <v>3709</v>
      </c>
      <c r="E78" s="248" t="s">
        <v>3336</v>
      </c>
      <c r="F78" s="248" t="s">
        <v>3710</v>
      </c>
      <c r="G78" s="248" t="s">
        <v>3707</v>
      </c>
      <c r="H78" s="248" t="s">
        <v>3711</v>
      </c>
      <c r="I78" s="248" t="s">
        <v>3363</v>
      </c>
      <c r="J78" s="254" t="s">
        <v>3353</v>
      </c>
      <c r="K78" s="248">
        <v>6112</v>
      </c>
      <c r="L78" s="338" t="s">
        <v>3712</v>
      </c>
      <c r="M78" s="338"/>
      <c r="N78" s="338"/>
      <c r="O78" s="274" t="s">
        <v>3713</v>
      </c>
      <c r="P78" s="274" t="s">
        <v>3714</v>
      </c>
      <c r="Q78" s="238"/>
    </row>
    <row r="79" spans="1:17" x14ac:dyDescent="0.3">
      <c r="A79" s="254">
        <v>79</v>
      </c>
      <c r="B79" s="254" t="s">
        <v>396</v>
      </c>
      <c r="C79" s="248"/>
      <c r="D79" s="248" t="s">
        <v>3715</v>
      </c>
      <c r="E79" s="248" t="s">
        <v>3336</v>
      </c>
      <c r="F79" s="248"/>
      <c r="G79" s="248" t="s">
        <v>3716</v>
      </c>
      <c r="H79" s="248"/>
      <c r="I79" s="248"/>
      <c r="J79" s="254"/>
      <c r="K79" s="248"/>
      <c r="L79" s="338"/>
      <c r="M79" s="338"/>
      <c r="N79" s="338"/>
      <c r="O79" s="274"/>
      <c r="P79" s="274"/>
      <c r="Q79" s="238"/>
    </row>
    <row r="80" spans="1:17" x14ac:dyDescent="0.3">
      <c r="A80" s="254">
        <v>80</v>
      </c>
      <c r="B80" s="254" t="s">
        <v>811</v>
      </c>
      <c r="C80" s="254"/>
      <c r="D80" s="248" t="s">
        <v>3397</v>
      </c>
      <c r="E80" s="248" t="s">
        <v>3336</v>
      </c>
      <c r="F80" s="248" t="s">
        <v>3717</v>
      </c>
      <c r="G80" s="248" t="s">
        <v>3718</v>
      </c>
      <c r="H80" s="248"/>
      <c r="I80" s="248"/>
      <c r="J80" s="248"/>
      <c r="K80" s="248"/>
      <c r="L80" s="253"/>
      <c r="M80" s="253"/>
      <c r="N80" s="253"/>
      <c r="O80" s="251"/>
      <c r="P80" s="251"/>
      <c r="Q80" s="238"/>
    </row>
    <row r="81" spans="1:17" x14ac:dyDescent="0.3">
      <c r="A81" s="254">
        <v>81</v>
      </c>
      <c r="B81" s="256" t="s">
        <v>813</v>
      </c>
      <c r="C81" s="256" t="s">
        <v>3376</v>
      </c>
      <c r="D81" s="257" t="s">
        <v>3719</v>
      </c>
      <c r="E81" s="248" t="s">
        <v>3336</v>
      </c>
      <c r="F81" s="257" t="s">
        <v>3720</v>
      </c>
      <c r="G81" s="257" t="s">
        <v>3721</v>
      </c>
      <c r="H81" s="323" t="s">
        <v>3722</v>
      </c>
      <c r="I81" s="257" t="s">
        <v>3723</v>
      </c>
      <c r="J81" s="257" t="s">
        <v>3353</v>
      </c>
      <c r="K81" s="257">
        <v>6164</v>
      </c>
      <c r="L81" s="323">
        <v>94146469</v>
      </c>
      <c r="M81" s="323">
        <v>433114948</v>
      </c>
      <c r="N81" s="323">
        <v>425734455</v>
      </c>
      <c r="O81" s="260" t="s">
        <v>3724</v>
      </c>
      <c r="P81" s="287" t="s">
        <v>3725</v>
      </c>
      <c r="Q81" s="261"/>
    </row>
    <row r="82" spans="1:17" x14ac:dyDescent="0.3">
      <c r="A82" s="254">
        <v>82</v>
      </c>
      <c r="B82" s="254"/>
      <c r="C82" s="248"/>
      <c r="D82" s="248" t="s">
        <v>3726</v>
      </c>
      <c r="E82" s="248" t="s">
        <v>3336</v>
      </c>
      <c r="F82" s="248"/>
      <c r="G82" s="248" t="s">
        <v>3727</v>
      </c>
      <c r="H82" s="248"/>
      <c r="I82" s="248"/>
      <c r="J82" s="248"/>
      <c r="K82" s="248"/>
      <c r="L82" s="253"/>
      <c r="M82" s="253"/>
      <c r="N82" s="253"/>
      <c r="O82" s="248" t="s">
        <v>3728</v>
      </c>
      <c r="P82" s="248"/>
      <c r="Q82" s="238"/>
    </row>
    <row r="83" spans="1:17" x14ac:dyDescent="0.3">
      <c r="A83" s="254">
        <v>83</v>
      </c>
      <c r="B83" s="246" t="s">
        <v>829</v>
      </c>
      <c r="C83" s="246"/>
      <c r="D83" s="247" t="s">
        <v>3729</v>
      </c>
      <c r="E83" s="248" t="s">
        <v>3336</v>
      </c>
      <c r="F83" s="247" t="s">
        <v>3580</v>
      </c>
      <c r="G83" s="247" t="s">
        <v>3730</v>
      </c>
      <c r="H83" s="249" t="s">
        <v>3731</v>
      </c>
      <c r="I83" s="247" t="s">
        <v>3732</v>
      </c>
      <c r="J83" s="247" t="s">
        <v>3353</v>
      </c>
      <c r="K83" s="288">
        <v>6148</v>
      </c>
      <c r="L83" s="246"/>
      <c r="M83" s="246"/>
      <c r="N83" s="246"/>
      <c r="O83" s="251" t="s">
        <v>3733</v>
      </c>
      <c r="P83" s="251"/>
      <c r="Q83" s="238"/>
    </row>
    <row r="84" spans="1:17" x14ac:dyDescent="0.3">
      <c r="A84" s="254">
        <v>84</v>
      </c>
      <c r="B84" s="246" t="s">
        <v>817</v>
      </c>
      <c r="C84" s="246"/>
      <c r="D84" s="247" t="s">
        <v>3734</v>
      </c>
      <c r="E84" s="248" t="s">
        <v>3336</v>
      </c>
      <c r="F84" s="247" t="s">
        <v>3735</v>
      </c>
      <c r="G84" s="248" t="s">
        <v>3736</v>
      </c>
      <c r="H84" s="249" t="s">
        <v>3737</v>
      </c>
      <c r="I84" s="247" t="s">
        <v>3738</v>
      </c>
      <c r="J84" s="247" t="s">
        <v>3353</v>
      </c>
      <c r="K84" s="288">
        <v>6107</v>
      </c>
      <c r="L84" s="246"/>
      <c r="M84" s="246"/>
      <c r="N84" s="246"/>
      <c r="O84" s="251" t="s">
        <v>3739</v>
      </c>
      <c r="P84" s="251"/>
      <c r="Q84" s="252"/>
    </row>
    <row r="85" spans="1:17" x14ac:dyDescent="0.3">
      <c r="A85" s="254">
        <v>85</v>
      </c>
      <c r="B85" s="246" t="s">
        <v>826</v>
      </c>
      <c r="C85" s="246"/>
      <c r="D85" s="247" t="s">
        <v>3740</v>
      </c>
      <c r="E85" s="248" t="s">
        <v>3336</v>
      </c>
      <c r="F85" s="247" t="s">
        <v>3741</v>
      </c>
      <c r="G85" s="248" t="s">
        <v>3742</v>
      </c>
      <c r="H85" s="249" t="s">
        <v>3743</v>
      </c>
      <c r="I85" s="247" t="s">
        <v>3358</v>
      </c>
      <c r="J85" s="247" t="s">
        <v>3353</v>
      </c>
      <c r="K85" s="288">
        <v>6155</v>
      </c>
      <c r="L85" s="246">
        <v>61617596</v>
      </c>
      <c r="M85" s="246"/>
      <c r="N85" s="246"/>
      <c r="O85" s="248" t="s">
        <v>3744</v>
      </c>
      <c r="P85" s="251"/>
      <c r="Q85" s="238"/>
    </row>
    <row r="86" spans="1:17" x14ac:dyDescent="0.3">
      <c r="A86" s="254">
        <v>86</v>
      </c>
      <c r="B86" s="254" t="s">
        <v>831</v>
      </c>
      <c r="C86" s="254"/>
      <c r="D86" s="248" t="s">
        <v>3745</v>
      </c>
      <c r="E86" s="248" t="s">
        <v>3336</v>
      </c>
      <c r="F86" s="248" t="s">
        <v>3746</v>
      </c>
      <c r="G86" s="248" t="s">
        <v>3747</v>
      </c>
      <c r="H86" s="248" t="s">
        <v>3748</v>
      </c>
      <c r="I86" s="248" t="s">
        <v>3518</v>
      </c>
      <c r="J86" s="248" t="s">
        <v>3353</v>
      </c>
      <c r="K86" s="248">
        <v>6150</v>
      </c>
      <c r="L86" s="253">
        <v>93135982</v>
      </c>
      <c r="M86" s="253"/>
      <c r="N86" s="253"/>
      <c r="O86" s="251" t="s">
        <v>3749</v>
      </c>
      <c r="P86" s="251"/>
      <c r="Q86" s="240"/>
    </row>
    <row r="87" spans="1:17" x14ac:dyDescent="0.3">
      <c r="A87" s="254">
        <v>87</v>
      </c>
      <c r="B87" s="246" t="s">
        <v>841</v>
      </c>
      <c r="C87" s="246"/>
      <c r="D87" s="247" t="s">
        <v>3750</v>
      </c>
      <c r="E87" s="248" t="s">
        <v>3336</v>
      </c>
      <c r="F87" s="247" t="s">
        <v>3751</v>
      </c>
      <c r="G87" s="289" t="s">
        <v>3752</v>
      </c>
      <c r="H87" s="249" t="s">
        <v>3753</v>
      </c>
      <c r="I87" s="247" t="s">
        <v>3754</v>
      </c>
      <c r="J87" s="247" t="s">
        <v>3353</v>
      </c>
      <c r="K87" s="288"/>
      <c r="L87" s="246"/>
      <c r="M87" s="246"/>
      <c r="N87" s="246"/>
      <c r="O87" s="251" t="s">
        <v>3755</v>
      </c>
      <c r="P87" s="251"/>
      <c r="Q87" s="252"/>
    </row>
    <row r="88" spans="1:17" x14ac:dyDescent="0.3">
      <c r="A88" s="254">
        <v>88</v>
      </c>
      <c r="B88" s="246" t="s">
        <v>836</v>
      </c>
      <c r="C88" s="246"/>
      <c r="D88" s="247" t="s">
        <v>3756</v>
      </c>
      <c r="E88" s="248" t="s">
        <v>3336</v>
      </c>
      <c r="F88" s="247" t="s">
        <v>3757</v>
      </c>
      <c r="G88" s="289" t="s">
        <v>3752</v>
      </c>
      <c r="H88" s="249" t="s">
        <v>3758</v>
      </c>
      <c r="I88" s="247" t="s">
        <v>3529</v>
      </c>
      <c r="J88" s="247" t="s">
        <v>3353</v>
      </c>
      <c r="K88" s="250">
        <v>6148</v>
      </c>
      <c r="L88" s="246" t="s">
        <v>3759</v>
      </c>
      <c r="M88" s="246"/>
      <c r="N88" s="246"/>
      <c r="O88" s="251" t="s">
        <v>3760</v>
      </c>
      <c r="P88" s="251"/>
      <c r="Q88" s="240"/>
    </row>
    <row r="89" spans="1:17" x14ac:dyDescent="0.3">
      <c r="A89" s="254">
        <v>89</v>
      </c>
      <c r="B89" s="246"/>
      <c r="C89" s="246"/>
      <c r="D89" s="247" t="s">
        <v>3761</v>
      </c>
      <c r="E89" s="248" t="s">
        <v>3336</v>
      </c>
      <c r="F89" s="247" t="s">
        <v>3762</v>
      </c>
      <c r="G89" s="289" t="s">
        <v>3752</v>
      </c>
      <c r="H89" s="249" t="s">
        <v>3763</v>
      </c>
      <c r="I89" s="247" t="s">
        <v>3601</v>
      </c>
      <c r="J89" s="247" t="s">
        <v>3353</v>
      </c>
      <c r="K89" s="250">
        <v>6155</v>
      </c>
      <c r="L89" s="246">
        <v>430359644</v>
      </c>
      <c r="M89" s="246"/>
      <c r="N89" s="246"/>
      <c r="O89" s="255" t="s">
        <v>3764</v>
      </c>
      <c r="P89" s="251"/>
      <c r="Q89" s="240"/>
    </row>
    <row r="90" spans="1:17" x14ac:dyDescent="0.3">
      <c r="A90" s="254">
        <v>90</v>
      </c>
      <c r="B90" s="254" t="s">
        <v>850</v>
      </c>
      <c r="C90" s="248"/>
      <c r="D90" s="248" t="s">
        <v>3765</v>
      </c>
      <c r="E90" s="248" t="s">
        <v>3336</v>
      </c>
      <c r="F90" s="248"/>
      <c r="G90" s="248" t="s">
        <v>3766</v>
      </c>
      <c r="H90" s="248" t="s">
        <v>3767</v>
      </c>
      <c r="I90" s="248" t="s">
        <v>3529</v>
      </c>
      <c r="J90" s="248" t="s">
        <v>3353</v>
      </c>
      <c r="K90" s="248">
        <v>6148</v>
      </c>
      <c r="L90" s="253" t="s">
        <v>3768</v>
      </c>
      <c r="M90" s="253"/>
      <c r="N90" s="253"/>
      <c r="O90" s="248" t="s">
        <v>3769</v>
      </c>
      <c r="P90" s="248"/>
      <c r="Q90" s="240"/>
    </row>
    <row r="91" spans="1:17" x14ac:dyDescent="0.3">
      <c r="A91" s="254">
        <v>91</v>
      </c>
      <c r="B91" s="254"/>
      <c r="C91" s="248"/>
      <c r="D91" s="248"/>
      <c r="E91" s="248" t="s">
        <v>3336</v>
      </c>
      <c r="F91" s="248"/>
      <c r="G91" s="248"/>
      <c r="H91" s="248"/>
      <c r="I91" s="248"/>
      <c r="J91" s="248"/>
      <c r="K91" s="248"/>
      <c r="L91" s="253"/>
      <c r="M91" s="253"/>
      <c r="N91" s="253"/>
      <c r="O91" s="248"/>
      <c r="P91" s="248"/>
      <c r="Q91" s="240"/>
    </row>
    <row r="92" spans="1:17" x14ac:dyDescent="0.3">
      <c r="A92" s="254">
        <v>92</v>
      </c>
      <c r="B92" s="254" t="s">
        <v>846</v>
      </c>
      <c r="C92" s="248"/>
      <c r="D92" s="248" t="s">
        <v>3770</v>
      </c>
      <c r="E92" s="248" t="s">
        <v>3336</v>
      </c>
      <c r="F92" s="248" t="s">
        <v>3771</v>
      </c>
      <c r="G92" s="248" t="s">
        <v>3772</v>
      </c>
      <c r="H92" s="248"/>
      <c r="I92" s="248"/>
      <c r="J92" s="248"/>
      <c r="K92" s="248"/>
      <c r="L92" s="253"/>
      <c r="M92" s="253"/>
      <c r="N92" s="253"/>
      <c r="O92" s="248" t="s">
        <v>3773</v>
      </c>
      <c r="P92" s="248"/>
      <c r="Q92" s="240"/>
    </row>
    <row r="93" spans="1:17" x14ac:dyDescent="0.3">
      <c r="A93" s="254">
        <v>93</v>
      </c>
      <c r="B93" s="254" t="s">
        <v>47</v>
      </c>
      <c r="C93" s="254"/>
      <c r="D93" s="248" t="s">
        <v>3774</v>
      </c>
      <c r="E93" s="248" t="s">
        <v>3336</v>
      </c>
      <c r="F93" s="248"/>
      <c r="G93" s="248" t="s">
        <v>3775</v>
      </c>
      <c r="H93" s="248"/>
      <c r="I93" s="248"/>
      <c r="J93" s="248"/>
      <c r="K93" s="248"/>
      <c r="L93" s="253"/>
      <c r="M93" s="253"/>
      <c r="N93" s="253"/>
      <c r="O93" s="251"/>
      <c r="P93" s="251"/>
      <c r="Q93" s="240"/>
    </row>
    <row r="94" spans="1:17" x14ac:dyDescent="0.3">
      <c r="A94" s="254">
        <v>94</v>
      </c>
      <c r="B94" s="246" t="s">
        <v>446</v>
      </c>
      <c r="C94" s="254"/>
      <c r="D94" s="248" t="s">
        <v>3776</v>
      </c>
      <c r="E94" s="248" t="s">
        <v>3336</v>
      </c>
      <c r="F94" s="248" t="s">
        <v>3777</v>
      </c>
      <c r="G94" s="248" t="s">
        <v>3778</v>
      </c>
      <c r="H94" s="248" t="s">
        <v>3779</v>
      </c>
      <c r="I94" s="248" t="s">
        <v>3780</v>
      </c>
      <c r="J94" s="248" t="s">
        <v>3353</v>
      </c>
      <c r="K94" s="248">
        <v>6105</v>
      </c>
      <c r="L94" s="290" t="s">
        <v>3781</v>
      </c>
      <c r="M94" s="290"/>
      <c r="N94" s="290"/>
      <c r="O94" s="251" t="s">
        <v>3782</v>
      </c>
      <c r="P94" s="291" t="s">
        <v>3783</v>
      </c>
      <c r="Q94" s="240"/>
    </row>
    <row r="95" spans="1:17" x14ac:dyDescent="0.3">
      <c r="A95" s="254">
        <v>95</v>
      </c>
      <c r="B95" s="246"/>
      <c r="C95" s="246"/>
      <c r="D95" s="247" t="s">
        <v>3784</v>
      </c>
      <c r="E95" s="248" t="s">
        <v>3336</v>
      </c>
      <c r="F95" s="247" t="s">
        <v>3785</v>
      </c>
      <c r="G95" s="247" t="s">
        <v>3786</v>
      </c>
      <c r="H95" s="247"/>
      <c r="I95" s="247"/>
      <c r="J95" s="247"/>
      <c r="K95" s="288"/>
      <c r="L95" s="246"/>
      <c r="M95" s="246"/>
      <c r="N95" s="246"/>
      <c r="O95" s="251"/>
      <c r="P95" s="251"/>
      <c r="Q95" s="240"/>
    </row>
    <row r="96" spans="1:17" x14ac:dyDescent="0.3">
      <c r="A96" s="254">
        <v>96</v>
      </c>
      <c r="B96" s="254" t="s">
        <v>1028</v>
      </c>
      <c r="C96" s="248"/>
      <c r="D96" s="248" t="s">
        <v>3346</v>
      </c>
      <c r="E96" s="248" t="s">
        <v>3336</v>
      </c>
      <c r="F96" s="248" t="s">
        <v>3787</v>
      </c>
      <c r="G96" s="248" t="s">
        <v>3788</v>
      </c>
      <c r="H96" s="248" t="s">
        <v>3789</v>
      </c>
      <c r="I96" s="248" t="s">
        <v>3790</v>
      </c>
      <c r="J96" s="254" t="s">
        <v>3353</v>
      </c>
      <c r="K96" s="248">
        <v>6107</v>
      </c>
      <c r="L96" s="338" t="s">
        <v>3791</v>
      </c>
      <c r="M96" s="338" t="s">
        <v>3792</v>
      </c>
      <c r="N96" s="338"/>
      <c r="O96" s="274" t="s">
        <v>3793</v>
      </c>
      <c r="P96" s="274"/>
      <c r="Q96" s="252"/>
    </row>
    <row r="97" spans="1:17" x14ac:dyDescent="0.3">
      <c r="A97" s="254">
        <v>97</v>
      </c>
      <c r="B97" s="254" t="s">
        <v>999</v>
      </c>
      <c r="C97" s="248"/>
      <c r="D97" s="248" t="s">
        <v>3794</v>
      </c>
      <c r="E97" s="248" t="s">
        <v>3336</v>
      </c>
      <c r="F97" s="248"/>
      <c r="G97" s="248" t="s">
        <v>3795</v>
      </c>
      <c r="H97" s="248"/>
      <c r="I97" s="248"/>
      <c r="J97" s="254"/>
      <c r="K97" s="248"/>
      <c r="L97" s="338"/>
      <c r="M97" s="338"/>
      <c r="N97" s="338"/>
      <c r="O97" s="274"/>
      <c r="P97" s="274"/>
      <c r="Q97" s="252"/>
    </row>
    <row r="98" spans="1:17" x14ac:dyDescent="0.3">
      <c r="A98" s="254">
        <v>98</v>
      </c>
      <c r="B98" s="246" t="s">
        <v>877</v>
      </c>
      <c r="C98" s="246"/>
      <c r="D98" s="247" t="s">
        <v>3665</v>
      </c>
      <c r="E98" s="248" t="s">
        <v>3336</v>
      </c>
      <c r="F98" s="247" t="s">
        <v>3796</v>
      </c>
      <c r="G98" s="247" t="s">
        <v>3797</v>
      </c>
      <c r="H98" s="247" t="s">
        <v>3798</v>
      </c>
      <c r="I98" s="247" t="s">
        <v>3799</v>
      </c>
      <c r="J98" s="247" t="s">
        <v>3353</v>
      </c>
      <c r="K98" s="288">
        <v>6148</v>
      </c>
      <c r="L98" s="246"/>
      <c r="M98" s="252">
        <v>423707876</v>
      </c>
      <c r="N98" s="246">
        <v>452441438</v>
      </c>
      <c r="O98" s="255" t="s">
        <v>3800</v>
      </c>
      <c r="P98" s="255" t="s">
        <v>3801</v>
      </c>
      <c r="Q98" s="252"/>
    </row>
    <row r="99" spans="1:17" x14ac:dyDescent="0.3">
      <c r="A99" s="254">
        <v>99</v>
      </c>
      <c r="B99" s="246"/>
      <c r="C99" s="246"/>
      <c r="D99" s="247" t="s">
        <v>3802</v>
      </c>
      <c r="E99" s="248" t="s">
        <v>3336</v>
      </c>
      <c r="F99" s="247" t="s">
        <v>3803</v>
      </c>
      <c r="G99" s="247" t="s">
        <v>3797</v>
      </c>
      <c r="H99" s="248" t="s">
        <v>3804</v>
      </c>
      <c r="I99" s="247" t="s">
        <v>3363</v>
      </c>
      <c r="J99" s="247" t="s">
        <v>3353</v>
      </c>
      <c r="K99" s="288">
        <v>6112</v>
      </c>
      <c r="L99" s="246"/>
      <c r="M99" s="246"/>
      <c r="N99" s="246"/>
      <c r="O99" s="251" t="s">
        <v>3805</v>
      </c>
      <c r="P99" s="251"/>
      <c r="Q99" s="252"/>
    </row>
    <row r="100" spans="1:17" x14ac:dyDescent="0.3">
      <c r="A100" s="254">
        <v>100</v>
      </c>
      <c r="B100" s="254" t="s">
        <v>57</v>
      </c>
      <c r="C100" s="246"/>
      <c r="D100" s="247" t="s">
        <v>3806</v>
      </c>
      <c r="E100" s="248" t="s">
        <v>3336</v>
      </c>
      <c r="F100" s="247" t="s">
        <v>3807</v>
      </c>
      <c r="G100" s="247" t="s">
        <v>3797</v>
      </c>
      <c r="H100" s="249" t="s">
        <v>3808</v>
      </c>
      <c r="I100" s="247" t="s">
        <v>3809</v>
      </c>
      <c r="J100" s="247" t="s">
        <v>3353</v>
      </c>
      <c r="K100" s="250">
        <v>6148</v>
      </c>
      <c r="L100" s="246"/>
      <c r="M100" s="246"/>
      <c r="N100" s="246"/>
      <c r="O100" s="255" t="s">
        <v>3810</v>
      </c>
      <c r="P100" s="251"/>
      <c r="Q100" s="252"/>
    </row>
    <row r="101" spans="1:17" x14ac:dyDescent="0.3">
      <c r="A101" s="254">
        <v>101</v>
      </c>
      <c r="B101" s="254" t="s">
        <v>992</v>
      </c>
      <c r="C101" s="246"/>
      <c r="D101" s="247" t="s">
        <v>3715</v>
      </c>
      <c r="E101" s="248" t="s">
        <v>3336</v>
      </c>
      <c r="F101" s="247" t="s">
        <v>3811</v>
      </c>
      <c r="G101" s="247" t="s">
        <v>3812</v>
      </c>
      <c r="H101" s="249" t="s">
        <v>3813</v>
      </c>
      <c r="I101" s="247" t="s">
        <v>3814</v>
      </c>
      <c r="J101" s="247" t="s">
        <v>3353</v>
      </c>
      <c r="K101" s="250">
        <v>6153</v>
      </c>
      <c r="L101" s="246"/>
      <c r="M101" s="246"/>
      <c r="N101" s="246"/>
      <c r="O101" s="255"/>
      <c r="P101" s="251"/>
      <c r="Q101" s="252"/>
    </row>
    <row r="102" spans="1:17" x14ac:dyDescent="0.3">
      <c r="A102" s="254">
        <v>102</v>
      </c>
      <c r="B102" s="254" t="s">
        <v>916</v>
      </c>
      <c r="C102" s="246"/>
      <c r="D102" s="247" t="s">
        <v>3815</v>
      </c>
      <c r="E102" s="248" t="s">
        <v>3336</v>
      </c>
      <c r="F102" s="247" t="s">
        <v>3816</v>
      </c>
      <c r="G102" s="247" t="s">
        <v>3817</v>
      </c>
      <c r="H102" s="247" t="s">
        <v>3818</v>
      </c>
      <c r="I102" s="247" t="s">
        <v>3529</v>
      </c>
      <c r="J102" s="247" t="s">
        <v>3353</v>
      </c>
      <c r="K102" s="250">
        <v>6148</v>
      </c>
      <c r="L102" s="246">
        <v>64681597</v>
      </c>
      <c r="M102" s="246"/>
      <c r="N102" s="246"/>
      <c r="O102" s="251" t="s">
        <v>3819</v>
      </c>
      <c r="P102" s="242" t="s">
        <v>3820</v>
      </c>
      <c r="Q102" s="240"/>
    </row>
    <row r="103" spans="1:17" x14ac:dyDescent="0.3">
      <c r="A103" s="254">
        <v>103</v>
      </c>
      <c r="B103" s="246" t="s">
        <v>363</v>
      </c>
      <c r="C103" s="246"/>
      <c r="D103" s="247" t="s">
        <v>3821</v>
      </c>
      <c r="E103" s="248" t="s">
        <v>3336</v>
      </c>
      <c r="F103" s="247" t="s">
        <v>3822</v>
      </c>
      <c r="G103" s="247" t="s">
        <v>3823</v>
      </c>
      <c r="H103" s="247" t="s">
        <v>3824</v>
      </c>
      <c r="I103" s="247" t="s">
        <v>3825</v>
      </c>
      <c r="J103" s="247" t="s">
        <v>3353</v>
      </c>
      <c r="K103" s="247">
        <v>6051</v>
      </c>
      <c r="L103" s="246"/>
      <c r="M103" s="246"/>
      <c r="N103" s="246"/>
      <c r="O103" s="251" t="s">
        <v>3826</v>
      </c>
      <c r="P103" s="251"/>
      <c r="Q103" s="252"/>
    </row>
    <row r="104" spans="1:17" x14ac:dyDescent="0.3">
      <c r="A104" s="254">
        <v>104</v>
      </c>
      <c r="B104" s="246" t="s">
        <v>922</v>
      </c>
      <c r="C104" s="254"/>
      <c r="D104" s="248" t="s">
        <v>3827</v>
      </c>
      <c r="E104" s="248" t="s">
        <v>3336</v>
      </c>
      <c r="F104" s="248" t="s">
        <v>3828</v>
      </c>
      <c r="G104" s="267" t="s">
        <v>3829</v>
      </c>
      <c r="H104" s="248" t="s">
        <v>3830</v>
      </c>
      <c r="I104" s="248" t="s">
        <v>3358</v>
      </c>
      <c r="J104" s="248" t="s">
        <v>3353</v>
      </c>
      <c r="K104" s="248">
        <v>6155</v>
      </c>
      <c r="L104" s="253">
        <v>94556765</v>
      </c>
      <c r="M104" s="253"/>
      <c r="N104" s="253"/>
      <c r="O104" s="251" t="s">
        <v>3831</v>
      </c>
      <c r="P104" s="248"/>
      <c r="Q104" s="252"/>
    </row>
    <row r="105" spans="1:17" x14ac:dyDescent="0.3">
      <c r="A105" s="254">
        <v>105</v>
      </c>
      <c r="B105" s="254" t="s">
        <v>1025</v>
      </c>
      <c r="C105" s="248"/>
      <c r="D105" s="248" t="s">
        <v>3832</v>
      </c>
      <c r="E105" s="248" t="s">
        <v>3336</v>
      </c>
      <c r="F105" s="248"/>
      <c r="G105" s="248" t="s">
        <v>3833</v>
      </c>
      <c r="H105" s="248"/>
      <c r="I105" s="248"/>
      <c r="J105" s="248"/>
      <c r="K105" s="248"/>
      <c r="L105" s="253"/>
      <c r="M105" s="253"/>
      <c r="N105" s="253"/>
      <c r="O105" s="248" t="s">
        <v>3834</v>
      </c>
      <c r="P105" s="248"/>
      <c r="Q105" s="252"/>
    </row>
    <row r="106" spans="1:17" x14ac:dyDescent="0.3">
      <c r="A106" s="254">
        <v>106</v>
      </c>
      <c r="B106" s="254" t="s">
        <v>926</v>
      </c>
      <c r="C106" s="254"/>
      <c r="D106" s="248" t="s">
        <v>3835</v>
      </c>
      <c r="E106" s="248" t="s">
        <v>3336</v>
      </c>
      <c r="F106" s="248"/>
      <c r="G106" s="248" t="s">
        <v>3836</v>
      </c>
      <c r="H106" s="248" t="s">
        <v>3837</v>
      </c>
      <c r="I106" s="248" t="s">
        <v>3838</v>
      </c>
      <c r="J106" s="248" t="s">
        <v>3353</v>
      </c>
      <c r="K106" s="292">
        <v>6150</v>
      </c>
      <c r="L106" s="253">
        <v>93135973</v>
      </c>
      <c r="M106" s="253"/>
      <c r="N106" s="253"/>
      <c r="O106" s="251"/>
      <c r="P106" s="251"/>
      <c r="Q106" s="240"/>
    </row>
    <row r="107" spans="1:17" x14ac:dyDescent="0.3">
      <c r="A107" s="254">
        <v>107</v>
      </c>
      <c r="B107" s="254" t="s">
        <v>1020</v>
      </c>
      <c r="C107" s="254"/>
      <c r="D107" s="248" t="s">
        <v>3839</v>
      </c>
      <c r="E107" s="248" t="s">
        <v>3336</v>
      </c>
      <c r="F107" s="248"/>
      <c r="G107" s="248" t="s">
        <v>3840</v>
      </c>
      <c r="H107" s="248" t="s">
        <v>3841</v>
      </c>
      <c r="I107" s="248" t="s">
        <v>3842</v>
      </c>
      <c r="J107" s="248" t="s">
        <v>3353</v>
      </c>
      <c r="K107" s="292">
        <v>6027</v>
      </c>
      <c r="L107" s="253"/>
      <c r="M107" s="253"/>
      <c r="N107" s="253"/>
      <c r="O107" s="251" t="s">
        <v>3843</v>
      </c>
      <c r="P107" s="251"/>
      <c r="Q107" s="240"/>
    </row>
    <row r="108" spans="1:17" x14ac:dyDescent="0.3">
      <c r="A108" s="254">
        <v>108</v>
      </c>
      <c r="B108" s="246"/>
      <c r="C108" s="254"/>
      <c r="D108" s="248" t="s">
        <v>3844</v>
      </c>
      <c r="E108" s="248" t="s">
        <v>3336</v>
      </c>
      <c r="F108" s="248"/>
      <c r="G108" s="267" t="s">
        <v>3845</v>
      </c>
      <c r="H108" s="248"/>
      <c r="I108" s="248"/>
      <c r="J108" s="248"/>
      <c r="K108" s="248"/>
      <c r="L108" s="253"/>
      <c r="M108" s="253"/>
      <c r="N108" s="253"/>
      <c r="O108" s="251"/>
      <c r="P108" s="251"/>
      <c r="Q108" s="240"/>
    </row>
    <row r="109" spans="1:17" x14ac:dyDescent="0.3">
      <c r="A109" s="254">
        <v>109</v>
      </c>
      <c r="B109" s="246"/>
      <c r="C109" s="254"/>
      <c r="D109" s="248" t="s">
        <v>3393</v>
      </c>
      <c r="E109" s="248" t="s">
        <v>3336</v>
      </c>
      <c r="F109" s="248"/>
      <c r="G109" s="267" t="s">
        <v>3846</v>
      </c>
      <c r="H109" s="248"/>
      <c r="I109" s="248"/>
      <c r="J109" s="248"/>
      <c r="K109" s="248"/>
      <c r="L109" s="253"/>
      <c r="M109" s="253"/>
      <c r="N109" s="253"/>
      <c r="O109" s="251"/>
      <c r="P109" s="251"/>
      <c r="Q109" s="252"/>
    </row>
    <row r="110" spans="1:17" x14ac:dyDescent="0.3">
      <c r="A110" s="254">
        <v>110</v>
      </c>
      <c r="B110" s="254" t="s">
        <v>931</v>
      </c>
      <c r="C110" s="254"/>
      <c r="D110" s="248" t="s">
        <v>3525</v>
      </c>
      <c r="E110" s="248" t="s">
        <v>3336</v>
      </c>
      <c r="F110" s="248" t="s">
        <v>3847</v>
      </c>
      <c r="G110" s="267" t="s">
        <v>3848</v>
      </c>
      <c r="H110" s="248" t="s">
        <v>3849</v>
      </c>
      <c r="I110" s="248" t="s">
        <v>3358</v>
      </c>
      <c r="J110" s="248" t="s">
        <v>3353</v>
      </c>
      <c r="K110" s="248">
        <v>6155</v>
      </c>
      <c r="L110" s="253">
        <v>94573715</v>
      </c>
      <c r="M110" s="253"/>
      <c r="N110" s="253"/>
      <c r="O110" s="251" t="s">
        <v>3850</v>
      </c>
      <c r="P110" s="251" t="s">
        <v>3851</v>
      </c>
      <c r="Q110" s="252"/>
    </row>
    <row r="111" spans="1:17" x14ac:dyDescent="0.3">
      <c r="A111" s="254">
        <v>111</v>
      </c>
      <c r="B111" s="254"/>
      <c r="C111" s="248"/>
      <c r="D111" s="248" t="s">
        <v>3852</v>
      </c>
      <c r="E111" s="248" t="s">
        <v>3336</v>
      </c>
      <c r="F111" s="248"/>
      <c r="G111" s="248" t="s">
        <v>3853</v>
      </c>
      <c r="H111" s="248"/>
      <c r="I111" s="248"/>
      <c r="J111" s="248"/>
      <c r="K111" s="248"/>
      <c r="L111" s="253"/>
      <c r="M111" s="253"/>
      <c r="N111" s="253"/>
      <c r="O111" s="248" t="s">
        <v>3854</v>
      </c>
      <c r="P111" s="248"/>
      <c r="Q111" s="252"/>
    </row>
    <row r="112" spans="1:17" x14ac:dyDescent="0.3">
      <c r="A112" s="254">
        <v>112</v>
      </c>
      <c r="B112" s="254"/>
      <c r="C112" s="246"/>
      <c r="D112" s="247" t="s">
        <v>3855</v>
      </c>
      <c r="E112" s="248" t="s">
        <v>3336</v>
      </c>
      <c r="F112" s="247" t="s">
        <v>3856</v>
      </c>
      <c r="G112" s="247" t="s">
        <v>3857</v>
      </c>
      <c r="H112" s="247"/>
      <c r="I112" s="247"/>
      <c r="J112" s="247"/>
      <c r="K112" s="288"/>
      <c r="L112" s="246"/>
      <c r="M112" s="246"/>
      <c r="N112" s="246"/>
      <c r="O112" s="251"/>
      <c r="P112" s="251"/>
      <c r="Q112" s="252"/>
    </row>
    <row r="113" spans="1:17" x14ac:dyDescent="0.3">
      <c r="A113" s="254">
        <v>113</v>
      </c>
      <c r="B113" s="254" t="s">
        <v>933</v>
      </c>
      <c r="C113" s="246"/>
      <c r="D113" s="247" t="s">
        <v>3858</v>
      </c>
      <c r="E113" s="248" t="s">
        <v>3336</v>
      </c>
      <c r="F113" s="247" t="s">
        <v>3859</v>
      </c>
      <c r="G113" s="289" t="s">
        <v>3860</v>
      </c>
      <c r="H113" s="248"/>
      <c r="I113" s="248"/>
      <c r="J113" s="248"/>
      <c r="K113" s="248"/>
      <c r="L113" s="253"/>
      <c r="M113" s="253"/>
      <c r="N113" s="253"/>
      <c r="O113" s="251"/>
      <c r="P113" s="251"/>
      <c r="Q113" s="252"/>
    </row>
    <row r="114" spans="1:17" x14ac:dyDescent="0.3">
      <c r="A114" s="254">
        <v>114</v>
      </c>
      <c r="B114" s="254" t="s">
        <v>946</v>
      </c>
      <c r="C114" s="254"/>
      <c r="D114" s="248" t="s">
        <v>3861</v>
      </c>
      <c r="E114" s="248" t="s">
        <v>3336</v>
      </c>
      <c r="F114" s="248" t="s">
        <v>3862</v>
      </c>
      <c r="G114" s="248" t="s">
        <v>3860</v>
      </c>
      <c r="H114" s="248" t="s">
        <v>3863</v>
      </c>
      <c r="I114" s="248" t="s">
        <v>3518</v>
      </c>
      <c r="J114" s="248" t="s">
        <v>3353</v>
      </c>
      <c r="K114" s="248">
        <v>6150</v>
      </c>
      <c r="L114" s="253">
        <v>93105721</v>
      </c>
      <c r="M114" s="253"/>
      <c r="N114" s="253"/>
      <c r="O114" s="286" t="s">
        <v>3864</v>
      </c>
      <c r="P114" s="251" t="s">
        <v>3865</v>
      </c>
      <c r="Q114" s="240"/>
    </row>
    <row r="115" spans="1:17" x14ac:dyDescent="0.3">
      <c r="A115" s="254">
        <v>115</v>
      </c>
      <c r="B115" s="254" t="s">
        <v>490</v>
      </c>
      <c r="C115" s="254"/>
      <c r="D115" s="248" t="s">
        <v>3538</v>
      </c>
      <c r="E115" s="248" t="s">
        <v>3336</v>
      </c>
      <c r="F115" s="248" t="s">
        <v>3866</v>
      </c>
      <c r="G115" s="267" t="s">
        <v>3860</v>
      </c>
      <c r="H115" s="248" t="s">
        <v>3867</v>
      </c>
      <c r="I115" s="248" t="s">
        <v>3868</v>
      </c>
      <c r="J115" s="248" t="s">
        <v>3353</v>
      </c>
      <c r="K115" s="248">
        <v>6014</v>
      </c>
      <c r="L115" s="253">
        <v>93872406</v>
      </c>
      <c r="M115" s="253"/>
      <c r="N115" s="253"/>
      <c r="O115" s="251" t="s">
        <v>3869</v>
      </c>
      <c r="P115" s="251"/>
      <c r="Q115" s="240"/>
    </row>
    <row r="116" spans="1:17" x14ac:dyDescent="0.3">
      <c r="A116" s="254">
        <v>116</v>
      </c>
      <c r="B116" s="254" t="s">
        <v>937</v>
      </c>
      <c r="C116" s="254"/>
      <c r="D116" s="248" t="s">
        <v>3870</v>
      </c>
      <c r="E116" s="248" t="s">
        <v>3336</v>
      </c>
      <c r="F116" s="248" t="s">
        <v>3871</v>
      </c>
      <c r="G116" s="267" t="s">
        <v>3860</v>
      </c>
      <c r="H116" s="248" t="s">
        <v>3872</v>
      </c>
      <c r="I116" s="248" t="s">
        <v>3873</v>
      </c>
      <c r="J116" s="248" t="s">
        <v>3874</v>
      </c>
      <c r="K116" s="248">
        <v>6153</v>
      </c>
      <c r="L116" s="253"/>
      <c r="M116" s="253"/>
      <c r="N116" s="253"/>
      <c r="O116" s="251" t="s">
        <v>3875</v>
      </c>
      <c r="P116" s="251" t="s">
        <v>3876</v>
      </c>
      <c r="Q116" s="240"/>
    </row>
    <row r="117" spans="1:17" x14ac:dyDescent="0.3">
      <c r="A117" s="254">
        <v>117</v>
      </c>
      <c r="B117" s="254"/>
      <c r="C117" s="248"/>
      <c r="D117" s="248" t="s">
        <v>3877</v>
      </c>
      <c r="E117" s="248" t="s">
        <v>3336</v>
      </c>
      <c r="F117" s="248"/>
      <c r="G117" s="248" t="s">
        <v>3860</v>
      </c>
      <c r="H117" s="248"/>
      <c r="I117" s="248"/>
      <c r="J117" s="248"/>
      <c r="K117" s="248"/>
      <c r="L117" s="253"/>
      <c r="M117" s="253"/>
      <c r="N117" s="253"/>
      <c r="O117" s="248" t="s">
        <v>3878</v>
      </c>
      <c r="P117" s="248"/>
      <c r="Q117" s="240"/>
    </row>
    <row r="118" spans="1:17" x14ac:dyDescent="0.3">
      <c r="A118" s="254">
        <v>118</v>
      </c>
      <c r="B118" s="256" t="s">
        <v>397</v>
      </c>
      <c r="C118" s="257"/>
      <c r="D118" s="257" t="s">
        <v>3879</v>
      </c>
      <c r="E118" s="248" t="s">
        <v>3336</v>
      </c>
      <c r="F118" s="257" t="s">
        <v>3856</v>
      </c>
      <c r="G118" s="257" t="s">
        <v>3880</v>
      </c>
      <c r="H118" s="257" t="s">
        <v>3881</v>
      </c>
      <c r="I118" s="257" t="s">
        <v>3882</v>
      </c>
      <c r="J118" s="256" t="s">
        <v>3353</v>
      </c>
      <c r="K118" s="257">
        <v>6055</v>
      </c>
      <c r="L118" s="339" t="s">
        <v>3883</v>
      </c>
      <c r="M118" s="339" t="s">
        <v>3884</v>
      </c>
      <c r="N118" s="339"/>
      <c r="O118" s="293" t="s">
        <v>3885</v>
      </c>
      <c r="P118" s="293" t="s">
        <v>3886</v>
      </c>
      <c r="Q118" s="333"/>
    </row>
    <row r="119" spans="1:17" x14ac:dyDescent="0.3">
      <c r="A119" s="254">
        <v>119</v>
      </c>
      <c r="B119" s="254" t="s">
        <v>371</v>
      </c>
      <c r="C119" s="254"/>
      <c r="D119" s="248" t="s">
        <v>3365</v>
      </c>
      <c r="E119" s="248" t="s">
        <v>3336</v>
      </c>
      <c r="F119" s="248" t="s">
        <v>3887</v>
      </c>
      <c r="G119" s="248" t="s">
        <v>3888</v>
      </c>
      <c r="H119" s="248" t="s">
        <v>3889</v>
      </c>
      <c r="I119" s="248" t="s">
        <v>3529</v>
      </c>
      <c r="J119" s="248" t="s">
        <v>3353</v>
      </c>
      <c r="K119" s="248">
        <v>6148</v>
      </c>
      <c r="L119" s="253">
        <v>94571515</v>
      </c>
      <c r="M119" s="253"/>
      <c r="N119" s="253"/>
      <c r="O119" s="251" t="s">
        <v>3890</v>
      </c>
      <c r="P119" s="251"/>
      <c r="Q119" s="240"/>
    </row>
    <row r="120" spans="1:17" x14ac:dyDescent="0.3">
      <c r="A120" s="254">
        <v>120</v>
      </c>
      <c r="B120" s="254" t="s">
        <v>952</v>
      </c>
      <c r="C120" s="246"/>
      <c r="D120" s="248" t="s">
        <v>3806</v>
      </c>
      <c r="E120" s="248" t="s">
        <v>3336</v>
      </c>
      <c r="F120" s="248"/>
      <c r="G120" s="248" t="s">
        <v>3888</v>
      </c>
      <c r="H120" s="248"/>
      <c r="I120" s="248"/>
      <c r="J120" s="248"/>
      <c r="K120" s="248"/>
      <c r="L120" s="253"/>
      <c r="M120" s="253"/>
      <c r="N120" s="253"/>
      <c r="O120" s="251"/>
      <c r="P120" s="251"/>
      <c r="Q120" s="240"/>
    </row>
    <row r="121" spans="1:17" x14ac:dyDescent="0.3">
      <c r="A121" s="254">
        <v>121</v>
      </c>
      <c r="B121" s="254" t="s">
        <v>950</v>
      </c>
      <c r="C121" s="248"/>
      <c r="D121" s="248" t="s">
        <v>3891</v>
      </c>
      <c r="E121" s="248" t="s">
        <v>3336</v>
      </c>
      <c r="F121" s="248"/>
      <c r="G121" s="248" t="s">
        <v>3888</v>
      </c>
      <c r="H121" s="248"/>
      <c r="I121" s="248"/>
      <c r="J121" s="248"/>
      <c r="K121" s="248"/>
      <c r="L121" s="253"/>
      <c r="M121" s="253"/>
      <c r="N121" s="253"/>
      <c r="O121" s="248" t="s">
        <v>3892</v>
      </c>
      <c r="P121" s="248"/>
      <c r="Q121" s="240"/>
    </row>
    <row r="122" spans="1:17" x14ac:dyDescent="0.3">
      <c r="A122" s="254">
        <v>122</v>
      </c>
      <c r="B122" s="246" t="s">
        <v>956</v>
      </c>
      <c r="C122" s="254"/>
      <c r="D122" s="248" t="s">
        <v>3893</v>
      </c>
      <c r="E122" s="248" t="s">
        <v>3336</v>
      </c>
      <c r="F122" s="248" t="s">
        <v>3894</v>
      </c>
      <c r="G122" s="248" t="s">
        <v>3895</v>
      </c>
      <c r="H122" s="268" t="s">
        <v>3896</v>
      </c>
      <c r="I122" s="248" t="s">
        <v>3897</v>
      </c>
      <c r="J122" s="248" t="s">
        <v>3353</v>
      </c>
      <c r="K122" s="263">
        <v>6032</v>
      </c>
      <c r="L122" s="253" t="s">
        <v>3898</v>
      </c>
      <c r="M122" s="253"/>
      <c r="N122" s="253"/>
      <c r="O122" s="241" t="s">
        <v>3899</v>
      </c>
      <c r="P122" s="251"/>
      <c r="Q122" s="252"/>
    </row>
    <row r="123" spans="1:17" x14ac:dyDescent="0.3">
      <c r="A123" s="254">
        <v>123</v>
      </c>
      <c r="B123" s="254" t="s">
        <v>51</v>
      </c>
      <c r="C123" s="254"/>
      <c r="D123" s="248" t="s">
        <v>3900</v>
      </c>
      <c r="E123" s="248" t="s">
        <v>3336</v>
      </c>
      <c r="F123" s="248"/>
      <c r="G123" s="248" t="s">
        <v>3901</v>
      </c>
      <c r="H123" s="248" t="s">
        <v>3902</v>
      </c>
      <c r="I123" s="248" t="s">
        <v>3601</v>
      </c>
      <c r="J123" s="248" t="s">
        <v>3353</v>
      </c>
      <c r="K123" s="248">
        <v>6155</v>
      </c>
      <c r="L123" s="253" t="s">
        <v>3903</v>
      </c>
      <c r="M123" s="264"/>
      <c r="N123" s="264"/>
      <c r="O123" s="294" t="s">
        <v>3904</v>
      </c>
      <c r="P123" s="251"/>
      <c r="Q123" s="252"/>
    </row>
    <row r="124" spans="1:17" x14ac:dyDescent="0.3">
      <c r="A124" s="254">
        <v>124</v>
      </c>
      <c r="B124" s="254" t="s">
        <v>971</v>
      </c>
      <c r="C124" s="254"/>
      <c r="D124" s="248" t="s">
        <v>3905</v>
      </c>
      <c r="E124" s="248" t="s">
        <v>3336</v>
      </c>
      <c r="F124" s="248" t="s">
        <v>3906</v>
      </c>
      <c r="G124" s="248" t="s">
        <v>3907</v>
      </c>
      <c r="H124" s="248" t="s">
        <v>3908</v>
      </c>
      <c r="I124" s="248" t="s">
        <v>3542</v>
      </c>
      <c r="J124" s="248" t="s">
        <v>3353</v>
      </c>
      <c r="K124" s="248">
        <v>6150</v>
      </c>
      <c r="L124" s="253">
        <v>93109146</v>
      </c>
      <c r="M124" s="253"/>
      <c r="N124" s="253"/>
      <c r="O124" s="251" t="s">
        <v>3909</v>
      </c>
      <c r="P124" s="251"/>
      <c r="Q124" s="252"/>
    </row>
    <row r="125" spans="1:17" x14ac:dyDescent="0.3">
      <c r="A125" s="254">
        <v>125</v>
      </c>
      <c r="B125" s="254" t="s">
        <v>985</v>
      </c>
      <c r="C125" s="254"/>
      <c r="D125" s="248" t="s">
        <v>3910</v>
      </c>
      <c r="E125" s="248" t="s">
        <v>3336</v>
      </c>
      <c r="F125" s="248" t="s">
        <v>3911</v>
      </c>
      <c r="G125" s="267" t="s">
        <v>3907</v>
      </c>
      <c r="H125" s="268" t="s">
        <v>3912</v>
      </c>
      <c r="I125" s="248" t="s">
        <v>3814</v>
      </c>
      <c r="J125" s="248" t="s">
        <v>3353</v>
      </c>
      <c r="K125" s="263">
        <v>6153</v>
      </c>
      <c r="L125" s="253" t="s">
        <v>3913</v>
      </c>
      <c r="M125" s="253"/>
      <c r="N125" s="253"/>
      <c r="O125" s="251" t="s">
        <v>3914</v>
      </c>
      <c r="P125" s="251"/>
      <c r="Q125" s="252"/>
    </row>
    <row r="126" spans="1:17" x14ac:dyDescent="0.3">
      <c r="A126" s="254">
        <v>126</v>
      </c>
      <c r="B126" s="246" t="s">
        <v>965</v>
      </c>
      <c r="C126" s="254"/>
      <c r="D126" s="248" t="s">
        <v>3915</v>
      </c>
      <c r="E126" s="248" t="s">
        <v>3336</v>
      </c>
      <c r="F126" s="248" t="s">
        <v>3916</v>
      </c>
      <c r="G126" s="248" t="s">
        <v>3907</v>
      </c>
      <c r="H126" s="248"/>
      <c r="I126" s="248"/>
      <c r="J126" s="248"/>
      <c r="K126" s="248"/>
      <c r="L126" s="253"/>
      <c r="M126" s="253"/>
      <c r="N126" s="253"/>
      <c r="O126" s="251" t="s">
        <v>3917</v>
      </c>
      <c r="P126" s="251"/>
      <c r="Q126" s="240"/>
    </row>
    <row r="127" spans="1:17" x14ac:dyDescent="0.3">
      <c r="A127" s="254">
        <v>127</v>
      </c>
      <c r="B127" s="246" t="s">
        <v>975</v>
      </c>
      <c r="C127" s="254"/>
      <c r="D127" s="248" t="s">
        <v>3918</v>
      </c>
      <c r="E127" s="248" t="s">
        <v>3336</v>
      </c>
      <c r="F127" s="248" t="s">
        <v>3580</v>
      </c>
      <c r="G127" s="248" t="s">
        <v>3907</v>
      </c>
      <c r="H127" s="248" t="s">
        <v>3837</v>
      </c>
      <c r="I127" s="248" t="s">
        <v>3838</v>
      </c>
      <c r="J127" s="248" t="s">
        <v>3353</v>
      </c>
      <c r="K127" s="248">
        <v>6150</v>
      </c>
      <c r="L127" s="253">
        <v>93135973</v>
      </c>
      <c r="M127" s="253"/>
      <c r="N127" s="253"/>
      <c r="O127" s="251" t="s">
        <v>3919</v>
      </c>
      <c r="P127" s="251"/>
      <c r="Q127" s="240"/>
    </row>
    <row r="128" spans="1:17" x14ac:dyDescent="0.3">
      <c r="A128" s="254">
        <v>128</v>
      </c>
      <c r="B128" s="254"/>
      <c r="C128" s="248"/>
      <c r="D128" s="248" t="s">
        <v>3920</v>
      </c>
      <c r="E128" s="248" t="s">
        <v>3336</v>
      </c>
      <c r="F128" s="248"/>
      <c r="G128" s="248" t="s">
        <v>3907</v>
      </c>
      <c r="H128" s="248" t="s">
        <v>3921</v>
      </c>
      <c r="I128" s="248" t="s">
        <v>3358</v>
      </c>
      <c r="J128" s="248"/>
      <c r="K128" s="248"/>
      <c r="L128" s="253"/>
      <c r="M128" s="253"/>
      <c r="N128" s="253"/>
      <c r="O128" s="248" t="s">
        <v>3922</v>
      </c>
      <c r="P128" s="248"/>
      <c r="Q128" s="252"/>
    </row>
    <row r="129" spans="1:17" x14ac:dyDescent="0.3">
      <c r="A129" s="254">
        <v>129</v>
      </c>
      <c r="B129" s="256" t="s">
        <v>981</v>
      </c>
      <c r="C129" s="256" t="s">
        <v>3376</v>
      </c>
      <c r="D129" s="257" t="s">
        <v>3923</v>
      </c>
      <c r="E129" s="248" t="s">
        <v>3336</v>
      </c>
      <c r="F129" s="257" t="s">
        <v>3924</v>
      </c>
      <c r="G129" s="257" t="s">
        <v>3925</v>
      </c>
      <c r="H129" s="257" t="s">
        <v>3926</v>
      </c>
      <c r="I129" s="257" t="s">
        <v>3601</v>
      </c>
      <c r="J129" s="257" t="s">
        <v>3353</v>
      </c>
      <c r="K129" s="257">
        <v>6155</v>
      </c>
      <c r="L129" s="326">
        <v>93121318</v>
      </c>
      <c r="M129" s="326">
        <v>433551021</v>
      </c>
      <c r="N129" s="326">
        <v>433551020</v>
      </c>
      <c r="O129" s="260" t="s">
        <v>3927</v>
      </c>
      <c r="P129" s="326" t="s">
        <v>3928</v>
      </c>
      <c r="Q129" s="261"/>
    </row>
    <row r="130" spans="1:17" x14ac:dyDescent="0.3">
      <c r="A130" s="254">
        <v>130</v>
      </c>
      <c r="B130" s="256"/>
      <c r="C130" s="256"/>
      <c r="D130" s="257" t="s">
        <v>3929</v>
      </c>
      <c r="E130" s="248" t="s">
        <v>3336</v>
      </c>
      <c r="F130" s="257" t="s">
        <v>3930</v>
      </c>
      <c r="G130" s="257" t="s">
        <v>3931</v>
      </c>
      <c r="H130" s="257" t="s">
        <v>3932</v>
      </c>
      <c r="I130" s="257" t="s">
        <v>3933</v>
      </c>
      <c r="J130" s="257" t="s">
        <v>3353</v>
      </c>
      <c r="K130" s="257">
        <v>6155</v>
      </c>
      <c r="L130" s="326"/>
      <c r="M130" s="326"/>
      <c r="N130" s="326"/>
      <c r="O130" s="260"/>
      <c r="P130" s="326"/>
      <c r="Q130" s="261"/>
    </row>
    <row r="131" spans="1:17" x14ac:dyDescent="0.3">
      <c r="A131" s="254">
        <v>131</v>
      </c>
      <c r="B131" s="254"/>
      <c r="C131" s="254"/>
      <c r="D131" s="248" t="s">
        <v>3934</v>
      </c>
      <c r="E131" s="248" t="s">
        <v>3336</v>
      </c>
      <c r="F131" s="248" t="s">
        <v>3935</v>
      </c>
      <c r="G131" s="247" t="s">
        <v>3936</v>
      </c>
      <c r="H131" s="248" t="s">
        <v>3937</v>
      </c>
      <c r="I131" s="248" t="s">
        <v>3938</v>
      </c>
      <c r="J131" s="248" t="s">
        <v>3353</v>
      </c>
      <c r="K131" s="248">
        <v>6107</v>
      </c>
      <c r="L131" s="253" t="s">
        <v>3939</v>
      </c>
      <c r="M131" s="253"/>
      <c r="N131" s="253"/>
      <c r="O131" s="255" t="s">
        <v>3940</v>
      </c>
      <c r="P131" s="251"/>
      <c r="Q131" s="252"/>
    </row>
    <row r="132" spans="1:17" x14ac:dyDescent="0.3">
      <c r="A132" s="254">
        <v>132</v>
      </c>
      <c r="B132" s="254"/>
      <c r="C132" s="254"/>
      <c r="D132" s="248" t="s">
        <v>3821</v>
      </c>
      <c r="E132" s="248" t="s">
        <v>3336</v>
      </c>
      <c r="F132" s="248" t="s">
        <v>3941</v>
      </c>
      <c r="G132" s="248" t="s">
        <v>3942</v>
      </c>
      <c r="H132" s="248" t="s">
        <v>3943</v>
      </c>
      <c r="I132" s="248" t="s">
        <v>3944</v>
      </c>
      <c r="J132" s="248" t="s">
        <v>3353</v>
      </c>
      <c r="K132" s="248">
        <v>6148</v>
      </c>
      <c r="L132" s="253">
        <v>92590535</v>
      </c>
      <c r="M132" s="253"/>
      <c r="N132" s="253"/>
      <c r="O132" s="251" t="s">
        <v>3945</v>
      </c>
      <c r="P132" s="251"/>
      <c r="Q132" s="252"/>
    </row>
    <row r="133" spans="1:17" x14ac:dyDescent="0.3">
      <c r="A133" s="254">
        <v>133</v>
      </c>
      <c r="B133" s="254"/>
      <c r="C133" s="248"/>
      <c r="D133" s="248" t="s">
        <v>3946</v>
      </c>
      <c r="E133" s="248" t="s">
        <v>3336</v>
      </c>
      <c r="F133" s="248" t="s">
        <v>3947</v>
      </c>
      <c r="G133" s="248" t="s">
        <v>3948</v>
      </c>
      <c r="H133" s="248" t="s">
        <v>3949</v>
      </c>
      <c r="I133" s="248" t="s">
        <v>3950</v>
      </c>
      <c r="J133" s="248"/>
      <c r="K133" s="248">
        <v>6113</v>
      </c>
      <c r="L133" s="253" t="s">
        <v>3951</v>
      </c>
      <c r="M133" s="253"/>
      <c r="N133" s="253"/>
      <c r="O133" s="274" t="s">
        <v>3952</v>
      </c>
      <c r="P133" s="274"/>
      <c r="Q133" s="240"/>
    </row>
    <row r="134" spans="1:17" x14ac:dyDescent="0.3">
      <c r="A134" s="254">
        <v>134</v>
      </c>
      <c r="B134" s="254"/>
      <c r="C134" s="248"/>
      <c r="D134" s="248" t="s">
        <v>3953</v>
      </c>
      <c r="E134" s="248" t="s">
        <v>3336</v>
      </c>
      <c r="F134" s="248" t="s">
        <v>3954</v>
      </c>
      <c r="G134" s="248" t="s">
        <v>3955</v>
      </c>
      <c r="H134" s="248"/>
      <c r="I134" s="248"/>
      <c r="J134" s="248"/>
      <c r="K134" s="248"/>
      <c r="L134" s="253"/>
      <c r="M134" s="253"/>
      <c r="N134" s="253"/>
      <c r="O134" s="274" t="s">
        <v>3956</v>
      </c>
      <c r="P134" s="248"/>
      <c r="Q134" s="252"/>
    </row>
    <row r="135" spans="1:17" x14ac:dyDescent="0.3">
      <c r="A135" s="254">
        <v>135</v>
      </c>
      <c r="B135" s="254"/>
      <c r="C135" s="254"/>
      <c r="D135" s="248" t="s">
        <v>3957</v>
      </c>
      <c r="E135" s="248" t="s">
        <v>3336</v>
      </c>
      <c r="F135" s="248" t="s">
        <v>3958</v>
      </c>
      <c r="G135" s="248" t="s">
        <v>3959</v>
      </c>
      <c r="H135" s="248" t="s">
        <v>3960</v>
      </c>
      <c r="I135" s="248" t="s">
        <v>3529</v>
      </c>
      <c r="J135" s="248" t="s">
        <v>3353</v>
      </c>
      <c r="K135" s="248">
        <v>6148</v>
      </c>
      <c r="L135" s="253">
        <v>61613646</v>
      </c>
      <c r="M135" s="253"/>
      <c r="N135" s="253"/>
      <c r="O135" s="251" t="s">
        <v>3961</v>
      </c>
      <c r="P135" s="251"/>
      <c r="Q135" s="252"/>
    </row>
    <row r="136" spans="1:17" x14ac:dyDescent="0.3">
      <c r="A136" s="254">
        <v>136</v>
      </c>
      <c r="B136" s="246"/>
      <c r="C136" s="254"/>
      <c r="D136" s="248" t="s">
        <v>3941</v>
      </c>
      <c r="E136" s="248" t="s">
        <v>3336</v>
      </c>
      <c r="F136" s="248" t="s">
        <v>3962</v>
      </c>
      <c r="G136" s="267" t="s">
        <v>3963</v>
      </c>
      <c r="H136" s="248" t="s">
        <v>3964</v>
      </c>
      <c r="I136" s="248" t="s">
        <v>3400</v>
      </c>
      <c r="J136" s="248" t="s">
        <v>3353</v>
      </c>
      <c r="K136" s="248">
        <v>6149</v>
      </c>
      <c r="L136" s="253">
        <v>93325336</v>
      </c>
      <c r="M136" s="253"/>
      <c r="N136" s="253"/>
      <c r="O136" s="251" t="s">
        <v>3965</v>
      </c>
      <c r="P136" s="248"/>
      <c r="Q136" s="252"/>
    </row>
    <row r="137" spans="1:17" x14ac:dyDescent="0.3">
      <c r="A137" s="254">
        <v>137</v>
      </c>
      <c r="B137" s="254"/>
      <c r="C137" s="254"/>
      <c r="D137" s="248" t="s">
        <v>3966</v>
      </c>
      <c r="E137" s="248" t="s">
        <v>3336</v>
      </c>
      <c r="F137" s="248"/>
      <c r="G137" s="267" t="s">
        <v>3967</v>
      </c>
      <c r="H137" s="248"/>
      <c r="I137" s="248"/>
      <c r="J137" s="248"/>
      <c r="K137" s="248"/>
      <c r="L137" s="253"/>
      <c r="M137" s="253"/>
      <c r="N137" s="253"/>
      <c r="O137" s="251"/>
      <c r="P137" s="251"/>
      <c r="Q137" s="240"/>
    </row>
    <row r="138" spans="1:17" x14ac:dyDescent="0.3">
      <c r="A138" s="254">
        <v>138</v>
      </c>
      <c r="B138" s="254"/>
      <c r="C138" s="254"/>
      <c r="D138" s="248" t="s">
        <v>3968</v>
      </c>
      <c r="E138" s="248" t="s">
        <v>3336</v>
      </c>
      <c r="F138" s="248" t="s">
        <v>3969</v>
      </c>
      <c r="G138" s="267" t="s">
        <v>3970</v>
      </c>
      <c r="H138" s="248" t="s">
        <v>3971</v>
      </c>
      <c r="I138" s="248" t="s">
        <v>3972</v>
      </c>
      <c r="J138" s="248" t="s">
        <v>3353</v>
      </c>
      <c r="K138" s="292">
        <v>6107</v>
      </c>
      <c r="L138" s="253">
        <v>93592671</v>
      </c>
      <c r="M138" s="253"/>
      <c r="N138" s="253"/>
      <c r="O138" s="251" t="s">
        <v>3973</v>
      </c>
      <c r="P138" s="251"/>
      <c r="Q138" s="240"/>
    </row>
    <row r="139" spans="1:17" x14ac:dyDescent="0.3">
      <c r="A139" s="254">
        <v>139</v>
      </c>
      <c r="B139" s="254"/>
      <c r="C139" s="254"/>
      <c r="D139" s="248" t="s">
        <v>3974</v>
      </c>
      <c r="E139" s="248" t="s">
        <v>3336</v>
      </c>
      <c r="F139" s="248" t="s">
        <v>3975</v>
      </c>
      <c r="G139" s="267" t="s">
        <v>3970</v>
      </c>
      <c r="H139" s="248"/>
      <c r="I139" s="248"/>
      <c r="J139" s="248"/>
      <c r="K139" s="292"/>
      <c r="L139" s="253"/>
      <c r="M139" s="253"/>
      <c r="N139" s="253"/>
      <c r="O139" s="251"/>
      <c r="P139" s="251"/>
      <c r="Q139" s="252"/>
    </row>
    <row r="140" spans="1:17" x14ac:dyDescent="0.3">
      <c r="A140" s="254">
        <v>140</v>
      </c>
      <c r="B140" s="254"/>
      <c r="C140" s="248"/>
      <c r="D140" s="248" t="s">
        <v>3976</v>
      </c>
      <c r="E140" s="248" t="s">
        <v>3336</v>
      </c>
      <c r="F140" s="248" t="s">
        <v>3977</v>
      </c>
      <c r="G140" s="248" t="s">
        <v>3970</v>
      </c>
      <c r="H140" s="248"/>
      <c r="I140" s="248"/>
      <c r="J140" s="248"/>
      <c r="K140" s="248"/>
      <c r="L140" s="253"/>
      <c r="M140" s="253"/>
      <c r="N140" s="253"/>
      <c r="O140" s="248" t="s">
        <v>3978</v>
      </c>
      <c r="P140" s="248"/>
      <c r="Q140" s="240"/>
    </row>
    <row r="141" spans="1:17" x14ac:dyDescent="0.3">
      <c r="A141" s="254">
        <v>141</v>
      </c>
      <c r="B141" s="246"/>
      <c r="C141" s="254"/>
      <c r="D141" s="248" t="s">
        <v>3348</v>
      </c>
      <c r="E141" s="248" t="s">
        <v>3336</v>
      </c>
      <c r="F141" s="248" t="s">
        <v>3979</v>
      </c>
      <c r="G141" s="248" t="s">
        <v>3980</v>
      </c>
      <c r="H141" s="248" t="s">
        <v>3981</v>
      </c>
      <c r="I141" s="248" t="s">
        <v>3982</v>
      </c>
      <c r="J141" s="248" t="s">
        <v>3353</v>
      </c>
      <c r="K141" s="248">
        <v>6110</v>
      </c>
      <c r="L141" s="275">
        <v>94561929</v>
      </c>
      <c r="M141" s="275"/>
      <c r="N141" s="275"/>
      <c r="O141" s="251" t="s">
        <v>3983</v>
      </c>
      <c r="P141" s="251" t="s">
        <v>3984</v>
      </c>
      <c r="Q141" s="252"/>
    </row>
    <row r="142" spans="1:17" x14ac:dyDescent="0.3">
      <c r="A142" s="254">
        <v>142</v>
      </c>
      <c r="B142" s="254"/>
      <c r="C142" s="248"/>
      <c r="D142" s="248" t="s">
        <v>3985</v>
      </c>
      <c r="E142" s="248" t="s">
        <v>3336</v>
      </c>
      <c r="F142" s="248" t="s">
        <v>3986</v>
      </c>
      <c r="G142" s="248" t="s">
        <v>3980</v>
      </c>
      <c r="H142" s="248"/>
      <c r="I142" s="248"/>
      <c r="J142" s="248"/>
      <c r="K142" s="248"/>
      <c r="L142" s="253"/>
      <c r="M142" s="253"/>
      <c r="N142" s="253"/>
      <c r="O142" s="248" t="s">
        <v>3987</v>
      </c>
      <c r="P142" s="248"/>
      <c r="Q142" s="252"/>
    </row>
    <row r="143" spans="1:17" x14ac:dyDescent="0.3">
      <c r="A143" s="254">
        <v>143</v>
      </c>
      <c r="B143" s="256" t="s">
        <v>1082</v>
      </c>
      <c r="C143" s="269" t="s">
        <v>3376</v>
      </c>
      <c r="D143" s="258" t="s">
        <v>3988</v>
      </c>
      <c r="E143" s="248" t="s">
        <v>3336</v>
      </c>
      <c r="F143" s="258" t="s">
        <v>3746</v>
      </c>
      <c r="G143" s="257" t="s">
        <v>3989</v>
      </c>
      <c r="H143" s="248" t="s">
        <v>3990</v>
      </c>
      <c r="I143" s="258" t="s">
        <v>3991</v>
      </c>
      <c r="J143" s="257" t="s">
        <v>3353</v>
      </c>
      <c r="K143" s="296">
        <v>6148</v>
      </c>
      <c r="L143" s="269">
        <v>61613533</v>
      </c>
      <c r="M143" s="323">
        <v>422258812</v>
      </c>
      <c r="N143" s="323"/>
      <c r="O143" s="260" t="s">
        <v>3992</v>
      </c>
      <c r="P143" s="260" t="s">
        <v>3993</v>
      </c>
      <c r="Q143" s="293"/>
    </row>
    <row r="144" spans="1:17" x14ac:dyDescent="0.3">
      <c r="A144" s="254">
        <v>144</v>
      </c>
      <c r="B144" s="254"/>
      <c r="C144" s="246"/>
      <c r="D144" s="247" t="s">
        <v>3994</v>
      </c>
      <c r="E144" s="248" t="s">
        <v>3336</v>
      </c>
      <c r="F144" s="247" t="s">
        <v>3995</v>
      </c>
      <c r="G144" s="248" t="s">
        <v>3996</v>
      </c>
      <c r="H144" s="247" t="s">
        <v>3997</v>
      </c>
      <c r="I144" s="247" t="s">
        <v>3529</v>
      </c>
      <c r="J144" s="247" t="s">
        <v>3353</v>
      </c>
      <c r="K144" s="248">
        <v>6148</v>
      </c>
      <c r="L144" s="246"/>
      <c r="M144" s="246"/>
      <c r="N144" s="246"/>
      <c r="O144" s="251" t="s">
        <v>3998</v>
      </c>
      <c r="P144" s="251" t="s">
        <v>3999</v>
      </c>
      <c r="Q144" s="252"/>
    </row>
    <row r="145" spans="1:17" x14ac:dyDescent="0.3">
      <c r="A145" s="254">
        <v>145</v>
      </c>
      <c r="B145" s="254"/>
      <c r="C145" s="246"/>
      <c r="D145" s="247" t="s">
        <v>3745</v>
      </c>
      <c r="E145" s="248" t="s">
        <v>3336</v>
      </c>
      <c r="F145" s="247" t="s">
        <v>4000</v>
      </c>
      <c r="G145" s="248" t="s">
        <v>4001</v>
      </c>
      <c r="H145" s="247" t="s">
        <v>4002</v>
      </c>
      <c r="I145" s="247" t="s">
        <v>4003</v>
      </c>
      <c r="J145" s="247" t="s">
        <v>3353</v>
      </c>
      <c r="K145" s="247">
        <v>6111</v>
      </c>
      <c r="L145" s="246"/>
      <c r="M145" s="246"/>
      <c r="N145" s="246"/>
      <c r="O145" s="251" t="s">
        <v>4004</v>
      </c>
      <c r="P145" s="251"/>
      <c r="Q145" s="252"/>
    </row>
    <row r="146" spans="1:17" x14ac:dyDescent="0.3">
      <c r="A146" s="254">
        <v>146</v>
      </c>
      <c r="B146" s="256" t="s">
        <v>399</v>
      </c>
      <c r="C146" s="269" t="s">
        <v>3376</v>
      </c>
      <c r="D146" s="258" t="s">
        <v>4005</v>
      </c>
      <c r="E146" s="248" t="s">
        <v>3336</v>
      </c>
      <c r="F146" s="258" t="s">
        <v>4006</v>
      </c>
      <c r="G146" s="257" t="s">
        <v>4007</v>
      </c>
      <c r="H146" s="258" t="s">
        <v>4008</v>
      </c>
      <c r="I146" s="258" t="s">
        <v>4009</v>
      </c>
      <c r="J146" s="257" t="s">
        <v>3353</v>
      </c>
      <c r="K146" s="296">
        <v>6107</v>
      </c>
      <c r="L146" s="269">
        <v>62614248</v>
      </c>
      <c r="M146" s="323"/>
      <c r="N146" s="323">
        <v>404267497</v>
      </c>
      <c r="O146" s="260" t="s">
        <v>4010</v>
      </c>
      <c r="P146" s="260"/>
      <c r="Q146" s="293">
        <v>10</v>
      </c>
    </row>
    <row r="147" spans="1:17" x14ac:dyDescent="0.3">
      <c r="A147" s="254">
        <v>147</v>
      </c>
      <c r="B147" s="254"/>
      <c r="C147" s="246"/>
      <c r="D147" s="247" t="s">
        <v>4011</v>
      </c>
      <c r="E147" s="248" t="s">
        <v>3336</v>
      </c>
      <c r="F147" s="247" t="s">
        <v>4012</v>
      </c>
      <c r="G147" s="247" t="s">
        <v>4013</v>
      </c>
      <c r="H147" s="247" t="s">
        <v>4014</v>
      </c>
      <c r="I147" s="247" t="s">
        <v>3518</v>
      </c>
      <c r="J147" s="247" t="s">
        <v>3353</v>
      </c>
      <c r="K147" s="247">
        <v>6150</v>
      </c>
      <c r="L147" s="295">
        <v>93326071</v>
      </c>
      <c r="M147" s="295"/>
      <c r="N147" s="295"/>
      <c r="O147" s="251" t="s">
        <v>4015</v>
      </c>
      <c r="P147" s="251"/>
      <c r="Q147" s="252"/>
    </row>
    <row r="148" spans="1:17" x14ac:dyDescent="0.3">
      <c r="A148" s="254">
        <v>148</v>
      </c>
      <c r="B148" s="324" t="s">
        <v>1206</v>
      </c>
      <c r="C148" s="324" t="s">
        <v>3376</v>
      </c>
      <c r="D148" s="258" t="s">
        <v>4016</v>
      </c>
      <c r="E148" s="248" t="s">
        <v>3336</v>
      </c>
      <c r="F148" s="258" t="s">
        <v>3757</v>
      </c>
      <c r="G148" s="258" t="s">
        <v>4017</v>
      </c>
      <c r="H148" s="258" t="s">
        <v>4018</v>
      </c>
      <c r="I148" s="258" t="s">
        <v>3601</v>
      </c>
      <c r="J148" s="257" t="s">
        <v>3353</v>
      </c>
      <c r="K148" s="257">
        <v>6155</v>
      </c>
      <c r="L148" s="269">
        <v>94578458</v>
      </c>
      <c r="M148" s="323">
        <v>414453976</v>
      </c>
      <c r="N148" s="323">
        <v>417910339</v>
      </c>
      <c r="O148" s="260" t="s">
        <v>4019</v>
      </c>
      <c r="P148" s="260"/>
      <c r="Q148" s="261"/>
    </row>
    <row r="149" spans="1:17" x14ac:dyDescent="0.3">
      <c r="A149" s="254">
        <v>149</v>
      </c>
      <c r="B149" s="254"/>
      <c r="C149" s="248"/>
      <c r="D149" s="248" t="s">
        <v>4020</v>
      </c>
      <c r="E149" s="248" t="s">
        <v>3336</v>
      </c>
      <c r="F149" s="248" t="s">
        <v>4021</v>
      </c>
      <c r="G149" s="248" t="s">
        <v>4022</v>
      </c>
      <c r="H149" s="248"/>
      <c r="I149" s="248"/>
      <c r="J149" s="248"/>
      <c r="K149" s="248"/>
      <c r="L149" s="253"/>
      <c r="M149" s="253"/>
      <c r="N149" s="253"/>
      <c r="O149" s="248" t="s">
        <v>4023</v>
      </c>
      <c r="P149" s="248"/>
      <c r="Q149" s="252"/>
    </row>
    <row r="150" spans="1:17" x14ac:dyDescent="0.3">
      <c r="A150" s="254">
        <v>150</v>
      </c>
      <c r="B150" s="256" t="s">
        <v>1162</v>
      </c>
      <c r="C150" s="269" t="s">
        <v>3376</v>
      </c>
      <c r="D150" s="258" t="s">
        <v>4024</v>
      </c>
      <c r="E150" s="248" t="s">
        <v>3336</v>
      </c>
      <c r="F150" s="258" t="s">
        <v>3757</v>
      </c>
      <c r="G150" s="257" t="s">
        <v>4025</v>
      </c>
      <c r="H150" s="258" t="s">
        <v>4026</v>
      </c>
      <c r="I150" s="258" t="s">
        <v>4027</v>
      </c>
      <c r="J150" s="257" t="s">
        <v>3353</v>
      </c>
      <c r="K150" s="296">
        <v>6102</v>
      </c>
      <c r="L150" s="269">
        <v>94589839</v>
      </c>
      <c r="M150" s="323">
        <v>450558169</v>
      </c>
      <c r="N150" s="323">
        <v>416972669</v>
      </c>
      <c r="O150" s="260"/>
      <c r="P150" s="260" t="s">
        <v>4028</v>
      </c>
      <c r="Q150" s="293"/>
    </row>
    <row r="151" spans="1:17" x14ac:dyDescent="0.3">
      <c r="A151" s="254">
        <v>151</v>
      </c>
      <c r="B151" s="246"/>
      <c r="C151" s="254"/>
      <c r="D151" s="248" t="s">
        <v>4029</v>
      </c>
      <c r="E151" s="248" t="s">
        <v>3336</v>
      </c>
      <c r="F151" s="248" t="s">
        <v>4030</v>
      </c>
      <c r="G151" s="267" t="s">
        <v>4031</v>
      </c>
      <c r="H151" s="248" t="s">
        <v>4032</v>
      </c>
      <c r="I151" s="248" t="s">
        <v>4033</v>
      </c>
      <c r="J151" s="248" t="s">
        <v>3353</v>
      </c>
      <c r="K151" s="248">
        <v>6232</v>
      </c>
      <c r="L151" s="253" t="s">
        <v>4034</v>
      </c>
      <c r="M151" s="253"/>
      <c r="N151" s="253"/>
      <c r="O151" s="255" t="s">
        <v>4035</v>
      </c>
      <c r="P151" s="251"/>
      <c r="Q151" s="252"/>
    </row>
    <row r="152" spans="1:17" x14ac:dyDescent="0.3">
      <c r="A152" s="254">
        <v>152</v>
      </c>
      <c r="B152" s="254"/>
      <c r="C152" s="248"/>
      <c r="D152" s="248" t="s">
        <v>4036</v>
      </c>
      <c r="E152" s="248" t="s">
        <v>3336</v>
      </c>
      <c r="F152" s="248" t="s">
        <v>4037</v>
      </c>
      <c r="G152" s="248" t="s">
        <v>4038</v>
      </c>
      <c r="H152" s="248" t="s">
        <v>4039</v>
      </c>
      <c r="I152" s="248" t="s">
        <v>3363</v>
      </c>
      <c r="J152" s="248" t="s">
        <v>3353</v>
      </c>
      <c r="K152" s="248">
        <v>6112</v>
      </c>
      <c r="L152" s="253" t="s">
        <v>4040</v>
      </c>
      <c r="M152" s="253"/>
      <c r="N152" s="253"/>
      <c r="O152" s="274" t="s">
        <v>4041</v>
      </c>
      <c r="P152" s="248"/>
      <c r="Q152" s="240"/>
    </row>
    <row r="153" spans="1:17" x14ac:dyDescent="0.3">
      <c r="A153" s="254">
        <v>153</v>
      </c>
      <c r="B153" s="340"/>
      <c r="C153" s="248"/>
      <c r="D153" s="248" t="s">
        <v>3435</v>
      </c>
      <c r="E153" s="248" t="s">
        <v>3336</v>
      </c>
      <c r="F153" s="248" t="s">
        <v>4042</v>
      </c>
      <c r="G153" s="248" t="s">
        <v>4043</v>
      </c>
      <c r="H153" s="248" t="s">
        <v>4044</v>
      </c>
      <c r="I153" s="248" t="s">
        <v>4045</v>
      </c>
      <c r="J153" s="254" t="s">
        <v>3353</v>
      </c>
      <c r="K153" s="248">
        <v>6163</v>
      </c>
      <c r="L153" s="253" t="s">
        <v>4046</v>
      </c>
      <c r="M153" s="253"/>
      <c r="N153" s="253"/>
      <c r="O153" s="274" t="s">
        <v>4047</v>
      </c>
      <c r="P153" s="274"/>
      <c r="Q153" s="252"/>
    </row>
    <row r="154" spans="1:17" x14ac:dyDescent="0.3">
      <c r="A154" s="254">
        <v>154</v>
      </c>
      <c r="B154" s="254"/>
      <c r="C154" s="248"/>
      <c r="D154" s="248" t="s">
        <v>4048</v>
      </c>
      <c r="E154" s="248" t="s">
        <v>3336</v>
      </c>
      <c r="F154" s="248"/>
      <c r="G154" s="248" t="s">
        <v>4049</v>
      </c>
      <c r="H154" s="248"/>
      <c r="I154" s="248"/>
      <c r="J154" s="248"/>
      <c r="K154" s="248"/>
      <c r="L154" s="253"/>
      <c r="M154" s="253"/>
      <c r="N154" s="253"/>
      <c r="O154" s="248" t="s">
        <v>4050</v>
      </c>
      <c r="P154" s="248"/>
      <c r="Q154" s="252"/>
    </row>
    <row r="155" spans="1:17" x14ac:dyDescent="0.3">
      <c r="A155" s="254">
        <v>155</v>
      </c>
      <c r="B155" s="254"/>
      <c r="C155" s="248"/>
      <c r="D155" s="248" t="s">
        <v>4051</v>
      </c>
      <c r="E155" s="248" t="s">
        <v>3336</v>
      </c>
      <c r="F155" s="248"/>
      <c r="G155" s="248" t="s">
        <v>4049</v>
      </c>
      <c r="H155" s="248"/>
      <c r="I155" s="248"/>
      <c r="J155" s="248"/>
      <c r="K155" s="248"/>
      <c r="L155" s="253"/>
      <c r="M155" s="253"/>
      <c r="N155" s="253"/>
      <c r="O155" s="248" t="s">
        <v>4052</v>
      </c>
      <c r="P155" s="248"/>
      <c r="Q155" s="240"/>
    </row>
    <row r="156" spans="1:17" x14ac:dyDescent="0.3">
      <c r="A156" s="254">
        <v>156</v>
      </c>
      <c r="B156" s="254"/>
      <c r="C156" s="254"/>
      <c r="D156" s="248" t="s">
        <v>3821</v>
      </c>
      <c r="E156" s="248" t="s">
        <v>3336</v>
      </c>
      <c r="F156" s="248" t="s">
        <v>4053</v>
      </c>
      <c r="G156" s="248" t="s">
        <v>4054</v>
      </c>
      <c r="H156" s="268" t="s">
        <v>4055</v>
      </c>
      <c r="I156" s="248" t="s">
        <v>3944</v>
      </c>
      <c r="J156" s="248" t="s">
        <v>3353</v>
      </c>
      <c r="K156" s="263">
        <v>6148</v>
      </c>
      <c r="L156" s="253">
        <v>92590552</v>
      </c>
      <c r="M156" s="253"/>
      <c r="N156" s="253"/>
      <c r="O156" s="251" t="s">
        <v>4056</v>
      </c>
      <c r="P156" s="251"/>
      <c r="Q156" s="240"/>
    </row>
    <row r="157" spans="1:17" x14ac:dyDescent="0.3">
      <c r="A157" s="254">
        <v>157</v>
      </c>
      <c r="B157" s="246"/>
      <c r="C157" s="254"/>
      <c r="D157" s="248" t="s">
        <v>3531</v>
      </c>
      <c r="E157" s="248" t="s">
        <v>3336</v>
      </c>
      <c r="F157" s="248" t="s">
        <v>4057</v>
      </c>
      <c r="G157" s="248" t="s">
        <v>4054</v>
      </c>
      <c r="H157" s="248" t="s">
        <v>4058</v>
      </c>
      <c r="I157" s="248" t="s">
        <v>3518</v>
      </c>
      <c r="J157" s="248" t="s">
        <v>3353</v>
      </c>
      <c r="K157" s="248">
        <v>6150</v>
      </c>
      <c r="L157" s="253">
        <v>93138875</v>
      </c>
      <c r="M157" s="253"/>
      <c r="N157" s="253"/>
      <c r="O157" s="251" t="s">
        <v>4059</v>
      </c>
      <c r="P157" s="251"/>
      <c r="Q157" s="240"/>
    </row>
    <row r="158" spans="1:17" x14ac:dyDescent="0.3">
      <c r="A158" s="254">
        <v>158</v>
      </c>
      <c r="B158" s="246"/>
      <c r="C158" s="254"/>
      <c r="D158" s="248" t="s">
        <v>3409</v>
      </c>
      <c r="E158" s="248" t="s">
        <v>3336</v>
      </c>
      <c r="F158" s="248"/>
      <c r="G158" s="248" t="s">
        <v>4054</v>
      </c>
      <c r="H158" s="248"/>
      <c r="I158" s="248"/>
      <c r="J158" s="248"/>
      <c r="K158" s="248"/>
      <c r="L158" s="253"/>
      <c r="M158" s="253"/>
      <c r="N158" s="253"/>
      <c r="O158" s="251"/>
      <c r="P158" s="251"/>
      <c r="Q158" s="240"/>
    </row>
    <row r="159" spans="1:17" x14ac:dyDescent="0.3">
      <c r="A159" s="254">
        <v>159</v>
      </c>
      <c r="B159" s="246"/>
      <c r="C159" s="254"/>
      <c r="D159" s="248" t="s">
        <v>4060</v>
      </c>
      <c r="E159" s="248" t="s">
        <v>3336</v>
      </c>
      <c r="F159" s="248" t="s">
        <v>4061</v>
      </c>
      <c r="G159" s="267" t="s">
        <v>4062</v>
      </c>
      <c r="H159" s="248" t="s">
        <v>4063</v>
      </c>
      <c r="I159" s="248" t="s">
        <v>4064</v>
      </c>
      <c r="J159" s="248" t="s">
        <v>3353</v>
      </c>
      <c r="K159" s="248">
        <v>6112</v>
      </c>
      <c r="L159" s="253" t="s">
        <v>4065</v>
      </c>
      <c r="M159" s="253"/>
      <c r="N159" s="253"/>
      <c r="O159" s="255" t="s">
        <v>4066</v>
      </c>
      <c r="P159" s="251"/>
      <c r="Q159" s="252"/>
    </row>
    <row r="160" spans="1:17" x14ac:dyDescent="0.3">
      <c r="A160" s="254">
        <v>160</v>
      </c>
      <c r="B160" s="246"/>
      <c r="C160" s="246"/>
      <c r="D160" s="247" t="s">
        <v>4067</v>
      </c>
      <c r="E160" s="248" t="s">
        <v>3336</v>
      </c>
      <c r="F160" s="247"/>
      <c r="G160" s="247" t="s">
        <v>4068</v>
      </c>
      <c r="H160" s="249"/>
      <c r="I160" s="247"/>
      <c r="J160" s="247"/>
      <c r="K160" s="288"/>
      <c r="L160" s="246"/>
      <c r="M160" s="246"/>
      <c r="N160" s="246"/>
      <c r="O160" s="251" t="s">
        <v>4069</v>
      </c>
      <c r="P160" s="251"/>
      <c r="Q160" s="252"/>
    </row>
    <row r="161" spans="1:17" x14ac:dyDescent="0.3">
      <c r="A161" s="254">
        <v>161</v>
      </c>
      <c r="B161" s="246"/>
      <c r="C161" s="254"/>
      <c r="D161" s="248" t="s">
        <v>3383</v>
      </c>
      <c r="E161" s="248" t="s">
        <v>3336</v>
      </c>
      <c r="F161" s="248"/>
      <c r="G161" s="248" t="s">
        <v>4068</v>
      </c>
      <c r="H161" s="248" t="s">
        <v>4070</v>
      </c>
      <c r="I161" s="248" t="s">
        <v>4071</v>
      </c>
      <c r="J161" s="248" t="s">
        <v>3353</v>
      </c>
      <c r="K161" s="248">
        <v>6111</v>
      </c>
      <c r="L161" s="253">
        <v>94591907</v>
      </c>
      <c r="M161" s="252"/>
      <c r="N161" s="253"/>
      <c r="O161" s="251"/>
      <c r="P161" s="251" t="s">
        <v>4072</v>
      </c>
      <c r="Q161" s="240"/>
    </row>
    <row r="162" spans="1:17" x14ac:dyDescent="0.3">
      <c r="A162" s="254">
        <v>162</v>
      </c>
      <c r="B162" s="254"/>
      <c r="C162" s="254"/>
      <c r="D162" s="248" t="s">
        <v>3861</v>
      </c>
      <c r="E162" s="248" t="s">
        <v>3336</v>
      </c>
      <c r="F162" s="248" t="s">
        <v>4073</v>
      </c>
      <c r="G162" s="267" t="s">
        <v>4068</v>
      </c>
      <c r="H162" s="248" t="s">
        <v>4070</v>
      </c>
      <c r="I162" s="248" t="s">
        <v>4071</v>
      </c>
      <c r="J162" s="248" t="s">
        <v>3353</v>
      </c>
      <c r="K162" s="248">
        <v>6111</v>
      </c>
      <c r="L162" s="253">
        <v>94591907</v>
      </c>
      <c r="M162" s="347" t="s">
        <v>4074</v>
      </c>
      <c r="N162" s="253"/>
      <c r="O162" s="251" t="s">
        <v>4075</v>
      </c>
      <c r="P162" s="248"/>
      <c r="Q162" s="240"/>
    </row>
    <row r="163" spans="1:17" x14ac:dyDescent="0.3">
      <c r="A163" s="254">
        <v>163</v>
      </c>
      <c r="B163" s="246"/>
      <c r="C163" s="254"/>
      <c r="D163" s="248" t="s">
        <v>4076</v>
      </c>
      <c r="E163" s="248" t="s">
        <v>3336</v>
      </c>
      <c r="F163" s="248" t="s">
        <v>3482</v>
      </c>
      <c r="G163" s="248" t="s">
        <v>4077</v>
      </c>
      <c r="H163" s="248" t="s">
        <v>4078</v>
      </c>
      <c r="I163" s="248" t="s">
        <v>4079</v>
      </c>
      <c r="J163" s="248" t="s">
        <v>3353</v>
      </c>
      <c r="K163" s="248"/>
      <c r="L163" s="253"/>
      <c r="M163" s="253"/>
      <c r="N163" s="253"/>
      <c r="O163" s="251" t="s">
        <v>4080</v>
      </c>
      <c r="P163" s="251" t="s">
        <v>4081</v>
      </c>
      <c r="Q163" s="252"/>
    </row>
    <row r="164" spans="1:17" x14ac:dyDescent="0.3">
      <c r="A164" s="254">
        <v>164</v>
      </c>
      <c r="B164" s="246"/>
      <c r="C164" s="254"/>
      <c r="D164" s="248" t="s">
        <v>3365</v>
      </c>
      <c r="E164" s="248" t="s">
        <v>3336</v>
      </c>
      <c r="F164" s="248" t="s">
        <v>3621</v>
      </c>
      <c r="G164" s="267" t="s">
        <v>4082</v>
      </c>
      <c r="H164" s="248" t="s">
        <v>4083</v>
      </c>
      <c r="I164" s="248" t="s">
        <v>3529</v>
      </c>
      <c r="J164" s="248" t="s">
        <v>3353</v>
      </c>
      <c r="K164" s="248">
        <v>6148</v>
      </c>
      <c r="L164" s="253" t="s">
        <v>4084</v>
      </c>
      <c r="M164" s="253"/>
      <c r="N164" s="349"/>
      <c r="O164" s="251" t="s">
        <v>4085</v>
      </c>
      <c r="P164" s="251"/>
      <c r="Q164" s="240"/>
    </row>
    <row r="165" spans="1:17" x14ac:dyDescent="0.3">
      <c r="A165" s="254">
        <v>165</v>
      </c>
      <c r="B165" s="246"/>
      <c r="C165" s="254"/>
      <c r="D165" s="248" t="s">
        <v>4086</v>
      </c>
      <c r="E165" s="248" t="s">
        <v>3336</v>
      </c>
      <c r="F165" s="248"/>
      <c r="G165" s="267" t="s">
        <v>4087</v>
      </c>
      <c r="H165" s="248"/>
      <c r="I165" s="248"/>
      <c r="J165" s="248"/>
      <c r="K165" s="248"/>
      <c r="L165" s="253"/>
      <c r="M165" s="253"/>
      <c r="N165" s="253"/>
      <c r="O165" s="251"/>
      <c r="P165" s="251"/>
      <c r="Q165" s="252"/>
    </row>
    <row r="166" spans="1:17" x14ac:dyDescent="0.3">
      <c r="A166" s="254">
        <v>166</v>
      </c>
      <c r="B166" s="254"/>
      <c r="C166" s="248"/>
      <c r="D166" s="248" t="s">
        <v>4088</v>
      </c>
      <c r="E166" s="248" t="s">
        <v>3336</v>
      </c>
      <c r="F166" s="248"/>
      <c r="G166" s="248" t="s">
        <v>4089</v>
      </c>
      <c r="H166" s="248"/>
      <c r="I166" s="248"/>
      <c r="J166" s="248"/>
      <c r="K166" s="248"/>
      <c r="L166" s="253"/>
      <c r="M166" s="253"/>
      <c r="N166" s="253"/>
      <c r="O166" s="248" t="s">
        <v>4090</v>
      </c>
      <c r="P166" s="248"/>
      <c r="Q166" s="252"/>
    </row>
    <row r="167" spans="1:17" x14ac:dyDescent="0.3">
      <c r="A167" s="254">
        <v>167</v>
      </c>
      <c r="B167" s="254"/>
      <c r="C167" s="254"/>
      <c r="D167" s="248" t="s">
        <v>4091</v>
      </c>
      <c r="E167" s="248" t="s">
        <v>3336</v>
      </c>
      <c r="F167" s="248"/>
      <c r="G167" s="267" t="s">
        <v>4092</v>
      </c>
      <c r="H167" s="248" t="s">
        <v>3863</v>
      </c>
      <c r="I167" s="248" t="s">
        <v>3518</v>
      </c>
      <c r="J167" s="248" t="s">
        <v>3353</v>
      </c>
      <c r="K167" s="248">
        <v>6150</v>
      </c>
      <c r="L167" s="253">
        <v>93105721</v>
      </c>
      <c r="M167" s="253"/>
      <c r="N167" s="253"/>
      <c r="O167" s="251"/>
      <c r="P167" s="251"/>
      <c r="Q167" s="238"/>
    </row>
    <row r="168" spans="1:17" x14ac:dyDescent="0.3">
      <c r="A168" s="254">
        <v>168</v>
      </c>
      <c r="B168" s="254"/>
      <c r="C168" s="254"/>
      <c r="D168" s="247" t="s">
        <v>4093</v>
      </c>
      <c r="E168" s="248" t="s">
        <v>3336</v>
      </c>
      <c r="F168" s="247"/>
      <c r="G168" s="247" t="s">
        <v>4094</v>
      </c>
      <c r="H168" s="249"/>
      <c r="I168" s="247"/>
      <c r="J168" s="247"/>
      <c r="K168" s="288"/>
      <c r="L168" s="246"/>
      <c r="M168" s="246"/>
      <c r="N168" s="246"/>
      <c r="O168" s="251"/>
      <c r="P168" s="251"/>
      <c r="Q168" s="238"/>
    </row>
    <row r="169" spans="1:17" x14ac:dyDescent="0.3">
      <c r="A169" s="254">
        <v>169</v>
      </c>
      <c r="B169" s="246" t="s">
        <v>1095</v>
      </c>
      <c r="C169" s="254"/>
      <c r="D169" s="248" t="s">
        <v>4095</v>
      </c>
      <c r="E169" s="248" t="s">
        <v>3336</v>
      </c>
      <c r="F169" s="248" t="s">
        <v>4096</v>
      </c>
      <c r="G169" s="248" t="s">
        <v>4097</v>
      </c>
      <c r="H169" s="248" t="s">
        <v>4098</v>
      </c>
      <c r="I169" s="248" t="s">
        <v>4099</v>
      </c>
      <c r="J169" s="248" t="s">
        <v>3353</v>
      </c>
      <c r="K169" s="248">
        <v>6107</v>
      </c>
      <c r="L169" s="253"/>
      <c r="M169" s="253"/>
      <c r="N169" s="253"/>
      <c r="O169" s="251" t="s">
        <v>4100</v>
      </c>
      <c r="P169" s="247" t="s">
        <v>4101</v>
      </c>
      <c r="Q169" s="238"/>
    </row>
    <row r="170" spans="1:17" x14ac:dyDescent="0.3">
      <c r="A170" s="254">
        <v>170</v>
      </c>
      <c r="B170" s="254"/>
      <c r="C170" s="254"/>
      <c r="D170" s="247"/>
      <c r="E170" s="248" t="s">
        <v>3336</v>
      </c>
      <c r="F170" s="247"/>
      <c r="G170" s="247" t="s">
        <v>3856</v>
      </c>
      <c r="H170" s="249"/>
      <c r="I170" s="247"/>
      <c r="J170" s="247"/>
      <c r="K170" s="288"/>
      <c r="L170" s="246"/>
      <c r="M170" s="246"/>
      <c r="N170" s="246"/>
      <c r="O170" s="251"/>
      <c r="P170" s="251"/>
      <c r="Q170" s="238"/>
    </row>
    <row r="171" spans="1:17" x14ac:dyDescent="0.3">
      <c r="A171" s="254">
        <v>171</v>
      </c>
      <c r="B171" s="254"/>
      <c r="C171" s="246"/>
      <c r="D171" s="247" t="s">
        <v>4102</v>
      </c>
      <c r="E171" s="248" t="s">
        <v>3336</v>
      </c>
      <c r="F171" s="247" t="s">
        <v>4103</v>
      </c>
      <c r="G171" s="247" t="s">
        <v>4104</v>
      </c>
      <c r="H171" s="347" t="s">
        <v>4105</v>
      </c>
      <c r="I171" s="347" t="s">
        <v>4064</v>
      </c>
      <c r="J171" s="247" t="s">
        <v>3353</v>
      </c>
      <c r="K171" s="247">
        <v>6112</v>
      </c>
      <c r="L171" s="246">
        <v>94981191</v>
      </c>
      <c r="M171" s="246"/>
      <c r="N171" s="246"/>
      <c r="O171" s="251" t="s">
        <v>4106</v>
      </c>
      <c r="P171" s="248"/>
      <c r="Q171" s="238"/>
    </row>
    <row r="172" spans="1:17" x14ac:dyDescent="0.3">
      <c r="A172" s="254">
        <v>173</v>
      </c>
      <c r="B172" s="324" t="s">
        <v>52</v>
      </c>
      <c r="C172" s="324" t="s">
        <v>3376</v>
      </c>
      <c r="D172" s="258" t="s">
        <v>4107</v>
      </c>
      <c r="E172" s="248" t="s">
        <v>3336</v>
      </c>
      <c r="F172" s="258" t="s">
        <v>4108</v>
      </c>
      <c r="G172" s="258" t="s">
        <v>4109</v>
      </c>
      <c r="H172" s="297" t="s">
        <v>4110</v>
      </c>
      <c r="I172" s="258" t="s">
        <v>3601</v>
      </c>
      <c r="J172" s="258" t="s">
        <v>3353</v>
      </c>
      <c r="K172" s="296">
        <v>6148</v>
      </c>
      <c r="L172" s="323">
        <v>92595297</v>
      </c>
      <c r="M172" s="323">
        <v>430437884</v>
      </c>
      <c r="N172" s="323">
        <v>418493839</v>
      </c>
      <c r="O172" s="260" t="s">
        <v>4111</v>
      </c>
      <c r="P172" s="323" t="s">
        <v>4112</v>
      </c>
      <c r="Q172" s="333"/>
    </row>
    <row r="173" spans="1:17" x14ac:dyDescent="0.3">
      <c r="A173" s="254">
        <v>174</v>
      </c>
      <c r="B173" s="254"/>
      <c r="C173" s="254"/>
      <c r="D173" s="247" t="s">
        <v>4113</v>
      </c>
      <c r="E173" s="248" t="s">
        <v>3336</v>
      </c>
      <c r="F173" s="247" t="s">
        <v>3360</v>
      </c>
      <c r="G173" s="248" t="s">
        <v>4114</v>
      </c>
      <c r="H173" s="249" t="s">
        <v>4115</v>
      </c>
      <c r="I173" s="247" t="s">
        <v>3506</v>
      </c>
      <c r="J173" s="247" t="s">
        <v>3353</v>
      </c>
      <c r="K173" s="288">
        <v>6155</v>
      </c>
      <c r="L173" s="246"/>
      <c r="M173" s="246">
        <v>422290855</v>
      </c>
      <c r="N173" s="246"/>
      <c r="O173" s="251" t="s">
        <v>4116</v>
      </c>
      <c r="P173" s="251" t="s">
        <v>4117</v>
      </c>
      <c r="Q173" s="252"/>
    </row>
    <row r="174" spans="1:17" x14ac:dyDescent="0.3">
      <c r="A174" s="254">
        <v>175</v>
      </c>
      <c r="B174" s="324" t="s">
        <v>1266</v>
      </c>
      <c r="C174" s="324" t="s">
        <v>3376</v>
      </c>
      <c r="D174" s="258" t="s">
        <v>4118</v>
      </c>
      <c r="E174" s="248" t="s">
        <v>3336</v>
      </c>
      <c r="F174" s="258" t="s">
        <v>3123</v>
      </c>
      <c r="G174" s="257" t="s">
        <v>4114</v>
      </c>
      <c r="H174" s="297" t="s">
        <v>4119</v>
      </c>
      <c r="I174" s="258" t="s">
        <v>3809</v>
      </c>
      <c r="J174" s="258" t="s">
        <v>3353</v>
      </c>
      <c r="K174" s="296">
        <v>6148</v>
      </c>
      <c r="L174" s="269"/>
      <c r="M174" s="323">
        <v>423302933</v>
      </c>
      <c r="N174" s="323">
        <v>412902544</v>
      </c>
      <c r="O174" s="324" t="s">
        <v>4120</v>
      </c>
      <c r="P174" s="260" t="s">
        <v>4121</v>
      </c>
      <c r="Q174" s="333"/>
    </row>
    <row r="175" spans="1:17" x14ac:dyDescent="0.3">
      <c r="A175" s="254">
        <v>176</v>
      </c>
      <c r="B175" s="254"/>
      <c r="C175" s="254"/>
      <c r="D175" s="248" t="s">
        <v>4122</v>
      </c>
      <c r="E175" s="248" t="s">
        <v>3336</v>
      </c>
      <c r="F175" s="248" t="s">
        <v>4123</v>
      </c>
      <c r="G175" s="267" t="s">
        <v>4124</v>
      </c>
      <c r="H175" s="248" t="s">
        <v>4125</v>
      </c>
      <c r="I175" s="248" t="s">
        <v>3518</v>
      </c>
      <c r="J175" s="248" t="s">
        <v>3353</v>
      </c>
      <c r="K175" s="248">
        <v>6150</v>
      </c>
      <c r="L175" s="253">
        <v>93105009</v>
      </c>
      <c r="M175" s="253"/>
      <c r="N175" s="253"/>
      <c r="O175" s="251" t="s">
        <v>4126</v>
      </c>
      <c r="P175" s="251"/>
      <c r="Q175" s="238"/>
    </row>
    <row r="176" spans="1:17" x14ac:dyDescent="0.3">
      <c r="A176" s="254">
        <v>177</v>
      </c>
      <c r="B176" s="254"/>
      <c r="C176" s="254"/>
      <c r="D176" s="248" t="s">
        <v>4127</v>
      </c>
      <c r="E176" s="248" t="s">
        <v>3336</v>
      </c>
      <c r="F176" s="248"/>
      <c r="G176" s="248" t="s">
        <v>4128</v>
      </c>
      <c r="H176" s="248" t="s">
        <v>4129</v>
      </c>
      <c r="I176" s="248" t="s">
        <v>4130</v>
      </c>
      <c r="J176" s="248" t="s">
        <v>3353</v>
      </c>
      <c r="K176" s="248">
        <v>6164</v>
      </c>
      <c r="L176" s="253"/>
      <c r="M176" s="253"/>
      <c r="N176" s="253"/>
      <c r="O176" s="251" t="s">
        <v>4131</v>
      </c>
      <c r="P176" s="251"/>
      <c r="Q176" s="238"/>
    </row>
    <row r="177" spans="1:17" x14ac:dyDescent="0.3">
      <c r="A177" s="254">
        <v>178</v>
      </c>
      <c r="B177" s="254"/>
      <c r="C177" s="254"/>
      <c r="D177" s="248" t="s">
        <v>4132</v>
      </c>
      <c r="E177" s="248" t="s">
        <v>3336</v>
      </c>
      <c r="F177" s="248" t="s">
        <v>4133</v>
      </c>
      <c r="G177" s="248" t="s">
        <v>4128</v>
      </c>
      <c r="H177" s="248" t="s">
        <v>4134</v>
      </c>
      <c r="I177" s="248" t="s">
        <v>3529</v>
      </c>
      <c r="J177" s="248" t="s">
        <v>3353</v>
      </c>
      <c r="K177" s="248">
        <v>6148</v>
      </c>
      <c r="L177" s="253">
        <v>93544882</v>
      </c>
      <c r="M177" s="253"/>
      <c r="N177" s="253"/>
      <c r="O177" s="255" t="s">
        <v>4135</v>
      </c>
      <c r="P177" s="251"/>
      <c r="Q177" s="238"/>
    </row>
    <row r="178" spans="1:17" x14ac:dyDescent="0.3">
      <c r="A178" s="254">
        <v>179</v>
      </c>
      <c r="B178" s="254"/>
      <c r="C178" s="254"/>
      <c r="D178" s="248" t="s">
        <v>3643</v>
      </c>
      <c r="E178" s="248" t="s">
        <v>3336</v>
      </c>
      <c r="F178" s="248" t="s">
        <v>4136</v>
      </c>
      <c r="G178" s="248" t="s">
        <v>4128</v>
      </c>
      <c r="H178" s="248"/>
      <c r="I178" s="248"/>
      <c r="J178" s="248"/>
      <c r="K178" s="248"/>
      <c r="L178" s="253"/>
      <c r="M178" s="253"/>
      <c r="N178" s="253"/>
      <c r="O178" s="251" t="s">
        <v>4137</v>
      </c>
      <c r="P178" s="251"/>
      <c r="Q178" s="238"/>
    </row>
    <row r="179" spans="1:17" x14ac:dyDescent="0.3">
      <c r="A179" s="254">
        <v>180</v>
      </c>
      <c r="B179" s="246"/>
      <c r="C179" s="246"/>
      <c r="D179" s="247" t="s">
        <v>4138</v>
      </c>
      <c r="E179" s="248" t="s">
        <v>3336</v>
      </c>
      <c r="F179" s="247" t="s">
        <v>3397</v>
      </c>
      <c r="G179" s="289" t="s">
        <v>4128</v>
      </c>
      <c r="H179" s="249" t="s">
        <v>4139</v>
      </c>
      <c r="I179" s="247" t="s">
        <v>3754</v>
      </c>
      <c r="J179" s="247" t="s">
        <v>3353</v>
      </c>
      <c r="K179" s="288">
        <v>6164</v>
      </c>
      <c r="L179" s="246">
        <v>94985193</v>
      </c>
      <c r="M179" s="246"/>
      <c r="N179" s="246"/>
      <c r="O179" s="251"/>
      <c r="P179" s="248"/>
      <c r="Q179" s="252"/>
    </row>
    <row r="180" spans="1:17" x14ac:dyDescent="0.3">
      <c r="A180" s="254">
        <v>181</v>
      </c>
      <c r="B180" s="246"/>
      <c r="C180" s="246"/>
      <c r="D180" s="247" t="s">
        <v>4140</v>
      </c>
      <c r="E180" s="248" t="s">
        <v>3336</v>
      </c>
      <c r="F180" s="247"/>
      <c r="G180" s="289" t="s">
        <v>4128</v>
      </c>
      <c r="H180" s="249"/>
      <c r="I180" s="247"/>
      <c r="J180" s="247"/>
      <c r="K180" s="288"/>
      <c r="L180" s="246"/>
      <c r="M180" s="246"/>
      <c r="N180" s="246"/>
      <c r="O180" s="251"/>
      <c r="P180" s="248"/>
      <c r="Q180" s="238"/>
    </row>
    <row r="181" spans="1:17" x14ac:dyDescent="0.3">
      <c r="A181" s="254">
        <v>182</v>
      </c>
      <c r="B181" s="254"/>
      <c r="C181" s="248"/>
      <c r="D181" s="248" t="s">
        <v>4141</v>
      </c>
      <c r="E181" s="248" t="s">
        <v>3336</v>
      </c>
      <c r="F181" s="248"/>
      <c r="G181" s="248" t="s">
        <v>4128</v>
      </c>
      <c r="H181" s="248"/>
      <c r="I181" s="248"/>
      <c r="J181" s="248"/>
      <c r="K181" s="248"/>
      <c r="L181" s="253"/>
      <c r="M181" s="253"/>
      <c r="N181" s="253"/>
      <c r="O181" s="248" t="s">
        <v>4142</v>
      </c>
      <c r="P181" s="248"/>
      <c r="Q181" s="252"/>
    </row>
    <row r="182" spans="1:17" x14ac:dyDescent="0.3">
      <c r="A182" s="254">
        <v>183</v>
      </c>
      <c r="B182" s="254"/>
      <c r="C182" s="254"/>
      <c r="D182" s="248" t="s">
        <v>4143</v>
      </c>
      <c r="E182" s="248" t="s">
        <v>3336</v>
      </c>
      <c r="F182" s="248" t="s">
        <v>4144</v>
      </c>
      <c r="G182" s="248" t="s">
        <v>4145</v>
      </c>
      <c r="H182" s="248" t="s">
        <v>4146</v>
      </c>
      <c r="I182" s="248" t="s">
        <v>4147</v>
      </c>
      <c r="J182" s="248" t="s">
        <v>3353</v>
      </c>
      <c r="K182" s="248">
        <v>6101</v>
      </c>
      <c r="L182" s="253">
        <v>94727847</v>
      </c>
      <c r="M182" s="253"/>
      <c r="N182" s="253"/>
      <c r="O182" s="251" t="s">
        <v>4148</v>
      </c>
      <c r="P182" s="247"/>
      <c r="Q182" s="298"/>
    </row>
    <row r="183" spans="1:17" x14ac:dyDescent="0.3">
      <c r="A183" s="254">
        <v>184</v>
      </c>
      <c r="B183" s="246"/>
      <c r="C183" s="246"/>
      <c r="D183" s="247" t="s">
        <v>4149</v>
      </c>
      <c r="E183" s="248" t="s">
        <v>3336</v>
      </c>
      <c r="F183" s="247" t="s">
        <v>3879</v>
      </c>
      <c r="G183" s="248" t="s">
        <v>4150</v>
      </c>
      <c r="H183" s="249"/>
      <c r="I183" s="247"/>
      <c r="J183" s="247"/>
      <c r="K183" s="288"/>
      <c r="L183" s="246"/>
      <c r="M183" s="246"/>
      <c r="N183" s="246"/>
      <c r="O183" s="251"/>
      <c r="P183" s="251"/>
      <c r="Q183" s="238"/>
    </row>
    <row r="184" spans="1:17" x14ac:dyDescent="0.3">
      <c r="A184" s="254">
        <v>185</v>
      </c>
      <c r="B184" s="246"/>
      <c r="C184" s="254"/>
      <c r="D184" s="248" t="s">
        <v>4151</v>
      </c>
      <c r="E184" s="248" t="s">
        <v>3336</v>
      </c>
      <c r="F184" s="248" t="s">
        <v>4073</v>
      </c>
      <c r="G184" s="247" t="s">
        <v>4152</v>
      </c>
      <c r="H184" s="248" t="s">
        <v>4153</v>
      </c>
      <c r="I184" s="248" t="s">
        <v>4154</v>
      </c>
      <c r="J184" s="248" t="s">
        <v>3468</v>
      </c>
      <c r="K184" s="248">
        <v>6016</v>
      </c>
      <c r="L184" s="290" t="s">
        <v>4155</v>
      </c>
      <c r="M184" s="290"/>
      <c r="N184" s="290"/>
      <c r="O184" s="251" t="s">
        <v>4156</v>
      </c>
      <c r="P184" s="251"/>
      <c r="Q184" s="238"/>
    </row>
    <row r="185" spans="1:17" x14ac:dyDescent="0.3">
      <c r="A185" s="254">
        <v>186</v>
      </c>
      <c r="B185" s="246"/>
      <c r="C185" s="254"/>
      <c r="D185" s="248" t="s">
        <v>4157</v>
      </c>
      <c r="E185" s="248" t="s">
        <v>3336</v>
      </c>
      <c r="F185" s="248" t="s">
        <v>4158</v>
      </c>
      <c r="G185" s="248" t="s">
        <v>4159</v>
      </c>
      <c r="H185" s="248" t="s">
        <v>4160</v>
      </c>
      <c r="I185" s="248" t="s">
        <v>3944</v>
      </c>
      <c r="J185" s="248" t="s">
        <v>3353</v>
      </c>
      <c r="K185" s="248">
        <v>6148</v>
      </c>
      <c r="L185" s="290"/>
      <c r="M185" s="290"/>
      <c r="N185" s="290"/>
      <c r="O185" s="255" t="s">
        <v>4161</v>
      </c>
      <c r="P185" s="255" t="s">
        <v>4162</v>
      </c>
      <c r="Q185" s="299"/>
    </row>
    <row r="186" spans="1:17" x14ac:dyDescent="0.3">
      <c r="A186" s="254">
        <v>187</v>
      </c>
      <c r="B186" s="254"/>
      <c r="C186" s="248"/>
      <c r="D186" s="248" t="s">
        <v>4163</v>
      </c>
      <c r="E186" s="248" t="s">
        <v>3336</v>
      </c>
      <c r="F186" s="248"/>
      <c r="G186" s="248" t="s">
        <v>4159</v>
      </c>
      <c r="H186" s="248"/>
      <c r="I186" s="248"/>
      <c r="J186" s="248"/>
      <c r="K186" s="248"/>
      <c r="L186" s="253"/>
      <c r="M186" s="253"/>
      <c r="N186" s="253"/>
      <c r="O186" s="248" t="s">
        <v>4164</v>
      </c>
      <c r="P186" s="248"/>
      <c r="Q186" s="299"/>
    </row>
    <row r="187" spans="1:17" x14ac:dyDescent="0.3">
      <c r="A187" s="254">
        <v>188</v>
      </c>
      <c r="B187" s="254"/>
      <c r="C187" s="248"/>
      <c r="D187" s="248" t="s">
        <v>4165</v>
      </c>
      <c r="E187" s="248" t="s">
        <v>3336</v>
      </c>
      <c r="F187" s="248"/>
      <c r="G187" s="248" t="s">
        <v>4166</v>
      </c>
      <c r="H187" s="248"/>
      <c r="I187" s="248"/>
      <c r="J187" s="248"/>
      <c r="K187" s="248"/>
      <c r="L187" s="253"/>
      <c r="M187" s="253"/>
      <c r="N187" s="253"/>
      <c r="O187" s="248" t="s">
        <v>4167</v>
      </c>
      <c r="P187" s="248"/>
      <c r="Q187" s="252"/>
    </row>
    <row r="188" spans="1:17" x14ac:dyDescent="0.3">
      <c r="A188" s="254">
        <v>189</v>
      </c>
      <c r="B188" s="254"/>
      <c r="C188" s="248"/>
      <c r="D188" s="240" t="s">
        <v>4168</v>
      </c>
      <c r="E188" s="248" t="s">
        <v>3336</v>
      </c>
      <c r="F188" s="248" t="s">
        <v>4169</v>
      </c>
      <c r="G188" s="248" t="s">
        <v>4170</v>
      </c>
      <c r="H188" s="248" t="s">
        <v>4171</v>
      </c>
      <c r="I188" s="248" t="s">
        <v>4064</v>
      </c>
      <c r="J188" s="248" t="s">
        <v>3353</v>
      </c>
      <c r="K188" s="248">
        <v>6112</v>
      </c>
      <c r="L188" s="253" t="s">
        <v>4172</v>
      </c>
      <c r="M188" s="253"/>
      <c r="N188" s="253"/>
      <c r="O188" s="274"/>
      <c r="P188" s="274" t="s">
        <v>4173</v>
      </c>
      <c r="Q188" s="299"/>
    </row>
    <row r="189" spans="1:17" x14ac:dyDescent="0.3">
      <c r="A189" s="254">
        <v>190</v>
      </c>
      <c r="B189" s="324" t="s">
        <v>1310</v>
      </c>
      <c r="C189" s="324" t="s">
        <v>3376</v>
      </c>
      <c r="D189" s="258" t="s">
        <v>4151</v>
      </c>
      <c r="E189" s="248" t="s">
        <v>3336</v>
      </c>
      <c r="F189" s="258" t="s">
        <v>3856</v>
      </c>
      <c r="G189" s="257" t="s">
        <v>4174</v>
      </c>
      <c r="H189" s="297" t="s">
        <v>4175</v>
      </c>
      <c r="I189" s="258" t="s">
        <v>4176</v>
      </c>
      <c r="J189" s="257" t="s">
        <v>3353</v>
      </c>
      <c r="K189" s="296">
        <v>6109</v>
      </c>
      <c r="L189" s="323">
        <v>64683846</v>
      </c>
      <c r="M189" s="323">
        <v>425557345</v>
      </c>
      <c r="N189" s="323">
        <v>430881590</v>
      </c>
      <c r="O189" s="323" t="s">
        <v>4177</v>
      </c>
      <c r="P189" s="260"/>
      <c r="Q189" s="261"/>
    </row>
    <row r="190" spans="1:17" x14ac:dyDescent="0.3">
      <c r="A190" s="254">
        <v>191</v>
      </c>
      <c r="B190" s="254"/>
      <c r="C190" s="248"/>
      <c r="D190" s="248" t="s">
        <v>4178</v>
      </c>
      <c r="E190" s="248" t="s">
        <v>3336</v>
      </c>
      <c r="F190" s="248" t="s">
        <v>4179</v>
      </c>
      <c r="G190" s="248" t="s">
        <v>4180</v>
      </c>
      <c r="H190" s="248"/>
      <c r="I190" s="248"/>
      <c r="J190" s="248"/>
      <c r="K190" s="248"/>
      <c r="L190" s="253"/>
      <c r="M190" s="253"/>
      <c r="N190" s="253"/>
      <c r="O190" s="248" t="s">
        <v>4181</v>
      </c>
      <c r="P190" s="248"/>
      <c r="Q190" s="252"/>
    </row>
    <row r="191" spans="1:17" x14ac:dyDescent="0.3">
      <c r="A191" s="254">
        <v>192</v>
      </c>
      <c r="B191" s="254"/>
      <c r="C191" s="254"/>
      <c r="D191" s="248" t="s">
        <v>3538</v>
      </c>
      <c r="E191" s="248" t="s">
        <v>3336</v>
      </c>
      <c r="F191" s="248" t="s">
        <v>4182</v>
      </c>
      <c r="G191" s="267" t="s">
        <v>4183</v>
      </c>
      <c r="H191" s="268" t="s">
        <v>4184</v>
      </c>
      <c r="I191" s="248" t="s">
        <v>4185</v>
      </c>
      <c r="J191" s="248" t="s">
        <v>3353</v>
      </c>
      <c r="K191" s="263">
        <v>6063</v>
      </c>
      <c r="L191" s="253">
        <v>93774962</v>
      </c>
      <c r="M191" s="253"/>
      <c r="N191" s="253"/>
      <c r="O191" s="251"/>
      <c r="P191" s="251"/>
      <c r="Q191" s="238"/>
    </row>
    <row r="192" spans="1:17" x14ac:dyDescent="0.3">
      <c r="A192" s="254">
        <v>193</v>
      </c>
      <c r="B192" s="254"/>
      <c r="C192" s="254"/>
      <c r="D192" s="248" t="s">
        <v>4186</v>
      </c>
      <c r="E192" s="248" t="s">
        <v>3336</v>
      </c>
      <c r="F192" s="248" t="s">
        <v>4187</v>
      </c>
      <c r="G192" s="267" t="s">
        <v>4188</v>
      </c>
      <c r="H192" s="294" t="s">
        <v>4189</v>
      </c>
      <c r="I192" s="247" t="s">
        <v>3601</v>
      </c>
      <c r="J192" s="247" t="s">
        <v>3353</v>
      </c>
      <c r="K192" s="288">
        <v>6155</v>
      </c>
      <c r="L192" s="253"/>
      <c r="M192" s="253"/>
      <c r="N192" s="253"/>
      <c r="O192" s="251" t="s">
        <v>4190</v>
      </c>
      <c r="P192" s="255" t="s">
        <v>4191</v>
      </c>
      <c r="Q192" s="238"/>
    </row>
    <row r="193" spans="1:17" x14ac:dyDescent="0.3">
      <c r="A193" s="254">
        <v>194</v>
      </c>
      <c r="B193" s="254"/>
      <c r="C193" s="254"/>
      <c r="D193" s="248" t="s">
        <v>4192</v>
      </c>
      <c r="E193" s="248" t="s">
        <v>3336</v>
      </c>
      <c r="F193" s="248" t="s">
        <v>4193</v>
      </c>
      <c r="G193" s="267" t="s">
        <v>4194</v>
      </c>
      <c r="H193" s="248"/>
      <c r="I193" s="248"/>
      <c r="J193" s="248"/>
      <c r="K193" s="248"/>
      <c r="L193" s="253">
        <v>94553315</v>
      </c>
      <c r="M193" s="253"/>
      <c r="N193" s="253"/>
      <c r="O193" s="251" t="s">
        <v>4195</v>
      </c>
      <c r="P193" s="251" t="s">
        <v>4196</v>
      </c>
      <c r="Q193" s="238"/>
    </row>
    <row r="194" spans="1:17" x14ac:dyDescent="0.3">
      <c r="A194" s="254">
        <v>195</v>
      </c>
      <c r="B194" s="254"/>
      <c r="C194" s="254"/>
      <c r="D194" s="248" t="s">
        <v>4197</v>
      </c>
      <c r="E194" s="248" t="s">
        <v>3336</v>
      </c>
      <c r="F194" s="248"/>
      <c r="G194" s="267" t="s">
        <v>4194</v>
      </c>
      <c r="H194" s="248" t="s">
        <v>4198</v>
      </c>
      <c r="I194" s="248" t="s">
        <v>3358</v>
      </c>
      <c r="J194" s="248" t="s">
        <v>3353</v>
      </c>
      <c r="K194" s="248">
        <v>6155</v>
      </c>
      <c r="L194" s="253"/>
      <c r="M194" s="253"/>
      <c r="N194" s="253"/>
      <c r="O194" s="251" t="s">
        <v>4199</v>
      </c>
      <c r="P194" s="251"/>
      <c r="Q194" s="238"/>
    </row>
    <row r="195" spans="1:17" x14ac:dyDescent="0.3">
      <c r="A195" s="254">
        <v>196</v>
      </c>
      <c r="B195" s="256" t="s">
        <v>1333</v>
      </c>
      <c r="C195" s="256" t="s">
        <v>3376</v>
      </c>
      <c r="D195" s="257" t="s">
        <v>4200</v>
      </c>
      <c r="E195" s="248" t="s">
        <v>3336</v>
      </c>
      <c r="F195" s="257" t="s">
        <v>4201</v>
      </c>
      <c r="G195" s="257" t="s">
        <v>4202</v>
      </c>
      <c r="H195" s="257" t="s">
        <v>4203</v>
      </c>
      <c r="I195" s="257" t="s">
        <v>3809</v>
      </c>
      <c r="J195" s="257" t="s">
        <v>3353</v>
      </c>
      <c r="K195" s="257">
        <v>6148</v>
      </c>
      <c r="L195" s="323">
        <v>93548039</v>
      </c>
      <c r="M195" s="323">
        <v>430663552</v>
      </c>
      <c r="N195" s="323">
        <v>488403705</v>
      </c>
      <c r="O195" s="323" t="s">
        <v>4204</v>
      </c>
      <c r="P195" s="323" t="s">
        <v>4205</v>
      </c>
      <c r="Q195" s="261"/>
    </row>
    <row r="196" spans="1:17" x14ac:dyDescent="0.3">
      <c r="A196" s="254">
        <v>197</v>
      </c>
      <c r="B196" s="246"/>
      <c r="C196" s="254"/>
      <c r="D196" s="248" t="s">
        <v>4206</v>
      </c>
      <c r="E196" s="248" t="s">
        <v>3336</v>
      </c>
      <c r="F196" s="248" t="s">
        <v>4207</v>
      </c>
      <c r="G196" s="248" t="s">
        <v>4208</v>
      </c>
      <c r="H196" s="248" t="s">
        <v>4209</v>
      </c>
      <c r="I196" s="248" t="s">
        <v>3421</v>
      </c>
      <c r="J196" s="248" t="s">
        <v>3353</v>
      </c>
      <c r="K196" s="263">
        <v>6153</v>
      </c>
      <c r="L196" s="253">
        <v>93169872</v>
      </c>
      <c r="M196" s="253"/>
      <c r="N196" s="253"/>
      <c r="O196" s="274" t="s">
        <v>4210</v>
      </c>
      <c r="P196" s="255" t="s">
        <v>4211</v>
      </c>
      <c r="Q196" s="240"/>
    </row>
    <row r="197" spans="1:17" x14ac:dyDescent="0.3">
      <c r="A197" s="254">
        <v>198</v>
      </c>
      <c r="B197" s="254"/>
      <c r="C197" s="254"/>
      <c r="D197" s="248" t="s">
        <v>4212</v>
      </c>
      <c r="E197" s="248" t="s">
        <v>3336</v>
      </c>
      <c r="F197" s="248" t="s">
        <v>4213</v>
      </c>
      <c r="G197" s="248" t="s">
        <v>4214</v>
      </c>
      <c r="H197" s="248" t="s">
        <v>4215</v>
      </c>
      <c r="I197" s="248" t="s">
        <v>3944</v>
      </c>
      <c r="J197" s="248" t="s">
        <v>3353</v>
      </c>
      <c r="K197" s="248">
        <v>6148</v>
      </c>
      <c r="L197" s="253"/>
      <c r="M197" s="253"/>
      <c r="N197" s="253"/>
      <c r="O197" s="251"/>
      <c r="P197" s="251"/>
      <c r="Q197" s="238"/>
    </row>
    <row r="198" spans="1:17" x14ac:dyDescent="0.3">
      <c r="A198" s="254">
        <v>199</v>
      </c>
      <c r="B198" s="254"/>
      <c r="C198" s="248"/>
      <c r="D198" s="248" t="s">
        <v>4212</v>
      </c>
      <c r="E198" s="248" t="s">
        <v>3336</v>
      </c>
      <c r="F198" s="248" t="s">
        <v>4216</v>
      </c>
      <c r="G198" s="248" t="s">
        <v>4214</v>
      </c>
      <c r="H198" s="248"/>
      <c r="I198" s="248"/>
      <c r="J198" s="248"/>
      <c r="K198" s="248"/>
      <c r="L198" s="253"/>
      <c r="M198" s="253"/>
      <c r="N198" s="253"/>
      <c r="O198" s="248" t="s">
        <v>4217</v>
      </c>
      <c r="P198" s="248"/>
      <c r="Q198" s="238"/>
    </row>
    <row r="199" spans="1:17" x14ac:dyDescent="0.3">
      <c r="A199" s="254">
        <v>200</v>
      </c>
      <c r="B199" s="254"/>
      <c r="C199" s="254"/>
      <c r="D199" s="248" t="s">
        <v>3750</v>
      </c>
      <c r="E199" s="248" t="s">
        <v>3336</v>
      </c>
      <c r="F199" s="248" t="s">
        <v>3720</v>
      </c>
      <c r="G199" s="248" t="s">
        <v>4218</v>
      </c>
      <c r="H199" s="248" t="s">
        <v>4219</v>
      </c>
      <c r="I199" s="248" t="s">
        <v>3400</v>
      </c>
      <c r="J199" s="248" t="s">
        <v>3353</v>
      </c>
      <c r="K199" s="263">
        <v>6149</v>
      </c>
      <c r="L199" s="253" t="s">
        <v>4220</v>
      </c>
      <c r="M199" s="253"/>
      <c r="N199" s="253"/>
      <c r="O199" s="251" t="s">
        <v>4221</v>
      </c>
      <c r="P199" s="251"/>
      <c r="Q199" s="238"/>
    </row>
    <row r="200" spans="1:17" x14ac:dyDescent="0.3">
      <c r="A200" s="254">
        <v>201</v>
      </c>
      <c r="B200" s="256" t="s">
        <v>40</v>
      </c>
      <c r="C200" s="256" t="s">
        <v>3376</v>
      </c>
      <c r="D200" s="257" t="s">
        <v>3360</v>
      </c>
      <c r="E200" s="248" t="s">
        <v>3336</v>
      </c>
      <c r="F200" s="257" t="s">
        <v>4222</v>
      </c>
      <c r="G200" s="257" t="s">
        <v>4223</v>
      </c>
      <c r="H200" s="257" t="s">
        <v>4224</v>
      </c>
      <c r="I200" s="257" t="s">
        <v>3506</v>
      </c>
      <c r="J200" s="257" t="s">
        <v>3353</v>
      </c>
      <c r="K200" s="257">
        <v>6155</v>
      </c>
      <c r="L200" s="323">
        <v>64606873</v>
      </c>
      <c r="M200" s="323">
        <v>416565703</v>
      </c>
      <c r="N200" s="323">
        <v>449098524</v>
      </c>
      <c r="O200" s="323" t="s">
        <v>4225</v>
      </c>
      <c r="P200" s="323" t="s">
        <v>4226</v>
      </c>
      <c r="Q200" s="261"/>
    </row>
    <row r="201" spans="1:17" x14ac:dyDescent="0.3">
      <c r="A201" s="254">
        <v>202</v>
      </c>
      <c r="B201" s="254"/>
      <c r="C201" s="248"/>
      <c r="D201" s="248" t="s">
        <v>4227</v>
      </c>
      <c r="E201" s="248" t="s">
        <v>3336</v>
      </c>
      <c r="F201" s="248" t="s">
        <v>4228</v>
      </c>
      <c r="G201" s="248" t="s">
        <v>4229</v>
      </c>
      <c r="H201" s="248" t="s">
        <v>4230</v>
      </c>
      <c r="I201" s="248" t="s">
        <v>3933</v>
      </c>
      <c r="J201" s="248" t="s">
        <v>3353</v>
      </c>
      <c r="K201" s="248">
        <v>6155</v>
      </c>
      <c r="L201" s="253" t="s">
        <v>4231</v>
      </c>
      <c r="M201" s="253"/>
      <c r="N201" s="253"/>
      <c r="O201" s="274" t="s">
        <v>4232</v>
      </c>
      <c r="P201" s="274" t="s">
        <v>4233</v>
      </c>
      <c r="Q201" s="252"/>
    </row>
    <row r="202" spans="1:17" x14ac:dyDescent="0.3">
      <c r="A202" s="254">
        <v>203</v>
      </c>
      <c r="B202" s="256" t="s">
        <v>499</v>
      </c>
      <c r="C202" s="256" t="s">
        <v>3376</v>
      </c>
      <c r="D202" s="257" t="s">
        <v>3427</v>
      </c>
      <c r="E202" s="248" t="s">
        <v>3336</v>
      </c>
      <c r="F202" s="257" t="s">
        <v>4234</v>
      </c>
      <c r="G202" s="257" t="s">
        <v>4235</v>
      </c>
      <c r="H202" s="257" t="s">
        <v>4236</v>
      </c>
      <c r="I202" s="257" t="s">
        <v>4147</v>
      </c>
      <c r="J202" s="257" t="s">
        <v>3353</v>
      </c>
      <c r="K202" s="257">
        <v>6101</v>
      </c>
      <c r="L202" s="323">
        <v>93626579</v>
      </c>
      <c r="M202" s="323">
        <v>405718248</v>
      </c>
      <c r="N202" s="323">
        <v>406802570</v>
      </c>
      <c r="O202" s="323" t="s">
        <v>4237</v>
      </c>
      <c r="P202" s="323"/>
      <c r="Q202" s="261"/>
    </row>
    <row r="203" spans="1:17" x14ac:dyDescent="0.3">
      <c r="A203" s="254">
        <v>204</v>
      </c>
      <c r="B203" s="254"/>
      <c r="C203" s="248"/>
      <c r="D203" s="248" t="s">
        <v>4238</v>
      </c>
      <c r="E203" s="248" t="s">
        <v>3336</v>
      </c>
      <c r="F203" s="248" t="s">
        <v>4239</v>
      </c>
      <c r="G203" s="248" t="s">
        <v>4235</v>
      </c>
      <c r="H203" s="248" t="s">
        <v>4240</v>
      </c>
      <c r="I203" s="248" t="s">
        <v>3363</v>
      </c>
      <c r="J203" s="248"/>
      <c r="K203" s="248">
        <v>6112</v>
      </c>
      <c r="L203" s="253" t="s">
        <v>4241</v>
      </c>
      <c r="M203" s="253"/>
      <c r="N203" s="253"/>
      <c r="O203" s="274" t="s">
        <v>4242</v>
      </c>
      <c r="P203" s="274"/>
      <c r="Q203" s="252"/>
    </row>
    <row r="204" spans="1:17" x14ac:dyDescent="0.3">
      <c r="A204" s="254">
        <v>205</v>
      </c>
      <c r="B204" s="246"/>
      <c r="C204" s="246"/>
      <c r="D204" s="247" t="s">
        <v>3371</v>
      </c>
      <c r="E204" s="248" t="s">
        <v>3336</v>
      </c>
      <c r="F204" s="247"/>
      <c r="G204" s="289" t="s">
        <v>4243</v>
      </c>
      <c r="H204" s="249"/>
      <c r="I204" s="247"/>
      <c r="J204" s="247"/>
      <c r="K204" s="288"/>
      <c r="L204" s="246"/>
      <c r="M204" s="246"/>
      <c r="N204" s="246"/>
      <c r="O204" s="251"/>
      <c r="P204" s="251"/>
      <c r="Q204" s="252"/>
    </row>
    <row r="205" spans="1:17" x14ac:dyDescent="0.3">
      <c r="A205" s="254">
        <v>206</v>
      </c>
      <c r="B205" s="256" t="s">
        <v>1383</v>
      </c>
      <c r="C205" s="256" t="s">
        <v>3376</v>
      </c>
      <c r="D205" s="257" t="s">
        <v>4244</v>
      </c>
      <c r="E205" s="248" t="s">
        <v>3336</v>
      </c>
      <c r="F205" s="257"/>
      <c r="G205" s="257" t="s">
        <v>4245</v>
      </c>
      <c r="H205" s="257" t="s">
        <v>4246</v>
      </c>
      <c r="I205" s="257" t="s">
        <v>4247</v>
      </c>
      <c r="J205" s="257" t="s">
        <v>3353</v>
      </c>
      <c r="K205" s="257">
        <v>6152</v>
      </c>
      <c r="L205" s="323" t="s">
        <v>4248</v>
      </c>
      <c r="M205" s="323"/>
      <c r="N205" s="323"/>
      <c r="O205" s="323" t="s">
        <v>4249</v>
      </c>
      <c r="P205" s="323"/>
      <c r="Q205" s="261"/>
    </row>
    <row r="206" spans="1:17" x14ac:dyDescent="0.3">
      <c r="A206" s="254">
        <v>207</v>
      </c>
      <c r="B206" s="254"/>
      <c r="C206" s="254"/>
      <c r="D206" s="248" t="s">
        <v>4250</v>
      </c>
      <c r="E206" s="248" t="s">
        <v>3336</v>
      </c>
      <c r="F206" s="248" t="s">
        <v>3962</v>
      </c>
      <c r="G206" s="267" t="s">
        <v>4245</v>
      </c>
      <c r="H206" s="248" t="s">
        <v>4251</v>
      </c>
      <c r="I206" s="248" t="s">
        <v>3592</v>
      </c>
      <c r="J206" s="248" t="s">
        <v>3353</v>
      </c>
      <c r="K206" s="248">
        <v>6012</v>
      </c>
      <c r="L206" s="253">
        <v>92843358</v>
      </c>
      <c r="M206" s="253"/>
      <c r="N206" s="253"/>
      <c r="O206" s="251" t="s">
        <v>4252</v>
      </c>
      <c r="P206" s="247"/>
      <c r="Q206" s="238"/>
    </row>
    <row r="207" spans="1:17" x14ac:dyDescent="0.3">
      <c r="A207" s="254">
        <v>208</v>
      </c>
      <c r="B207" s="246"/>
      <c r="C207" s="254"/>
      <c r="D207" s="248" t="s">
        <v>4253</v>
      </c>
      <c r="E207" s="248" t="s">
        <v>3336</v>
      </c>
      <c r="F207" s="248" t="s">
        <v>4254</v>
      </c>
      <c r="G207" s="248" t="s">
        <v>4255</v>
      </c>
      <c r="H207" s="248" t="s">
        <v>4256</v>
      </c>
      <c r="I207" s="248" t="s">
        <v>4009</v>
      </c>
      <c r="J207" s="248" t="s">
        <v>3353</v>
      </c>
      <c r="K207" s="263">
        <v>6107</v>
      </c>
      <c r="L207" s="253"/>
      <c r="M207" s="253"/>
      <c r="N207" s="253"/>
      <c r="O207" s="255" t="s">
        <v>4257</v>
      </c>
      <c r="P207" s="251"/>
      <c r="Q207" s="238"/>
    </row>
    <row r="208" spans="1:17" x14ac:dyDescent="0.3">
      <c r="A208" s="254">
        <v>209</v>
      </c>
      <c r="B208" s="246"/>
      <c r="C208" s="246"/>
      <c r="D208" s="247" t="s">
        <v>4258</v>
      </c>
      <c r="E208" s="248" t="s">
        <v>3336</v>
      </c>
      <c r="F208" s="247" t="s">
        <v>4259</v>
      </c>
      <c r="G208" s="289" t="s">
        <v>4260</v>
      </c>
      <c r="H208" s="249" t="s">
        <v>4261</v>
      </c>
      <c r="I208" s="247" t="s">
        <v>4262</v>
      </c>
      <c r="J208" s="247" t="s">
        <v>3353</v>
      </c>
      <c r="K208" s="288">
        <v>6010</v>
      </c>
      <c r="L208" s="246">
        <v>92845767</v>
      </c>
      <c r="M208" s="246"/>
      <c r="N208" s="246"/>
      <c r="O208" s="251" t="s">
        <v>4263</v>
      </c>
      <c r="P208" s="251"/>
      <c r="Q208" s="238"/>
    </row>
    <row r="209" spans="1:17" x14ac:dyDescent="0.3">
      <c r="A209" s="254">
        <v>210</v>
      </c>
      <c r="B209" s="246"/>
      <c r="C209" s="246"/>
      <c r="D209" s="247" t="s">
        <v>4264</v>
      </c>
      <c r="E209" s="248" t="s">
        <v>3336</v>
      </c>
      <c r="F209" s="247"/>
      <c r="G209" s="248" t="s">
        <v>4260</v>
      </c>
      <c r="H209" s="249" t="s">
        <v>4261</v>
      </c>
      <c r="I209" s="247" t="s">
        <v>4262</v>
      </c>
      <c r="J209" s="247" t="s">
        <v>3353</v>
      </c>
      <c r="K209" s="288">
        <v>6010</v>
      </c>
      <c r="L209" s="246"/>
      <c r="M209" s="246"/>
      <c r="N209" s="246"/>
      <c r="O209" s="251"/>
      <c r="P209" s="251"/>
      <c r="Q209" s="252"/>
    </row>
    <row r="210" spans="1:17" x14ac:dyDescent="0.3">
      <c r="A210" s="254">
        <v>211</v>
      </c>
      <c r="B210" s="246"/>
      <c r="C210" s="246"/>
      <c r="D210" s="247" t="s">
        <v>4265</v>
      </c>
      <c r="E210" s="248" t="s">
        <v>3336</v>
      </c>
      <c r="F210" s="247" t="s">
        <v>4266</v>
      </c>
      <c r="G210" s="248" t="s">
        <v>4260</v>
      </c>
      <c r="H210" s="249" t="s">
        <v>4267</v>
      </c>
      <c r="I210" s="247" t="s">
        <v>4268</v>
      </c>
      <c r="J210" s="247" t="s">
        <v>3353</v>
      </c>
      <c r="K210" s="288"/>
      <c r="L210" s="246"/>
      <c r="M210" s="246"/>
      <c r="N210" s="246"/>
      <c r="O210" s="251"/>
      <c r="P210" s="251"/>
      <c r="Q210" s="252"/>
    </row>
    <row r="211" spans="1:17" x14ac:dyDescent="0.3">
      <c r="A211" s="254">
        <v>212</v>
      </c>
      <c r="B211" s="254"/>
      <c r="C211" s="248"/>
      <c r="D211" s="248" t="s">
        <v>4269</v>
      </c>
      <c r="E211" s="248" t="s">
        <v>3336</v>
      </c>
      <c r="F211" s="248" t="s">
        <v>4270</v>
      </c>
      <c r="G211" s="248" t="s">
        <v>4260</v>
      </c>
      <c r="H211" s="248" t="s">
        <v>4271</v>
      </c>
      <c r="I211" s="248" t="s">
        <v>4272</v>
      </c>
      <c r="J211" s="248"/>
      <c r="K211" s="248"/>
      <c r="L211" s="253"/>
      <c r="M211" s="253"/>
      <c r="N211" s="253"/>
      <c r="O211" s="248" t="s">
        <v>4273</v>
      </c>
      <c r="P211" s="248"/>
      <c r="Q211" s="252"/>
    </row>
    <row r="212" spans="1:17" x14ac:dyDescent="0.3">
      <c r="A212" s="254">
        <v>213</v>
      </c>
      <c r="B212" s="254"/>
      <c r="C212" s="254"/>
      <c r="D212" s="248" t="s">
        <v>4274</v>
      </c>
      <c r="E212" s="248" t="s">
        <v>3336</v>
      </c>
      <c r="F212" s="248" t="s">
        <v>4275</v>
      </c>
      <c r="G212" s="248" t="s">
        <v>4276</v>
      </c>
      <c r="H212" s="248" t="s">
        <v>4277</v>
      </c>
      <c r="I212" s="248" t="s">
        <v>3601</v>
      </c>
      <c r="J212" s="248" t="s">
        <v>3353</v>
      </c>
      <c r="K212" s="248">
        <v>6155</v>
      </c>
      <c r="L212" s="253">
        <v>94570881</v>
      </c>
      <c r="M212" s="253"/>
      <c r="N212" s="253"/>
      <c r="O212" s="251" t="s">
        <v>4278</v>
      </c>
      <c r="P212" s="255" t="s">
        <v>4279</v>
      </c>
      <c r="Q212" s="238"/>
    </row>
    <row r="213" spans="1:17" x14ac:dyDescent="0.3">
      <c r="A213" s="254">
        <v>214</v>
      </c>
      <c r="B213" s="246"/>
      <c r="C213" s="254"/>
      <c r="D213" s="248" t="s">
        <v>3360</v>
      </c>
      <c r="E213" s="248" t="s">
        <v>3336</v>
      </c>
      <c r="F213" s="248" t="s">
        <v>4280</v>
      </c>
      <c r="G213" s="248" t="s">
        <v>4276</v>
      </c>
      <c r="H213" s="248" t="s">
        <v>4281</v>
      </c>
      <c r="I213" s="248" t="s">
        <v>4282</v>
      </c>
      <c r="J213" s="248" t="s">
        <v>3353</v>
      </c>
      <c r="K213" s="248">
        <v>6101</v>
      </c>
      <c r="L213" s="253"/>
      <c r="M213" s="253"/>
      <c r="N213" s="253"/>
      <c r="O213" s="248" t="s">
        <v>4283</v>
      </c>
      <c r="P213" s="251"/>
      <c r="Q213" s="303"/>
    </row>
    <row r="214" spans="1:17" x14ac:dyDescent="0.3">
      <c r="A214" s="254">
        <v>215</v>
      </c>
      <c r="B214" s="246"/>
      <c r="C214" s="254"/>
      <c r="D214" s="248" t="s">
        <v>4284</v>
      </c>
      <c r="E214" s="248" t="s">
        <v>3336</v>
      </c>
      <c r="F214" s="248"/>
      <c r="G214" s="248" t="s">
        <v>4276</v>
      </c>
      <c r="H214" s="248" t="s">
        <v>4285</v>
      </c>
      <c r="I214" s="248" t="s">
        <v>4286</v>
      </c>
      <c r="J214" s="248" t="s">
        <v>3353</v>
      </c>
      <c r="K214" s="248">
        <v>6112</v>
      </c>
      <c r="L214" s="253"/>
      <c r="M214" s="253"/>
      <c r="N214" s="253"/>
      <c r="O214" s="255" t="s">
        <v>4287</v>
      </c>
      <c r="P214" s="251"/>
      <c r="Q214" s="238"/>
    </row>
    <row r="215" spans="1:17" x14ac:dyDescent="0.3">
      <c r="A215" s="254">
        <v>216</v>
      </c>
      <c r="B215" s="254"/>
      <c r="C215" s="254"/>
      <c r="D215" s="248" t="s">
        <v>4206</v>
      </c>
      <c r="E215" s="248" t="s">
        <v>3336</v>
      </c>
      <c r="F215" s="248" t="s">
        <v>4288</v>
      </c>
      <c r="G215" s="248" t="s">
        <v>4276</v>
      </c>
      <c r="H215" s="248" t="s">
        <v>4289</v>
      </c>
      <c r="I215" s="248" t="s">
        <v>3400</v>
      </c>
      <c r="J215" s="248" t="s">
        <v>3353</v>
      </c>
      <c r="K215" s="248">
        <v>6149</v>
      </c>
      <c r="L215" s="253">
        <v>93323751</v>
      </c>
      <c r="M215" s="253"/>
      <c r="N215" s="253"/>
      <c r="O215" s="251" t="s">
        <v>4290</v>
      </c>
      <c r="P215" s="251"/>
      <c r="Q215" s="238"/>
    </row>
    <row r="216" spans="1:17" x14ac:dyDescent="0.3">
      <c r="A216" s="254">
        <v>217</v>
      </c>
      <c r="B216" s="256" t="s">
        <v>97</v>
      </c>
      <c r="C216" s="256" t="s">
        <v>3376</v>
      </c>
      <c r="D216" s="257" t="s">
        <v>3750</v>
      </c>
      <c r="E216" s="248" t="s">
        <v>3336</v>
      </c>
      <c r="F216" s="257" t="s">
        <v>3393</v>
      </c>
      <c r="G216" s="257" t="s">
        <v>4276</v>
      </c>
      <c r="H216" s="257" t="s">
        <v>4291</v>
      </c>
      <c r="I216" s="257" t="s">
        <v>3363</v>
      </c>
      <c r="J216" s="257" t="s">
        <v>3353</v>
      </c>
      <c r="K216" s="257">
        <v>6112</v>
      </c>
      <c r="L216" s="323">
        <v>93972870</v>
      </c>
      <c r="M216" s="323">
        <v>410043842</v>
      </c>
      <c r="N216" s="323">
        <v>431579619</v>
      </c>
      <c r="O216" s="323" t="s">
        <v>4292</v>
      </c>
      <c r="P216" s="323" t="s">
        <v>4293</v>
      </c>
      <c r="Q216" s="261"/>
    </row>
    <row r="217" spans="1:17" x14ac:dyDescent="0.3">
      <c r="A217" s="254">
        <v>218</v>
      </c>
      <c r="B217" s="254"/>
      <c r="C217" s="254"/>
      <c r="D217" s="248" t="s">
        <v>4294</v>
      </c>
      <c r="E217" s="248" t="s">
        <v>3336</v>
      </c>
      <c r="F217" s="248"/>
      <c r="G217" s="248" t="s">
        <v>4276</v>
      </c>
      <c r="H217" s="248"/>
      <c r="I217" s="248"/>
      <c r="J217" s="248"/>
      <c r="K217" s="248"/>
      <c r="L217" s="253"/>
      <c r="M217" s="253"/>
      <c r="N217" s="253"/>
      <c r="O217" s="251"/>
      <c r="P217" s="251"/>
      <c r="Q217" s="238"/>
    </row>
    <row r="218" spans="1:17" x14ac:dyDescent="0.3">
      <c r="A218" s="254">
        <v>219</v>
      </c>
      <c r="B218" s="254"/>
      <c r="C218" s="254"/>
      <c r="D218" s="248" t="s">
        <v>4295</v>
      </c>
      <c r="E218" s="248" t="s">
        <v>3336</v>
      </c>
      <c r="F218" s="248"/>
      <c r="G218" s="248" t="s">
        <v>4276</v>
      </c>
      <c r="H218" s="248" t="s">
        <v>4296</v>
      </c>
      <c r="I218" s="248" t="s">
        <v>3529</v>
      </c>
      <c r="J218" s="248" t="s">
        <v>3353</v>
      </c>
      <c r="K218" s="248">
        <v>6148</v>
      </c>
      <c r="L218" s="253" t="s">
        <v>4297</v>
      </c>
      <c r="M218" s="253"/>
      <c r="N218" s="253"/>
      <c r="O218" s="251" t="s">
        <v>4298</v>
      </c>
      <c r="P218" s="251"/>
      <c r="Q218" s="252"/>
    </row>
    <row r="219" spans="1:17" x14ac:dyDescent="0.3">
      <c r="A219" s="254">
        <v>220</v>
      </c>
      <c r="B219" s="254"/>
      <c r="C219" s="248"/>
      <c r="D219" s="248" t="s">
        <v>4299</v>
      </c>
      <c r="E219" s="248" t="s">
        <v>3336</v>
      </c>
      <c r="F219" s="248"/>
      <c r="G219" s="248" t="s">
        <v>4276</v>
      </c>
      <c r="H219" s="248"/>
      <c r="I219" s="248"/>
      <c r="J219" s="248"/>
      <c r="K219" s="248"/>
      <c r="L219" s="253"/>
      <c r="M219" s="253"/>
      <c r="N219" s="253"/>
      <c r="O219" s="274" t="s">
        <v>4283</v>
      </c>
      <c r="P219" s="248"/>
      <c r="Q219" s="304"/>
    </row>
    <row r="220" spans="1:17" x14ac:dyDescent="0.3">
      <c r="A220" s="254">
        <v>221</v>
      </c>
      <c r="B220" s="254"/>
      <c r="C220" s="248"/>
      <c r="D220" s="248" t="s">
        <v>4300</v>
      </c>
      <c r="E220" s="248" t="s">
        <v>3336</v>
      </c>
      <c r="F220" s="248" t="s">
        <v>4301</v>
      </c>
      <c r="G220" s="248" t="s">
        <v>4276</v>
      </c>
      <c r="H220" s="248" t="s">
        <v>4302</v>
      </c>
      <c r="I220" s="248" t="s">
        <v>3529</v>
      </c>
      <c r="J220" s="267" t="s">
        <v>3353</v>
      </c>
      <c r="K220" s="248">
        <v>6148</v>
      </c>
      <c r="L220" s="253" t="s">
        <v>4303</v>
      </c>
      <c r="M220" s="264"/>
      <c r="N220" s="264"/>
      <c r="O220" s="305" t="s">
        <v>4304</v>
      </c>
      <c r="P220" s="276" t="s">
        <v>4305</v>
      </c>
      <c r="Q220" s="304"/>
    </row>
    <row r="221" spans="1:17" x14ac:dyDescent="0.3">
      <c r="A221" s="254">
        <v>222</v>
      </c>
      <c r="B221" s="246"/>
      <c r="C221" s="254"/>
      <c r="D221" s="248" t="s">
        <v>4206</v>
      </c>
      <c r="E221" s="248" t="s">
        <v>3336</v>
      </c>
      <c r="F221" s="248" t="s">
        <v>4306</v>
      </c>
      <c r="G221" s="267" t="s">
        <v>4307</v>
      </c>
      <c r="H221" s="248" t="s">
        <v>4308</v>
      </c>
      <c r="I221" s="248" t="s">
        <v>3542</v>
      </c>
      <c r="J221" s="248" t="s">
        <v>3353</v>
      </c>
      <c r="K221" s="248">
        <v>6150</v>
      </c>
      <c r="L221" s="253">
        <v>93326885</v>
      </c>
      <c r="M221" s="253"/>
      <c r="N221" s="253"/>
      <c r="O221" s="251" t="s">
        <v>4309</v>
      </c>
      <c r="P221" s="251"/>
      <c r="Q221" s="238"/>
    </row>
    <row r="222" spans="1:17" x14ac:dyDescent="0.3">
      <c r="A222" s="254">
        <v>223</v>
      </c>
      <c r="B222" s="246"/>
      <c r="C222" s="254"/>
      <c r="D222" s="248" t="s">
        <v>4310</v>
      </c>
      <c r="E222" s="248" t="s">
        <v>3336</v>
      </c>
      <c r="F222" s="248" t="s">
        <v>4311</v>
      </c>
      <c r="G222" s="248" t="s">
        <v>4312</v>
      </c>
      <c r="H222" s="248" t="s">
        <v>4313</v>
      </c>
      <c r="I222" s="248" t="s">
        <v>3601</v>
      </c>
      <c r="J222" s="248" t="s">
        <v>3353</v>
      </c>
      <c r="K222" s="248">
        <v>6155</v>
      </c>
      <c r="L222" s="253"/>
      <c r="M222" s="253"/>
      <c r="N222" s="253"/>
      <c r="O222" s="255" t="s">
        <v>4314</v>
      </c>
      <c r="P222" s="251"/>
      <c r="Q222" s="238"/>
    </row>
    <row r="223" spans="1:17" x14ac:dyDescent="0.3">
      <c r="A223" s="254">
        <v>224</v>
      </c>
      <c r="B223" s="254"/>
      <c r="C223" s="254"/>
      <c r="D223" s="248" t="s">
        <v>4315</v>
      </c>
      <c r="E223" s="248" t="s">
        <v>3336</v>
      </c>
      <c r="F223" s="248" t="s">
        <v>4316</v>
      </c>
      <c r="G223" s="248" t="s">
        <v>4317</v>
      </c>
      <c r="H223" s="248" t="s">
        <v>4318</v>
      </c>
      <c r="I223" s="248" t="s">
        <v>3529</v>
      </c>
      <c r="J223" s="248" t="s">
        <v>3353</v>
      </c>
      <c r="K223" s="248">
        <v>6148</v>
      </c>
      <c r="L223" s="253" t="s">
        <v>4319</v>
      </c>
      <c r="M223" s="253"/>
      <c r="N223" s="253"/>
      <c r="O223" s="255" t="s">
        <v>4320</v>
      </c>
      <c r="P223" s="251"/>
      <c r="Q223" s="238"/>
    </row>
    <row r="224" spans="1:17" x14ac:dyDescent="0.3">
      <c r="A224" s="254">
        <v>225</v>
      </c>
      <c r="B224" s="256" t="s">
        <v>4321</v>
      </c>
      <c r="C224" s="256" t="s">
        <v>3376</v>
      </c>
      <c r="D224" s="257" t="s">
        <v>4322</v>
      </c>
      <c r="E224" s="248" t="s">
        <v>3336</v>
      </c>
      <c r="F224" s="257" t="s">
        <v>4323</v>
      </c>
      <c r="G224" s="257" t="s">
        <v>4324</v>
      </c>
      <c r="H224" s="257" t="s">
        <v>4325</v>
      </c>
      <c r="I224" s="257" t="s">
        <v>4326</v>
      </c>
      <c r="J224" s="257" t="s">
        <v>3468</v>
      </c>
      <c r="K224" s="257">
        <v>6104</v>
      </c>
      <c r="L224" s="323">
        <v>92777702</v>
      </c>
      <c r="M224" s="323">
        <v>410607594</v>
      </c>
      <c r="N224" s="323">
        <v>404995004</v>
      </c>
      <c r="O224" s="323" t="s">
        <v>4327</v>
      </c>
      <c r="P224" s="323" t="s">
        <v>4328</v>
      </c>
      <c r="Q224" s="261">
        <v>22</v>
      </c>
    </row>
    <row r="225" spans="1:17" x14ac:dyDescent="0.3">
      <c r="A225" s="254">
        <v>226</v>
      </c>
      <c r="B225" s="254"/>
      <c r="C225" s="254"/>
      <c r="D225" s="247" t="s">
        <v>4329</v>
      </c>
      <c r="E225" s="248" t="s">
        <v>3336</v>
      </c>
      <c r="F225" s="247" t="s">
        <v>4330</v>
      </c>
      <c r="G225" s="247" t="s">
        <v>4331</v>
      </c>
      <c r="H225" s="249" t="s">
        <v>4332</v>
      </c>
      <c r="I225" s="247" t="s">
        <v>3363</v>
      </c>
      <c r="J225" s="248" t="s">
        <v>3353</v>
      </c>
      <c r="K225" s="248">
        <v>6112</v>
      </c>
      <c r="L225" s="246"/>
      <c r="M225" s="246"/>
      <c r="N225" s="246"/>
      <c r="O225" s="251" t="s">
        <v>4333</v>
      </c>
      <c r="P225" s="251" t="s">
        <v>4334</v>
      </c>
      <c r="Q225" s="238"/>
    </row>
    <row r="226" spans="1:17" x14ac:dyDescent="0.3">
      <c r="A226" s="254">
        <v>227</v>
      </c>
      <c r="B226" s="254"/>
      <c r="C226" s="248"/>
      <c r="D226" s="248" t="s">
        <v>4335</v>
      </c>
      <c r="E226" s="248" t="s">
        <v>3336</v>
      </c>
      <c r="F226" s="248" t="s">
        <v>4336</v>
      </c>
      <c r="G226" s="248" t="s">
        <v>4337</v>
      </c>
      <c r="H226" s="248" t="s">
        <v>4338</v>
      </c>
      <c r="I226" s="248" t="s">
        <v>3601</v>
      </c>
      <c r="J226" s="248" t="s">
        <v>3353</v>
      </c>
      <c r="K226" s="248">
        <v>6155</v>
      </c>
      <c r="L226" s="253" t="s">
        <v>4339</v>
      </c>
      <c r="M226" s="253"/>
      <c r="N226" s="253"/>
      <c r="O226" s="274"/>
      <c r="P226" s="274" t="s">
        <v>4340</v>
      </c>
      <c r="Q226" s="238"/>
    </row>
    <row r="227" spans="1:17" x14ac:dyDescent="0.3">
      <c r="A227" s="254">
        <v>228</v>
      </c>
      <c r="B227" s="254"/>
      <c r="C227" s="254"/>
      <c r="D227" s="248" t="s">
        <v>3445</v>
      </c>
      <c r="E227" s="248" t="s">
        <v>3336</v>
      </c>
      <c r="F227" s="248" t="s">
        <v>4341</v>
      </c>
      <c r="G227" s="267" t="s">
        <v>4342</v>
      </c>
      <c r="H227" s="248" t="s">
        <v>4343</v>
      </c>
      <c r="I227" s="248" t="s">
        <v>3358</v>
      </c>
      <c r="J227" s="248" t="s">
        <v>3353</v>
      </c>
      <c r="K227" s="248">
        <v>6155</v>
      </c>
      <c r="L227" s="253">
        <v>94554760</v>
      </c>
      <c r="M227" s="253"/>
      <c r="N227" s="253"/>
      <c r="O227" s="251" t="s">
        <v>4344</v>
      </c>
      <c r="P227" s="251" t="s">
        <v>4345</v>
      </c>
      <c r="Q227" s="252"/>
    </row>
    <row r="228" spans="1:17" x14ac:dyDescent="0.3">
      <c r="A228" s="254">
        <v>229</v>
      </c>
      <c r="B228" s="246"/>
      <c r="C228" s="246"/>
      <c r="D228" s="247" t="s">
        <v>4346</v>
      </c>
      <c r="E228" s="248" t="s">
        <v>3336</v>
      </c>
      <c r="F228" s="247"/>
      <c r="G228" s="247" t="s">
        <v>4347</v>
      </c>
      <c r="H228" s="247" t="s">
        <v>4348</v>
      </c>
      <c r="I228" s="247" t="s">
        <v>4349</v>
      </c>
      <c r="J228" s="247" t="s">
        <v>3353</v>
      </c>
      <c r="K228" s="247">
        <v>6153</v>
      </c>
      <c r="L228" s="246">
        <v>93152398</v>
      </c>
      <c r="M228" s="306"/>
      <c r="N228" s="306"/>
      <c r="O228" s="307" t="s">
        <v>4350</v>
      </c>
      <c r="P228" s="307"/>
      <c r="Q228" s="252"/>
    </row>
    <row r="229" spans="1:17" x14ac:dyDescent="0.3">
      <c r="A229" s="254">
        <v>230</v>
      </c>
      <c r="B229" s="256" t="s">
        <v>398</v>
      </c>
      <c r="C229" s="256" t="s">
        <v>3376</v>
      </c>
      <c r="D229" s="257" t="s">
        <v>3531</v>
      </c>
      <c r="E229" s="248" t="s">
        <v>3336</v>
      </c>
      <c r="F229" s="257" t="s">
        <v>3746</v>
      </c>
      <c r="G229" s="257" t="s">
        <v>4351</v>
      </c>
      <c r="H229" s="257" t="s">
        <v>4352</v>
      </c>
      <c r="I229" s="257" t="s">
        <v>3613</v>
      </c>
      <c r="J229" s="257" t="s">
        <v>3353</v>
      </c>
      <c r="K229" s="257">
        <v>6163</v>
      </c>
      <c r="L229" s="323"/>
      <c r="M229" s="323">
        <v>426189210</v>
      </c>
      <c r="N229" s="323">
        <v>415456529</v>
      </c>
      <c r="O229" s="323" t="s">
        <v>4353</v>
      </c>
      <c r="P229" s="323" t="s">
        <v>4354</v>
      </c>
      <c r="Q229" s="261"/>
    </row>
    <row r="230" spans="1:17" x14ac:dyDescent="0.3">
      <c r="A230" s="254">
        <v>231</v>
      </c>
      <c r="B230" s="246"/>
      <c r="C230" s="254"/>
      <c r="D230" s="248" t="s">
        <v>4192</v>
      </c>
      <c r="E230" s="248" t="s">
        <v>3336</v>
      </c>
      <c r="F230" s="248" t="s">
        <v>3580</v>
      </c>
      <c r="G230" s="248" t="s">
        <v>4355</v>
      </c>
      <c r="H230" s="248" t="s">
        <v>4356</v>
      </c>
      <c r="I230" s="248" t="s">
        <v>3529</v>
      </c>
      <c r="J230" s="248" t="s">
        <v>3353</v>
      </c>
      <c r="K230" s="248">
        <v>6148</v>
      </c>
      <c r="L230" s="253">
        <v>94571463</v>
      </c>
      <c r="M230" s="253"/>
      <c r="N230" s="253"/>
      <c r="O230" s="251" t="s">
        <v>4357</v>
      </c>
      <c r="P230" s="251" t="s">
        <v>4358</v>
      </c>
      <c r="Q230" s="252"/>
    </row>
    <row r="231" spans="1:17" x14ac:dyDescent="0.3">
      <c r="A231" s="254">
        <v>232</v>
      </c>
      <c r="B231" s="254"/>
      <c r="C231" s="248"/>
      <c r="D231" s="248" t="s">
        <v>4107</v>
      </c>
      <c r="E231" s="248" t="s">
        <v>3336</v>
      </c>
      <c r="F231" s="248" t="s">
        <v>4359</v>
      </c>
      <c r="G231" s="248" t="s">
        <v>4360</v>
      </c>
      <c r="H231" s="248" t="s">
        <v>4361</v>
      </c>
      <c r="I231" s="248" t="s">
        <v>4362</v>
      </c>
      <c r="J231" s="248" t="s">
        <v>3353</v>
      </c>
      <c r="K231" s="248">
        <v>6112</v>
      </c>
      <c r="L231" s="253"/>
      <c r="M231" s="253"/>
      <c r="N231" s="253"/>
      <c r="O231" s="276" t="s">
        <v>4363</v>
      </c>
      <c r="P231" s="276" t="s">
        <v>4364</v>
      </c>
      <c r="Q231" s="238"/>
    </row>
    <row r="232" spans="1:17" x14ac:dyDescent="0.3">
      <c r="A232" s="254">
        <v>233</v>
      </c>
      <c r="B232" s="246"/>
      <c r="C232" s="254"/>
      <c r="D232" s="248" t="s">
        <v>3985</v>
      </c>
      <c r="E232" s="248" t="s">
        <v>3336</v>
      </c>
      <c r="F232" s="248" t="s">
        <v>3828</v>
      </c>
      <c r="G232" s="248" t="s">
        <v>4365</v>
      </c>
      <c r="H232" s="248" t="s">
        <v>4366</v>
      </c>
      <c r="I232" s="248" t="s">
        <v>3518</v>
      </c>
      <c r="J232" s="248" t="s">
        <v>3353</v>
      </c>
      <c r="K232" s="248">
        <v>6150</v>
      </c>
      <c r="L232" s="253">
        <v>93327225</v>
      </c>
      <c r="M232" s="253"/>
      <c r="N232" s="253"/>
      <c r="O232" s="251" t="s">
        <v>4367</v>
      </c>
      <c r="P232" s="247"/>
      <c r="Q232" s="238"/>
    </row>
    <row r="233" spans="1:17" x14ac:dyDescent="0.3">
      <c r="A233" s="254">
        <v>234</v>
      </c>
      <c r="B233" s="254"/>
      <c r="C233" s="254"/>
      <c r="D233" s="248" t="s">
        <v>3360</v>
      </c>
      <c r="E233" s="248" t="s">
        <v>3336</v>
      </c>
      <c r="F233" s="248" t="s">
        <v>4368</v>
      </c>
      <c r="G233" s="248" t="s">
        <v>4369</v>
      </c>
      <c r="H233" s="248"/>
      <c r="I233" s="248"/>
      <c r="J233" s="248"/>
      <c r="K233" s="248"/>
      <c r="L233" s="253"/>
      <c r="M233" s="253"/>
      <c r="N233" s="253"/>
      <c r="O233" s="251"/>
      <c r="P233" s="251"/>
      <c r="Q233" s="238"/>
    </row>
    <row r="234" spans="1:17" x14ac:dyDescent="0.3">
      <c r="A234" s="254">
        <v>235</v>
      </c>
      <c r="B234" s="254"/>
      <c r="C234" s="254"/>
      <c r="D234" s="248" t="s">
        <v>4370</v>
      </c>
      <c r="E234" s="248" t="s">
        <v>3336</v>
      </c>
      <c r="F234" s="248" t="s">
        <v>4371</v>
      </c>
      <c r="G234" s="248" t="s">
        <v>4369</v>
      </c>
      <c r="H234" s="248" t="s">
        <v>4372</v>
      </c>
      <c r="I234" s="248" t="s">
        <v>3809</v>
      </c>
      <c r="J234" s="248" t="s">
        <v>3353</v>
      </c>
      <c r="K234" s="248">
        <v>6148</v>
      </c>
      <c r="L234" s="253"/>
      <c r="M234" s="253"/>
      <c r="N234" s="253"/>
      <c r="O234" s="251" t="s">
        <v>4373</v>
      </c>
      <c r="P234" s="251" t="s">
        <v>4374</v>
      </c>
      <c r="Q234" s="238"/>
    </row>
    <row r="235" spans="1:17" x14ac:dyDescent="0.3">
      <c r="A235" s="254">
        <v>236</v>
      </c>
      <c r="B235" s="269" t="s">
        <v>1567</v>
      </c>
      <c r="C235" s="269" t="s">
        <v>3376</v>
      </c>
      <c r="D235" s="258" t="s">
        <v>4375</v>
      </c>
      <c r="E235" s="248" t="s">
        <v>3336</v>
      </c>
      <c r="F235" s="258" t="s">
        <v>4376</v>
      </c>
      <c r="G235" s="258" t="s">
        <v>4369</v>
      </c>
      <c r="H235" s="258" t="s">
        <v>4377</v>
      </c>
      <c r="I235" s="258" t="s">
        <v>3458</v>
      </c>
      <c r="J235" s="258" t="s">
        <v>3468</v>
      </c>
      <c r="K235" s="258">
        <v>6112</v>
      </c>
      <c r="L235" s="269">
        <v>861418685</v>
      </c>
      <c r="M235" s="326">
        <v>430864199</v>
      </c>
      <c r="N235" s="326">
        <v>488145620</v>
      </c>
      <c r="O235" s="318" t="s">
        <v>4378</v>
      </c>
      <c r="P235" s="318" t="s">
        <v>4379</v>
      </c>
      <c r="Q235" s="333">
        <v>25</v>
      </c>
    </row>
    <row r="236" spans="1:17" x14ac:dyDescent="0.3">
      <c r="A236" s="254">
        <v>237</v>
      </c>
      <c r="B236" s="254"/>
      <c r="C236" s="248"/>
      <c r="D236" s="248" t="s">
        <v>4380</v>
      </c>
      <c r="E236" s="248" t="s">
        <v>3336</v>
      </c>
      <c r="F236" s="248" t="s">
        <v>4381</v>
      </c>
      <c r="G236" s="248" t="s">
        <v>4382</v>
      </c>
      <c r="H236" s="248"/>
      <c r="I236" s="248"/>
      <c r="J236" s="248"/>
      <c r="K236" s="248"/>
      <c r="L236" s="253"/>
      <c r="M236" s="253"/>
      <c r="N236" s="253"/>
      <c r="O236" s="248" t="s">
        <v>4383</v>
      </c>
      <c r="P236" s="248"/>
      <c r="Q236" s="240"/>
    </row>
    <row r="237" spans="1:17" x14ac:dyDescent="0.3">
      <c r="A237" s="254">
        <v>238</v>
      </c>
      <c r="B237" s="246"/>
      <c r="C237" s="254"/>
      <c r="D237" s="248" t="s">
        <v>4384</v>
      </c>
      <c r="E237" s="248" t="s">
        <v>3336</v>
      </c>
      <c r="F237" s="248" t="s">
        <v>4385</v>
      </c>
      <c r="G237" s="248" t="s">
        <v>4386</v>
      </c>
      <c r="H237" s="248" t="s">
        <v>4387</v>
      </c>
      <c r="I237" s="248" t="s">
        <v>4388</v>
      </c>
      <c r="J237" s="248" t="s">
        <v>3353</v>
      </c>
      <c r="K237" s="248">
        <v>6164</v>
      </c>
      <c r="L237" s="253"/>
      <c r="M237" s="253"/>
      <c r="N237" s="253"/>
      <c r="O237" s="251" t="s">
        <v>4389</v>
      </c>
      <c r="P237" s="247"/>
      <c r="Q237" s="240"/>
    </row>
    <row r="238" spans="1:17" x14ac:dyDescent="0.3">
      <c r="A238" s="254">
        <v>239</v>
      </c>
      <c r="B238" s="246"/>
      <c r="C238" s="254"/>
      <c r="D238" s="248" t="s">
        <v>4390</v>
      </c>
      <c r="E238" s="248" t="s">
        <v>3336</v>
      </c>
      <c r="F238" s="248"/>
      <c r="G238" s="248" t="s">
        <v>4391</v>
      </c>
      <c r="H238" s="248"/>
      <c r="I238" s="248"/>
      <c r="J238" s="248"/>
      <c r="K238" s="248"/>
      <c r="L238" s="253"/>
      <c r="M238" s="253"/>
      <c r="N238" s="253"/>
      <c r="O238" s="251"/>
      <c r="P238" s="247"/>
      <c r="Q238" s="252"/>
    </row>
    <row r="239" spans="1:17" x14ac:dyDescent="0.3">
      <c r="A239" s="254">
        <v>240</v>
      </c>
      <c r="B239" s="254"/>
      <c r="C239" s="254"/>
      <c r="D239" s="248" t="s">
        <v>3756</v>
      </c>
      <c r="E239" s="248" t="s">
        <v>3336</v>
      </c>
      <c r="F239" s="248" t="s">
        <v>4392</v>
      </c>
      <c r="G239" s="248" t="s">
        <v>4393</v>
      </c>
      <c r="H239" s="248" t="s">
        <v>4394</v>
      </c>
      <c r="I239" s="248" t="s">
        <v>4395</v>
      </c>
      <c r="J239" s="248" t="s">
        <v>3353</v>
      </c>
      <c r="K239" s="248">
        <v>6100</v>
      </c>
      <c r="L239" s="253" t="s">
        <v>4396</v>
      </c>
      <c r="M239" s="253"/>
      <c r="N239" s="253"/>
      <c r="O239" s="255" t="s">
        <v>4397</v>
      </c>
      <c r="P239" s="251"/>
      <c r="Q239" s="240"/>
    </row>
    <row r="240" spans="1:17" x14ac:dyDescent="0.3">
      <c r="A240" s="254">
        <v>241</v>
      </c>
      <c r="B240" s="269" t="s">
        <v>1546</v>
      </c>
      <c r="C240" s="269" t="s">
        <v>3376</v>
      </c>
      <c r="D240" s="258" t="s">
        <v>4398</v>
      </c>
      <c r="E240" s="248" t="s">
        <v>3336</v>
      </c>
      <c r="F240" s="258" t="s">
        <v>4399</v>
      </c>
      <c r="G240" s="258" t="s">
        <v>4400</v>
      </c>
      <c r="H240" s="258" t="s">
        <v>4401</v>
      </c>
      <c r="I240" s="258" t="s">
        <v>4130</v>
      </c>
      <c r="J240" s="258"/>
      <c r="K240" s="258">
        <v>6164</v>
      </c>
      <c r="L240" s="269"/>
      <c r="M240" s="326">
        <v>433120846</v>
      </c>
      <c r="N240" s="326">
        <v>425408087</v>
      </c>
      <c r="O240" s="318" t="s">
        <v>4402</v>
      </c>
      <c r="P240" s="318" t="s">
        <v>4403</v>
      </c>
      <c r="Q240" s="333"/>
    </row>
    <row r="241" spans="1:17" x14ac:dyDescent="0.3">
      <c r="A241" s="254">
        <v>242</v>
      </c>
      <c r="B241" s="254"/>
      <c r="C241" s="254"/>
      <c r="D241" s="248" t="s">
        <v>4404</v>
      </c>
      <c r="E241" s="248" t="s">
        <v>3336</v>
      </c>
      <c r="F241" s="248"/>
      <c r="G241" s="248" t="s">
        <v>4405</v>
      </c>
      <c r="H241" s="248" t="s">
        <v>4406</v>
      </c>
      <c r="I241" s="248" t="s">
        <v>4407</v>
      </c>
      <c r="J241" s="248" t="s">
        <v>3353</v>
      </c>
      <c r="K241" s="248">
        <v>6024</v>
      </c>
      <c r="L241" s="253" t="s">
        <v>4408</v>
      </c>
      <c r="M241" s="253"/>
      <c r="N241" s="253"/>
      <c r="O241" s="251" t="s">
        <v>4409</v>
      </c>
      <c r="P241" s="251"/>
      <c r="Q241" s="240"/>
    </row>
    <row r="242" spans="1:17" x14ac:dyDescent="0.3">
      <c r="A242" s="254">
        <v>243</v>
      </c>
      <c r="B242" s="269" t="s">
        <v>1591</v>
      </c>
      <c r="C242" s="269" t="s">
        <v>3376</v>
      </c>
      <c r="D242" s="258" t="s">
        <v>4410</v>
      </c>
      <c r="E242" s="248" t="s">
        <v>3336</v>
      </c>
      <c r="F242" s="258" t="s">
        <v>3979</v>
      </c>
      <c r="G242" s="258" t="s">
        <v>4411</v>
      </c>
      <c r="H242" s="258" t="s">
        <v>4412</v>
      </c>
      <c r="I242" s="258" t="s">
        <v>4388</v>
      </c>
      <c r="J242" s="258" t="s">
        <v>3353</v>
      </c>
      <c r="K242" s="258">
        <v>6164</v>
      </c>
      <c r="L242" s="269">
        <v>94146061</v>
      </c>
      <c r="M242" s="326">
        <v>438916440</v>
      </c>
      <c r="N242" s="326">
        <v>433984884</v>
      </c>
      <c r="O242" s="318" t="s">
        <v>4413</v>
      </c>
      <c r="P242" s="318" t="s">
        <v>4414</v>
      </c>
      <c r="Q242" s="333"/>
    </row>
    <row r="243" spans="1:17" x14ac:dyDescent="0.3">
      <c r="A243" s="254">
        <v>244</v>
      </c>
      <c r="B243" s="246"/>
      <c r="C243" s="254"/>
      <c r="D243" s="248" t="s">
        <v>4415</v>
      </c>
      <c r="E243" s="248" t="s">
        <v>3336</v>
      </c>
      <c r="F243" s="248" t="s">
        <v>4416</v>
      </c>
      <c r="G243" s="248" t="s">
        <v>4411</v>
      </c>
      <c r="H243" s="248" t="s">
        <v>4417</v>
      </c>
      <c r="I243" s="248" t="s">
        <v>3506</v>
      </c>
      <c r="J243" s="248" t="s">
        <v>3353</v>
      </c>
      <c r="K243" s="248">
        <v>6155</v>
      </c>
      <c r="L243" s="253" t="s">
        <v>4418</v>
      </c>
      <c r="M243" s="253"/>
      <c r="N243" s="253"/>
      <c r="O243" s="251" t="s">
        <v>4419</v>
      </c>
      <c r="P243" s="247"/>
      <c r="Q243" s="240"/>
    </row>
    <row r="244" spans="1:17" x14ac:dyDescent="0.3">
      <c r="A244" s="254">
        <v>245</v>
      </c>
      <c r="B244" s="246"/>
      <c r="C244" s="254"/>
      <c r="D244" s="248" t="s">
        <v>3463</v>
      </c>
      <c r="E244" s="248" t="s">
        <v>3336</v>
      </c>
      <c r="F244" s="248"/>
      <c r="G244" s="248" t="s">
        <v>4420</v>
      </c>
      <c r="H244" s="248" t="s">
        <v>4421</v>
      </c>
      <c r="I244" s="248" t="s">
        <v>3542</v>
      </c>
      <c r="J244" s="248" t="s">
        <v>3353</v>
      </c>
      <c r="K244" s="248">
        <v>6150</v>
      </c>
      <c r="L244" s="253"/>
      <c r="M244" s="253"/>
      <c r="N244" s="253"/>
      <c r="O244" s="251" t="s">
        <v>4422</v>
      </c>
      <c r="P244" s="251"/>
      <c r="Q244" s="240"/>
    </row>
    <row r="245" spans="1:17" x14ac:dyDescent="0.3">
      <c r="A245" s="254">
        <v>246</v>
      </c>
      <c r="B245" s="254"/>
      <c r="C245" s="254"/>
      <c r="D245" s="248" t="s">
        <v>4423</v>
      </c>
      <c r="E245" s="248" t="s">
        <v>3336</v>
      </c>
      <c r="F245" s="248"/>
      <c r="G245" s="248" t="s">
        <v>4424</v>
      </c>
      <c r="H245" s="248" t="s">
        <v>4425</v>
      </c>
      <c r="I245" s="248" t="s">
        <v>4426</v>
      </c>
      <c r="J245" s="248" t="s">
        <v>3353</v>
      </c>
      <c r="K245" s="248">
        <v>6100</v>
      </c>
      <c r="L245" s="253" t="s">
        <v>4427</v>
      </c>
      <c r="M245" s="253"/>
      <c r="N245" s="253"/>
      <c r="O245" s="251" t="s">
        <v>4428</v>
      </c>
      <c r="P245" s="251" t="s">
        <v>4429</v>
      </c>
      <c r="Q245" s="240"/>
    </row>
    <row r="246" spans="1:17" x14ac:dyDescent="0.3">
      <c r="A246" s="254">
        <v>247</v>
      </c>
      <c r="B246" s="254"/>
      <c r="C246" s="248"/>
      <c r="D246" s="248" t="s">
        <v>4430</v>
      </c>
      <c r="E246" s="248" t="s">
        <v>3336</v>
      </c>
      <c r="F246" s="248" t="s">
        <v>3935</v>
      </c>
      <c r="G246" s="248" t="s">
        <v>4431</v>
      </c>
      <c r="H246" s="248" t="s">
        <v>4432</v>
      </c>
      <c r="I246" s="248" t="s">
        <v>3825</v>
      </c>
      <c r="J246" s="254" t="s">
        <v>3353</v>
      </c>
      <c r="K246" s="248">
        <v>6051</v>
      </c>
      <c r="L246" s="253" t="s">
        <v>4433</v>
      </c>
      <c r="M246" s="253"/>
      <c r="N246" s="253"/>
      <c r="O246" s="274" t="s">
        <v>4434</v>
      </c>
      <c r="P246" s="274" t="s">
        <v>4435</v>
      </c>
      <c r="Q246" s="240"/>
    </row>
    <row r="247" spans="1:17" x14ac:dyDescent="0.3">
      <c r="A247" s="254">
        <v>248</v>
      </c>
      <c r="B247" s="246"/>
      <c r="C247" s="254"/>
      <c r="D247" s="248" t="s">
        <v>4436</v>
      </c>
      <c r="E247" s="248" t="s">
        <v>3336</v>
      </c>
      <c r="F247" s="248" t="s">
        <v>4437</v>
      </c>
      <c r="G247" s="248" t="s">
        <v>4438</v>
      </c>
      <c r="H247" s="248" t="s">
        <v>4439</v>
      </c>
      <c r="I247" s="248" t="s">
        <v>3825</v>
      </c>
      <c r="J247" s="248" t="s">
        <v>3353</v>
      </c>
      <c r="K247" s="248">
        <v>6051</v>
      </c>
      <c r="L247" s="253" t="s">
        <v>4440</v>
      </c>
      <c r="M247" s="253"/>
      <c r="N247" s="253"/>
      <c r="O247" s="255" t="s">
        <v>4441</v>
      </c>
      <c r="P247" s="255" t="s">
        <v>4442</v>
      </c>
      <c r="Q247" s="240"/>
    </row>
    <row r="248" spans="1:17" x14ac:dyDescent="0.3">
      <c r="A248" s="254">
        <v>249</v>
      </c>
      <c r="B248" s="254"/>
      <c r="C248" s="254"/>
      <c r="D248" s="248" t="s">
        <v>4443</v>
      </c>
      <c r="E248" s="248" t="s">
        <v>3336</v>
      </c>
      <c r="F248" s="248"/>
      <c r="G248" s="248" t="s">
        <v>4444</v>
      </c>
      <c r="H248" s="248"/>
      <c r="I248" s="248"/>
      <c r="J248" s="248"/>
      <c r="K248" s="292"/>
      <c r="L248" s="275"/>
      <c r="M248" s="275"/>
      <c r="N248" s="275"/>
      <c r="O248" s="251"/>
      <c r="P248" s="251"/>
      <c r="Q248" s="240"/>
    </row>
    <row r="249" spans="1:17" x14ac:dyDescent="0.3">
      <c r="A249" s="254">
        <v>250</v>
      </c>
      <c r="B249" s="254"/>
      <c r="C249" s="248"/>
      <c r="D249" s="248" t="s">
        <v>4107</v>
      </c>
      <c r="E249" s="248" t="s">
        <v>3336</v>
      </c>
      <c r="F249" s="248" t="s">
        <v>4445</v>
      </c>
      <c r="G249" s="248" t="s">
        <v>4446</v>
      </c>
      <c r="H249" s="248" t="s">
        <v>4447</v>
      </c>
      <c r="I249" s="248" t="s">
        <v>3529</v>
      </c>
      <c r="J249" s="248" t="s">
        <v>3353</v>
      </c>
      <c r="K249" s="248">
        <v>6148</v>
      </c>
      <c r="L249" s="253" t="s">
        <v>4448</v>
      </c>
      <c r="M249" s="253"/>
      <c r="N249" s="253"/>
      <c r="O249" s="248" t="s">
        <v>4449</v>
      </c>
      <c r="P249" s="248"/>
      <c r="Q249" s="252"/>
    </row>
    <row r="250" spans="1:17" x14ac:dyDescent="0.3">
      <c r="A250" s="254">
        <v>251</v>
      </c>
      <c r="B250" s="254"/>
      <c r="C250" s="254"/>
      <c r="D250" s="248" t="s">
        <v>4450</v>
      </c>
      <c r="E250" s="248" t="s">
        <v>3336</v>
      </c>
      <c r="F250" s="248"/>
      <c r="G250" s="248" t="s">
        <v>4451</v>
      </c>
      <c r="H250" s="248"/>
      <c r="I250" s="248"/>
      <c r="J250" s="248"/>
      <c r="K250" s="292"/>
      <c r="L250" s="275" t="s">
        <v>4452</v>
      </c>
      <c r="M250" s="275"/>
      <c r="N250" s="275"/>
      <c r="O250" s="255" t="s">
        <v>4453</v>
      </c>
      <c r="P250" s="251"/>
      <c r="Q250" s="252"/>
    </row>
    <row r="251" spans="1:17" x14ac:dyDescent="0.3">
      <c r="A251" s="254">
        <v>252</v>
      </c>
      <c r="B251" s="246"/>
      <c r="C251" s="246"/>
      <c r="D251" s="248" t="s">
        <v>4454</v>
      </c>
      <c r="E251" s="248" t="s">
        <v>3336</v>
      </c>
      <c r="F251" s="248"/>
      <c r="G251" s="248" t="s">
        <v>4455</v>
      </c>
      <c r="H251" s="247" t="s">
        <v>4456</v>
      </c>
      <c r="I251" s="247" t="s">
        <v>3669</v>
      </c>
      <c r="J251" s="247" t="s">
        <v>3353</v>
      </c>
      <c r="K251" s="288">
        <v>6149</v>
      </c>
      <c r="L251" s="341" t="s">
        <v>4457</v>
      </c>
      <c r="M251" s="341"/>
      <c r="N251" s="341"/>
      <c r="O251" s="255" t="s">
        <v>4458</v>
      </c>
      <c r="P251" s="251"/>
      <c r="Q251" s="252"/>
    </row>
    <row r="252" spans="1:17" x14ac:dyDescent="0.3">
      <c r="A252" s="254">
        <v>253</v>
      </c>
      <c r="B252" s="254"/>
      <c r="C252" s="248"/>
      <c r="D252" s="248" t="s">
        <v>3879</v>
      </c>
      <c r="E252" s="248" t="s">
        <v>3336</v>
      </c>
      <c r="F252" s="248" t="s">
        <v>4459</v>
      </c>
      <c r="G252" s="248" t="s">
        <v>4460</v>
      </c>
      <c r="H252" s="248" t="s">
        <v>4461</v>
      </c>
      <c r="I252" s="248" t="s">
        <v>4462</v>
      </c>
      <c r="J252" s="248"/>
      <c r="K252" s="248">
        <v>6112</v>
      </c>
      <c r="L252" s="253" t="s">
        <v>4463</v>
      </c>
      <c r="M252" s="253"/>
      <c r="N252" s="253"/>
      <c r="O252" s="274" t="s">
        <v>4464</v>
      </c>
      <c r="P252" s="274"/>
      <c r="Q252" s="252"/>
    </row>
    <row r="253" spans="1:17" x14ac:dyDescent="0.3">
      <c r="A253" s="254">
        <v>254</v>
      </c>
      <c r="B253" s="254"/>
      <c r="C253" s="248"/>
      <c r="D253" s="248" t="s">
        <v>4465</v>
      </c>
      <c r="E253" s="248" t="s">
        <v>3336</v>
      </c>
      <c r="F253" s="248" t="s">
        <v>4466</v>
      </c>
      <c r="G253" s="248" t="s">
        <v>4467</v>
      </c>
      <c r="H253" s="248" t="s">
        <v>4468</v>
      </c>
      <c r="I253" s="248" t="s">
        <v>4282</v>
      </c>
      <c r="J253" s="248" t="s">
        <v>3353</v>
      </c>
      <c r="K253" s="248">
        <v>6101</v>
      </c>
      <c r="L253" s="253" t="s">
        <v>4469</v>
      </c>
      <c r="M253" s="253"/>
      <c r="N253" s="253"/>
      <c r="O253" s="274" t="s">
        <v>4470</v>
      </c>
      <c r="P253" s="274" t="s">
        <v>4471</v>
      </c>
      <c r="Q253" s="252"/>
    </row>
    <row r="254" spans="1:17" x14ac:dyDescent="0.3">
      <c r="A254" s="254">
        <v>255</v>
      </c>
      <c r="B254" s="254"/>
      <c r="C254" s="248"/>
      <c r="D254" s="248" t="s">
        <v>4472</v>
      </c>
      <c r="E254" s="248" t="s">
        <v>3336</v>
      </c>
      <c r="F254" s="248" t="s">
        <v>4473</v>
      </c>
      <c r="G254" s="248" t="s">
        <v>4474</v>
      </c>
      <c r="H254" s="248"/>
      <c r="I254" s="248"/>
      <c r="J254" s="248"/>
      <c r="K254" s="248"/>
      <c r="L254" s="253"/>
      <c r="M254" s="253"/>
      <c r="N254" s="253"/>
      <c r="O254" s="248" t="s">
        <v>4475</v>
      </c>
      <c r="P254" s="248"/>
      <c r="Q254" s="252"/>
    </row>
    <row r="255" spans="1:17" x14ac:dyDescent="0.3">
      <c r="A255" s="254">
        <v>256</v>
      </c>
      <c r="B255" s="254"/>
      <c r="C255" s="254"/>
      <c r="D255" s="248" t="s">
        <v>4476</v>
      </c>
      <c r="E255" s="248" t="s">
        <v>3336</v>
      </c>
      <c r="F255" s="248"/>
      <c r="G255" s="248" t="s">
        <v>4477</v>
      </c>
      <c r="H255" s="248"/>
      <c r="I255" s="248"/>
      <c r="J255" s="248"/>
      <c r="K255" s="248"/>
      <c r="L255" s="253"/>
      <c r="M255" s="253"/>
      <c r="N255" s="253"/>
      <c r="O255" s="251"/>
      <c r="P255" s="251"/>
      <c r="Q255" s="252"/>
    </row>
    <row r="256" spans="1:17" ht="15" thickBot="1" x14ac:dyDescent="0.35">
      <c r="A256" s="254">
        <v>257</v>
      </c>
      <c r="B256" s="246"/>
      <c r="C256" s="254"/>
      <c r="D256" s="248" t="s">
        <v>4398</v>
      </c>
      <c r="E256" s="248" t="s">
        <v>3336</v>
      </c>
      <c r="F256" s="248" t="s">
        <v>4478</v>
      </c>
      <c r="G256" s="267" t="s">
        <v>4479</v>
      </c>
      <c r="H256" s="248" t="s">
        <v>4480</v>
      </c>
      <c r="I256" s="248" t="s">
        <v>3944</v>
      </c>
      <c r="J256" s="248" t="s">
        <v>3353</v>
      </c>
      <c r="K256" s="263">
        <v>6148</v>
      </c>
      <c r="L256" s="275" t="s">
        <v>4481</v>
      </c>
      <c r="M256" s="275"/>
      <c r="N256" s="275"/>
      <c r="O256" s="251" t="s">
        <v>4482</v>
      </c>
      <c r="P256" s="274" t="s">
        <v>4483</v>
      </c>
      <c r="Q256" s="252"/>
    </row>
    <row r="257" spans="1:17" ht="15" thickBot="1" x14ac:dyDescent="0.35">
      <c r="A257" s="254">
        <v>258</v>
      </c>
      <c r="B257" s="246"/>
      <c r="C257" s="254"/>
      <c r="D257" s="248" t="s">
        <v>4398</v>
      </c>
      <c r="E257" s="248" t="s">
        <v>3336</v>
      </c>
      <c r="F257" s="248" t="s">
        <v>4484</v>
      </c>
      <c r="G257" s="248" t="s">
        <v>4479</v>
      </c>
      <c r="H257" s="268" t="s">
        <v>4485</v>
      </c>
      <c r="I257" s="248" t="s">
        <v>3529</v>
      </c>
      <c r="J257" s="248" t="s">
        <v>3353</v>
      </c>
      <c r="K257" s="292">
        <v>6148</v>
      </c>
      <c r="L257" s="253"/>
      <c r="M257" s="253"/>
      <c r="N257" s="253"/>
      <c r="O257" s="251" t="s">
        <v>4486</v>
      </c>
      <c r="P257" s="308"/>
      <c r="Q257" s="252"/>
    </row>
    <row r="258" spans="1:17" x14ac:dyDescent="0.3">
      <c r="A258" s="254">
        <v>259</v>
      </c>
      <c r="B258" s="254"/>
      <c r="C258" s="246"/>
      <c r="D258" s="247" t="s">
        <v>4487</v>
      </c>
      <c r="E258" s="248" t="s">
        <v>3336</v>
      </c>
      <c r="F258" s="247" t="s">
        <v>4488</v>
      </c>
      <c r="G258" s="247" t="s">
        <v>4479</v>
      </c>
      <c r="H258" s="247" t="s">
        <v>4489</v>
      </c>
      <c r="I258" s="247" t="s">
        <v>4490</v>
      </c>
      <c r="J258" s="247" t="s">
        <v>3353</v>
      </c>
      <c r="K258" s="250">
        <v>6056</v>
      </c>
      <c r="L258" s="295" t="s">
        <v>4491</v>
      </c>
      <c r="M258" s="295"/>
      <c r="N258" s="295"/>
      <c r="O258" s="251"/>
      <c r="P258" s="251"/>
      <c r="Q258" s="240"/>
    </row>
    <row r="259" spans="1:17" x14ac:dyDescent="0.3">
      <c r="A259" s="254">
        <v>260</v>
      </c>
      <c r="B259" s="246"/>
      <c r="C259" s="254"/>
      <c r="D259" s="248" t="s">
        <v>4492</v>
      </c>
      <c r="E259" s="248" t="s">
        <v>3336</v>
      </c>
      <c r="F259" s="248" t="s">
        <v>4493</v>
      </c>
      <c r="G259" s="248" t="s">
        <v>4479</v>
      </c>
      <c r="H259" s="268" t="s">
        <v>4494</v>
      </c>
      <c r="I259" s="248" t="s">
        <v>3529</v>
      </c>
      <c r="J259" s="248" t="s">
        <v>3353</v>
      </c>
      <c r="K259" s="292">
        <v>6148</v>
      </c>
      <c r="L259" s="253">
        <v>92595453</v>
      </c>
      <c r="M259" s="253"/>
      <c r="N259" s="253"/>
      <c r="O259" s="251" t="s">
        <v>4495</v>
      </c>
      <c r="P259" s="251" t="s">
        <v>4496</v>
      </c>
      <c r="Q259" s="240"/>
    </row>
    <row r="260" spans="1:17" x14ac:dyDescent="0.3">
      <c r="A260" s="254">
        <v>261</v>
      </c>
      <c r="B260" s="254"/>
      <c r="C260" s="246"/>
      <c r="D260" s="247" t="s">
        <v>4497</v>
      </c>
      <c r="E260" s="248" t="s">
        <v>3336</v>
      </c>
      <c r="F260" s="247" t="s">
        <v>4498</v>
      </c>
      <c r="G260" s="247" t="s">
        <v>4479</v>
      </c>
      <c r="H260" s="249" t="s">
        <v>4499</v>
      </c>
      <c r="I260" s="247" t="s">
        <v>4388</v>
      </c>
      <c r="J260" s="247" t="s">
        <v>3353</v>
      </c>
      <c r="K260" s="250">
        <v>6164</v>
      </c>
      <c r="L260" s="246">
        <v>466189298</v>
      </c>
      <c r="M260" s="319">
        <v>466189298</v>
      </c>
      <c r="N260" s="319">
        <v>431035051</v>
      </c>
      <c r="O260" s="255" t="s">
        <v>4500</v>
      </c>
      <c r="P260" s="319" t="s">
        <v>4501</v>
      </c>
      <c r="Q260" s="252"/>
    </row>
    <row r="261" spans="1:17" x14ac:dyDescent="0.3">
      <c r="A261" s="254">
        <v>262</v>
      </c>
      <c r="B261" s="309"/>
      <c r="C261" s="309"/>
      <c r="D261" s="300" t="s">
        <v>4502</v>
      </c>
      <c r="E261" s="248" t="s">
        <v>3336</v>
      </c>
      <c r="F261" s="300" t="s">
        <v>4392</v>
      </c>
      <c r="G261" s="300" t="s">
        <v>4479</v>
      </c>
      <c r="H261" s="300" t="s">
        <v>4503</v>
      </c>
      <c r="I261" s="300" t="s">
        <v>4504</v>
      </c>
      <c r="J261" s="300" t="s">
        <v>3353</v>
      </c>
      <c r="K261" s="310">
        <v>6003</v>
      </c>
      <c r="L261" s="311">
        <v>451151530</v>
      </c>
      <c r="M261" s="312"/>
      <c r="N261" s="312"/>
      <c r="O261" s="313" t="s">
        <v>4505</v>
      </c>
      <c r="P261" s="314"/>
      <c r="Q261" s="252"/>
    </row>
    <row r="262" spans="1:17" x14ac:dyDescent="0.3">
      <c r="A262" s="254">
        <v>263</v>
      </c>
      <c r="B262" s="315"/>
      <c r="C262" s="315"/>
      <c r="D262" s="301" t="s">
        <v>4011</v>
      </c>
      <c r="E262" s="248" t="s">
        <v>3336</v>
      </c>
      <c r="F262" s="301" t="s">
        <v>4506</v>
      </c>
      <c r="G262" s="301" t="s">
        <v>4479</v>
      </c>
      <c r="H262" s="301" t="s">
        <v>4507</v>
      </c>
      <c r="I262" s="301" t="s">
        <v>3358</v>
      </c>
      <c r="J262" s="301" t="s">
        <v>3353</v>
      </c>
      <c r="K262" s="301">
        <v>6155</v>
      </c>
      <c r="L262" s="302">
        <v>94560534</v>
      </c>
      <c r="M262" s="302"/>
      <c r="N262" s="302"/>
      <c r="O262" s="316" t="s">
        <v>4508</v>
      </c>
      <c r="P262" s="314"/>
      <c r="Q262" s="252"/>
    </row>
    <row r="263" spans="1:17" x14ac:dyDescent="0.3">
      <c r="A263" s="254">
        <v>264</v>
      </c>
      <c r="B263" s="246"/>
      <c r="C263" s="246"/>
      <c r="D263" s="248" t="s">
        <v>4509</v>
      </c>
      <c r="E263" s="248" t="s">
        <v>3336</v>
      </c>
      <c r="F263" s="248" t="s">
        <v>4510</v>
      </c>
      <c r="G263" s="248" t="s">
        <v>4479</v>
      </c>
      <c r="H263" s="247" t="s">
        <v>4511</v>
      </c>
      <c r="I263" s="247" t="s">
        <v>3601</v>
      </c>
      <c r="J263" s="247" t="s">
        <v>3353</v>
      </c>
      <c r="K263" s="288">
        <v>6155</v>
      </c>
      <c r="L263" s="341">
        <v>432835340</v>
      </c>
      <c r="M263" s="341"/>
      <c r="N263" s="341"/>
      <c r="O263" s="255" t="s">
        <v>4512</v>
      </c>
      <c r="P263" s="251"/>
      <c r="Q263" s="252"/>
    </row>
    <row r="264" spans="1:17" x14ac:dyDescent="0.3">
      <c r="A264" s="254">
        <v>265</v>
      </c>
      <c r="B264" s="254"/>
      <c r="C264" s="248"/>
      <c r="D264" s="248" t="s">
        <v>4513</v>
      </c>
      <c r="E264" s="248" t="s">
        <v>3336</v>
      </c>
      <c r="F264" s="248" t="s">
        <v>4514</v>
      </c>
      <c r="G264" s="248" t="s">
        <v>4479</v>
      </c>
      <c r="H264" s="248"/>
      <c r="I264" s="248"/>
      <c r="J264" s="248"/>
      <c r="K264" s="248"/>
      <c r="L264" s="253"/>
      <c r="M264" s="253"/>
      <c r="N264" s="253"/>
      <c r="O264" s="248" t="s">
        <v>4515</v>
      </c>
      <c r="P264" s="248"/>
      <c r="Q264" s="252"/>
    </row>
    <row r="265" spans="1:17" x14ac:dyDescent="0.3">
      <c r="A265" s="254">
        <v>266</v>
      </c>
      <c r="B265" s="324" t="s">
        <v>1677</v>
      </c>
      <c r="C265" s="324" t="s">
        <v>3376</v>
      </c>
      <c r="D265" s="323" t="s">
        <v>3665</v>
      </c>
      <c r="E265" s="248" t="s">
        <v>3336</v>
      </c>
      <c r="F265" s="323" t="s">
        <v>4516</v>
      </c>
      <c r="G265" s="257" t="s">
        <v>4479</v>
      </c>
      <c r="H265" s="323" t="s">
        <v>4517</v>
      </c>
      <c r="I265" s="323" t="s">
        <v>4518</v>
      </c>
      <c r="J265" s="323" t="s">
        <v>3353</v>
      </c>
      <c r="K265" s="323">
        <v>6164</v>
      </c>
      <c r="L265" s="323">
        <v>94987867</v>
      </c>
      <c r="M265" s="323">
        <v>452235070</v>
      </c>
      <c r="N265" s="323">
        <v>427475070</v>
      </c>
      <c r="O265" s="323" t="s">
        <v>4519</v>
      </c>
      <c r="P265" s="323" t="s">
        <v>4520</v>
      </c>
      <c r="Q265" s="325">
        <v>29</v>
      </c>
    </row>
    <row r="266" spans="1:17" x14ac:dyDescent="0.3">
      <c r="A266" s="254">
        <v>267</v>
      </c>
      <c r="B266" s="324" t="s">
        <v>1766</v>
      </c>
      <c r="C266" s="324" t="s">
        <v>3376</v>
      </c>
      <c r="D266" s="323" t="s">
        <v>4521</v>
      </c>
      <c r="E266" s="248" t="s">
        <v>3336</v>
      </c>
      <c r="F266" s="323" t="s">
        <v>4522</v>
      </c>
      <c r="G266" s="257" t="s">
        <v>4479</v>
      </c>
      <c r="H266" s="323" t="s">
        <v>4523</v>
      </c>
      <c r="I266" s="323" t="s">
        <v>3529</v>
      </c>
      <c r="J266" s="323" t="s">
        <v>3353</v>
      </c>
      <c r="K266" s="323">
        <v>6148</v>
      </c>
      <c r="L266" s="323"/>
      <c r="M266" s="323">
        <v>481500658</v>
      </c>
      <c r="N266" s="323">
        <v>481554034</v>
      </c>
      <c r="O266" s="323" t="s">
        <v>4524</v>
      </c>
      <c r="P266" s="323" t="s">
        <v>4525</v>
      </c>
      <c r="Q266" s="325">
        <v>33</v>
      </c>
    </row>
    <row r="267" spans="1:17" x14ac:dyDescent="0.3">
      <c r="A267" s="254">
        <v>268</v>
      </c>
      <c r="B267" s="254"/>
      <c r="C267" s="248"/>
      <c r="D267" s="248" t="s">
        <v>4526</v>
      </c>
      <c r="E267" s="248" t="s">
        <v>3336</v>
      </c>
      <c r="F267" s="248"/>
      <c r="G267" s="248" t="s">
        <v>4479</v>
      </c>
      <c r="H267" s="248"/>
      <c r="I267" s="248"/>
      <c r="J267" s="248"/>
      <c r="K267" s="248"/>
      <c r="L267" s="253"/>
      <c r="M267" s="253"/>
      <c r="N267" s="253"/>
      <c r="O267" s="248" t="s">
        <v>4527</v>
      </c>
      <c r="P267" s="248"/>
      <c r="Q267" s="252"/>
    </row>
    <row r="268" spans="1:17" x14ac:dyDescent="0.3">
      <c r="A268" s="254">
        <v>269</v>
      </c>
      <c r="B268" s="254"/>
      <c r="C268" s="248"/>
      <c r="D268" s="248" t="s">
        <v>4528</v>
      </c>
      <c r="E268" s="248" t="s">
        <v>3336</v>
      </c>
      <c r="F268" s="248"/>
      <c r="G268" s="248" t="s">
        <v>4529</v>
      </c>
      <c r="H268" s="248"/>
      <c r="I268" s="248"/>
      <c r="J268" s="248"/>
      <c r="K268" s="248"/>
      <c r="L268" s="253"/>
      <c r="M268" s="253"/>
      <c r="N268" s="253"/>
      <c r="O268" s="248" t="s">
        <v>4530</v>
      </c>
      <c r="P268" s="248"/>
      <c r="Q268" s="252"/>
    </row>
    <row r="269" spans="1:17" x14ac:dyDescent="0.3">
      <c r="A269" s="254">
        <v>270</v>
      </c>
      <c r="B269" s="246"/>
      <c r="C269" s="254"/>
      <c r="D269" s="248" t="s">
        <v>4384</v>
      </c>
      <c r="E269" s="248" t="s">
        <v>3336</v>
      </c>
      <c r="F269" s="248" t="s">
        <v>4531</v>
      </c>
      <c r="G269" s="267" t="s">
        <v>4532</v>
      </c>
      <c r="H269" s="248" t="s">
        <v>4533</v>
      </c>
      <c r="I269" s="248" t="s">
        <v>3444</v>
      </c>
      <c r="J269" s="248" t="s">
        <v>3353</v>
      </c>
      <c r="K269" s="248">
        <v>6147</v>
      </c>
      <c r="L269" s="253" t="s">
        <v>4534</v>
      </c>
      <c r="M269" s="253"/>
      <c r="N269" s="253"/>
      <c r="O269" s="251" t="s">
        <v>4535</v>
      </c>
      <c r="P269" s="251" t="s">
        <v>4536</v>
      </c>
      <c r="Q269" s="252"/>
    </row>
    <row r="270" spans="1:17" x14ac:dyDescent="0.3">
      <c r="A270" s="254">
        <v>271</v>
      </c>
      <c r="B270" s="254"/>
      <c r="C270" s="254"/>
      <c r="D270" s="248" t="s">
        <v>3751</v>
      </c>
      <c r="E270" s="248" t="s">
        <v>3336</v>
      </c>
      <c r="F270" s="248"/>
      <c r="G270" s="267" t="s">
        <v>4537</v>
      </c>
      <c r="H270" s="248" t="s">
        <v>4538</v>
      </c>
      <c r="I270" s="248" t="s">
        <v>4539</v>
      </c>
      <c r="J270" s="248" t="s">
        <v>3353</v>
      </c>
      <c r="K270" s="248">
        <v>6060</v>
      </c>
      <c r="L270" s="253" t="s">
        <v>4540</v>
      </c>
      <c r="M270" s="253"/>
      <c r="N270" s="253"/>
      <c r="O270" s="251" t="s">
        <v>4541</v>
      </c>
      <c r="P270" s="251"/>
      <c r="Q270" s="252"/>
    </row>
    <row r="271" spans="1:17" x14ac:dyDescent="0.3">
      <c r="A271" s="254">
        <v>272</v>
      </c>
      <c r="B271" s="246"/>
      <c r="C271" s="254"/>
      <c r="D271" s="248" t="s">
        <v>3525</v>
      </c>
      <c r="E271" s="248" t="s">
        <v>3336</v>
      </c>
      <c r="F271" s="248" t="s">
        <v>4506</v>
      </c>
      <c r="G271" s="267" t="s">
        <v>4542</v>
      </c>
      <c r="H271" s="346" t="s">
        <v>4543</v>
      </c>
      <c r="I271" s="350" t="s">
        <v>4544</v>
      </c>
      <c r="J271" s="350" t="s">
        <v>3353</v>
      </c>
      <c r="K271" s="350">
        <v>6107</v>
      </c>
      <c r="L271" s="253"/>
      <c r="M271" s="253"/>
      <c r="N271" s="253"/>
      <c r="O271" s="251" t="s">
        <v>4545</v>
      </c>
      <c r="P271" s="255" t="s">
        <v>4546</v>
      </c>
      <c r="Q271" s="252"/>
    </row>
    <row r="272" spans="1:17" x14ac:dyDescent="0.3">
      <c r="A272" s="254">
        <v>273</v>
      </c>
      <c r="B272" s="254"/>
      <c r="C272" s="246"/>
      <c r="D272" s="247" t="s">
        <v>4227</v>
      </c>
      <c r="E272" s="248" t="s">
        <v>3336</v>
      </c>
      <c r="F272" s="247"/>
      <c r="G272" s="247" t="s">
        <v>4547</v>
      </c>
      <c r="H272" s="247" t="s">
        <v>4548</v>
      </c>
      <c r="I272" s="247" t="s">
        <v>3513</v>
      </c>
      <c r="J272" s="247" t="s">
        <v>3353</v>
      </c>
      <c r="K272" s="288">
        <v>6010</v>
      </c>
      <c r="L272" s="295"/>
      <c r="M272" s="295"/>
      <c r="N272" s="295"/>
      <c r="O272" s="248" t="s">
        <v>4549</v>
      </c>
      <c r="P272" s="251"/>
      <c r="Q272" s="252"/>
    </row>
    <row r="273" spans="1:17" x14ac:dyDescent="0.3">
      <c r="A273" s="254">
        <v>274</v>
      </c>
      <c r="B273" s="324" t="s">
        <v>1757</v>
      </c>
      <c r="C273" s="324" t="s">
        <v>3376</v>
      </c>
      <c r="D273" s="323" t="s">
        <v>4550</v>
      </c>
      <c r="E273" s="248" t="s">
        <v>3336</v>
      </c>
      <c r="F273" s="323" t="s">
        <v>4551</v>
      </c>
      <c r="G273" s="258" t="s">
        <v>4547</v>
      </c>
      <c r="H273" s="323" t="s">
        <v>4552</v>
      </c>
      <c r="I273" s="323" t="s">
        <v>4553</v>
      </c>
      <c r="J273" s="323" t="s">
        <v>3353</v>
      </c>
      <c r="K273" s="323">
        <v>6148</v>
      </c>
      <c r="L273" s="323">
        <v>62619645</v>
      </c>
      <c r="M273" s="323">
        <v>420450817</v>
      </c>
      <c r="N273" s="323">
        <v>450817821</v>
      </c>
      <c r="O273" s="323" t="s">
        <v>4554</v>
      </c>
      <c r="P273" s="323" t="s">
        <v>4555</v>
      </c>
      <c r="Q273" s="325">
        <v>31</v>
      </c>
    </row>
    <row r="274" spans="1:17" x14ac:dyDescent="0.3">
      <c r="A274" s="254">
        <v>275</v>
      </c>
      <c r="B274" s="246"/>
      <c r="C274" s="246"/>
      <c r="D274" s="247" t="s">
        <v>3403</v>
      </c>
      <c r="E274" s="248" t="s">
        <v>3336</v>
      </c>
      <c r="F274" s="247"/>
      <c r="G274" s="248" t="s">
        <v>4556</v>
      </c>
      <c r="H274" s="248" t="s">
        <v>3517</v>
      </c>
      <c r="I274" s="248" t="s">
        <v>3518</v>
      </c>
      <c r="J274" s="248" t="s">
        <v>3353</v>
      </c>
      <c r="K274" s="248">
        <v>6150</v>
      </c>
      <c r="L274" s="246"/>
      <c r="M274" s="246"/>
      <c r="N274" s="246"/>
      <c r="O274" s="251"/>
      <c r="P274" s="251"/>
      <c r="Q274" s="252"/>
    </row>
    <row r="275" spans="1:17" x14ac:dyDescent="0.3">
      <c r="A275" s="254">
        <v>276</v>
      </c>
      <c r="B275" s="254"/>
      <c r="C275" s="254"/>
      <c r="D275" s="248" t="s">
        <v>4557</v>
      </c>
      <c r="E275" s="248" t="s">
        <v>3336</v>
      </c>
      <c r="F275" s="248" t="s">
        <v>4558</v>
      </c>
      <c r="G275" s="248" t="s">
        <v>4556</v>
      </c>
      <c r="H275" s="248" t="s">
        <v>4559</v>
      </c>
      <c r="I275" s="248" t="s">
        <v>3597</v>
      </c>
      <c r="J275" s="248" t="s">
        <v>3353</v>
      </c>
      <c r="K275" s="248">
        <v>6009</v>
      </c>
      <c r="L275" s="253">
        <v>93896394</v>
      </c>
      <c r="M275" s="253"/>
      <c r="N275" s="253"/>
      <c r="O275" s="251" t="s">
        <v>4560</v>
      </c>
      <c r="P275" s="251"/>
      <c r="Q275" s="240"/>
    </row>
    <row r="276" spans="1:17" x14ac:dyDescent="0.3">
      <c r="A276" s="254">
        <v>277</v>
      </c>
      <c r="B276" s="254"/>
      <c r="C276" s="254"/>
      <c r="D276" s="248" t="s">
        <v>3821</v>
      </c>
      <c r="E276" s="248" t="s">
        <v>3336</v>
      </c>
      <c r="F276" s="248" t="s">
        <v>4561</v>
      </c>
      <c r="G276" s="248" t="s">
        <v>4556</v>
      </c>
      <c r="H276" s="248" t="s">
        <v>3517</v>
      </c>
      <c r="I276" s="248" t="s">
        <v>3518</v>
      </c>
      <c r="J276" s="248" t="s">
        <v>3353</v>
      </c>
      <c r="K276" s="248">
        <v>6150</v>
      </c>
      <c r="L276" s="253">
        <v>93137332</v>
      </c>
      <c r="M276" s="253"/>
      <c r="N276" s="253"/>
      <c r="O276" s="276" t="s">
        <v>4562</v>
      </c>
      <c r="P276" s="251"/>
      <c r="Q276" s="252"/>
    </row>
    <row r="277" spans="1:17" x14ac:dyDescent="0.3">
      <c r="A277" s="254">
        <v>278</v>
      </c>
      <c r="B277" s="324" t="s">
        <v>56</v>
      </c>
      <c r="C277" s="324"/>
      <c r="D277" s="257" t="s">
        <v>4563</v>
      </c>
      <c r="E277" s="248" t="s">
        <v>3336</v>
      </c>
      <c r="F277" s="257" t="s">
        <v>3464</v>
      </c>
      <c r="G277" s="257" t="s">
        <v>4556</v>
      </c>
      <c r="H277" s="257" t="s">
        <v>4564</v>
      </c>
      <c r="I277" s="257" t="s">
        <v>3529</v>
      </c>
      <c r="J277" s="257" t="s">
        <v>3353</v>
      </c>
      <c r="K277" s="257">
        <v>6155</v>
      </c>
      <c r="L277" s="259">
        <v>93549534</v>
      </c>
      <c r="M277" s="323">
        <v>417843481</v>
      </c>
      <c r="N277" s="323">
        <v>417501912</v>
      </c>
      <c r="O277" s="260" t="s">
        <v>4565</v>
      </c>
      <c r="P277" s="323" t="s">
        <v>4566</v>
      </c>
      <c r="Q277" s="333"/>
    </row>
    <row r="278" spans="1:17" x14ac:dyDescent="0.3">
      <c r="A278" s="254">
        <v>279</v>
      </c>
      <c r="B278" s="246"/>
      <c r="C278" s="254"/>
      <c r="D278" s="248" t="s">
        <v>4567</v>
      </c>
      <c r="E278" s="248" t="s">
        <v>3336</v>
      </c>
      <c r="F278" s="248"/>
      <c r="G278" s="248" t="s">
        <v>4556</v>
      </c>
      <c r="H278" s="248"/>
      <c r="I278" s="248"/>
      <c r="J278" s="248"/>
      <c r="K278" s="248"/>
      <c r="L278" s="253"/>
      <c r="M278" s="253"/>
      <c r="N278" s="253"/>
      <c r="O278" s="246"/>
      <c r="P278" s="251"/>
      <c r="Q278" s="252"/>
    </row>
    <row r="279" spans="1:17" x14ac:dyDescent="0.3">
      <c r="A279" s="254">
        <v>280</v>
      </c>
      <c r="B279" s="324" t="s">
        <v>1833</v>
      </c>
      <c r="C279" s="324" t="s">
        <v>3376</v>
      </c>
      <c r="D279" s="257" t="s">
        <v>4132</v>
      </c>
      <c r="E279" s="248" t="s">
        <v>3336</v>
      </c>
      <c r="F279" s="257" t="s">
        <v>4136</v>
      </c>
      <c r="G279" s="257" t="s">
        <v>4568</v>
      </c>
      <c r="H279" s="257" t="s">
        <v>4569</v>
      </c>
      <c r="I279" s="257" t="s">
        <v>3529</v>
      </c>
      <c r="J279" s="257" t="s">
        <v>3353</v>
      </c>
      <c r="K279" s="328">
        <v>6148</v>
      </c>
      <c r="L279" s="329">
        <v>94572776</v>
      </c>
      <c r="M279" s="323">
        <v>422382517</v>
      </c>
      <c r="N279" s="323">
        <v>419096741</v>
      </c>
      <c r="O279" s="260" t="s">
        <v>4570</v>
      </c>
      <c r="P279" s="260" t="s">
        <v>4571</v>
      </c>
      <c r="Q279" s="261"/>
    </row>
    <row r="280" spans="1:17" x14ac:dyDescent="0.3">
      <c r="A280" s="254">
        <v>281</v>
      </c>
      <c r="B280" s="254"/>
      <c r="C280" s="248"/>
      <c r="D280" s="248" t="s">
        <v>3806</v>
      </c>
      <c r="E280" s="248" t="s">
        <v>3336</v>
      </c>
      <c r="F280" s="248" t="s">
        <v>4572</v>
      </c>
      <c r="G280" s="248" t="s">
        <v>4573</v>
      </c>
      <c r="H280" s="248"/>
      <c r="I280" s="248"/>
      <c r="J280" s="248"/>
      <c r="K280" s="248"/>
      <c r="L280" s="253"/>
      <c r="M280" s="253"/>
      <c r="N280" s="253"/>
      <c r="O280" s="248" t="s">
        <v>4574</v>
      </c>
      <c r="P280" s="248"/>
      <c r="Q280" s="240"/>
    </row>
    <row r="281" spans="1:17" x14ac:dyDescent="0.3">
      <c r="A281" s="254">
        <v>282</v>
      </c>
      <c r="B281" s="254"/>
      <c r="C281" s="248"/>
      <c r="D281" s="248" t="s">
        <v>3565</v>
      </c>
      <c r="E281" s="248" t="s">
        <v>3336</v>
      </c>
      <c r="F281" s="248" t="s">
        <v>4575</v>
      </c>
      <c r="G281" s="248" t="s">
        <v>4576</v>
      </c>
      <c r="H281" s="248" t="s">
        <v>4577</v>
      </c>
      <c r="I281" s="248" t="s">
        <v>3529</v>
      </c>
      <c r="J281" s="248" t="s">
        <v>3353</v>
      </c>
      <c r="K281" s="248">
        <v>6148</v>
      </c>
      <c r="L281" s="253"/>
      <c r="M281" s="253"/>
      <c r="N281" s="253"/>
      <c r="O281" s="274" t="s">
        <v>4578</v>
      </c>
      <c r="P281" s="248" t="s">
        <v>4579</v>
      </c>
      <c r="Q281" s="252"/>
    </row>
    <row r="282" spans="1:17" x14ac:dyDescent="0.3">
      <c r="A282" s="254">
        <v>283</v>
      </c>
      <c r="B282" s="254"/>
      <c r="C282" s="248"/>
      <c r="D282" s="248" t="s">
        <v>4005</v>
      </c>
      <c r="E282" s="248" t="s">
        <v>3336</v>
      </c>
      <c r="F282" s="248" t="s">
        <v>4580</v>
      </c>
      <c r="G282" s="248" t="s">
        <v>4581</v>
      </c>
      <c r="H282" s="248" t="s">
        <v>4582</v>
      </c>
      <c r="I282" s="248" t="s">
        <v>3506</v>
      </c>
      <c r="J282" s="248" t="s">
        <v>3353</v>
      </c>
      <c r="K282" s="248">
        <v>6155</v>
      </c>
      <c r="L282" s="253"/>
      <c r="M282" s="253"/>
      <c r="N282" s="253"/>
      <c r="O282" s="274" t="s">
        <v>4583</v>
      </c>
      <c r="P282" s="274" t="s">
        <v>4584</v>
      </c>
      <c r="Q282" s="252"/>
    </row>
    <row r="283" spans="1:17" x14ac:dyDescent="0.3">
      <c r="A283" s="254">
        <v>284</v>
      </c>
      <c r="B283" s="254"/>
      <c r="C283" s="248"/>
      <c r="D283" s="248" t="s">
        <v>4585</v>
      </c>
      <c r="E283" s="248" t="s">
        <v>3336</v>
      </c>
      <c r="F283" s="248"/>
      <c r="G283" s="248" t="s">
        <v>4586</v>
      </c>
      <c r="H283" s="248"/>
      <c r="I283" s="248"/>
      <c r="J283" s="248"/>
      <c r="K283" s="248"/>
      <c r="L283" s="253"/>
      <c r="M283" s="253"/>
      <c r="N283" s="253"/>
      <c r="O283" s="248" t="s">
        <v>4587</v>
      </c>
      <c r="P283" s="248"/>
      <c r="Q283" s="252"/>
    </row>
    <row r="284" spans="1:17" x14ac:dyDescent="0.3">
      <c r="A284" s="254">
        <v>285</v>
      </c>
      <c r="B284" s="246"/>
      <c r="C284" s="254"/>
      <c r="D284" s="248" t="s">
        <v>3371</v>
      </c>
      <c r="E284" s="248" t="s">
        <v>3336</v>
      </c>
      <c r="F284" s="248"/>
      <c r="G284" s="248" t="s">
        <v>4588</v>
      </c>
      <c r="H284" s="248"/>
      <c r="I284" s="248"/>
      <c r="J284" s="248"/>
      <c r="K284" s="292"/>
      <c r="L284" s="275"/>
      <c r="M284" s="275"/>
      <c r="N284" s="275"/>
      <c r="O284" s="251"/>
      <c r="P284" s="251"/>
      <c r="Q284" s="252"/>
    </row>
    <row r="285" spans="1:17" x14ac:dyDescent="0.3">
      <c r="A285" s="254">
        <v>286</v>
      </c>
      <c r="B285" s="246"/>
      <c r="C285" s="254"/>
      <c r="D285" s="248" t="s">
        <v>4589</v>
      </c>
      <c r="E285" s="248" t="s">
        <v>3336</v>
      </c>
      <c r="F285" s="248" t="s">
        <v>3349</v>
      </c>
      <c r="G285" s="248" t="s">
        <v>4588</v>
      </c>
      <c r="H285" s="248"/>
      <c r="I285" s="248"/>
      <c r="J285" s="248"/>
      <c r="K285" s="292"/>
      <c r="L285" s="275"/>
      <c r="M285" s="275"/>
      <c r="N285" s="275"/>
      <c r="O285" s="251" t="s">
        <v>4590</v>
      </c>
      <c r="P285" s="251"/>
      <c r="Q285" s="252"/>
    </row>
    <row r="286" spans="1:17" x14ac:dyDescent="0.3">
      <c r="A286" s="254">
        <v>287</v>
      </c>
      <c r="B286" s="324" t="s">
        <v>1931</v>
      </c>
      <c r="C286" s="324" t="s">
        <v>3376</v>
      </c>
      <c r="D286" s="323" t="s">
        <v>4589</v>
      </c>
      <c r="E286" s="248" t="s">
        <v>3336</v>
      </c>
      <c r="F286" s="323" t="s">
        <v>3349</v>
      </c>
      <c r="G286" s="257" t="s">
        <v>4588</v>
      </c>
      <c r="H286" s="323" t="s">
        <v>4591</v>
      </c>
      <c r="I286" s="323" t="s">
        <v>3944</v>
      </c>
      <c r="J286" s="323" t="s">
        <v>3468</v>
      </c>
      <c r="K286" s="323">
        <v>6148</v>
      </c>
      <c r="L286" s="323"/>
      <c r="M286" s="323">
        <v>416821020</v>
      </c>
      <c r="N286" s="323">
        <v>466232567</v>
      </c>
      <c r="O286" s="323" t="s">
        <v>4590</v>
      </c>
      <c r="P286" s="323" t="s">
        <v>4592</v>
      </c>
      <c r="Q286" s="325">
        <v>37</v>
      </c>
    </row>
    <row r="287" spans="1:17" x14ac:dyDescent="0.3">
      <c r="A287" s="254">
        <v>288</v>
      </c>
      <c r="B287" s="246"/>
      <c r="C287" s="254"/>
      <c r="D287" s="248" t="s">
        <v>4593</v>
      </c>
      <c r="E287" s="248" t="s">
        <v>3336</v>
      </c>
      <c r="F287" s="248" t="s">
        <v>4594</v>
      </c>
      <c r="G287" s="248" t="s">
        <v>4588</v>
      </c>
      <c r="H287" s="248" t="s">
        <v>4595</v>
      </c>
      <c r="I287" s="248" t="s">
        <v>4596</v>
      </c>
      <c r="J287" s="248" t="s">
        <v>3353</v>
      </c>
      <c r="K287" s="292">
        <v>6017</v>
      </c>
      <c r="L287" s="275"/>
      <c r="M287" s="275"/>
      <c r="N287" s="275"/>
      <c r="O287" s="255" t="s">
        <v>4597</v>
      </c>
      <c r="P287" s="255" t="s">
        <v>4598</v>
      </c>
      <c r="Q287" s="252"/>
    </row>
    <row r="288" spans="1:17" x14ac:dyDescent="0.3">
      <c r="A288" s="254">
        <v>289</v>
      </c>
      <c r="B288" s="254"/>
      <c r="C288" s="254"/>
      <c r="D288" s="248" t="s">
        <v>4599</v>
      </c>
      <c r="E288" s="248" t="s">
        <v>3336</v>
      </c>
      <c r="F288" s="248"/>
      <c r="G288" s="248" t="s">
        <v>4588</v>
      </c>
      <c r="H288" s="248" t="s">
        <v>4600</v>
      </c>
      <c r="I288" s="248" t="s">
        <v>4601</v>
      </c>
      <c r="J288" s="248" t="s">
        <v>3353</v>
      </c>
      <c r="K288" s="248">
        <v>6155</v>
      </c>
      <c r="L288" s="253" t="s">
        <v>4602</v>
      </c>
      <c r="M288" s="253"/>
      <c r="N288" s="253"/>
      <c r="O288" s="251" t="s">
        <v>4603</v>
      </c>
      <c r="P288" s="251"/>
      <c r="Q288" s="252"/>
    </row>
    <row r="289" spans="1:17" x14ac:dyDescent="0.3">
      <c r="A289" s="254">
        <v>290</v>
      </c>
      <c r="B289" s="254"/>
      <c r="C289" s="254"/>
      <c r="D289" s="248"/>
      <c r="E289" s="248" t="s">
        <v>3336</v>
      </c>
      <c r="F289" s="248" t="s">
        <v>4604</v>
      </c>
      <c r="G289" s="248" t="s">
        <v>4588</v>
      </c>
      <c r="H289" s="248"/>
      <c r="I289" s="248"/>
      <c r="J289" s="248"/>
      <c r="K289" s="248"/>
      <c r="L289" s="253"/>
      <c r="M289" s="253"/>
      <c r="N289" s="253"/>
      <c r="O289" s="255" t="s">
        <v>4605</v>
      </c>
      <c r="P289" s="251"/>
      <c r="Q289" s="238"/>
    </row>
    <row r="290" spans="1:17" x14ac:dyDescent="0.3">
      <c r="A290" s="254">
        <v>291</v>
      </c>
      <c r="B290" s="324" t="s">
        <v>1942</v>
      </c>
      <c r="C290" s="324" t="s">
        <v>3376</v>
      </c>
      <c r="D290" s="323" t="s">
        <v>4606</v>
      </c>
      <c r="E290" s="248" t="s">
        <v>3336</v>
      </c>
      <c r="F290" s="323" t="s">
        <v>4607</v>
      </c>
      <c r="G290" s="323" t="s">
        <v>4588</v>
      </c>
      <c r="H290" s="323" t="s">
        <v>4608</v>
      </c>
      <c r="I290" s="323" t="s">
        <v>4609</v>
      </c>
      <c r="J290" s="323" t="s">
        <v>3353</v>
      </c>
      <c r="K290" s="323">
        <v>6147</v>
      </c>
      <c r="L290" s="323"/>
      <c r="M290" s="323">
        <v>405730883</v>
      </c>
      <c r="N290" s="323">
        <v>404770642</v>
      </c>
      <c r="O290" s="323" t="s">
        <v>4610</v>
      </c>
      <c r="P290" s="323" t="s">
        <v>4605</v>
      </c>
      <c r="Q290" s="325">
        <v>38</v>
      </c>
    </row>
    <row r="291" spans="1:17" x14ac:dyDescent="0.3">
      <c r="A291" s="254">
        <v>292</v>
      </c>
      <c r="B291" s="254"/>
      <c r="C291" s="248"/>
      <c r="D291" s="248" t="s">
        <v>4611</v>
      </c>
      <c r="E291" s="248" t="s">
        <v>3336</v>
      </c>
      <c r="F291" s="248" t="s">
        <v>4612</v>
      </c>
      <c r="G291" s="248" t="s">
        <v>4588</v>
      </c>
      <c r="H291" s="248" t="s">
        <v>4613</v>
      </c>
      <c r="I291" s="248" t="s">
        <v>3438</v>
      </c>
      <c r="J291" s="247" t="s">
        <v>3353</v>
      </c>
      <c r="K291" s="248">
        <v>6155</v>
      </c>
      <c r="L291" s="253"/>
      <c r="M291" s="253"/>
      <c r="N291" s="253"/>
      <c r="O291" s="248" t="s">
        <v>4614</v>
      </c>
      <c r="P291" s="248"/>
      <c r="Q291" s="238"/>
    </row>
    <row r="292" spans="1:17" x14ac:dyDescent="0.3">
      <c r="A292" s="254">
        <v>293</v>
      </c>
      <c r="B292" s="254"/>
      <c r="C292" s="248"/>
      <c r="D292" s="248" t="s">
        <v>4615</v>
      </c>
      <c r="E292" s="248" t="s">
        <v>3336</v>
      </c>
      <c r="F292" s="240" t="s">
        <v>4616</v>
      </c>
      <c r="G292" s="248" t="s">
        <v>4588</v>
      </c>
      <c r="H292" s="248" t="s">
        <v>4617</v>
      </c>
      <c r="I292" s="248" t="s">
        <v>3400</v>
      </c>
      <c r="J292" s="247" t="s">
        <v>3353</v>
      </c>
      <c r="K292" s="248">
        <v>6149</v>
      </c>
      <c r="L292" s="338" t="s">
        <v>4618</v>
      </c>
      <c r="M292" s="338" t="s">
        <v>4619</v>
      </c>
      <c r="N292" s="338"/>
      <c r="O292" s="274" t="s">
        <v>4620</v>
      </c>
      <c r="P292" s="274" t="s">
        <v>4621</v>
      </c>
      <c r="Q292" s="238"/>
    </row>
    <row r="293" spans="1:17" x14ac:dyDescent="0.3">
      <c r="A293" s="254">
        <v>294</v>
      </c>
      <c r="B293" s="254" t="s">
        <v>2521</v>
      </c>
      <c r="C293" s="254"/>
      <c r="D293" s="247" t="s">
        <v>4622</v>
      </c>
      <c r="E293" s="248" t="s">
        <v>3336</v>
      </c>
      <c r="F293" s="247" t="s">
        <v>166</v>
      </c>
      <c r="G293" s="247" t="s">
        <v>4588</v>
      </c>
      <c r="H293" s="249" t="s">
        <v>4623</v>
      </c>
      <c r="I293" s="247" t="s">
        <v>4624</v>
      </c>
      <c r="J293" s="247" t="s">
        <v>3353</v>
      </c>
      <c r="K293" s="248">
        <v>6149</v>
      </c>
      <c r="L293" s="246">
        <v>62619243</v>
      </c>
      <c r="M293" s="246"/>
      <c r="N293" s="246"/>
      <c r="O293" s="274" t="s">
        <v>4625</v>
      </c>
      <c r="P293" s="251"/>
      <c r="Q293" s="240"/>
    </row>
    <row r="294" spans="1:17" x14ac:dyDescent="0.3">
      <c r="A294" s="254">
        <v>295</v>
      </c>
      <c r="B294" s="254"/>
      <c r="C294" s="246"/>
      <c r="D294" s="247" t="s">
        <v>3821</v>
      </c>
      <c r="E294" s="248" t="s">
        <v>3336</v>
      </c>
      <c r="F294" s="247"/>
      <c r="G294" s="247" t="s">
        <v>4626</v>
      </c>
      <c r="H294" s="247"/>
      <c r="I294" s="247"/>
      <c r="J294" s="247"/>
      <c r="K294" s="288"/>
      <c r="L294" s="246"/>
      <c r="M294" s="252"/>
      <c r="N294" s="246"/>
      <c r="O294" s="251"/>
      <c r="P294" s="251"/>
      <c r="Q294" s="240"/>
    </row>
    <row r="295" spans="1:17" x14ac:dyDescent="0.3">
      <c r="A295" s="254">
        <v>296</v>
      </c>
      <c r="B295" s="254"/>
      <c r="C295" s="246"/>
      <c r="D295" s="247" t="s">
        <v>4627</v>
      </c>
      <c r="E295" s="248" t="s">
        <v>3336</v>
      </c>
      <c r="F295" s="247"/>
      <c r="G295" s="247" t="s">
        <v>4626</v>
      </c>
      <c r="H295" s="247"/>
      <c r="I295" s="247"/>
      <c r="J295" s="247"/>
      <c r="K295" s="288"/>
      <c r="L295" s="246"/>
      <c r="M295" s="252"/>
      <c r="N295" s="246"/>
      <c r="O295" s="251"/>
      <c r="P295" s="251"/>
      <c r="Q295" s="240"/>
    </row>
    <row r="296" spans="1:17" x14ac:dyDescent="0.3">
      <c r="A296" s="254">
        <v>297</v>
      </c>
      <c r="B296" s="254"/>
      <c r="C296" s="246"/>
      <c r="D296" s="247" t="s">
        <v>4628</v>
      </c>
      <c r="E296" s="248" t="s">
        <v>3336</v>
      </c>
      <c r="F296" s="247" t="s">
        <v>4629</v>
      </c>
      <c r="G296" s="247" t="s">
        <v>4626</v>
      </c>
      <c r="H296" s="247" t="s">
        <v>4630</v>
      </c>
      <c r="I296" s="247" t="s">
        <v>3358</v>
      </c>
      <c r="J296" s="247" t="s">
        <v>3353</v>
      </c>
      <c r="K296" s="288">
        <v>6155</v>
      </c>
      <c r="L296" s="246"/>
      <c r="M296" s="351"/>
      <c r="N296" s="246"/>
      <c r="O296" s="251" t="s">
        <v>4631</v>
      </c>
      <c r="P296" s="251"/>
      <c r="Q296" s="238"/>
    </row>
    <row r="297" spans="1:17" x14ac:dyDescent="0.3">
      <c r="A297" s="254">
        <v>298</v>
      </c>
      <c r="B297" s="254"/>
      <c r="C297" s="246"/>
      <c r="D297" s="247" t="s">
        <v>4632</v>
      </c>
      <c r="E297" s="248" t="s">
        <v>3336</v>
      </c>
      <c r="F297" s="247" t="s">
        <v>4633</v>
      </c>
      <c r="G297" s="247" t="s">
        <v>4626</v>
      </c>
      <c r="H297" s="247" t="s">
        <v>4634</v>
      </c>
      <c r="I297" s="247" t="s">
        <v>4635</v>
      </c>
      <c r="J297" s="247" t="s">
        <v>3353</v>
      </c>
      <c r="K297" s="288">
        <v>6170</v>
      </c>
      <c r="L297" s="246"/>
      <c r="M297" s="246"/>
      <c r="N297" s="246"/>
      <c r="O297" s="255" t="s">
        <v>4636</v>
      </c>
      <c r="P297" s="251"/>
      <c r="Q297" s="238"/>
    </row>
    <row r="298" spans="1:17" x14ac:dyDescent="0.3">
      <c r="A298" s="254">
        <v>300</v>
      </c>
      <c r="B298" s="254"/>
      <c r="C298" s="254"/>
      <c r="D298" s="248" t="s">
        <v>4637</v>
      </c>
      <c r="E298" s="248" t="s">
        <v>3336</v>
      </c>
      <c r="F298" s="248" t="s">
        <v>4638</v>
      </c>
      <c r="G298" s="248" t="s">
        <v>4639</v>
      </c>
      <c r="H298" s="248" t="s">
        <v>4640</v>
      </c>
      <c r="I298" s="248" t="s">
        <v>3982</v>
      </c>
      <c r="J298" s="248" t="s">
        <v>3353</v>
      </c>
      <c r="K298" s="248">
        <v>6110</v>
      </c>
      <c r="L298" s="253"/>
      <c r="M298" s="253"/>
      <c r="N298" s="253"/>
      <c r="O298" s="251" t="s">
        <v>4641</v>
      </c>
      <c r="P298" s="251"/>
      <c r="Q298" s="238"/>
    </row>
    <row r="299" spans="1:17" x14ac:dyDescent="0.3">
      <c r="A299" s="254">
        <v>301</v>
      </c>
      <c r="B299" s="254"/>
      <c r="C299" s="248"/>
      <c r="D299" s="248" t="s">
        <v>4642</v>
      </c>
      <c r="E299" s="248" t="s">
        <v>3336</v>
      </c>
      <c r="F299" s="248"/>
      <c r="G299" s="248" t="s">
        <v>4643</v>
      </c>
      <c r="H299" s="248"/>
      <c r="I299" s="248"/>
      <c r="J299" s="248"/>
      <c r="K299" s="248"/>
      <c r="L299" s="253"/>
      <c r="M299" s="253"/>
      <c r="N299" s="253"/>
      <c r="O299" s="248" t="s">
        <v>4644</v>
      </c>
      <c r="P299" s="248"/>
      <c r="Q299" s="238"/>
    </row>
    <row r="300" spans="1:17" x14ac:dyDescent="0.3">
      <c r="A300" s="254">
        <v>302</v>
      </c>
      <c r="B300" s="246"/>
      <c r="C300" s="254"/>
      <c r="D300" s="248" t="s">
        <v>4645</v>
      </c>
      <c r="E300" s="248" t="s">
        <v>3336</v>
      </c>
      <c r="F300" s="248" t="s">
        <v>4646</v>
      </c>
      <c r="G300" s="248" t="s">
        <v>4647</v>
      </c>
      <c r="H300" s="248" t="s">
        <v>4648</v>
      </c>
      <c r="I300" s="248" t="s">
        <v>3529</v>
      </c>
      <c r="J300" s="248" t="s">
        <v>3468</v>
      </c>
      <c r="K300" s="248">
        <v>6148</v>
      </c>
      <c r="L300" s="253" t="s">
        <v>4649</v>
      </c>
      <c r="M300" s="253"/>
      <c r="N300" s="253"/>
      <c r="O300" s="255" t="s">
        <v>4650</v>
      </c>
      <c r="P300" s="251"/>
      <c r="Q300" s="238"/>
    </row>
    <row r="301" spans="1:17" x14ac:dyDescent="0.3">
      <c r="A301" s="254">
        <v>303</v>
      </c>
      <c r="B301" s="254"/>
      <c r="C301" s="248"/>
      <c r="D301" s="248" t="s">
        <v>4651</v>
      </c>
      <c r="E301" s="248" t="s">
        <v>3336</v>
      </c>
      <c r="F301" s="248" t="s">
        <v>4652</v>
      </c>
      <c r="G301" s="248" t="s">
        <v>4647</v>
      </c>
      <c r="H301" s="248" t="s">
        <v>4653</v>
      </c>
      <c r="I301" s="248" t="s">
        <v>3780</v>
      </c>
      <c r="J301" s="248" t="s">
        <v>3353</v>
      </c>
      <c r="K301" s="248">
        <v>6105</v>
      </c>
      <c r="L301" s="253" t="s">
        <v>4654</v>
      </c>
      <c r="M301" s="253"/>
      <c r="N301" s="253"/>
      <c r="O301" s="248" t="s">
        <v>4655</v>
      </c>
      <c r="P301" s="248"/>
      <c r="Q301" s="238"/>
    </row>
    <row r="302" spans="1:17" x14ac:dyDescent="0.3">
      <c r="A302" s="254">
        <v>304</v>
      </c>
      <c r="B302" s="254"/>
      <c r="C302" s="254"/>
      <c r="D302" s="248" t="s">
        <v>4656</v>
      </c>
      <c r="E302" s="248" t="s">
        <v>3336</v>
      </c>
      <c r="F302" s="248" t="s">
        <v>4657</v>
      </c>
      <c r="G302" s="248" t="s">
        <v>4658</v>
      </c>
      <c r="H302" s="248" t="s">
        <v>4659</v>
      </c>
      <c r="I302" s="248" t="s">
        <v>4544</v>
      </c>
      <c r="J302" s="254" t="s">
        <v>3353</v>
      </c>
      <c r="K302" s="248">
        <v>6107</v>
      </c>
      <c r="L302" s="338" t="s">
        <v>4660</v>
      </c>
      <c r="M302" s="338"/>
      <c r="N302" s="338"/>
      <c r="O302" s="274" t="s">
        <v>4661</v>
      </c>
      <c r="P302" s="274" t="s">
        <v>4662</v>
      </c>
      <c r="Q302" s="238"/>
    </row>
    <row r="303" spans="1:17" x14ac:dyDescent="0.3">
      <c r="A303" s="254">
        <v>305</v>
      </c>
      <c r="B303" s="324" t="s">
        <v>1890</v>
      </c>
      <c r="C303" s="324" t="s">
        <v>3376</v>
      </c>
      <c r="D303" s="323" t="s">
        <v>4663</v>
      </c>
      <c r="E303" s="248" t="s">
        <v>3336</v>
      </c>
      <c r="F303" s="323" t="s">
        <v>4664</v>
      </c>
      <c r="G303" s="323" t="s">
        <v>4665</v>
      </c>
      <c r="H303" s="323" t="s">
        <v>4666</v>
      </c>
      <c r="I303" s="323" t="s">
        <v>4667</v>
      </c>
      <c r="J303" s="323" t="s">
        <v>3468</v>
      </c>
      <c r="K303" s="323">
        <v>6058</v>
      </c>
      <c r="L303" s="323">
        <v>94533762</v>
      </c>
      <c r="M303" s="323">
        <v>425420578</v>
      </c>
      <c r="N303" s="323">
        <v>430451829</v>
      </c>
      <c r="O303" s="323" t="s">
        <v>4668</v>
      </c>
      <c r="P303" s="323" t="s">
        <v>4669</v>
      </c>
      <c r="Q303" s="325"/>
    </row>
    <row r="304" spans="1:17" x14ac:dyDescent="0.3">
      <c r="A304" s="254">
        <v>306</v>
      </c>
      <c r="B304" s="254"/>
      <c r="C304" s="254"/>
      <c r="D304" s="248" t="s">
        <v>4670</v>
      </c>
      <c r="E304" s="248" t="s">
        <v>3336</v>
      </c>
      <c r="F304" s="248" t="s">
        <v>4671</v>
      </c>
      <c r="G304" s="248" t="s">
        <v>4672</v>
      </c>
      <c r="H304" s="248" t="s">
        <v>4673</v>
      </c>
      <c r="I304" s="248" t="s">
        <v>3529</v>
      </c>
      <c r="J304" s="248" t="s">
        <v>3353</v>
      </c>
      <c r="K304" s="248">
        <v>6148</v>
      </c>
      <c r="L304" s="253" t="s">
        <v>4674</v>
      </c>
      <c r="M304" s="253"/>
      <c r="N304" s="253"/>
      <c r="O304" s="247"/>
      <c r="P304" s="251"/>
      <c r="Q304" s="238"/>
    </row>
    <row r="305" spans="1:17" x14ac:dyDescent="0.3">
      <c r="A305" s="254">
        <v>307</v>
      </c>
      <c r="B305" s="254"/>
      <c r="C305" s="248"/>
      <c r="D305" s="248" t="s">
        <v>3653</v>
      </c>
      <c r="E305" s="248" t="s">
        <v>3336</v>
      </c>
      <c r="F305" s="248" t="s">
        <v>4675</v>
      </c>
      <c r="G305" s="248" t="s">
        <v>4672</v>
      </c>
      <c r="H305" s="248"/>
      <c r="I305" s="248"/>
      <c r="J305" s="248"/>
      <c r="K305" s="248"/>
      <c r="L305" s="253"/>
      <c r="M305" s="253"/>
      <c r="N305" s="253"/>
      <c r="O305" s="248" t="s">
        <v>4676</v>
      </c>
      <c r="P305" s="248"/>
      <c r="Q305" s="238"/>
    </row>
    <row r="306" spans="1:17" x14ac:dyDescent="0.3">
      <c r="A306" s="254">
        <v>308</v>
      </c>
      <c r="B306" s="254"/>
      <c r="C306" s="248"/>
      <c r="D306" s="248" t="s">
        <v>4677</v>
      </c>
      <c r="E306" s="248" t="s">
        <v>3336</v>
      </c>
      <c r="F306" s="248" t="s">
        <v>4678</v>
      </c>
      <c r="G306" s="248" t="s">
        <v>4679</v>
      </c>
      <c r="H306" s="248"/>
      <c r="I306" s="248"/>
      <c r="J306" s="248"/>
      <c r="K306" s="248"/>
      <c r="L306" s="253"/>
      <c r="M306" s="253"/>
      <c r="N306" s="253"/>
      <c r="O306" s="248" t="s">
        <v>4680</v>
      </c>
      <c r="P306" s="248"/>
      <c r="Q306" s="238"/>
    </row>
    <row r="307" spans="1:17" x14ac:dyDescent="0.3">
      <c r="A307" s="254">
        <v>309</v>
      </c>
      <c r="B307" s="254"/>
      <c r="C307" s="254"/>
      <c r="D307" s="248" t="s">
        <v>3905</v>
      </c>
      <c r="E307" s="248" t="s">
        <v>3336</v>
      </c>
      <c r="F307" s="248" t="s">
        <v>4681</v>
      </c>
      <c r="G307" s="248" t="s">
        <v>4682</v>
      </c>
      <c r="H307" s="248" t="s">
        <v>4683</v>
      </c>
      <c r="I307" s="248" t="s">
        <v>3518</v>
      </c>
      <c r="J307" s="248" t="s">
        <v>3353</v>
      </c>
      <c r="K307" s="248">
        <v>6150</v>
      </c>
      <c r="L307" s="253">
        <v>93102873</v>
      </c>
      <c r="M307" s="253"/>
      <c r="N307" s="253"/>
      <c r="O307" s="251" t="s">
        <v>4684</v>
      </c>
      <c r="P307" s="251" t="s">
        <v>4685</v>
      </c>
      <c r="Q307" s="238"/>
    </row>
    <row r="308" spans="1:17" x14ac:dyDescent="0.3">
      <c r="A308" s="254">
        <v>310</v>
      </c>
      <c r="B308" s="254"/>
      <c r="C308" s="254"/>
      <c r="D308" s="248" t="s">
        <v>4686</v>
      </c>
      <c r="E308" s="248" t="s">
        <v>3336</v>
      </c>
      <c r="F308" s="248" t="s">
        <v>4687</v>
      </c>
      <c r="G308" s="248" t="s">
        <v>4682</v>
      </c>
      <c r="H308" s="248" t="s">
        <v>4688</v>
      </c>
      <c r="I308" s="248" t="s">
        <v>4544</v>
      </c>
      <c r="J308" s="248" t="s">
        <v>3353</v>
      </c>
      <c r="K308" s="248">
        <v>6107</v>
      </c>
      <c r="L308" s="253"/>
      <c r="M308" s="253"/>
      <c r="N308" s="253"/>
      <c r="O308" s="251" t="s">
        <v>4689</v>
      </c>
      <c r="P308" s="251"/>
      <c r="Q308" s="238"/>
    </row>
    <row r="309" spans="1:17" x14ac:dyDescent="0.3">
      <c r="A309" s="254">
        <v>311</v>
      </c>
      <c r="B309" s="324" t="s">
        <v>2123</v>
      </c>
      <c r="C309" s="324" t="s">
        <v>3376</v>
      </c>
      <c r="D309" s="323" t="s">
        <v>4690</v>
      </c>
      <c r="E309" s="248" t="s">
        <v>3336</v>
      </c>
      <c r="F309" s="323" t="s">
        <v>4691</v>
      </c>
      <c r="G309" s="257" t="s">
        <v>4692</v>
      </c>
      <c r="H309" s="323" t="s">
        <v>4693</v>
      </c>
      <c r="I309" s="323" t="s">
        <v>4694</v>
      </c>
      <c r="J309" s="323" t="s">
        <v>3468</v>
      </c>
      <c r="K309" s="323">
        <v>6155</v>
      </c>
      <c r="L309" s="323">
        <v>893547703</v>
      </c>
      <c r="M309" s="323">
        <v>470026257</v>
      </c>
      <c r="N309" s="323">
        <v>469133922</v>
      </c>
      <c r="O309" s="323" t="s">
        <v>4695</v>
      </c>
      <c r="P309" s="323" t="s">
        <v>4696</v>
      </c>
      <c r="Q309" s="325">
        <v>48</v>
      </c>
    </row>
    <row r="310" spans="1:17" x14ac:dyDescent="0.3">
      <c r="A310" s="254">
        <v>312</v>
      </c>
      <c r="B310" s="246"/>
      <c r="C310" s="246"/>
      <c r="D310" s="247" t="s">
        <v>4011</v>
      </c>
      <c r="E310" s="248" t="s">
        <v>3336</v>
      </c>
      <c r="F310" s="247" t="s">
        <v>3393</v>
      </c>
      <c r="G310" s="247" t="s">
        <v>4692</v>
      </c>
      <c r="H310" s="247" t="s">
        <v>4697</v>
      </c>
      <c r="I310" s="247" t="s">
        <v>4349</v>
      </c>
      <c r="J310" s="247" t="s">
        <v>3353</v>
      </c>
      <c r="K310" s="247">
        <v>6153</v>
      </c>
      <c r="L310" s="246">
        <v>93107290</v>
      </c>
      <c r="M310" s="246"/>
      <c r="N310" s="246"/>
      <c r="O310" s="251" t="s">
        <v>4698</v>
      </c>
      <c r="P310" s="251"/>
      <c r="Q310" s="238"/>
    </row>
    <row r="311" spans="1:17" x14ac:dyDescent="0.3">
      <c r="A311" s="254">
        <v>313</v>
      </c>
      <c r="B311" s="254"/>
      <c r="C311" s="254"/>
      <c r="D311" s="248" t="s">
        <v>4699</v>
      </c>
      <c r="E311" s="248" t="s">
        <v>3336</v>
      </c>
      <c r="F311" s="248"/>
      <c r="G311" s="248" t="s">
        <v>4700</v>
      </c>
      <c r="H311" s="268"/>
      <c r="I311" s="248"/>
      <c r="J311" s="248"/>
      <c r="K311" s="263"/>
      <c r="L311" s="253"/>
      <c r="M311" s="264"/>
      <c r="N311" s="264"/>
      <c r="O311" s="291"/>
      <c r="P311" s="251"/>
      <c r="Q311" s="238"/>
    </row>
    <row r="312" spans="1:17" x14ac:dyDescent="0.3">
      <c r="A312" s="254">
        <v>314</v>
      </c>
      <c r="B312" s="246"/>
      <c r="C312" s="254"/>
      <c r="D312" s="248" t="s">
        <v>4701</v>
      </c>
      <c r="E312" s="248" t="s">
        <v>3336</v>
      </c>
      <c r="F312" s="248"/>
      <c r="G312" s="248" t="s">
        <v>4702</v>
      </c>
      <c r="H312" s="248" t="s">
        <v>4703</v>
      </c>
      <c r="I312" s="248" t="s">
        <v>3691</v>
      </c>
      <c r="J312" s="248" t="s">
        <v>3353</v>
      </c>
      <c r="K312" s="248">
        <v>6148</v>
      </c>
      <c r="L312" s="253" t="s">
        <v>4704</v>
      </c>
      <c r="M312" s="264"/>
      <c r="N312" s="264"/>
      <c r="O312" s="291" t="s">
        <v>4705</v>
      </c>
      <c r="P312" s="251" t="s">
        <v>4706</v>
      </c>
      <c r="Q312" s="238"/>
    </row>
    <row r="313" spans="1:17" x14ac:dyDescent="0.3">
      <c r="A313" s="254">
        <v>315</v>
      </c>
      <c r="B313" s="324" t="s">
        <v>393</v>
      </c>
      <c r="C313" s="324"/>
      <c r="D313" s="257" t="s">
        <v>3616</v>
      </c>
      <c r="E313" s="248" t="s">
        <v>3336</v>
      </c>
      <c r="F313" s="257" t="s">
        <v>4707</v>
      </c>
      <c r="G313" s="257" t="s">
        <v>4708</v>
      </c>
      <c r="H313" s="257" t="s">
        <v>4709</v>
      </c>
      <c r="I313" s="257" t="s">
        <v>3529</v>
      </c>
      <c r="J313" s="257" t="s">
        <v>3353</v>
      </c>
      <c r="K313" s="328">
        <v>6148</v>
      </c>
      <c r="L313" s="323">
        <v>861427490</v>
      </c>
      <c r="M313" s="323">
        <v>433830445</v>
      </c>
      <c r="N313" s="323">
        <v>423340059</v>
      </c>
      <c r="O313" s="260" t="s">
        <v>4710</v>
      </c>
      <c r="P313" s="260" t="s">
        <v>4711</v>
      </c>
      <c r="Q313" s="261"/>
    </row>
    <row r="314" spans="1:17" x14ac:dyDescent="0.3">
      <c r="A314" s="254">
        <v>316</v>
      </c>
      <c r="B314" s="254"/>
      <c r="C314" s="246"/>
      <c r="D314" s="248" t="s">
        <v>4712</v>
      </c>
      <c r="E314" s="248" t="s">
        <v>3336</v>
      </c>
      <c r="F314" s="248"/>
      <c r="G314" s="248" t="s">
        <v>4713</v>
      </c>
      <c r="H314" s="248" t="s">
        <v>4714</v>
      </c>
      <c r="I314" s="248" t="s">
        <v>3400</v>
      </c>
      <c r="J314" s="248" t="s">
        <v>3353</v>
      </c>
      <c r="K314" s="248">
        <v>6149</v>
      </c>
      <c r="L314" s="253"/>
      <c r="M314" s="253"/>
      <c r="N314" s="253"/>
      <c r="O314" s="251"/>
      <c r="P314" s="251"/>
      <c r="Q314" s="238"/>
    </row>
    <row r="315" spans="1:17" x14ac:dyDescent="0.3">
      <c r="A315" s="254">
        <v>317</v>
      </c>
      <c r="B315" s="324" t="s">
        <v>2137</v>
      </c>
      <c r="C315" s="324" t="s">
        <v>3376</v>
      </c>
      <c r="D315" s="257" t="s">
        <v>4712</v>
      </c>
      <c r="E315" s="248" t="s">
        <v>3336</v>
      </c>
      <c r="F315" s="257" t="s">
        <v>4715</v>
      </c>
      <c r="G315" s="257" t="s">
        <v>4713</v>
      </c>
      <c r="H315" s="257" t="s">
        <v>4716</v>
      </c>
      <c r="I315" s="257" t="s">
        <v>4717</v>
      </c>
      <c r="J315" s="257" t="s">
        <v>3353</v>
      </c>
      <c r="K315" s="328">
        <v>6149</v>
      </c>
      <c r="L315" s="329"/>
      <c r="M315" s="323">
        <v>430849238</v>
      </c>
      <c r="N315" s="323">
        <v>425126797</v>
      </c>
      <c r="O315" s="260" t="s">
        <v>4718</v>
      </c>
      <c r="P315" s="260" t="s">
        <v>4719</v>
      </c>
      <c r="Q315" s="261">
        <v>49</v>
      </c>
    </row>
    <row r="316" spans="1:17" x14ac:dyDescent="0.3">
      <c r="A316" s="254">
        <v>318</v>
      </c>
      <c r="B316" s="324" t="s">
        <v>2003</v>
      </c>
      <c r="C316" s="324" t="s">
        <v>3376</v>
      </c>
      <c r="D316" s="323" t="s">
        <v>4243</v>
      </c>
      <c r="E316" s="248" t="s">
        <v>3336</v>
      </c>
      <c r="F316" s="323" t="s">
        <v>4720</v>
      </c>
      <c r="G316" s="257" t="s">
        <v>4721</v>
      </c>
      <c r="H316" s="323" t="s">
        <v>4722</v>
      </c>
      <c r="I316" s="323" t="s">
        <v>4723</v>
      </c>
      <c r="J316" s="257" t="s">
        <v>3353</v>
      </c>
      <c r="K316" s="323">
        <v>6155</v>
      </c>
      <c r="L316" s="323"/>
      <c r="M316" s="323"/>
      <c r="N316" s="323">
        <v>41162524</v>
      </c>
      <c r="O316" s="323" t="s">
        <v>4724</v>
      </c>
      <c r="P316" s="323" t="s">
        <v>4725</v>
      </c>
      <c r="Q316" s="325">
        <v>40</v>
      </c>
    </row>
    <row r="317" spans="1:17" x14ac:dyDescent="0.3">
      <c r="A317" s="254">
        <v>319</v>
      </c>
      <c r="B317" s="321" t="s">
        <v>43</v>
      </c>
      <c r="C317" s="321"/>
      <c r="D317" s="320" t="s">
        <v>4726</v>
      </c>
      <c r="E317" s="248" t="s">
        <v>3336</v>
      </c>
      <c r="F317" s="320" t="s">
        <v>4727</v>
      </c>
      <c r="G317" s="248" t="s">
        <v>4728</v>
      </c>
      <c r="H317" s="320" t="s">
        <v>4729</v>
      </c>
      <c r="I317" s="320" t="s">
        <v>4027</v>
      </c>
      <c r="J317" s="320" t="s">
        <v>3468</v>
      </c>
      <c r="K317" s="320">
        <v>6102</v>
      </c>
      <c r="L317" s="320">
        <v>61427560</v>
      </c>
      <c r="M317" s="320">
        <v>433816970</v>
      </c>
      <c r="N317" s="320">
        <v>422366209</v>
      </c>
      <c r="O317" s="320" t="s">
        <v>4730</v>
      </c>
      <c r="P317" s="320" t="s">
        <v>4731</v>
      </c>
      <c r="Q317" s="322">
        <v>41</v>
      </c>
    </row>
    <row r="318" spans="1:17" x14ac:dyDescent="0.3">
      <c r="A318" s="254">
        <v>320</v>
      </c>
      <c r="B318" s="246"/>
      <c r="C318" s="254"/>
      <c r="D318" s="248" t="s">
        <v>4732</v>
      </c>
      <c r="E318" s="248" t="s">
        <v>3336</v>
      </c>
      <c r="F318" s="248"/>
      <c r="G318" s="248" t="s">
        <v>4733</v>
      </c>
      <c r="H318" s="248" t="s">
        <v>4734</v>
      </c>
      <c r="I318" s="248" t="s">
        <v>4735</v>
      </c>
      <c r="J318" s="248" t="s">
        <v>3353</v>
      </c>
      <c r="K318" s="263">
        <v>6102</v>
      </c>
      <c r="L318" s="253">
        <v>93776275</v>
      </c>
      <c r="M318" s="253"/>
      <c r="N318" s="253"/>
      <c r="O318" s="251" t="s">
        <v>4736</v>
      </c>
      <c r="P318" s="274" t="s">
        <v>4737</v>
      </c>
      <c r="Q318" s="238"/>
    </row>
    <row r="319" spans="1:17" x14ac:dyDescent="0.3">
      <c r="A319" s="254">
        <v>321</v>
      </c>
      <c r="B319" s="246"/>
      <c r="C319" s="246"/>
      <c r="D319" s="247" t="s">
        <v>4738</v>
      </c>
      <c r="E319" s="248" t="s">
        <v>3336</v>
      </c>
      <c r="F319" s="247"/>
      <c r="G319" s="247" t="s">
        <v>4739</v>
      </c>
      <c r="H319" s="249"/>
      <c r="I319" s="247" t="s">
        <v>3601</v>
      </c>
      <c r="J319" s="247" t="s">
        <v>3353</v>
      </c>
      <c r="K319" s="250">
        <v>6155</v>
      </c>
      <c r="L319" s="246"/>
      <c r="M319" s="246"/>
      <c r="N319" s="246"/>
      <c r="O319" s="255" t="s">
        <v>4740</v>
      </c>
      <c r="P319" s="251"/>
      <c r="Q319" s="238"/>
    </row>
    <row r="320" spans="1:17" x14ac:dyDescent="0.3">
      <c r="A320" s="254">
        <v>322</v>
      </c>
      <c r="B320" s="324" t="s">
        <v>2071</v>
      </c>
      <c r="C320" s="324" t="s">
        <v>3376</v>
      </c>
      <c r="D320" s="257" t="s">
        <v>4741</v>
      </c>
      <c r="E320" s="248" t="s">
        <v>3336</v>
      </c>
      <c r="F320" s="257" t="s">
        <v>4742</v>
      </c>
      <c r="G320" s="270" t="s">
        <v>4743</v>
      </c>
      <c r="H320" s="257" t="s">
        <v>4744</v>
      </c>
      <c r="I320" s="257" t="s">
        <v>3352</v>
      </c>
      <c r="J320" s="257" t="s">
        <v>3353</v>
      </c>
      <c r="K320" s="257">
        <v>6155</v>
      </c>
      <c r="L320" s="259">
        <v>94588250</v>
      </c>
      <c r="M320" s="323">
        <v>430391030</v>
      </c>
      <c r="N320" s="323">
        <v>419048961</v>
      </c>
      <c r="O320" s="260" t="s">
        <v>4745</v>
      </c>
      <c r="P320" s="260" t="s">
        <v>4746</v>
      </c>
      <c r="Q320" s="333"/>
    </row>
    <row r="321" spans="1:17" x14ac:dyDescent="0.3">
      <c r="A321" s="254">
        <v>323</v>
      </c>
      <c r="B321" s="254"/>
      <c r="C321" s="254"/>
      <c r="D321" s="248" t="s">
        <v>4747</v>
      </c>
      <c r="E321" s="248" t="s">
        <v>3336</v>
      </c>
      <c r="F321" s="248" t="s">
        <v>4748</v>
      </c>
      <c r="G321" s="248" t="s">
        <v>4743</v>
      </c>
      <c r="H321" s="248" t="s">
        <v>4749</v>
      </c>
      <c r="I321" s="248" t="s">
        <v>4750</v>
      </c>
      <c r="J321" s="248" t="s">
        <v>3353</v>
      </c>
      <c r="K321" s="248">
        <v>6102</v>
      </c>
      <c r="L321" s="253">
        <v>92586341</v>
      </c>
      <c r="M321" s="253"/>
      <c r="N321" s="253"/>
      <c r="O321" s="251" t="s">
        <v>4751</v>
      </c>
      <c r="P321" s="251"/>
      <c r="Q321" s="238"/>
    </row>
    <row r="322" spans="1:17" x14ac:dyDescent="0.3">
      <c r="A322" s="254">
        <v>324</v>
      </c>
      <c r="B322" s="254"/>
      <c r="C322" s="248"/>
      <c r="D322" s="248" t="s">
        <v>4752</v>
      </c>
      <c r="E322" s="248" t="s">
        <v>3336</v>
      </c>
      <c r="F322" s="248" t="s">
        <v>4753</v>
      </c>
      <c r="G322" s="248" t="s">
        <v>4743</v>
      </c>
      <c r="H322" s="248" t="s">
        <v>4754</v>
      </c>
      <c r="I322" s="248" t="s">
        <v>3529</v>
      </c>
      <c r="J322" s="248"/>
      <c r="K322" s="248">
        <v>6148</v>
      </c>
      <c r="L322" s="253" t="s">
        <v>3209</v>
      </c>
      <c r="M322" s="253"/>
      <c r="N322" s="253"/>
      <c r="O322" s="274" t="s">
        <v>3208</v>
      </c>
      <c r="P322" s="274"/>
      <c r="Q322" s="238"/>
    </row>
    <row r="323" spans="1:17" x14ac:dyDescent="0.3">
      <c r="A323" s="254">
        <v>325</v>
      </c>
      <c r="B323" s="324" t="s">
        <v>2152</v>
      </c>
      <c r="C323" s="324" t="s">
        <v>3376</v>
      </c>
      <c r="D323" s="323" t="s">
        <v>4755</v>
      </c>
      <c r="E323" s="248" t="s">
        <v>3336</v>
      </c>
      <c r="F323" s="323" t="s">
        <v>4756</v>
      </c>
      <c r="G323" s="257" t="s">
        <v>4743</v>
      </c>
      <c r="H323" s="323" t="s">
        <v>4757</v>
      </c>
      <c r="I323" s="323" t="s">
        <v>4758</v>
      </c>
      <c r="J323" s="323" t="s">
        <v>3468</v>
      </c>
      <c r="K323" s="323">
        <v>6111</v>
      </c>
      <c r="L323" s="323"/>
      <c r="M323" s="323">
        <v>406953430</v>
      </c>
      <c r="N323" s="323">
        <v>423303634</v>
      </c>
      <c r="O323" s="323" t="s">
        <v>4759</v>
      </c>
      <c r="P323" s="323" t="s">
        <v>4760</v>
      </c>
      <c r="Q323" s="325">
        <v>50</v>
      </c>
    </row>
    <row r="324" spans="1:17" x14ac:dyDescent="0.3">
      <c r="A324" s="254">
        <v>326</v>
      </c>
      <c r="B324" s="254"/>
      <c r="C324" s="254"/>
      <c r="D324" s="248" t="s">
        <v>4761</v>
      </c>
      <c r="E324" s="248" t="s">
        <v>3336</v>
      </c>
      <c r="F324" s="248"/>
      <c r="G324" s="248" t="s">
        <v>4762</v>
      </c>
      <c r="H324" s="248"/>
      <c r="I324" s="248"/>
      <c r="J324" s="248"/>
      <c r="K324" s="292"/>
      <c r="L324" s="253"/>
      <c r="M324" s="253"/>
      <c r="N324" s="253"/>
      <c r="O324" s="251"/>
      <c r="P324" s="251"/>
      <c r="Q324" s="238"/>
    </row>
    <row r="325" spans="1:17" x14ac:dyDescent="0.3">
      <c r="A325" s="254">
        <v>327</v>
      </c>
      <c r="B325" s="324" t="s">
        <v>2089</v>
      </c>
      <c r="C325" s="324"/>
      <c r="D325" s="323" t="s">
        <v>4763</v>
      </c>
      <c r="E325" s="248" t="s">
        <v>3336</v>
      </c>
      <c r="F325" s="323" t="s">
        <v>4764</v>
      </c>
      <c r="G325" s="257" t="s">
        <v>4762</v>
      </c>
      <c r="H325" s="323" t="s">
        <v>4765</v>
      </c>
      <c r="I325" s="323" t="s">
        <v>4766</v>
      </c>
      <c r="J325" s="323" t="s">
        <v>3468</v>
      </c>
      <c r="K325" s="323">
        <v>6164</v>
      </c>
      <c r="L325" s="323"/>
      <c r="M325" s="323">
        <v>433922960</v>
      </c>
      <c r="N325" s="323">
        <v>433513444</v>
      </c>
      <c r="O325" s="323" t="s">
        <v>4767</v>
      </c>
      <c r="P325" s="323" t="s">
        <v>4768</v>
      </c>
      <c r="Q325" s="325">
        <v>43</v>
      </c>
    </row>
    <row r="326" spans="1:17" x14ac:dyDescent="0.3">
      <c r="A326" s="254">
        <v>328</v>
      </c>
      <c r="B326" s="254"/>
      <c r="C326" s="254"/>
      <c r="D326" s="248" t="s">
        <v>4769</v>
      </c>
      <c r="E326" s="248" t="s">
        <v>3336</v>
      </c>
      <c r="F326" s="248"/>
      <c r="G326" s="248" t="s">
        <v>4762</v>
      </c>
      <c r="H326" s="248"/>
      <c r="I326" s="248"/>
      <c r="J326" s="248"/>
      <c r="K326" s="292"/>
      <c r="L326" s="253"/>
      <c r="M326" s="253"/>
      <c r="N326" s="253"/>
      <c r="O326" s="251"/>
      <c r="P326" s="251"/>
      <c r="Q326" s="238"/>
    </row>
    <row r="327" spans="1:17" x14ac:dyDescent="0.3">
      <c r="A327" s="254">
        <v>329</v>
      </c>
      <c r="B327" s="324" t="s">
        <v>50</v>
      </c>
      <c r="C327" s="256"/>
      <c r="D327" s="257" t="s">
        <v>4770</v>
      </c>
      <c r="E327" s="248" t="s">
        <v>3336</v>
      </c>
      <c r="F327" s="257" t="s">
        <v>4771</v>
      </c>
      <c r="G327" s="257" t="s">
        <v>4772</v>
      </c>
      <c r="H327" s="257" t="s">
        <v>4773</v>
      </c>
      <c r="I327" s="257" t="s">
        <v>4774</v>
      </c>
      <c r="J327" s="257" t="s">
        <v>3353</v>
      </c>
      <c r="K327" s="257">
        <v>6064</v>
      </c>
      <c r="L327" s="259">
        <v>93439089</v>
      </c>
      <c r="M327" s="323">
        <v>404511196</v>
      </c>
      <c r="N327" s="323">
        <v>401335820</v>
      </c>
      <c r="O327" s="260" t="s">
        <v>4775</v>
      </c>
      <c r="P327" s="260" t="s">
        <v>4776</v>
      </c>
      <c r="Q327" s="333"/>
    </row>
    <row r="328" spans="1:17" x14ac:dyDescent="0.3">
      <c r="A328" s="254">
        <v>330</v>
      </c>
      <c r="B328" s="254"/>
      <c r="C328" s="246"/>
      <c r="D328" s="247" t="s">
        <v>4777</v>
      </c>
      <c r="E328" s="248" t="s">
        <v>3336</v>
      </c>
      <c r="F328" s="247"/>
      <c r="G328" s="247" t="s">
        <v>4778</v>
      </c>
      <c r="H328" s="247" t="s">
        <v>4779</v>
      </c>
      <c r="I328" s="247" t="s">
        <v>3518</v>
      </c>
      <c r="J328" s="247" t="s">
        <v>3353</v>
      </c>
      <c r="K328" s="288">
        <v>6150</v>
      </c>
      <c r="L328" s="246"/>
      <c r="M328" s="246"/>
      <c r="N328" s="246"/>
      <c r="O328" s="251"/>
      <c r="P328" s="251" t="s">
        <v>4780</v>
      </c>
      <c r="Q328" s="238"/>
    </row>
    <row r="329" spans="1:17" x14ac:dyDescent="0.3">
      <c r="A329" s="254">
        <v>331</v>
      </c>
      <c r="B329" s="254"/>
      <c r="C329" s="246"/>
      <c r="D329" s="247" t="s">
        <v>3856</v>
      </c>
      <c r="E329" s="248" t="s">
        <v>3336</v>
      </c>
      <c r="F329" s="247" t="s">
        <v>4781</v>
      </c>
      <c r="G329" s="247" t="s">
        <v>4778</v>
      </c>
      <c r="H329" s="247" t="s">
        <v>4782</v>
      </c>
      <c r="I329" s="247" t="s">
        <v>4783</v>
      </c>
      <c r="J329" s="247" t="s">
        <v>3353</v>
      </c>
      <c r="K329" s="288">
        <v>6167</v>
      </c>
      <c r="L329" s="246"/>
      <c r="M329" s="246"/>
      <c r="N329" s="246"/>
      <c r="O329" s="251"/>
      <c r="P329" s="251"/>
      <c r="Q329" s="238"/>
    </row>
    <row r="330" spans="1:17" x14ac:dyDescent="0.3">
      <c r="A330" s="254">
        <v>332</v>
      </c>
      <c r="B330" s="254"/>
      <c r="C330" s="246"/>
      <c r="D330" s="247" t="s">
        <v>3806</v>
      </c>
      <c r="E330" s="248" t="s">
        <v>3336</v>
      </c>
      <c r="F330" s="247" t="s">
        <v>4784</v>
      </c>
      <c r="G330" s="247" t="s">
        <v>4785</v>
      </c>
      <c r="H330" s="249" t="s">
        <v>4786</v>
      </c>
      <c r="I330" s="247" t="s">
        <v>3518</v>
      </c>
      <c r="J330" s="247" t="s">
        <v>3353</v>
      </c>
      <c r="K330" s="250">
        <v>6150</v>
      </c>
      <c r="L330" s="246">
        <v>93136524</v>
      </c>
      <c r="M330" s="246"/>
      <c r="N330" s="246"/>
      <c r="O330" s="251" t="s">
        <v>4787</v>
      </c>
      <c r="P330" s="251"/>
      <c r="Q330" s="238"/>
    </row>
    <row r="331" spans="1:17" x14ac:dyDescent="0.3">
      <c r="A331" s="254">
        <v>333</v>
      </c>
      <c r="B331" s="254"/>
      <c r="C331" s="246"/>
      <c r="D331" s="247" t="s">
        <v>4415</v>
      </c>
      <c r="E331" s="248" t="s">
        <v>3336</v>
      </c>
      <c r="F331" s="247" t="s">
        <v>4788</v>
      </c>
      <c r="G331" s="247" t="s">
        <v>4789</v>
      </c>
      <c r="H331" s="249" t="s">
        <v>4790</v>
      </c>
      <c r="I331" s="247" t="s">
        <v>4791</v>
      </c>
      <c r="J331" s="247" t="s">
        <v>3353</v>
      </c>
      <c r="K331" s="250">
        <v>6155</v>
      </c>
      <c r="L331" s="253" t="s">
        <v>4792</v>
      </c>
      <c r="M331" s="253"/>
      <c r="N331" s="253"/>
      <c r="O331" s="255" t="s">
        <v>4793</v>
      </c>
      <c r="P331" s="255" t="s">
        <v>4794</v>
      </c>
      <c r="Q331" s="238"/>
    </row>
    <row r="332" spans="1:17" x14ac:dyDescent="0.3">
      <c r="A332" s="254">
        <v>334</v>
      </c>
      <c r="B332" s="321" t="s">
        <v>2118</v>
      </c>
      <c r="C332" s="321" t="s">
        <v>3376</v>
      </c>
      <c r="D332" s="320" t="s">
        <v>4795</v>
      </c>
      <c r="E332" s="248" t="s">
        <v>3336</v>
      </c>
      <c r="F332" s="320" t="s">
        <v>4796</v>
      </c>
      <c r="G332" s="320" t="s">
        <v>4797</v>
      </c>
      <c r="H332" s="320" t="s">
        <v>4798</v>
      </c>
      <c r="I332" s="320" t="s">
        <v>4799</v>
      </c>
      <c r="J332" s="320" t="s">
        <v>3353</v>
      </c>
      <c r="K332" s="320">
        <v>6164</v>
      </c>
      <c r="L332" s="320">
        <v>894985562</v>
      </c>
      <c r="M332" s="320">
        <v>433520449</v>
      </c>
      <c r="N332" s="320">
        <v>429539856</v>
      </c>
      <c r="O332" s="320" t="s">
        <v>4800</v>
      </c>
      <c r="P332" s="320" t="s">
        <v>4801</v>
      </c>
      <c r="Q332" s="322">
        <v>46</v>
      </c>
    </row>
    <row r="333" spans="1:17" x14ac:dyDescent="0.3">
      <c r="A333" s="254">
        <v>335</v>
      </c>
      <c r="B333" s="254"/>
      <c r="C333" s="254"/>
      <c r="D333" s="248" t="s">
        <v>4802</v>
      </c>
      <c r="E333" s="248" t="s">
        <v>3336</v>
      </c>
      <c r="F333" s="248" t="s">
        <v>4803</v>
      </c>
      <c r="G333" s="267" t="s">
        <v>4804</v>
      </c>
      <c r="H333" s="248" t="s">
        <v>4805</v>
      </c>
      <c r="I333" s="248" t="s">
        <v>3358</v>
      </c>
      <c r="J333" s="248" t="s">
        <v>3353</v>
      </c>
      <c r="K333" s="248">
        <v>6155</v>
      </c>
      <c r="L333" s="253">
        <v>92561610</v>
      </c>
      <c r="M333" s="253"/>
      <c r="N333" s="253"/>
      <c r="O333" s="276" t="s">
        <v>4806</v>
      </c>
      <c r="P333" s="254"/>
      <c r="Q333" s="238"/>
    </row>
    <row r="334" spans="1:17" x14ac:dyDescent="0.3">
      <c r="A334" s="254">
        <v>336</v>
      </c>
      <c r="B334" s="246"/>
      <c r="C334" s="254"/>
      <c r="D334" s="248" t="s">
        <v>4102</v>
      </c>
      <c r="E334" s="248" t="s">
        <v>3336</v>
      </c>
      <c r="F334" s="248" t="s">
        <v>4807</v>
      </c>
      <c r="G334" s="248" t="s">
        <v>4804</v>
      </c>
      <c r="H334" s="248" t="s">
        <v>4808</v>
      </c>
      <c r="I334" s="248" t="s">
        <v>3669</v>
      </c>
      <c r="J334" s="248" t="s">
        <v>3353</v>
      </c>
      <c r="K334" s="248">
        <v>6149</v>
      </c>
      <c r="L334" s="253" t="s">
        <v>4809</v>
      </c>
      <c r="M334" s="253"/>
      <c r="N334" s="253"/>
      <c r="O334" s="251" t="s">
        <v>4810</v>
      </c>
      <c r="P334" s="251" t="s">
        <v>4811</v>
      </c>
      <c r="Q334" s="238"/>
    </row>
    <row r="335" spans="1:17" x14ac:dyDescent="0.3">
      <c r="A335" s="254">
        <v>337</v>
      </c>
      <c r="B335" s="246"/>
      <c r="C335" s="254"/>
      <c r="D335" s="248" t="s">
        <v>4227</v>
      </c>
      <c r="E335" s="248" t="s">
        <v>3336</v>
      </c>
      <c r="F335" s="248" t="s">
        <v>4506</v>
      </c>
      <c r="G335" s="248" t="s">
        <v>4812</v>
      </c>
      <c r="H335" s="248"/>
      <c r="I335" s="248"/>
      <c r="J335" s="248"/>
      <c r="K335" s="248"/>
      <c r="L335" s="253"/>
      <c r="M335" s="253"/>
      <c r="N335" s="253"/>
      <c r="O335" s="251"/>
      <c r="P335" s="251"/>
      <c r="Q335" s="238"/>
    </row>
    <row r="336" spans="1:17" x14ac:dyDescent="0.3">
      <c r="A336" s="254">
        <v>338</v>
      </c>
      <c r="B336" s="324" t="s">
        <v>2183</v>
      </c>
      <c r="C336" s="324" t="s">
        <v>3376</v>
      </c>
      <c r="D336" s="323" t="s">
        <v>4051</v>
      </c>
      <c r="E336" s="248" t="s">
        <v>3336</v>
      </c>
      <c r="F336" s="323" t="s">
        <v>4506</v>
      </c>
      <c r="G336" s="257" t="s">
        <v>4812</v>
      </c>
      <c r="H336" s="323" t="s">
        <v>4813</v>
      </c>
      <c r="I336" s="323" t="s">
        <v>4694</v>
      </c>
      <c r="J336" s="323" t="s">
        <v>3468</v>
      </c>
      <c r="K336" s="323">
        <v>6155</v>
      </c>
      <c r="L336" s="323">
        <v>94571980</v>
      </c>
      <c r="M336" s="323">
        <v>422360998</v>
      </c>
      <c r="N336" s="323">
        <v>423390369</v>
      </c>
      <c r="O336" s="323" t="s">
        <v>4814</v>
      </c>
      <c r="P336" s="323"/>
      <c r="Q336" s="325">
        <v>53</v>
      </c>
    </row>
    <row r="337" spans="1:17" x14ac:dyDescent="0.3">
      <c r="A337" s="254">
        <v>339</v>
      </c>
      <c r="B337" s="254"/>
      <c r="C337" s="248"/>
      <c r="D337" s="248" t="s">
        <v>4815</v>
      </c>
      <c r="E337" s="248" t="s">
        <v>3336</v>
      </c>
      <c r="F337" s="248"/>
      <c r="G337" s="248" t="s">
        <v>4816</v>
      </c>
      <c r="H337" s="248"/>
      <c r="I337" s="248"/>
      <c r="J337" s="248"/>
      <c r="K337" s="248"/>
      <c r="L337" s="253"/>
      <c r="M337" s="253"/>
      <c r="N337" s="253"/>
      <c r="O337" s="248" t="s">
        <v>4817</v>
      </c>
      <c r="P337" s="248"/>
      <c r="Q337" s="238"/>
    </row>
    <row r="338" spans="1:17" x14ac:dyDescent="0.3">
      <c r="A338" s="254">
        <v>340</v>
      </c>
      <c r="B338" s="254"/>
      <c r="C338" s="248"/>
      <c r="D338" s="248" t="s">
        <v>3584</v>
      </c>
      <c r="E338" s="248" t="s">
        <v>3336</v>
      </c>
      <c r="F338" s="248"/>
      <c r="G338" s="248" t="s">
        <v>4818</v>
      </c>
      <c r="H338" s="248"/>
      <c r="I338" s="248"/>
      <c r="J338" s="248"/>
      <c r="K338" s="248"/>
      <c r="L338" s="253"/>
      <c r="M338" s="253"/>
      <c r="N338" s="253"/>
      <c r="O338" s="248" t="s">
        <v>3588</v>
      </c>
      <c r="P338" s="248"/>
      <c r="Q338" s="238"/>
    </row>
    <row r="339" spans="1:17" x14ac:dyDescent="0.3">
      <c r="A339" s="254">
        <v>341</v>
      </c>
      <c r="B339" s="246"/>
      <c r="C339" s="254"/>
      <c r="D339" s="248" t="s">
        <v>4819</v>
      </c>
      <c r="E339" s="248" t="s">
        <v>3336</v>
      </c>
      <c r="F339" s="248" t="s">
        <v>4820</v>
      </c>
      <c r="G339" s="248" t="s">
        <v>4821</v>
      </c>
      <c r="H339" s="248" t="s">
        <v>4822</v>
      </c>
      <c r="I339" s="248" t="s">
        <v>3569</v>
      </c>
      <c r="J339" s="248" t="s">
        <v>3353</v>
      </c>
      <c r="K339" s="248">
        <v>6147</v>
      </c>
      <c r="L339" s="253"/>
      <c r="M339" s="253"/>
      <c r="N339" s="253"/>
      <c r="O339" s="255" t="s">
        <v>4823</v>
      </c>
      <c r="P339" s="255" t="s">
        <v>4824</v>
      </c>
      <c r="Q339" s="238"/>
    </row>
    <row r="340" spans="1:17" x14ac:dyDescent="0.3">
      <c r="A340" s="254">
        <v>342</v>
      </c>
      <c r="B340" s="254"/>
      <c r="C340" s="254"/>
      <c r="D340" s="248" t="s">
        <v>4016</v>
      </c>
      <c r="E340" s="248" t="s">
        <v>3336</v>
      </c>
      <c r="F340" s="248" t="s">
        <v>4825</v>
      </c>
      <c r="G340" s="267" t="s">
        <v>4826</v>
      </c>
      <c r="H340" s="268" t="s">
        <v>4827</v>
      </c>
      <c r="I340" s="248" t="s">
        <v>3601</v>
      </c>
      <c r="J340" s="248" t="s">
        <v>3353</v>
      </c>
      <c r="K340" s="292">
        <v>6155</v>
      </c>
      <c r="L340" s="253">
        <v>94570704</v>
      </c>
      <c r="M340" s="253"/>
      <c r="N340" s="253"/>
      <c r="O340" s="251" t="s">
        <v>4828</v>
      </c>
      <c r="P340" s="251"/>
      <c r="Q340" s="238"/>
    </row>
    <row r="341" spans="1:17" x14ac:dyDescent="0.3">
      <c r="A341" s="254">
        <v>343</v>
      </c>
      <c r="B341" s="246" t="s">
        <v>990</v>
      </c>
      <c r="C341" s="246"/>
      <c r="D341" s="247" t="s">
        <v>4829</v>
      </c>
      <c r="E341" s="248" t="s">
        <v>3336</v>
      </c>
      <c r="F341" s="247"/>
      <c r="G341" s="247" t="s">
        <v>4687</v>
      </c>
      <c r="H341" s="247"/>
      <c r="I341" s="247"/>
      <c r="J341" s="247"/>
      <c r="K341" s="247"/>
      <c r="L341" s="246"/>
      <c r="M341" s="246"/>
      <c r="N341" s="246"/>
      <c r="O341" s="251"/>
      <c r="P341" s="251"/>
      <c r="Q341" s="238"/>
    </row>
    <row r="342" spans="1:17" x14ac:dyDescent="0.3">
      <c r="A342" s="254">
        <v>344</v>
      </c>
      <c r="B342" s="254"/>
      <c r="C342" s="254"/>
      <c r="D342" s="248" t="s">
        <v>3784</v>
      </c>
      <c r="E342" s="248" t="s">
        <v>3336</v>
      </c>
      <c r="F342" s="248"/>
      <c r="G342" s="248" t="s">
        <v>4830</v>
      </c>
      <c r="H342" s="238"/>
      <c r="I342" s="248"/>
      <c r="J342" s="248"/>
      <c r="K342" s="292"/>
      <c r="L342" s="253"/>
      <c r="M342" s="253"/>
      <c r="N342" s="253"/>
      <c r="O342" s="251"/>
      <c r="P342" s="251"/>
      <c r="Q342" s="238"/>
    </row>
    <row r="343" spans="1:17" x14ac:dyDescent="0.3">
      <c r="A343" s="254">
        <v>345</v>
      </c>
      <c r="B343" s="254"/>
      <c r="C343" s="254"/>
      <c r="D343" s="248" t="s">
        <v>4831</v>
      </c>
      <c r="E343" s="248" t="s">
        <v>3336</v>
      </c>
      <c r="F343" s="248"/>
      <c r="G343" s="267" t="s">
        <v>4832</v>
      </c>
      <c r="H343" s="238"/>
      <c r="I343" s="248"/>
      <c r="J343" s="248"/>
      <c r="K343" s="292"/>
      <c r="L343" s="253"/>
      <c r="M343" s="253"/>
      <c r="N343" s="253"/>
      <c r="O343" s="251"/>
      <c r="P343" s="251"/>
      <c r="Q343" s="238"/>
    </row>
    <row r="344" spans="1:17" x14ac:dyDescent="0.3">
      <c r="A344" s="254">
        <v>346</v>
      </c>
      <c r="B344" s="254"/>
      <c r="C344" s="246"/>
      <c r="D344" s="248" t="s">
        <v>4753</v>
      </c>
      <c r="E344" s="248" t="s">
        <v>3336</v>
      </c>
      <c r="F344" s="248" t="s">
        <v>4140</v>
      </c>
      <c r="G344" s="248" t="s">
        <v>4833</v>
      </c>
      <c r="H344" s="238"/>
      <c r="I344" s="248"/>
      <c r="J344" s="248"/>
      <c r="K344" s="248"/>
      <c r="L344" s="253"/>
      <c r="M344" s="253"/>
      <c r="N344" s="253"/>
      <c r="O344" s="274" t="s">
        <v>4834</v>
      </c>
      <c r="P344" s="251"/>
      <c r="Q344" s="238"/>
    </row>
    <row r="345" spans="1:17" x14ac:dyDescent="0.3">
      <c r="A345" s="254">
        <v>347</v>
      </c>
      <c r="B345" s="324" t="s">
        <v>2188</v>
      </c>
      <c r="C345" s="324" t="s">
        <v>3376</v>
      </c>
      <c r="D345" s="323" t="s">
        <v>4835</v>
      </c>
      <c r="E345" s="248" t="s">
        <v>3336</v>
      </c>
      <c r="F345" s="323" t="s">
        <v>4836</v>
      </c>
      <c r="G345" s="257" t="s">
        <v>4833</v>
      </c>
      <c r="H345" s="323" t="s">
        <v>4837</v>
      </c>
      <c r="I345" s="323" t="s">
        <v>3868</v>
      </c>
      <c r="J345" s="323" t="s">
        <v>3468</v>
      </c>
      <c r="K345" s="323">
        <v>6014</v>
      </c>
      <c r="L345" s="323"/>
      <c r="M345" s="323">
        <v>403527665</v>
      </c>
      <c r="N345" s="323">
        <v>403475206</v>
      </c>
      <c r="O345" s="323"/>
      <c r="P345" s="323" t="s">
        <v>4834</v>
      </c>
      <c r="Q345" s="325">
        <v>54</v>
      </c>
    </row>
    <row r="346" spans="1:17" x14ac:dyDescent="0.3">
      <c r="A346" s="254">
        <v>348</v>
      </c>
      <c r="B346" s="254"/>
      <c r="C346" s="254"/>
      <c r="D346" s="248" t="s">
        <v>4838</v>
      </c>
      <c r="E346" s="248" t="s">
        <v>3336</v>
      </c>
      <c r="F346" s="248" t="s">
        <v>4839</v>
      </c>
      <c r="G346" s="267" t="s">
        <v>4840</v>
      </c>
      <c r="H346" s="268" t="s">
        <v>4841</v>
      </c>
      <c r="I346" s="248" t="s">
        <v>4071</v>
      </c>
      <c r="J346" s="248" t="s">
        <v>3353</v>
      </c>
      <c r="K346" s="292">
        <v>6111</v>
      </c>
      <c r="L346" s="253" t="s">
        <v>4842</v>
      </c>
      <c r="M346" s="253"/>
      <c r="N346" s="253"/>
      <c r="O346" s="251" t="s">
        <v>4843</v>
      </c>
      <c r="P346" s="255" t="s">
        <v>4844</v>
      </c>
      <c r="Q346" s="238"/>
    </row>
    <row r="347" spans="1:17" x14ac:dyDescent="0.3">
      <c r="A347" s="254">
        <v>349</v>
      </c>
      <c r="B347" s="254"/>
      <c r="C347" s="254"/>
      <c r="D347" s="248" t="s">
        <v>4845</v>
      </c>
      <c r="E347" s="248" t="s">
        <v>3336</v>
      </c>
      <c r="F347" s="248" t="s">
        <v>4846</v>
      </c>
      <c r="G347" s="267" t="s">
        <v>4847</v>
      </c>
      <c r="H347" s="268" t="s">
        <v>4848</v>
      </c>
      <c r="I347" s="248" t="s">
        <v>4849</v>
      </c>
      <c r="J347" s="248" t="s">
        <v>3353</v>
      </c>
      <c r="K347" s="292">
        <v>6164</v>
      </c>
      <c r="L347" s="253"/>
      <c r="M347" s="253"/>
      <c r="N347" s="253"/>
      <c r="O347" s="251" t="s">
        <v>4850</v>
      </c>
      <c r="P347" s="255" t="s">
        <v>4851</v>
      </c>
      <c r="Q347" s="238"/>
    </row>
    <row r="348" spans="1:17" x14ac:dyDescent="0.3">
      <c r="A348" s="254">
        <v>351</v>
      </c>
      <c r="B348" s="254"/>
      <c r="C348" s="248"/>
      <c r="D348" s="248" t="s">
        <v>4852</v>
      </c>
      <c r="E348" s="248" t="s">
        <v>3336</v>
      </c>
      <c r="F348" s="240" t="s">
        <v>4853</v>
      </c>
      <c r="G348" s="248" t="s">
        <v>4854</v>
      </c>
      <c r="H348" s="248" t="s">
        <v>4855</v>
      </c>
      <c r="I348" s="248" t="s">
        <v>3499</v>
      </c>
      <c r="J348" s="248" t="s">
        <v>3353</v>
      </c>
      <c r="K348" s="248">
        <v>6061</v>
      </c>
      <c r="L348" s="253" t="s">
        <v>4856</v>
      </c>
      <c r="M348" s="253"/>
      <c r="N348" s="253"/>
      <c r="O348" s="274" t="s">
        <v>4857</v>
      </c>
      <c r="P348" s="274" t="s">
        <v>4858</v>
      </c>
      <c r="Q348" s="238"/>
    </row>
    <row r="349" spans="1:17" x14ac:dyDescent="0.3">
      <c r="A349" s="254">
        <v>352</v>
      </c>
      <c r="B349" s="246"/>
      <c r="C349" s="254"/>
      <c r="D349" s="248" t="s">
        <v>3696</v>
      </c>
      <c r="E349" s="248" t="s">
        <v>3336</v>
      </c>
      <c r="F349" s="248" t="s">
        <v>4859</v>
      </c>
      <c r="G349" s="267" t="s">
        <v>4860</v>
      </c>
      <c r="H349" s="248" t="s">
        <v>4861</v>
      </c>
      <c r="I349" s="248" t="s">
        <v>4544</v>
      </c>
      <c r="J349" s="248" t="s">
        <v>3353</v>
      </c>
      <c r="K349" s="263">
        <v>6107</v>
      </c>
      <c r="L349" s="253"/>
      <c r="M349" s="253"/>
      <c r="N349" s="253"/>
      <c r="O349" s="251" t="s">
        <v>4862</v>
      </c>
      <c r="P349" s="251"/>
      <c r="Q349" s="238"/>
    </row>
    <row r="350" spans="1:17" x14ac:dyDescent="0.3">
      <c r="A350" s="254">
        <v>353</v>
      </c>
      <c r="B350" s="321" t="s">
        <v>2234</v>
      </c>
      <c r="C350" s="254"/>
      <c r="D350" s="248" t="s">
        <v>4863</v>
      </c>
      <c r="E350" s="248" t="s">
        <v>3336</v>
      </c>
      <c r="F350" s="248" t="s">
        <v>4864</v>
      </c>
      <c r="G350" s="267" t="s">
        <v>4865</v>
      </c>
      <c r="H350" s="248" t="s">
        <v>4866</v>
      </c>
      <c r="I350" s="248" t="s">
        <v>4667</v>
      </c>
      <c r="J350" s="248" t="s">
        <v>3353</v>
      </c>
      <c r="K350" s="248">
        <v>6058</v>
      </c>
      <c r="L350" s="253" t="s">
        <v>4867</v>
      </c>
      <c r="M350" s="320">
        <v>432341947</v>
      </c>
      <c r="N350" s="320">
        <v>402648025</v>
      </c>
      <c r="O350" s="251" t="s">
        <v>4868</v>
      </c>
      <c r="P350" s="320" t="s">
        <v>4869</v>
      </c>
      <c r="Q350" s="238"/>
    </row>
    <row r="351" spans="1:17" x14ac:dyDescent="0.3">
      <c r="A351" s="254">
        <v>354</v>
      </c>
      <c r="B351" s="246"/>
      <c r="C351" s="254"/>
      <c r="D351" s="248" t="s">
        <v>4005</v>
      </c>
      <c r="E351" s="248" t="s">
        <v>3336</v>
      </c>
      <c r="F351" s="248" t="s">
        <v>4870</v>
      </c>
      <c r="G351" s="248" t="s">
        <v>4871</v>
      </c>
      <c r="H351" s="248" t="s">
        <v>4872</v>
      </c>
      <c r="I351" s="248" t="s">
        <v>3529</v>
      </c>
      <c r="J351" s="248" t="s">
        <v>3353</v>
      </c>
      <c r="K351" s="248">
        <v>6148</v>
      </c>
      <c r="L351" s="253">
        <v>93542775</v>
      </c>
      <c r="M351" s="253"/>
      <c r="N351" s="253"/>
      <c r="O351" s="251"/>
      <c r="P351" s="251"/>
      <c r="Q351" s="238"/>
    </row>
    <row r="352" spans="1:17" x14ac:dyDescent="0.3">
      <c r="A352" s="254">
        <v>6</v>
      </c>
      <c r="B352" s="256" t="s">
        <v>2454</v>
      </c>
      <c r="C352" s="256" t="s">
        <v>3376</v>
      </c>
      <c r="D352" s="257" t="s">
        <v>3360</v>
      </c>
      <c r="E352" s="248" t="s">
        <v>3336</v>
      </c>
      <c r="F352" s="257" t="s">
        <v>4873</v>
      </c>
      <c r="G352" s="257" t="s">
        <v>4874</v>
      </c>
      <c r="H352" s="258" t="s">
        <v>4875</v>
      </c>
      <c r="I352" s="257" t="s">
        <v>4876</v>
      </c>
      <c r="J352" s="258" t="s">
        <v>3353</v>
      </c>
      <c r="K352" s="257">
        <v>6148</v>
      </c>
      <c r="L352" s="259"/>
      <c r="M352" s="259">
        <v>470103836</v>
      </c>
      <c r="N352" s="259">
        <v>430601652</v>
      </c>
      <c r="O352" s="260" t="s">
        <v>4877</v>
      </c>
      <c r="P352" s="258" t="s">
        <v>4878</v>
      </c>
      <c r="Q352" s="261">
        <v>27</v>
      </c>
    </row>
    <row r="353" spans="1:17" x14ac:dyDescent="0.3">
      <c r="A353" s="254">
        <v>355</v>
      </c>
      <c r="B353" s="254"/>
      <c r="C353" s="254"/>
      <c r="D353" s="248" t="s">
        <v>4879</v>
      </c>
      <c r="E353" s="248" t="s">
        <v>3336</v>
      </c>
      <c r="F353" s="248"/>
      <c r="G353" s="248" t="s">
        <v>4880</v>
      </c>
      <c r="H353" s="248"/>
      <c r="I353" s="248"/>
      <c r="J353" s="248"/>
      <c r="K353" s="263"/>
      <c r="L353" s="253"/>
      <c r="M353" s="253"/>
      <c r="N353" s="253"/>
      <c r="O353" s="251" t="s">
        <v>4881</v>
      </c>
      <c r="P353" s="251"/>
      <c r="Q353" s="238"/>
    </row>
    <row r="354" spans="1:17" x14ac:dyDescent="0.3">
      <c r="A354" s="254">
        <v>356</v>
      </c>
      <c r="B354" s="254"/>
      <c r="C354" s="254"/>
      <c r="D354" s="248" t="s">
        <v>4882</v>
      </c>
      <c r="E354" s="248" t="s">
        <v>3336</v>
      </c>
      <c r="F354" s="248" t="s">
        <v>4883</v>
      </c>
      <c r="G354" s="248" t="s">
        <v>4884</v>
      </c>
      <c r="H354" s="248"/>
      <c r="I354" s="248"/>
      <c r="J354" s="248"/>
      <c r="K354" s="263"/>
      <c r="L354" s="253"/>
      <c r="M354" s="253"/>
      <c r="N354" s="253"/>
      <c r="O354" s="251"/>
      <c r="P354" s="251"/>
      <c r="Q354" s="238"/>
    </row>
    <row r="355" spans="1:17" x14ac:dyDescent="0.3">
      <c r="A355" s="254">
        <v>357</v>
      </c>
      <c r="B355" s="324" t="s">
        <v>391</v>
      </c>
      <c r="C355" s="324" t="s">
        <v>3376</v>
      </c>
      <c r="D355" s="323" t="s">
        <v>4882</v>
      </c>
      <c r="E355" s="248" t="s">
        <v>3336</v>
      </c>
      <c r="F355" s="323" t="s">
        <v>4883</v>
      </c>
      <c r="G355" s="257" t="s">
        <v>4884</v>
      </c>
      <c r="H355" s="323" t="s">
        <v>4885</v>
      </c>
      <c r="I355" s="323" t="s">
        <v>4886</v>
      </c>
      <c r="J355" s="323" t="s">
        <v>3468</v>
      </c>
      <c r="K355" s="323">
        <v>6155</v>
      </c>
      <c r="L355" s="323">
        <v>94564390</v>
      </c>
      <c r="M355" s="323">
        <v>434379532</v>
      </c>
      <c r="N355" s="323">
        <v>432487228</v>
      </c>
      <c r="O355" s="323" t="s">
        <v>4887</v>
      </c>
      <c r="P355" s="323" t="s">
        <v>4888</v>
      </c>
      <c r="Q355" s="325">
        <v>56</v>
      </c>
    </row>
    <row r="356" spans="1:17" x14ac:dyDescent="0.3">
      <c r="A356" s="254">
        <v>358</v>
      </c>
      <c r="B356" s="254"/>
      <c r="C356" s="254"/>
      <c r="D356" s="248" t="s">
        <v>3446</v>
      </c>
      <c r="E356" s="248" t="s">
        <v>3336</v>
      </c>
      <c r="F356" s="248" t="s">
        <v>3412</v>
      </c>
      <c r="G356" s="248" t="s">
        <v>4889</v>
      </c>
      <c r="H356" s="248" t="s">
        <v>4890</v>
      </c>
      <c r="I356" s="248" t="s">
        <v>3391</v>
      </c>
      <c r="J356" s="248" t="s">
        <v>3353</v>
      </c>
      <c r="K356" s="263">
        <v>6107</v>
      </c>
      <c r="L356" s="253"/>
      <c r="M356" s="264"/>
      <c r="N356" s="264"/>
      <c r="O356" s="282" t="s">
        <v>4891</v>
      </c>
      <c r="P356" s="251"/>
      <c r="Q356" s="238"/>
    </row>
    <row r="357" spans="1:17" x14ac:dyDescent="0.3">
      <c r="A357" s="254">
        <v>359</v>
      </c>
      <c r="B357" s="254"/>
      <c r="C357" s="248"/>
      <c r="D357" s="248" t="s">
        <v>4892</v>
      </c>
      <c r="E357" s="248" t="s">
        <v>3336</v>
      </c>
      <c r="F357" s="248" t="s">
        <v>3652</v>
      </c>
      <c r="G357" s="248" t="s">
        <v>4893</v>
      </c>
      <c r="H357" s="248"/>
      <c r="I357" s="248"/>
      <c r="J357" s="248"/>
      <c r="K357" s="248"/>
      <c r="L357" s="253"/>
      <c r="M357" s="253"/>
      <c r="N357" s="253"/>
      <c r="O357" s="248" t="s">
        <v>4894</v>
      </c>
      <c r="P357" s="248"/>
      <c r="Q357" s="238"/>
    </row>
    <row r="358" spans="1:17" x14ac:dyDescent="0.3">
      <c r="A358" s="254">
        <v>360</v>
      </c>
      <c r="B358" s="254"/>
      <c r="C358" s="248"/>
      <c r="D358" s="248" t="s">
        <v>4895</v>
      </c>
      <c r="E358" s="248" t="s">
        <v>3336</v>
      </c>
      <c r="F358" s="248" t="s">
        <v>4896</v>
      </c>
      <c r="G358" s="248" t="s">
        <v>4897</v>
      </c>
      <c r="H358" s="248" t="s">
        <v>4898</v>
      </c>
      <c r="I358" s="248" t="s">
        <v>4899</v>
      </c>
      <c r="J358" s="248" t="s">
        <v>3353</v>
      </c>
      <c r="K358" s="248">
        <v>6054</v>
      </c>
      <c r="L358" s="253"/>
      <c r="M358" s="253"/>
      <c r="N358" s="253"/>
      <c r="O358" s="274" t="s">
        <v>4900</v>
      </c>
      <c r="P358" s="248" t="s">
        <v>4901</v>
      </c>
      <c r="Q358" s="238"/>
    </row>
    <row r="359" spans="1:17" x14ac:dyDescent="0.3">
      <c r="A359" s="254">
        <v>361</v>
      </c>
      <c r="B359" s="324" t="s">
        <v>4902</v>
      </c>
      <c r="C359" s="324" t="s">
        <v>3376</v>
      </c>
      <c r="D359" s="323" t="s">
        <v>4903</v>
      </c>
      <c r="E359" s="248" t="s">
        <v>3336</v>
      </c>
      <c r="F359" s="323" t="s">
        <v>4904</v>
      </c>
      <c r="G359" s="323" t="s">
        <v>4905</v>
      </c>
      <c r="H359" s="323" t="s">
        <v>4906</v>
      </c>
      <c r="I359" s="323" t="s">
        <v>3601</v>
      </c>
      <c r="J359" s="257" t="s">
        <v>3353</v>
      </c>
      <c r="K359" s="323">
        <v>6155</v>
      </c>
      <c r="L359" s="323">
        <v>94571455</v>
      </c>
      <c r="M359" s="323">
        <v>421551691</v>
      </c>
      <c r="N359" s="323">
        <v>431748037</v>
      </c>
      <c r="O359" s="323" t="s">
        <v>4907</v>
      </c>
      <c r="P359" s="323" t="s">
        <v>4908</v>
      </c>
      <c r="Q359" s="325">
        <v>63</v>
      </c>
    </row>
    <row r="360" spans="1:17" x14ac:dyDescent="0.3">
      <c r="A360" s="254">
        <v>362</v>
      </c>
      <c r="B360" s="254"/>
      <c r="C360" s="254"/>
      <c r="D360" s="248" t="s">
        <v>3616</v>
      </c>
      <c r="E360" s="248" t="s">
        <v>3336</v>
      </c>
      <c r="F360" s="248" t="s">
        <v>4909</v>
      </c>
      <c r="G360" s="248" t="s">
        <v>4910</v>
      </c>
      <c r="H360" s="248" t="s">
        <v>4911</v>
      </c>
      <c r="I360" s="248" t="s">
        <v>4544</v>
      </c>
      <c r="J360" s="248" t="s">
        <v>3353</v>
      </c>
      <c r="K360" s="263">
        <v>6107</v>
      </c>
      <c r="L360" s="253" t="s">
        <v>4912</v>
      </c>
      <c r="M360" s="253"/>
      <c r="N360" s="253"/>
      <c r="O360" s="251" t="s">
        <v>4913</v>
      </c>
      <c r="P360" s="251"/>
      <c r="Q360" s="238"/>
    </row>
    <row r="361" spans="1:17" x14ac:dyDescent="0.3">
      <c r="A361" s="254">
        <v>363</v>
      </c>
      <c r="B361" s="254"/>
      <c r="C361" s="248"/>
      <c r="D361" s="248" t="s">
        <v>4914</v>
      </c>
      <c r="E361" s="248" t="s">
        <v>3336</v>
      </c>
      <c r="F361" s="248"/>
      <c r="G361" s="248" t="s">
        <v>4910</v>
      </c>
      <c r="H361" s="248"/>
      <c r="I361" s="248"/>
      <c r="J361" s="248"/>
      <c r="K361" s="248"/>
      <c r="L361" s="253"/>
      <c r="M361" s="253"/>
      <c r="N361" s="253"/>
      <c r="O361" s="248" t="s">
        <v>4915</v>
      </c>
      <c r="P361" s="248"/>
      <c r="Q361" s="238"/>
    </row>
    <row r="362" spans="1:17" x14ac:dyDescent="0.3">
      <c r="A362" s="254">
        <v>364</v>
      </c>
      <c r="B362" s="254"/>
      <c r="C362" s="254"/>
      <c r="D362" s="248" t="s">
        <v>4250</v>
      </c>
      <c r="E362" s="248" t="s">
        <v>3336</v>
      </c>
      <c r="F362" s="248"/>
      <c r="G362" s="248" t="s">
        <v>4916</v>
      </c>
      <c r="H362" s="248"/>
      <c r="I362" s="248"/>
      <c r="J362" s="248"/>
      <c r="K362" s="263"/>
      <c r="L362" s="253"/>
      <c r="M362" s="253"/>
      <c r="N362" s="253"/>
      <c r="O362" s="251"/>
      <c r="P362" s="251"/>
      <c r="Q362" s="238"/>
    </row>
    <row r="363" spans="1:17" x14ac:dyDescent="0.3">
      <c r="A363" s="254">
        <v>365</v>
      </c>
      <c r="B363" s="254"/>
      <c r="C363" s="248"/>
      <c r="D363" s="248" t="s">
        <v>4917</v>
      </c>
      <c r="E363" s="248" t="s">
        <v>3336</v>
      </c>
      <c r="F363" s="248" t="s">
        <v>4918</v>
      </c>
      <c r="G363" s="248" t="s">
        <v>4916</v>
      </c>
      <c r="H363" s="248" t="s">
        <v>4919</v>
      </c>
      <c r="I363" s="247" t="s">
        <v>3601</v>
      </c>
      <c r="J363" s="247" t="s">
        <v>3353</v>
      </c>
      <c r="K363" s="288">
        <v>6155</v>
      </c>
      <c r="L363" s="253"/>
      <c r="M363" s="253"/>
      <c r="N363" s="253"/>
      <c r="O363" s="248" t="s">
        <v>4920</v>
      </c>
      <c r="P363" s="248"/>
      <c r="Q363" s="238"/>
    </row>
    <row r="364" spans="1:17" x14ac:dyDescent="0.3">
      <c r="A364" s="254">
        <v>366</v>
      </c>
      <c r="B364" s="254"/>
      <c r="C364" s="254"/>
      <c r="D364" s="248" t="s">
        <v>4921</v>
      </c>
      <c r="E364" s="248" t="s">
        <v>3336</v>
      </c>
      <c r="F364" s="248" t="s">
        <v>3910</v>
      </c>
      <c r="G364" s="248" t="s">
        <v>4922</v>
      </c>
      <c r="H364" s="248" t="s">
        <v>4923</v>
      </c>
      <c r="I364" s="248" t="s">
        <v>3529</v>
      </c>
      <c r="J364" s="248" t="s">
        <v>3353</v>
      </c>
      <c r="K364" s="248">
        <v>6148</v>
      </c>
      <c r="L364" s="253"/>
      <c r="M364" s="253"/>
      <c r="N364" s="253"/>
      <c r="O364" s="251" t="s">
        <v>4924</v>
      </c>
      <c r="P364" s="251"/>
      <c r="Q364" s="238"/>
    </row>
    <row r="365" spans="1:17" x14ac:dyDescent="0.3">
      <c r="A365" s="254">
        <v>367</v>
      </c>
      <c r="B365" s="254"/>
      <c r="C365" s="254"/>
      <c r="D365" s="248" t="s">
        <v>4925</v>
      </c>
      <c r="E365" s="248" t="s">
        <v>3336</v>
      </c>
      <c r="F365" s="248"/>
      <c r="G365" s="248" t="s">
        <v>4926</v>
      </c>
      <c r="H365" s="248" t="s">
        <v>4923</v>
      </c>
      <c r="I365" s="248" t="s">
        <v>3529</v>
      </c>
      <c r="J365" s="248" t="s">
        <v>3353</v>
      </c>
      <c r="K365" s="248">
        <v>6148</v>
      </c>
      <c r="L365" s="253"/>
      <c r="M365" s="253"/>
      <c r="N365" s="253"/>
      <c r="O365" s="251"/>
      <c r="P365" s="251"/>
      <c r="Q365" s="238"/>
    </row>
    <row r="366" spans="1:17" x14ac:dyDescent="0.3">
      <c r="A366" s="254">
        <v>368</v>
      </c>
      <c r="B366" s="324" t="s">
        <v>2270</v>
      </c>
      <c r="C366" s="324" t="s">
        <v>3376</v>
      </c>
      <c r="D366" s="323" t="s">
        <v>3589</v>
      </c>
      <c r="E366" s="248" t="s">
        <v>3336</v>
      </c>
      <c r="F366" s="323" t="s">
        <v>3665</v>
      </c>
      <c r="G366" s="257" t="s">
        <v>4927</v>
      </c>
      <c r="H366" s="323" t="s">
        <v>4928</v>
      </c>
      <c r="I366" s="323" t="s">
        <v>4929</v>
      </c>
      <c r="J366" s="323" t="s">
        <v>3468</v>
      </c>
      <c r="K366" s="323">
        <v>6148</v>
      </c>
      <c r="L366" s="323">
        <v>862611033</v>
      </c>
      <c r="M366" s="323">
        <v>468996917</v>
      </c>
      <c r="N366" s="323">
        <v>404849964</v>
      </c>
      <c r="O366" s="323" t="s">
        <v>4930</v>
      </c>
      <c r="P366" s="323" t="s">
        <v>4931</v>
      </c>
      <c r="Q366" s="325">
        <v>57</v>
      </c>
    </row>
    <row r="367" spans="1:17" x14ac:dyDescent="0.3">
      <c r="A367" s="254">
        <v>369</v>
      </c>
      <c r="B367" s="254"/>
      <c r="C367" s="248"/>
      <c r="D367" s="248" t="s">
        <v>4932</v>
      </c>
      <c r="E367" s="248" t="s">
        <v>3336</v>
      </c>
      <c r="F367" s="248" t="s">
        <v>4933</v>
      </c>
      <c r="G367" s="248" t="s">
        <v>4934</v>
      </c>
      <c r="H367" s="248" t="s">
        <v>4935</v>
      </c>
      <c r="I367" s="248" t="s">
        <v>4130</v>
      </c>
      <c r="J367" s="248" t="s">
        <v>3353</v>
      </c>
      <c r="K367" s="248">
        <v>6164</v>
      </c>
      <c r="L367" s="253" t="s">
        <v>4936</v>
      </c>
      <c r="M367" s="253"/>
      <c r="N367" s="253"/>
      <c r="O367" s="274" t="s">
        <v>4937</v>
      </c>
      <c r="P367" s="248" t="s">
        <v>4938</v>
      </c>
      <c r="Q367" s="238"/>
    </row>
    <row r="368" spans="1:17" x14ac:dyDescent="0.3">
      <c r="A368" s="254">
        <v>370</v>
      </c>
      <c r="B368" s="254"/>
      <c r="C368" s="248"/>
      <c r="D368" s="248" t="s">
        <v>3665</v>
      </c>
      <c r="E368" s="248" t="s">
        <v>3336</v>
      </c>
      <c r="F368" s="248" t="s">
        <v>3977</v>
      </c>
      <c r="G368" s="248" t="s">
        <v>4939</v>
      </c>
      <c r="H368" s="248" t="s">
        <v>4940</v>
      </c>
      <c r="I368" s="248" t="s">
        <v>4941</v>
      </c>
      <c r="J368" s="248"/>
      <c r="K368" s="248">
        <v>6155</v>
      </c>
      <c r="L368" s="253" t="s">
        <v>4942</v>
      </c>
      <c r="M368" s="253"/>
      <c r="N368" s="253"/>
      <c r="O368" s="342" t="s">
        <v>4943</v>
      </c>
      <c r="P368" s="248"/>
      <c r="Q368" s="238"/>
    </row>
    <row r="369" spans="1:17" x14ac:dyDescent="0.3">
      <c r="A369" s="254">
        <v>371</v>
      </c>
      <c r="B369" s="254"/>
      <c r="C369" s="248"/>
      <c r="D369" s="317" t="s">
        <v>4944</v>
      </c>
      <c r="E369" s="248" t="s">
        <v>3336</v>
      </c>
      <c r="F369" s="248"/>
      <c r="G369" s="248" t="s">
        <v>4945</v>
      </c>
      <c r="H369" s="248" t="s">
        <v>4946</v>
      </c>
      <c r="I369" s="248" t="s">
        <v>4947</v>
      </c>
      <c r="J369" s="248" t="s">
        <v>4948</v>
      </c>
      <c r="K369" s="248">
        <v>3806</v>
      </c>
      <c r="L369" s="253" t="s">
        <v>4949</v>
      </c>
      <c r="M369" s="253"/>
      <c r="N369" s="253"/>
      <c r="O369" s="248"/>
      <c r="P369" s="248"/>
      <c r="Q369" s="238"/>
    </row>
    <row r="370" spans="1:17" x14ac:dyDescent="0.3">
      <c r="A370" s="254">
        <v>372</v>
      </c>
      <c r="B370" s="254"/>
      <c r="C370" s="248"/>
      <c r="D370" s="248" t="s">
        <v>4950</v>
      </c>
      <c r="E370" s="248" t="s">
        <v>3336</v>
      </c>
      <c r="F370" s="248"/>
      <c r="G370" s="248" t="s">
        <v>4951</v>
      </c>
      <c r="H370" s="248"/>
      <c r="I370" s="248"/>
      <c r="J370" s="248"/>
      <c r="K370" s="248"/>
      <c r="L370" s="253"/>
      <c r="M370" s="253"/>
      <c r="N370" s="253"/>
      <c r="O370" s="248" t="s">
        <v>4952</v>
      </c>
      <c r="P370" s="248"/>
      <c r="Q370" s="238"/>
    </row>
    <row r="371" spans="1:17" x14ac:dyDescent="0.3">
      <c r="A371" s="254">
        <v>373</v>
      </c>
      <c r="B371" s="321" t="s">
        <v>2273</v>
      </c>
      <c r="C371" s="254"/>
      <c r="D371" s="248" t="s">
        <v>4005</v>
      </c>
      <c r="E371" s="248" t="s">
        <v>3336</v>
      </c>
      <c r="F371" s="248" t="s">
        <v>4671</v>
      </c>
      <c r="G371" s="267" t="s">
        <v>4953</v>
      </c>
      <c r="H371" s="248" t="s">
        <v>4954</v>
      </c>
      <c r="I371" s="286" t="s">
        <v>3669</v>
      </c>
      <c r="J371" s="286" t="s">
        <v>3353</v>
      </c>
      <c r="K371" s="286">
        <v>6149</v>
      </c>
      <c r="L371" s="253" t="s">
        <v>4955</v>
      </c>
      <c r="M371" s="320">
        <v>406505199</v>
      </c>
      <c r="N371" s="320">
        <v>429463946</v>
      </c>
      <c r="O371" s="251" t="s">
        <v>4956</v>
      </c>
      <c r="P371" s="320" t="s">
        <v>4957</v>
      </c>
      <c r="Q371" s="238"/>
    </row>
    <row r="372" spans="1:17" x14ac:dyDescent="0.3">
      <c r="A372" s="254">
        <v>374</v>
      </c>
      <c r="B372" s="254"/>
      <c r="C372" s="254"/>
      <c r="D372" s="248" t="s">
        <v>4958</v>
      </c>
      <c r="E372" s="248" t="s">
        <v>3336</v>
      </c>
      <c r="F372" s="248" t="s">
        <v>4959</v>
      </c>
      <c r="G372" s="248" t="s">
        <v>4960</v>
      </c>
      <c r="H372" s="268" t="s">
        <v>4961</v>
      </c>
      <c r="I372" s="248" t="s">
        <v>3601</v>
      </c>
      <c r="J372" s="248" t="s">
        <v>3353</v>
      </c>
      <c r="K372" s="292">
        <v>6155</v>
      </c>
      <c r="L372" s="253"/>
      <c r="M372" s="253"/>
      <c r="N372" s="253"/>
      <c r="O372" s="255" t="s">
        <v>4962</v>
      </c>
      <c r="P372" s="251"/>
      <c r="Q372" s="238"/>
    </row>
    <row r="373" spans="1:17" x14ac:dyDescent="0.3">
      <c r="A373" s="254">
        <v>375</v>
      </c>
      <c r="B373" s="254"/>
      <c r="C373" s="248"/>
      <c r="D373" s="248" t="s">
        <v>4963</v>
      </c>
      <c r="E373" s="248" t="s">
        <v>3336</v>
      </c>
      <c r="F373" s="248"/>
      <c r="G373" s="248" t="s">
        <v>4964</v>
      </c>
      <c r="H373" s="248"/>
      <c r="I373" s="248"/>
      <c r="J373" s="248"/>
      <c r="K373" s="248"/>
      <c r="L373" s="253"/>
      <c r="M373" s="253"/>
      <c r="N373" s="253"/>
      <c r="O373" s="248" t="s">
        <v>4965</v>
      </c>
      <c r="P373" s="248"/>
      <c r="Q373" s="238"/>
    </row>
    <row r="374" spans="1:17" x14ac:dyDescent="0.3">
      <c r="A374" s="254">
        <v>376</v>
      </c>
      <c r="B374" s="246"/>
      <c r="C374" s="254"/>
      <c r="D374" s="248" t="s">
        <v>4966</v>
      </c>
      <c r="E374" s="248" t="s">
        <v>3336</v>
      </c>
      <c r="F374" s="248" t="s">
        <v>3464</v>
      </c>
      <c r="G374" s="267" t="s">
        <v>4967</v>
      </c>
      <c r="H374" s="248" t="s">
        <v>4968</v>
      </c>
      <c r="I374" s="248" t="s">
        <v>4969</v>
      </c>
      <c r="J374" s="248" t="s">
        <v>3353</v>
      </c>
      <c r="K374" s="248">
        <v>6230</v>
      </c>
      <c r="L374" s="253">
        <v>97954614</v>
      </c>
      <c r="M374" s="253"/>
      <c r="N374" s="253"/>
      <c r="O374" s="255" t="s">
        <v>4970</v>
      </c>
      <c r="P374" s="251" t="s">
        <v>4971</v>
      </c>
      <c r="Q374" s="238"/>
    </row>
    <row r="375" spans="1:17" x14ac:dyDescent="0.3">
      <c r="A375" s="254">
        <v>377</v>
      </c>
      <c r="B375" s="324" t="s">
        <v>2301</v>
      </c>
      <c r="C375" s="324" t="s">
        <v>3376</v>
      </c>
      <c r="D375" s="323" t="s">
        <v>4863</v>
      </c>
      <c r="E375" s="248" t="s">
        <v>3336</v>
      </c>
      <c r="F375" s="323" t="s">
        <v>3446</v>
      </c>
      <c r="G375" s="323" t="s">
        <v>4972</v>
      </c>
      <c r="H375" s="323" t="s">
        <v>4973</v>
      </c>
      <c r="I375" s="323" t="s">
        <v>4974</v>
      </c>
      <c r="J375" s="257" t="s">
        <v>3353</v>
      </c>
      <c r="K375" s="323">
        <v>6155</v>
      </c>
      <c r="L375" s="323">
        <v>864616405</v>
      </c>
      <c r="M375" s="323">
        <v>410067393</v>
      </c>
      <c r="N375" s="323">
        <v>410064298</v>
      </c>
      <c r="O375" s="348" t="s">
        <v>4975</v>
      </c>
      <c r="P375" s="323" t="s">
        <v>4976</v>
      </c>
      <c r="Q375" s="325">
        <v>59</v>
      </c>
    </row>
    <row r="376" spans="1:17" x14ac:dyDescent="0.3">
      <c r="A376" s="254">
        <v>378</v>
      </c>
      <c r="B376" s="246"/>
      <c r="C376" s="254"/>
      <c r="D376" s="248" t="s">
        <v>4977</v>
      </c>
      <c r="E376" s="248" t="s">
        <v>3336</v>
      </c>
      <c r="F376" s="248"/>
      <c r="G376" s="248" t="s">
        <v>4978</v>
      </c>
      <c r="H376" s="248"/>
      <c r="I376" s="248"/>
      <c r="J376" s="248"/>
      <c r="K376" s="248"/>
      <c r="L376" s="253"/>
      <c r="M376" s="253"/>
      <c r="N376" s="253"/>
      <c r="O376" s="276" t="s">
        <v>4979</v>
      </c>
      <c r="P376" s="251"/>
      <c r="Q376" s="238"/>
    </row>
    <row r="377" spans="1:17" x14ac:dyDescent="0.3">
      <c r="A377" s="254">
        <v>379</v>
      </c>
      <c r="B377" s="246"/>
      <c r="C377" s="254"/>
      <c r="D377" s="248" t="s">
        <v>4980</v>
      </c>
      <c r="E377" s="248" t="s">
        <v>3336</v>
      </c>
      <c r="F377" s="248" t="s">
        <v>4981</v>
      </c>
      <c r="G377" s="267" t="s">
        <v>4978</v>
      </c>
      <c r="H377" s="248" t="s">
        <v>4982</v>
      </c>
      <c r="I377" s="248" t="s">
        <v>3358</v>
      </c>
      <c r="J377" s="248" t="s">
        <v>3353</v>
      </c>
      <c r="K377" s="248">
        <v>6155</v>
      </c>
      <c r="L377" s="253" t="s">
        <v>4983</v>
      </c>
      <c r="M377" s="253"/>
      <c r="N377" s="253"/>
      <c r="O377" s="251" t="s">
        <v>4979</v>
      </c>
      <c r="P377" s="251"/>
      <c r="Q377" s="238"/>
    </row>
    <row r="378" spans="1:17" x14ac:dyDescent="0.3">
      <c r="A378" s="254">
        <v>380</v>
      </c>
      <c r="B378" s="254"/>
      <c r="C378" s="254"/>
      <c r="D378" s="248" t="s">
        <v>3680</v>
      </c>
      <c r="E378" s="248" t="s">
        <v>3336</v>
      </c>
      <c r="F378" s="248"/>
      <c r="G378" s="248" t="s">
        <v>4984</v>
      </c>
      <c r="H378" s="248"/>
      <c r="I378" s="248"/>
      <c r="J378" s="248"/>
      <c r="K378" s="248"/>
      <c r="L378" s="253"/>
      <c r="M378" s="253"/>
      <c r="N378" s="253"/>
      <c r="O378" s="251"/>
      <c r="P378" s="251"/>
      <c r="Q378" s="238"/>
    </row>
    <row r="379" spans="1:17" x14ac:dyDescent="0.3">
      <c r="A379" s="254">
        <v>381</v>
      </c>
      <c r="B379" s="324" t="s">
        <v>2440</v>
      </c>
      <c r="C379" s="257"/>
      <c r="D379" s="345" t="s">
        <v>3750</v>
      </c>
      <c r="E379" s="248" t="s">
        <v>3336</v>
      </c>
      <c r="F379" s="257" t="s">
        <v>4985</v>
      </c>
      <c r="G379" s="257" t="s">
        <v>4984</v>
      </c>
      <c r="H379" s="257" t="s">
        <v>4986</v>
      </c>
      <c r="I379" s="257" t="s">
        <v>4987</v>
      </c>
      <c r="J379" s="257" t="s">
        <v>3353</v>
      </c>
      <c r="K379" s="257">
        <v>6056</v>
      </c>
      <c r="L379" s="259" t="s">
        <v>4988</v>
      </c>
      <c r="M379" s="323">
        <v>425254250</v>
      </c>
      <c r="N379" s="323">
        <v>433197526</v>
      </c>
      <c r="O379" s="257" t="s">
        <v>4989</v>
      </c>
      <c r="P379" s="257"/>
      <c r="Q379" s="333"/>
    </row>
    <row r="380" spans="1:17" x14ac:dyDescent="0.3">
      <c r="A380" s="254">
        <v>382</v>
      </c>
      <c r="B380" s="324" t="s">
        <v>2457</v>
      </c>
      <c r="C380" s="257"/>
      <c r="D380" s="257" t="s">
        <v>4990</v>
      </c>
      <c r="E380" s="248" t="s">
        <v>3336</v>
      </c>
      <c r="F380" s="257" t="s">
        <v>4991</v>
      </c>
      <c r="G380" s="257" t="s">
        <v>4984</v>
      </c>
      <c r="H380" s="257" t="s">
        <v>4992</v>
      </c>
      <c r="I380" s="257" t="s">
        <v>3529</v>
      </c>
      <c r="J380" s="257" t="s">
        <v>3353</v>
      </c>
      <c r="K380" s="257">
        <v>6148</v>
      </c>
      <c r="L380" s="259" t="s">
        <v>4993</v>
      </c>
      <c r="M380" s="323">
        <v>469116906</v>
      </c>
      <c r="N380" s="259"/>
      <c r="O380" s="257" t="s">
        <v>4994</v>
      </c>
      <c r="P380" s="257"/>
      <c r="Q380" s="333"/>
    </row>
    <row r="381" spans="1:17" x14ac:dyDescent="0.3">
      <c r="A381" s="254">
        <v>383</v>
      </c>
      <c r="B381" s="254"/>
      <c r="C381" s="254"/>
      <c r="D381" s="248" t="s">
        <v>3751</v>
      </c>
      <c r="E381" s="248" t="s">
        <v>3336</v>
      </c>
      <c r="F381" s="248" t="s">
        <v>4646</v>
      </c>
      <c r="G381" s="248" t="s">
        <v>4995</v>
      </c>
      <c r="H381" s="248" t="s">
        <v>4996</v>
      </c>
      <c r="I381" s="248" t="s">
        <v>3529</v>
      </c>
      <c r="J381" s="248" t="s">
        <v>3353</v>
      </c>
      <c r="K381" s="248">
        <v>6148</v>
      </c>
      <c r="L381" s="253" t="s">
        <v>4997</v>
      </c>
      <c r="M381" s="253"/>
      <c r="N381" s="253"/>
      <c r="O381" s="255" t="s">
        <v>4998</v>
      </c>
      <c r="P381" s="251"/>
      <c r="Q381" s="238"/>
    </row>
    <row r="382" spans="1:17" x14ac:dyDescent="0.3">
      <c r="A382" s="254">
        <v>384</v>
      </c>
      <c r="B382" s="254"/>
      <c r="C382" s="254"/>
      <c r="D382" s="248" t="s">
        <v>4999</v>
      </c>
      <c r="E382" s="248" t="s">
        <v>3336</v>
      </c>
      <c r="F382" s="248" t="s">
        <v>4244</v>
      </c>
      <c r="G382" s="248" t="s">
        <v>5000</v>
      </c>
      <c r="H382" s="248"/>
      <c r="I382" s="248"/>
      <c r="J382" s="248"/>
      <c r="K382" s="248"/>
      <c r="L382" s="253"/>
      <c r="M382" s="253"/>
      <c r="N382" s="253"/>
      <c r="O382" s="251"/>
      <c r="P382" s="251"/>
      <c r="Q382" s="238"/>
    </row>
    <row r="383" spans="1:17" ht="28.2" x14ac:dyDescent="0.3">
      <c r="A383" s="254">
        <v>385</v>
      </c>
      <c r="B383" s="324" t="s">
        <v>369</v>
      </c>
      <c r="C383" s="324" t="s">
        <v>3376</v>
      </c>
      <c r="D383" s="323" t="s">
        <v>5001</v>
      </c>
      <c r="E383" s="248" t="s">
        <v>3336</v>
      </c>
      <c r="F383" s="323" t="s">
        <v>5002</v>
      </c>
      <c r="G383" s="323"/>
      <c r="H383" s="323" t="s">
        <v>5003</v>
      </c>
      <c r="I383" s="323" t="s">
        <v>5004</v>
      </c>
      <c r="J383" s="323" t="s">
        <v>3353</v>
      </c>
      <c r="K383" s="323">
        <v>6148</v>
      </c>
      <c r="L383" s="327"/>
      <c r="M383" s="327"/>
      <c r="N383" s="327"/>
      <c r="O383" s="327"/>
      <c r="P383" s="323" t="s">
        <v>5005</v>
      </c>
      <c r="Q383" s="325">
        <v>32</v>
      </c>
    </row>
    <row r="384" spans="1:17" x14ac:dyDescent="0.3">
      <c r="A384" s="254">
        <v>386</v>
      </c>
      <c r="B384" s="254"/>
      <c r="C384" s="248"/>
      <c r="D384" s="248" t="s">
        <v>5006</v>
      </c>
      <c r="E384" s="248" t="s">
        <v>3336</v>
      </c>
      <c r="F384" s="248"/>
      <c r="G384" s="248" t="s">
        <v>5007</v>
      </c>
      <c r="H384" s="248"/>
      <c r="I384" s="248"/>
      <c r="J384" s="248"/>
      <c r="K384" s="248"/>
      <c r="L384" s="253"/>
      <c r="M384" s="253"/>
      <c r="N384" s="253"/>
      <c r="O384" s="248" t="s">
        <v>5008</v>
      </c>
      <c r="P384" s="248"/>
      <c r="Q384" s="238"/>
    </row>
    <row r="385" spans="1:17" x14ac:dyDescent="0.3">
      <c r="A385" s="254">
        <v>387</v>
      </c>
      <c r="B385" s="254"/>
      <c r="C385" s="248"/>
      <c r="D385" s="248" t="s">
        <v>5009</v>
      </c>
      <c r="E385" s="248" t="s">
        <v>3336</v>
      </c>
      <c r="F385" s="248" t="s">
        <v>3446</v>
      </c>
      <c r="G385" s="248" t="s">
        <v>5010</v>
      </c>
      <c r="H385" s="248"/>
      <c r="I385" s="248"/>
      <c r="J385" s="248"/>
      <c r="K385" s="248"/>
      <c r="L385" s="253"/>
      <c r="M385" s="253"/>
      <c r="N385" s="253"/>
      <c r="O385" s="248" t="s">
        <v>5011</v>
      </c>
      <c r="P385" s="248"/>
      <c r="Q385" s="238"/>
    </row>
    <row r="386" spans="1:17" x14ac:dyDescent="0.3">
      <c r="A386" s="254">
        <v>388</v>
      </c>
      <c r="B386" s="254" t="s">
        <v>2313</v>
      </c>
      <c r="C386" s="254"/>
      <c r="D386" s="248" t="s">
        <v>4999</v>
      </c>
      <c r="E386" s="248" t="s">
        <v>3336</v>
      </c>
      <c r="F386" s="248" t="s">
        <v>4234</v>
      </c>
      <c r="G386" s="248" t="s">
        <v>5012</v>
      </c>
      <c r="H386" s="248" t="s">
        <v>5013</v>
      </c>
      <c r="I386" s="248" t="s">
        <v>4154</v>
      </c>
      <c r="J386" s="248" t="s">
        <v>3353</v>
      </c>
      <c r="K386" s="248">
        <v>6056</v>
      </c>
      <c r="L386" s="253" t="s">
        <v>5014</v>
      </c>
      <c r="M386" s="253"/>
      <c r="N386" s="253"/>
      <c r="O386" s="251" t="s">
        <v>5015</v>
      </c>
      <c r="P386" s="247"/>
      <c r="Q386" s="238"/>
    </row>
    <row r="387" spans="1:17" x14ac:dyDescent="0.3">
      <c r="A387" s="254">
        <v>389</v>
      </c>
      <c r="B387" s="246"/>
      <c r="C387" s="246"/>
      <c r="D387" s="247" t="s">
        <v>3911</v>
      </c>
      <c r="E387" s="248" t="s">
        <v>3336</v>
      </c>
      <c r="F387" s="247" t="s">
        <v>5016</v>
      </c>
      <c r="G387" s="247" t="s">
        <v>5017</v>
      </c>
      <c r="H387" s="249" t="s">
        <v>5018</v>
      </c>
      <c r="I387" s="247" t="s">
        <v>3669</v>
      </c>
      <c r="J387" s="247" t="s">
        <v>3353</v>
      </c>
      <c r="K387" s="288">
        <v>6149</v>
      </c>
      <c r="L387" s="246">
        <v>93325291</v>
      </c>
      <c r="M387" s="246"/>
      <c r="N387" s="246"/>
      <c r="O387" s="251" t="s">
        <v>5019</v>
      </c>
      <c r="P387" s="248"/>
      <c r="Q387" s="238"/>
    </row>
    <row r="388" spans="1:17" x14ac:dyDescent="0.3">
      <c r="A388" s="254">
        <v>390</v>
      </c>
      <c r="B388" s="246"/>
      <c r="C388" s="246"/>
      <c r="D388" s="247" t="s">
        <v>3427</v>
      </c>
      <c r="E388" s="248" t="s">
        <v>3336</v>
      </c>
      <c r="F388" s="247" t="s">
        <v>3393</v>
      </c>
      <c r="G388" s="248" t="s">
        <v>5017</v>
      </c>
      <c r="H388" s="249" t="s">
        <v>5020</v>
      </c>
      <c r="I388" s="247" t="s">
        <v>5021</v>
      </c>
      <c r="J388" s="247" t="s">
        <v>3353</v>
      </c>
      <c r="K388" s="288">
        <v>6152</v>
      </c>
      <c r="L388" s="246"/>
      <c r="M388" s="246"/>
      <c r="N388" s="246"/>
      <c r="O388" s="251" t="s">
        <v>5022</v>
      </c>
      <c r="P388" s="260" t="s">
        <v>5023</v>
      </c>
      <c r="Q388" s="238"/>
    </row>
    <row r="389" spans="1:17" x14ac:dyDescent="0.3">
      <c r="A389" s="254">
        <v>391</v>
      </c>
      <c r="B389" s="246"/>
      <c r="C389" s="254"/>
      <c r="D389" s="248" t="s">
        <v>5024</v>
      </c>
      <c r="E389" s="248" t="s">
        <v>3336</v>
      </c>
      <c r="F389" s="248" t="s">
        <v>3532</v>
      </c>
      <c r="G389" s="267" t="s">
        <v>5017</v>
      </c>
      <c r="H389" s="248" t="s">
        <v>5025</v>
      </c>
      <c r="I389" s="248" t="s">
        <v>3518</v>
      </c>
      <c r="J389" s="248" t="s">
        <v>3353</v>
      </c>
      <c r="K389" s="248">
        <v>6150</v>
      </c>
      <c r="L389" s="253">
        <v>93138397</v>
      </c>
      <c r="M389" s="253"/>
      <c r="N389" s="253"/>
      <c r="O389" s="255" t="s">
        <v>5026</v>
      </c>
      <c r="P389" s="246"/>
      <c r="Q389" s="238"/>
    </row>
    <row r="390" spans="1:17" x14ac:dyDescent="0.3">
      <c r="A390" s="254">
        <v>392</v>
      </c>
      <c r="B390" s="246"/>
      <c r="C390" s="254"/>
      <c r="D390" s="248" t="s">
        <v>5027</v>
      </c>
      <c r="E390" s="248" t="s">
        <v>3336</v>
      </c>
      <c r="F390" s="248"/>
      <c r="G390" s="248" t="s">
        <v>5028</v>
      </c>
      <c r="H390" s="248"/>
      <c r="I390" s="248"/>
      <c r="J390" s="248"/>
      <c r="K390" s="248"/>
      <c r="L390" s="253"/>
      <c r="M390" s="253"/>
      <c r="N390" s="253"/>
      <c r="O390" s="251"/>
      <c r="P390" s="246"/>
      <c r="Q390" s="238"/>
    </row>
    <row r="391" spans="1:17" x14ac:dyDescent="0.3">
      <c r="A391" s="254">
        <v>393</v>
      </c>
      <c r="B391" s="246"/>
      <c r="C391" s="254"/>
      <c r="D391" s="248" t="s">
        <v>5029</v>
      </c>
      <c r="E391" s="248" t="s">
        <v>3336</v>
      </c>
      <c r="F391" s="248" t="s">
        <v>4820</v>
      </c>
      <c r="G391" s="248" t="s">
        <v>5028</v>
      </c>
      <c r="H391" s="248" t="s">
        <v>5030</v>
      </c>
      <c r="I391" s="248" t="s">
        <v>5031</v>
      </c>
      <c r="J391" s="248" t="s">
        <v>3353</v>
      </c>
      <c r="K391" s="248">
        <v>6155</v>
      </c>
      <c r="L391" s="253"/>
      <c r="M391" s="253"/>
      <c r="N391" s="253"/>
      <c r="O391" s="251" t="s">
        <v>5032</v>
      </c>
      <c r="P391" s="246" t="s">
        <v>5033</v>
      </c>
      <c r="Q391" s="238"/>
    </row>
    <row r="392" spans="1:17" x14ac:dyDescent="0.3">
      <c r="A392" s="254">
        <v>394</v>
      </c>
      <c r="B392" s="254"/>
      <c r="C392" s="254"/>
      <c r="D392" s="248" t="s">
        <v>5034</v>
      </c>
      <c r="E392" s="248" t="s">
        <v>3336</v>
      </c>
      <c r="F392" s="248" t="s">
        <v>5035</v>
      </c>
      <c r="G392" s="248" t="s">
        <v>5036</v>
      </c>
      <c r="H392" s="248" t="s">
        <v>5037</v>
      </c>
      <c r="I392" s="248" t="s">
        <v>5038</v>
      </c>
      <c r="J392" s="248" t="s">
        <v>3353</v>
      </c>
      <c r="K392" s="292">
        <v>6100</v>
      </c>
      <c r="L392" s="253"/>
      <c r="M392" s="253"/>
      <c r="N392" s="253"/>
      <c r="O392" s="251" t="s">
        <v>5039</v>
      </c>
      <c r="P392" s="251"/>
      <c r="Q392" s="238"/>
    </row>
    <row r="393" spans="1:17" x14ac:dyDescent="0.3">
      <c r="A393" s="254">
        <v>395</v>
      </c>
      <c r="B393" s="324" t="s">
        <v>2324</v>
      </c>
      <c r="C393" s="324" t="s">
        <v>3376</v>
      </c>
      <c r="D393" s="323" t="s">
        <v>5040</v>
      </c>
      <c r="E393" s="248" t="s">
        <v>3336</v>
      </c>
      <c r="F393" s="323" t="s">
        <v>5041</v>
      </c>
      <c r="G393" s="257" t="s">
        <v>5036</v>
      </c>
      <c r="H393" s="323" t="s">
        <v>5042</v>
      </c>
      <c r="I393" s="257" t="s">
        <v>5038</v>
      </c>
      <c r="J393" s="257" t="s">
        <v>3353</v>
      </c>
      <c r="K393" s="328">
        <v>6100</v>
      </c>
      <c r="L393" s="323"/>
      <c r="M393" s="323">
        <v>470377624</v>
      </c>
      <c r="N393" s="323">
        <v>469582992</v>
      </c>
      <c r="O393" s="323" t="s">
        <v>5043</v>
      </c>
      <c r="P393" s="323" t="s">
        <v>5039</v>
      </c>
      <c r="Q393" s="325">
        <v>62</v>
      </c>
    </row>
    <row r="394" spans="1:17" x14ac:dyDescent="0.3">
      <c r="A394" s="254">
        <v>396</v>
      </c>
      <c r="B394" s="254"/>
      <c r="C394" s="254"/>
      <c r="D394" s="248" t="s">
        <v>5044</v>
      </c>
      <c r="E394" s="248" t="s">
        <v>3336</v>
      </c>
      <c r="F394" s="248"/>
      <c r="G394" s="248" t="s">
        <v>5045</v>
      </c>
      <c r="H394" s="248" t="s">
        <v>5046</v>
      </c>
      <c r="I394" s="248" t="s">
        <v>4185</v>
      </c>
      <c r="J394" s="248" t="s">
        <v>3353</v>
      </c>
      <c r="K394" s="292">
        <v>6063</v>
      </c>
      <c r="L394" s="253" t="s">
        <v>5047</v>
      </c>
      <c r="M394" s="253"/>
      <c r="N394" s="253"/>
      <c r="O394" s="251" t="s">
        <v>5048</v>
      </c>
      <c r="P394" s="251"/>
      <c r="Q394" s="238"/>
    </row>
    <row r="395" spans="1:17" x14ac:dyDescent="0.3">
      <c r="A395" s="254">
        <v>397</v>
      </c>
      <c r="B395" s="246"/>
      <c r="C395" s="254"/>
      <c r="D395" s="248" t="s">
        <v>5049</v>
      </c>
      <c r="E395" s="248" t="s">
        <v>3336</v>
      </c>
      <c r="F395" s="248" t="s">
        <v>4330</v>
      </c>
      <c r="G395" s="248" t="s">
        <v>5050</v>
      </c>
      <c r="H395" s="248" t="s">
        <v>4968</v>
      </c>
      <c r="I395" s="248" t="s">
        <v>4969</v>
      </c>
      <c r="J395" s="248" t="s">
        <v>3353</v>
      </c>
      <c r="K395" s="248">
        <v>6230</v>
      </c>
      <c r="L395" s="253">
        <v>97954614</v>
      </c>
      <c r="M395" s="253"/>
      <c r="N395" s="253"/>
      <c r="O395" s="255" t="s">
        <v>5051</v>
      </c>
      <c r="P395" s="251"/>
      <c r="Q395" s="238"/>
    </row>
    <row r="396" spans="1:17" x14ac:dyDescent="0.3">
      <c r="A396" s="254">
        <v>398</v>
      </c>
      <c r="B396" s="254"/>
      <c r="C396" s="254"/>
      <c r="D396" s="248" t="s">
        <v>3396</v>
      </c>
      <c r="E396" s="248" t="s">
        <v>3336</v>
      </c>
      <c r="F396" s="248" t="s">
        <v>3746</v>
      </c>
      <c r="G396" s="248" t="s">
        <v>5050</v>
      </c>
      <c r="H396" s="248" t="s">
        <v>5052</v>
      </c>
      <c r="I396" s="248" t="s">
        <v>3669</v>
      </c>
      <c r="J396" s="248" t="s">
        <v>3353</v>
      </c>
      <c r="K396" s="248">
        <v>6149</v>
      </c>
      <c r="L396" s="253">
        <v>93322553</v>
      </c>
      <c r="M396" s="253"/>
      <c r="N396" s="253"/>
      <c r="O396" s="255" t="s">
        <v>5053</v>
      </c>
      <c r="P396" s="251" t="s">
        <v>5054</v>
      </c>
      <c r="Q396" s="238"/>
    </row>
    <row r="397" spans="1:17" x14ac:dyDescent="0.3">
      <c r="A397" s="254">
        <v>399</v>
      </c>
      <c r="B397" s="254"/>
      <c r="C397" s="254"/>
      <c r="D397" s="248" t="s">
        <v>5055</v>
      </c>
      <c r="E397" s="248" t="s">
        <v>3336</v>
      </c>
      <c r="F397" s="248"/>
      <c r="G397" s="248" t="s">
        <v>5056</v>
      </c>
      <c r="H397" s="248"/>
      <c r="I397" s="248"/>
      <c r="J397" s="248"/>
      <c r="K397" s="248"/>
      <c r="L397" s="253"/>
      <c r="M397" s="253"/>
      <c r="N397" s="253"/>
      <c r="O397" s="251"/>
      <c r="P397" s="251"/>
      <c r="Q397" s="238"/>
    </row>
    <row r="398" spans="1:17" x14ac:dyDescent="0.3">
      <c r="A398" s="254">
        <v>400</v>
      </c>
      <c r="B398" s="254"/>
      <c r="C398" s="254"/>
      <c r="D398" s="248" t="s">
        <v>5057</v>
      </c>
      <c r="E398" s="248" t="s">
        <v>3336</v>
      </c>
      <c r="F398" s="248"/>
      <c r="G398" s="248" t="s">
        <v>5058</v>
      </c>
      <c r="H398" s="248" t="s">
        <v>5059</v>
      </c>
      <c r="I398" s="248" t="s">
        <v>3529</v>
      </c>
      <c r="J398" s="248" t="s">
        <v>3353</v>
      </c>
      <c r="K398" s="248">
        <v>6148</v>
      </c>
      <c r="L398" s="253"/>
      <c r="M398" s="253"/>
      <c r="N398" s="253"/>
      <c r="O398" s="255"/>
      <c r="P398" s="251"/>
      <c r="Q398" s="238"/>
    </row>
    <row r="399" spans="1:17" x14ac:dyDescent="0.3">
      <c r="A399" s="254">
        <v>401</v>
      </c>
      <c r="B399" s="246"/>
      <c r="C399" s="254"/>
      <c r="D399" s="248" t="s">
        <v>4487</v>
      </c>
      <c r="E399" s="248" t="s">
        <v>3336</v>
      </c>
      <c r="F399" s="248" t="s">
        <v>5060</v>
      </c>
      <c r="G399" s="248" t="s">
        <v>5061</v>
      </c>
      <c r="H399" s="248" t="s">
        <v>5059</v>
      </c>
      <c r="I399" s="248" t="s">
        <v>3529</v>
      </c>
      <c r="J399" s="248" t="s">
        <v>3353</v>
      </c>
      <c r="K399" s="248">
        <v>6148</v>
      </c>
      <c r="L399" s="253">
        <v>93543684</v>
      </c>
      <c r="M399" s="253"/>
      <c r="N399" s="253"/>
      <c r="O399" s="255" t="s">
        <v>5062</v>
      </c>
      <c r="P399" s="251"/>
      <c r="Q399" s="238"/>
    </row>
    <row r="400" spans="1:17" x14ac:dyDescent="0.3">
      <c r="A400" s="254">
        <v>402</v>
      </c>
      <c r="B400" s="246"/>
      <c r="C400" s="254"/>
      <c r="D400" s="248" t="s">
        <v>4346</v>
      </c>
      <c r="E400" s="248" t="s">
        <v>3336</v>
      </c>
      <c r="F400" s="248"/>
      <c r="G400" s="248" t="s">
        <v>5063</v>
      </c>
      <c r="H400" s="248" t="s">
        <v>5064</v>
      </c>
      <c r="I400" s="248" t="s">
        <v>3458</v>
      </c>
      <c r="J400" s="248" t="s">
        <v>3353</v>
      </c>
      <c r="K400" s="248">
        <v>6112</v>
      </c>
      <c r="L400" s="253">
        <v>94980963</v>
      </c>
      <c r="M400" s="253"/>
      <c r="N400" s="253"/>
      <c r="O400" s="255" t="s">
        <v>5065</v>
      </c>
      <c r="P400" s="251"/>
      <c r="Q400" s="238"/>
    </row>
    <row r="401" spans="1:16" x14ac:dyDescent="0.3">
      <c r="A401" s="254">
        <v>403</v>
      </c>
      <c r="B401" s="254"/>
      <c r="C401" s="248"/>
      <c r="D401" s="248" t="s">
        <v>3371</v>
      </c>
      <c r="E401" s="248" t="s">
        <v>3336</v>
      </c>
      <c r="F401" s="248" t="s">
        <v>5066</v>
      </c>
      <c r="G401" s="248" t="s">
        <v>5067</v>
      </c>
      <c r="H401" s="248" t="s">
        <v>5068</v>
      </c>
      <c r="I401" s="248" t="s">
        <v>5069</v>
      </c>
      <c r="J401" s="248" t="s">
        <v>3353</v>
      </c>
      <c r="K401" s="248">
        <v>6167</v>
      </c>
      <c r="L401" s="253" t="s">
        <v>5070</v>
      </c>
      <c r="M401" s="253"/>
      <c r="N401" s="253"/>
      <c r="O401" s="274" t="s">
        <v>5071</v>
      </c>
      <c r="P401" s="274"/>
    </row>
    <row r="402" spans="1:16" x14ac:dyDescent="0.3">
      <c r="A402" s="254">
        <v>404</v>
      </c>
      <c r="B402" s="254"/>
      <c r="C402" s="254"/>
      <c r="D402" s="248" t="s">
        <v>5072</v>
      </c>
      <c r="E402" s="248" t="s">
        <v>3336</v>
      </c>
      <c r="F402" s="248" t="s">
        <v>3688</v>
      </c>
      <c r="G402" s="248" t="s">
        <v>5073</v>
      </c>
      <c r="H402" s="248" t="s">
        <v>5074</v>
      </c>
      <c r="I402" s="248" t="s">
        <v>4349</v>
      </c>
      <c r="J402" s="248" t="s">
        <v>3353</v>
      </c>
      <c r="K402" s="248">
        <v>6153</v>
      </c>
      <c r="L402" s="253">
        <v>93105163</v>
      </c>
      <c r="M402" s="253"/>
      <c r="N402" s="253"/>
      <c r="O402" s="251" t="s">
        <v>5075</v>
      </c>
      <c r="P402" s="251"/>
    </row>
    <row r="403" spans="1:16" x14ac:dyDescent="0.3">
      <c r="A403" s="254">
        <v>405</v>
      </c>
      <c r="B403" s="246"/>
      <c r="C403" s="254"/>
      <c r="D403" s="248" t="s">
        <v>5076</v>
      </c>
      <c r="E403" s="248" t="s">
        <v>3336</v>
      </c>
      <c r="F403" s="248"/>
      <c r="G403" s="267" t="s">
        <v>5073</v>
      </c>
      <c r="H403" s="248" t="s">
        <v>5077</v>
      </c>
      <c r="I403" s="248" t="s">
        <v>3358</v>
      </c>
      <c r="J403" s="248" t="s">
        <v>3353</v>
      </c>
      <c r="K403" s="248">
        <v>6155</v>
      </c>
      <c r="L403" s="253">
        <v>92561734</v>
      </c>
      <c r="M403" s="253"/>
      <c r="N403" s="253"/>
      <c r="O403" s="251"/>
      <c r="P403" s="251"/>
    </row>
    <row r="404" spans="1:16" x14ac:dyDescent="0.3">
      <c r="A404" s="254">
        <v>406</v>
      </c>
      <c r="B404" s="254"/>
      <c r="C404" s="254"/>
      <c r="D404" s="248" t="s">
        <v>5078</v>
      </c>
      <c r="E404" s="248" t="s">
        <v>3336</v>
      </c>
      <c r="F404" s="248" t="s">
        <v>4879</v>
      </c>
      <c r="G404" s="248" t="s">
        <v>5073</v>
      </c>
      <c r="H404" s="248"/>
      <c r="I404" s="248"/>
      <c r="J404" s="248" t="s">
        <v>3353</v>
      </c>
      <c r="K404" s="248"/>
      <c r="L404" s="253" t="s">
        <v>5079</v>
      </c>
      <c r="M404" s="253"/>
      <c r="N404" s="253"/>
      <c r="O404" s="251" t="s">
        <v>5080</v>
      </c>
      <c r="P404" s="251"/>
    </row>
    <row r="405" spans="1:16" x14ac:dyDescent="0.3">
      <c r="A405" s="254">
        <v>407</v>
      </c>
      <c r="B405" s="254"/>
      <c r="C405" s="248"/>
      <c r="D405" s="248" t="s">
        <v>5081</v>
      </c>
      <c r="E405" s="248" t="s">
        <v>3336</v>
      </c>
      <c r="F405" s="248"/>
      <c r="G405" s="343" t="s">
        <v>5073</v>
      </c>
      <c r="H405" s="248"/>
      <c r="I405" s="248"/>
      <c r="J405" s="248"/>
      <c r="K405" s="248"/>
      <c r="L405" s="253"/>
      <c r="M405" s="253"/>
      <c r="N405" s="253"/>
      <c r="O405" s="248" t="s">
        <v>5080</v>
      </c>
      <c r="P405" s="248"/>
    </row>
    <row r="406" spans="1:16" x14ac:dyDescent="0.3">
      <c r="A406" s="254">
        <v>408</v>
      </c>
      <c r="B406" s="254"/>
      <c r="C406" s="254"/>
      <c r="D406" s="248" t="s">
        <v>4932</v>
      </c>
      <c r="E406" s="248" t="s">
        <v>3336</v>
      </c>
      <c r="F406" s="248" t="s">
        <v>5082</v>
      </c>
      <c r="G406" s="248" t="s">
        <v>5083</v>
      </c>
      <c r="H406" s="248" t="s">
        <v>5084</v>
      </c>
      <c r="I406" s="248" t="s">
        <v>3814</v>
      </c>
      <c r="J406" s="248" t="s">
        <v>3353</v>
      </c>
      <c r="K406" s="248">
        <v>6153</v>
      </c>
      <c r="L406" s="253"/>
      <c r="M406" s="253"/>
      <c r="N406" s="253"/>
      <c r="O406" s="251" t="s">
        <v>5085</v>
      </c>
      <c r="P406" s="251"/>
    </row>
    <row r="407" spans="1:16" x14ac:dyDescent="0.3">
      <c r="A407" s="254">
        <v>409</v>
      </c>
      <c r="B407" s="246"/>
      <c r="C407" s="254"/>
      <c r="D407" s="248" t="s">
        <v>5086</v>
      </c>
      <c r="E407" s="248" t="s">
        <v>3336</v>
      </c>
      <c r="F407" s="248"/>
      <c r="G407" s="267" t="s">
        <v>5087</v>
      </c>
      <c r="H407" s="268"/>
      <c r="I407" s="248"/>
      <c r="J407" s="248"/>
      <c r="K407" s="263"/>
      <c r="L407" s="253"/>
      <c r="M407" s="253"/>
      <c r="N407" s="253"/>
      <c r="O407" s="251"/>
      <c r="P407" s="251"/>
    </row>
    <row r="408" spans="1:16" x14ac:dyDescent="0.3">
      <c r="A408" s="254">
        <v>410</v>
      </c>
      <c r="B408" s="254"/>
      <c r="C408" s="248"/>
      <c r="D408" s="248" t="s">
        <v>3630</v>
      </c>
      <c r="E408" s="248" t="s">
        <v>3336</v>
      </c>
      <c r="F408" s="248" t="s">
        <v>5088</v>
      </c>
      <c r="G408" s="248" t="s">
        <v>5089</v>
      </c>
      <c r="H408" s="248"/>
      <c r="I408" s="248"/>
      <c r="J408" s="248"/>
      <c r="K408" s="248"/>
      <c r="L408" s="253"/>
      <c r="M408" s="253"/>
      <c r="N408" s="253"/>
      <c r="O408" s="248" t="s">
        <v>5090</v>
      </c>
      <c r="P408" s="248"/>
    </row>
    <row r="409" spans="1:16" x14ac:dyDescent="0.3">
      <c r="A409" s="254">
        <v>411</v>
      </c>
      <c r="B409" s="254"/>
      <c r="C409" s="248"/>
      <c r="D409" s="248" t="s">
        <v>5091</v>
      </c>
      <c r="E409" s="248" t="s">
        <v>3336</v>
      </c>
      <c r="F409" s="248" t="s">
        <v>5092</v>
      </c>
      <c r="G409" s="344" t="s">
        <v>5093</v>
      </c>
      <c r="H409" s="248" t="s">
        <v>5094</v>
      </c>
      <c r="I409" s="248" t="s">
        <v>4941</v>
      </c>
      <c r="J409" s="248"/>
      <c r="K409" s="248">
        <v>6155</v>
      </c>
      <c r="L409" s="253" t="s">
        <v>5095</v>
      </c>
      <c r="M409" s="253"/>
      <c r="N409" s="253"/>
      <c r="O409" s="248" t="s">
        <v>5096</v>
      </c>
      <c r="P409" s="248"/>
    </row>
    <row r="410" spans="1:16" x14ac:dyDescent="0.3">
      <c r="A410" s="254">
        <v>412</v>
      </c>
      <c r="B410" s="254"/>
      <c r="C410" s="248"/>
      <c r="D410" s="248" t="s">
        <v>5097</v>
      </c>
      <c r="E410" s="248" t="s">
        <v>3336</v>
      </c>
      <c r="F410" s="248" t="s">
        <v>4239</v>
      </c>
      <c r="G410" s="248" t="s">
        <v>5098</v>
      </c>
      <c r="H410" s="248"/>
      <c r="I410" s="248"/>
      <c r="J410" s="248"/>
      <c r="K410" s="248"/>
      <c r="L410" s="253"/>
      <c r="M410" s="253"/>
      <c r="N410" s="253"/>
      <c r="O410" s="248" t="s">
        <v>5099</v>
      </c>
      <c r="P410" s="248"/>
    </row>
    <row r="411" spans="1:16" x14ac:dyDescent="0.3">
      <c r="A411" s="254">
        <v>413</v>
      </c>
      <c r="B411" s="254"/>
      <c r="C411" s="254"/>
      <c r="D411" s="248" t="s">
        <v>5100</v>
      </c>
      <c r="E411" s="248" t="s">
        <v>3336</v>
      </c>
      <c r="F411" s="248" t="s">
        <v>5101</v>
      </c>
      <c r="G411" s="248" t="s">
        <v>5102</v>
      </c>
      <c r="H411" s="248" t="s">
        <v>5103</v>
      </c>
      <c r="I411" s="248" t="s">
        <v>3529</v>
      </c>
      <c r="J411" s="248" t="s">
        <v>3353</v>
      </c>
      <c r="K411" s="248">
        <v>6148</v>
      </c>
      <c r="L411" s="253"/>
      <c r="M411" s="253"/>
      <c r="N411" s="253"/>
      <c r="O411" s="251" t="s">
        <v>5104</v>
      </c>
      <c r="P411" s="251" t="s">
        <v>5105</v>
      </c>
    </row>
    <row r="412" spans="1:16" x14ac:dyDescent="0.3">
      <c r="A412" s="254">
        <v>414</v>
      </c>
      <c r="B412" s="254"/>
      <c r="C412" s="254"/>
      <c r="D412" s="248" t="s">
        <v>5106</v>
      </c>
      <c r="E412" s="248" t="s">
        <v>3336</v>
      </c>
      <c r="F412" s="248"/>
      <c r="G412" s="247" t="s">
        <v>5107</v>
      </c>
      <c r="H412" s="248"/>
      <c r="I412" s="248"/>
      <c r="J412" s="248"/>
      <c r="K412" s="248"/>
      <c r="L412" s="253"/>
      <c r="M412" s="253"/>
      <c r="N412" s="253"/>
      <c r="O412" s="251"/>
      <c r="P412" s="251"/>
    </row>
    <row r="413" spans="1:16" x14ac:dyDescent="0.3">
      <c r="A413" s="254">
        <v>415</v>
      </c>
      <c r="B413" s="246"/>
      <c r="C413" s="254"/>
      <c r="D413" s="248" t="s">
        <v>4206</v>
      </c>
      <c r="E413" s="248" t="s">
        <v>3336</v>
      </c>
      <c r="F413" s="248" t="s">
        <v>3611</v>
      </c>
      <c r="G413" s="267" t="s">
        <v>5108</v>
      </c>
      <c r="H413" s="248" t="s">
        <v>5109</v>
      </c>
      <c r="I413" s="248" t="s">
        <v>3838</v>
      </c>
      <c r="J413" s="248" t="s">
        <v>3353</v>
      </c>
      <c r="K413" s="248">
        <v>6150</v>
      </c>
      <c r="L413" s="253">
        <v>93324870</v>
      </c>
      <c r="M413" s="253"/>
      <c r="N413" s="253"/>
      <c r="O413" s="251" t="s">
        <v>5110</v>
      </c>
      <c r="P413" s="251" t="s">
        <v>5111</v>
      </c>
    </row>
    <row r="414" spans="1:16" x14ac:dyDescent="0.3">
      <c r="A414" s="254">
        <v>416</v>
      </c>
      <c r="B414" s="254"/>
      <c r="C414" s="248"/>
      <c r="D414" s="248"/>
      <c r="E414" s="248"/>
      <c r="F414" s="248" t="s">
        <v>5112</v>
      </c>
      <c r="G414" s="248" t="s">
        <v>5113</v>
      </c>
      <c r="H414" s="248" t="s">
        <v>4039</v>
      </c>
      <c r="I414" s="248" t="s">
        <v>3363</v>
      </c>
      <c r="J414" s="248" t="s">
        <v>3353</v>
      </c>
      <c r="K414" s="248">
        <v>6112</v>
      </c>
      <c r="L414" s="253"/>
      <c r="M414" s="264"/>
      <c r="N414" s="264"/>
      <c r="O414" s="238"/>
      <c r="P414" s="265" t="s">
        <v>5114</v>
      </c>
    </row>
    <row r="415" spans="1:16" x14ac:dyDescent="0.3">
      <c r="A415" s="254"/>
      <c r="B415" s="254"/>
      <c r="C415" s="248"/>
      <c r="D415" s="248"/>
      <c r="E415" s="248"/>
      <c r="F415" s="248"/>
      <c r="G415" s="248"/>
      <c r="H415" s="248"/>
      <c r="I415" s="248"/>
      <c r="J415" s="248"/>
      <c r="K415" s="248"/>
      <c r="L415" s="253"/>
      <c r="M415" s="253"/>
      <c r="N415" s="253"/>
      <c r="O415" s="274"/>
      <c r="P415" s="274"/>
    </row>
    <row r="416" spans="1:16" x14ac:dyDescent="0.3">
      <c r="A416" s="254"/>
      <c r="B416" s="254"/>
      <c r="C416" s="248"/>
      <c r="D416" s="248"/>
      <c r="E416" s="248"/>
      <c r="F416" s="248"/>
      <c r="G416" s="248"/>
      <c r="H416" s="248"/>
      <c r="I416" s="248"/>
      <c r="J416" s="248"/>
      <c r="K416" s="248"/>
      <c r="L416" s="253"/>
      <c r="M416" s="253"/>
      <c r="N416" s="253"/>
      <c r="O416" s="248"/>
      <c r="P416" s="248"/>
    </row>
  </sheetData>
  <hyperlinks>
    <hyperlink ref="O9" r:id="rId1"/>
    <hyperlink ref="O14" r:id="rId2"/>
    <hyperlink ref="O39" r:id="rId3"/>
    <hyperlink ref="O36" r:id="rId4"/>
    <hyperlink ref="O40" r:id="rId5"/>
    <hyperlink ref="O50" r:id="rId6"/>
    <hyperlink ref="P50" r:id="rId7"/>
    <hyperlink ref="O51" r:id="rId8"/>
    <hyperlink ref="O52" r:id="rId9"/>
    <hyperlink ref="O54" r:id="rId10"/>
    <hyperlink ref="O70" r:id="rId11"/>
    <hyperlink ref="O73" r:id="rId12"/>
    <hyperlink ref="O86" r:id="rId13"/>
    <hyperlink ref="O94" r:id="rId14"/>
    <hyperlink ref="O104" r:id="rId15"/>
    <hyperlink ref="P110" r:id="rId16"/>
    <hyperlink ref="O119" r:id="rId17"/>
    <hyperlink ref="O115" r:id="rId18"/>
    <hyperlink ref="P114" r:id="rId19"/>
    <hyperlink ref="O124" r:id="rId20"/>
    <hyperlink ref="O127" r:id="rId21"/>
    <hyperlink ref="O136" r:id="rId22"/>
    <hyperlink ref="O138" r:id="rId23"/>
    <hyperlink ref="O141" r:id="rId24"/>
    <hyperlink ref="P141" r:id="rId25"/>
    <hyperlink ref="O157" r:id="rId26"/>
    <hyperlink ref="O162" r:id="rId27"/>
    <hyperlink ref="O156" r:id="rId28"/>
    <hyperlink ref="O175" r:id="rId29"/>
    <hyperlink ref="O177" r:id="rId30"/>
    <hyperlink ref="O182" r:id="rId31"/>
    <hyperlink ref="O193" r:id="rId32"/>
    <hyperlink ref="O206" r:id="rId33"/>
    <hyperlink ref="O212" r:id="rId34"/>
    <hyperlink ref="O215" r:id="rId35"/>
    <hyperlink ref="O227" r:id="rId36"/>
    <hyperlink ref="O230" r:id="rId37"/>
    <hyperlink ref="P230" r:id="rId38"/>
    <hyperlink ref="O232" r:id="rId39"/>
    <hyperlink ref="O243" r:id="rId40"/>
    <hyperlink ref="O256" r:id="rId41"/>
    <hyperlink ref="O259" r:id="rId42"/>
    <hyperlink ref="O279" r:id="rId43"/>
    <hyperlink ref="O275" r:id="rId44"/>
    <hyperlink ref="O298" r:id="rId45"/>
    <hyperlink ref="O307" r:id="rId46"/>
    <hyperlink ref="O321" r:id="rId47"/>
    <hyperlink ref="O340" r:id="rId48"/>
    <hyperlink ref="O364" r:id="rId49"/>
    <hyperlink ref="O374" r:id="rId50"/>
    <hyperlink ref="P328" r:id="rId51"/>
    <hyperlink ref="O402" r:id="rId52"/>
    <hyperlink ref="O18" r:id="rId53"/>
    <hyperlink ref="O413" r:id="rId54"/>
    <hyperlink ref="O122" r:id="rId55"/>
    <hyperlink ref="O41" r:id="rId56"/>
    <hyperlink ref="O37" r:id="rId57"/>
    <hyperlink ref="O125" r:id="rId58"/>
    <hyperlink ref="P161" r:id="rId59"/>
    <hyperlink ref="O313" r:id="rId60"/>
    <hyperlink ref="O199" r:id="rId61"/>
    <hyperlink ref="O288" r:id="rId62"/>
    <hyperlink ref="O300" r:id="rId63"/>
    <hyperlink ref="O360" r:id="rId64"/>
    <hyperlink ref="O330" r:id="rId65"/>
    <hyperlink ref="O241" r:id="rId66"/>
    <hyperlink ref="O208" r:id="rId67"/>
    <hyperlink ref="O172" r:id="rId68"/>
    <hyperlink ref="O218" r:id="rId69"/>
    <hyperlink ref="O269" r:id="rId70"/>
    <hyperlink ref="P334" r:id="rId71"/>
    <hyperlink ref="P94" r:id="rId72"/>
    <hyperlink ref="O242" r:id="rId73"/>
    <hyperlink ref="P242" r:id="rId74"/>
    <hyperlink ref="P56" r:id="rId75"/>
    <hyperlink ref="O312" r:id="rId76"/>
    <hyperlink ref="O327" r:id="rId77"/>
    <hyperlink ref="P327" r:id="rId78"/>
    <hyperlink ref="O386" r:id="rId79"/>
    <hyperlink ref="O394" r:id="rId80"/>
    <hyperlink ref="O404" r:id="rId81"/>
    <hyperlink ref="O110" r:id="rId82"/>
    <hyperlink ref="O129" r:id="rId83"/>
    <hyperlink ref="O184" r:id="rId84"/>
    <hyperlink ref="O244" r:id="rId85"/>
    <hyperlink ref="O388" r:id="rId86"/>
    <hyperlink ref="O6" r:id="rId87"/>
    <hyperlink ref="P143" r:id="rId88"/>
    <hyperlink ref="O346" r:id="rId89"/>
    <hyperlink ref="P396" r:id="rId90"/>
    <hyperlink ref="O396" r:id="rId91"/>
    <hyperlink ref="P346" r:id="rId92"/>
    <hyperlink ref="O148" r:id="rId93"/>
    <hyperlink ref="O381" r:id="rId94"/>
    <hyperlink ref="O32" r:id="rId95"/>
    <hyperlink ref="O143" r:id="rId96"/>
    <hyperlink ref="P212" r:id="rId97"/>
    <hyperlink ref="O196" r:id="rId98"/>
    <hyperlink ref="P196" r:id="rId99"/>
    <hyperlink ref="O33" r:id="rId100"/>
    <hyperlink ref="D92" r:id="rId101" display="mailto:reemus2012@gmail.com"/>
    <hyperlink ref="D380" r:id="rId102" display="mailto:Wickramasinghe-niranji_w@yahoo.com"/>
    <hyperlink ref="D249" r:id="rId103" display="mailto:ajithpan@gmail.com"/>
    <hyperlink ref="D90" r:id="rId104" display="mailto:chaturaf@gmail.com"/>
    <hyperlink ref="O57" r:id="rId105"/>
    <hyperlink ref="O151" r:id="rId106"/>
    <hyperlink ref="O395" r:id="rId107"/>
    <hyperlink ref="O251" r:id="rId108"/>
    <hyperlink ref="O5" r:id="rId109"/>
    <hyperlink ref="O263" r:id="rId110"/>
    <hyperlink ref="O239" r:id="rId111"/>
    <hyperlink ref="O89" r:id="rId112"/>
    <hyperlink ref="O131" r:id="rId113"/>
    <hyperlink ref="O159" r:id="rId114"/>
    <hyperlink ref="O223" r:id="rId115"/>
    <hyperlink ref="O358" r:id="rId116"/>
    <hyperlink ref="O281" r:id="rId117"/>
    <hyperlink ref="O201" r:id="rId118"/>
    <hyperlink ref="O367" r:id="rId119"/>
    <hyperlink ref="O100" r:id="rId120"/>
    <hyperlink ref="P279" r:id="rId121"/>
    <hyperlink ref="O277" r:id="rId122"/>
    <hyperlink ref="O293" r:id="rId123"/>
    <hyperlink ref="O134" r:id="rId124"/>
    <hyperlink ref="O260" r:id="rId125"/>
    <hyperlink ref="O262" r:id="rId126"/>
    <hyperlink ref="O98" r:id="rId127"/>
    <hyperlink ref="P98" r:id="rId128"/>
    <hyperlink ref="O207" r:id="rId129"/>
    <hyperlink ref="O219" r:id="rId130"/>
    <hyperlink ref="O339" r:id="rId131"/>
    <hyperlink ref="P339" r:id="rId132"/>
    <hyperlink ref="P192" r:id="rId133"/>
    <hyperlink ref="O319" r:id="rId134"/>
    <hyperlink ref="O222" r:id="rId135"/>
    <hyperlink ref="O216" r:id="rId136"/>
    <hyperlink ref="O287" r:id="rId137"/>
    <hyperlink ref="P287" r:id="rId138"/>
    <hyperlink ref="O372" r:id="rId139"/>
    <hyperlink ref="P271" r:id="rId140"/>
    <hyperlink ref="O399" r:id="rId141"/>
    <hyperlink ref="O185" r:id="rId142"/>
    <hyperlink ref="P185" r:id="rId143"/>
    <hyperlink ref="O389" r:id="rId144"/>
    <hyperlink ref="P318" r:id="rId145"/>
    <hyperlink ref="O344" r:id="rId146"/>
    <hyperlink ref="O43" r:id="rId147"/>
    <hyperlink ref="O333" r:id="rId148"/>
    <hyperlink ref="P201" r:id="rId149"/>
    <hyperlink ref="O202" r:id="rId150"/>
    <hyperlink ref="O331" r:id="rId151"/>
    <hyperlink ref="P331" r:id="rId152"/>
    <hyperlink ref="O348" r:id="rId153"/>
    <hyperlink ref="P348" r:id="rId154"/>
    <hyperlink ref="O152" r:id="rId155"/>
    <hyperlink ref="O253" r:id="rId156"/>
    <hyperlink ref="P253" r:id="rId157"/>
    <hyperlink ref="O46" r:id="rId158"/>
    <hyperlink ref="P46" r:id="rId159"/>
    <hyperlink ref="O289" r:id="rId160"/>
    <hyperlink ref="O81" r:id="rId161"/>
    <hyperlink ref="P81" r:id="rId162" display="mailto:rashmikae@yahoo.com"/>
    <hyperlink ref="O35" r:id="rId163"/>
    <hyperlink ref="P226" r:id="rId164"/>
    <hyperlink ref="O276" r:id="rId165" display="mailto:sarathgr53@gmail.com"/>
    <hyperlink ref="P188" r:id="rId166"/>
    <hyperlink ref="O401" r:id="rId167"/>
    <hyperlink ref="O282" r:id="rId168"/>
    <hyperlink ref="P282" r:id="rId169"/>
    <hyperlink ref="O356" r:id="rId170"/>
    <hyperlink ref="O214" r:id="rId171"/>
    <hyperlink ref="O8" r:id="rId172"/>
    <hyperlink ref="O48" r:id="rId173"/>
    <hyperlink ref="O252" r:id="rId174"/>
    <hyperlink ref="O67" r:id="rId175"/>
    <hyperlink ref="O133" r:id="rId176"/>
    <hyperlink ref="O322" r:id="rId177"/>
    <hyperlink ref="O247" r:id="rId178"/>
    <hyperlink ref="P247" r:id="rId179"/>
    <hyperlink ref="O229" r:id="rId180"/>
    <hyperlink ref="P229" r:id="rId181"/>
    <hyperlink ref="O153" r:id="rId182"/>
    <hyperlink ref="O231" r:id="rId183" display="mailto:amathota@transport.wa.gov.au"/>
    <hyperlink ref="P231" r:id="rId184" display="mailto:skmathota@yahoo.com.au"/>
    <hyperlink ref="O368" r:id="rId185"/>
    <hyperlink ref="O246" r:id="rId186"/>
    <hyperlink ref="P246" r:id="rId187"/>
    <hyperlink ref="O78" r:id="rId188"/>
    <hyperlink ref="P78" r:id="rId189"/>
    <hyperlink ref="O292" r:id="rId190"/>
    <hyperlink ref="P292" r:id="rId191"/>
    <hyperlink ref="O96" r:id="rId192"/>
    <hyperlink ref="O250" r:id="rId193"/>
    <hyperlink ref="P220" r:id="rId194" display="mailto:Siripala.Winnie@cbi.com"/>
    <hyperlink ref="O220" r:id="rId195"/>
    <hyperlink ref="P414" r:id="rId196" display="mailto:byatiyana@gmail.com"/>
    <hyperlink ref="O56" r:id="rId197"/>
    <hyperlink ref="O302" r:id="rId198"/>
    <hyperlink ref="P302" r:id="rId199"/>
    <hyperlink ref="O11" r:id="rId200"/>
    <hyperlink ref="O297" r:id="rId201"/>
    <hyperlink ref="O21" r:id="rId202" display="mailto:udaya.amaratunge@westernpower.com.au"/>
    <hyperlink ref="L21" r:id="rId203" display="tel:0409116437"/>
    <hyperlink ref="O13" r:id="rId204" display="mailto:Gaw635@hotmail.com"/>
    <hyperlink ref="O116" r:id="rId205"/>
    <hyperlink ref="O118" r:id="rId206"/>
    <hyperlink ref="P118" r:id="rId207"/>
    <hyperlink ref="O376" r:id="rId208"/>
    <hyperlink ref="O72" r:id="rId209"/>
    <hyperlink ref="O375" r:id="rId210"/>
    <hyperlink ref="O27" r:id="rId211"/>
    <hyperlink ref="O30" r:id="rId212"/>
    <hyperlink ref="O400" r:id="rId2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0"/>
  <sheetViews>
    <sheetView topLeftCell="A169" workbookViewId="0">
      <selection activeCell="A180" sqref="A180:XFD180"/>
    </sheetView>
  </sheetViews>
  <sheetFormatPr defaultRowHeight="14.4" x14ac:dyDescent="0.3"/>
  <cols>
    <col min="1" max="1" width="15.88671875" style="51" customWidth="1"/>
    <col min="2" max="2" width="13.5546875" customWidth="1"/>
    <col min="3" max="3" width="50" bestFit="1" customWidth="1"/>
    <col min="4" max="5" width="15.88671875" customWidth="1"/>
    <col min="6" max="6" width="73.109375" style="64" bestFit="1" customWidth="1"/>
    <col min="9" max="10" width="10.5546875" bestFit="1" customWidth="1"/>
  </cols>
  <sheetData>
    <row r="1" spans="1:6" ht="18" x14ac:dyDescent="0.35">
      <c r="A1" s="405" t="s">
        <v>181</v>
      </c>
      <c r="B1" s="405"/>
      <c r="C1" s="405"/>
      <c r="D1" s="405"/>
      <c r="E1" s="405"/>
      <c r="F1" s="405"/>
    </row>
    <row r="3" spans="1:6" x14ac:dyDescent="0.3">
      <c r="A3" s="39" t="s">
        <v>114</v>
      </c>
      <c r="B3" s="39" t="s">
        <v>87</v>
      </c>
      <c r="C3" s="39" t="s">
        <v>115</v>
      </c>
      <c r="D3" s="403" t="s">
        <v>36</v>
      </c>
      <c r="E3" s="404"/>
      <c r="F3" s="39" t="s">
        <v>37</v>
      </c>
    </row>
    <row r="4" spans="1:6" x14ac:dyDescent="0.3">
      <c r="A4" s="54"/>
      <c r="B4" s="56"/>
      <c r="C4" s="58"/>
      <c r="D4" s="39" t="s">
        <v>164</v>
      </c>
      <c r="E4" s="27" t="s">
        <v>165</v>
      </c>
      <c r="F4" s="62"/>
    </row>
    <row r="5" spans="1:6" x14ac:dyDescent="0.3">
      <c r="A5" s="55"/>
      <c r="B5" s="60"/>
      <c r="C5" s="53"/>
      <c r="D5" s="65"/>
      <c r="E5" s="66"/>
      <c r="F5" s="63"/>
    </row>
    <row r="6" spans="1:6" x14ac:dyDescent="0.3">
      <c r="A6" s="55" t="s">
        <v>119</v>
      </c>
      <c r="B6" s="60">
        <v>41840</v>
      </c>
      <c r="C6" s="53" t="s">
        <v>121</v>
      </c>
      <c r="D6" s="67"/>
      <c r="E6" s="68">
        <v>131</v>
      </c>
      <c r="F6" s="63" t="s">
        <v>122</v>
      </c>
    </row>
    <row r="7" spans="1:6" x14ac:dyDescent="0.3">
      <c r="A7" s="55" t="s">
        <v>120</v>
      </c>
      <c r="B7" s="60">
        <v>41827</v>
      </c>
      <c r="C7" s="53" t="s">
        <v>123</v>
      </c>
      <c r="D7" s="57">
        <v>4703.12</v>
      </c>
      <c r="E7" s="68"/>
      <c r="F7" s="63" t="s">
        <v>124</v>
      </c>
    </row>
    <row r="8" spans="1:6" x14ac:dyDescent="0.3">
      <c r="A8" s="55" t="s">
        <v>117</v>
      </c>
      <c r="B8" s="60">
        <v>41845</v>
      </c>
      <c r="C8" s="53" t="s">
        <v>88</v>
      </c>
      <c r="D8" s="57">
        <v>80.260000000000005</v>
      </c>
      <c r="E8" s="68"/>
      <c r="F8" s="63" t="s">
        <v>118</v>
      </c>
    </row>
    <row r="9" spans="1:6" x14ac:dyDescent="0.3">
      <c r="A9" s="55" t="s">
        <v>111</v>
      </c>
      <c r="B9" s="60">
        <v>41874</v>
      </c>
      <c r="C9" s="53" t="s">
        <v>112</v>
      </c>
      <c r="D9" s="57">
        <v>6750</v>
      </c>
      <c r="E9" s="68"/>
      <c r="F9" s="63" t="s">
        <v>113</v>
      </c>
    </row>
    <row r="10" spans="1:6" x14ac:dyDescent="0.3">
      <c r="A10" s="55" t="s">
        <v>116</v>
      </c>
      <c r="B10" s="55" t="s">
        <v>128</v>
      </c>
      <c r="C10" s="53"/>
      <c r="D10" s="57"/>
      <c r="E10" s="68"/>
      <c r="F10" s="63"/>
    </row>
    <row r="11" spans="1:6" x14ac:dyDescent="0.3">
      <c r="A11" s="55" t="s">
        <v>125</v>
      </c>
      <c r="B11" s="55" t="s">
        <v>128</v>
      </c>
      <c r="C11" s="53"/>
      <c r="D11" s="57"/>
      <c r="E11" s="68"/>
      <c r="F11" s="63"/>
    </row>
    <row r="12" spans="1:6" x14ac:dyDescent="0.3">
      <c r="A12" s="55" t="s">
        <v>126</v>
      </c>
      <c r="B12" s="55" t="s">
        <v>128</v>
      </c>
      <c r="C12" s="53"/>
      <c r="D12" s="57"/>
      <c r="E12" s="68"/>
      <c r="F12" s="63"/>
    </row>
    <row r="13" spans="1:6" x14ac:dyDescent="0.3">
      <c r="A13" s="55" t="s">
        <v>127</v>
      </c>
      <c r="B13" s="55" t="s">
        <v>128</v>
      </c>
      <c r="C13" s="53"/>
      <c r="D13" s="57"/>
      <c r="E13" s="68"/>
      <c r="F13" s="63"/>
    </row>
    <row r="14" spans="1:6" x14ac:dyDescent="0.3">
      <c r="A14" s="55" t="s">
        <v>129</v>
      </c>
      <c r="B14" s="55" t="s">
        <v>128</v>
      </c>
      <c r="C14" s="53"/>
      <c r="D14" s="57"/>
      <c r="E14" s="68"/>
      <c r="F14" s="63"/>
    </row>
    <row r="15" spans="1:6" x14ac:dyDescent="0.3">
      <c r="A15" s="55" t="s">
        <v>130</v>
      </c>
      <c r="B15" s="60">
        <v>41885</v>
      </c>
      <c r="C15" s="53" t="s">
        <v>88</v>
      </c>
      <c r="D15" s="57">
        <v>77.69</v>
      </c>
      <c r="E15" s="68"/>
      <c r="F15" s="63" t="s">
        <v>118</v>
      </c>
    </row>
    <row r="16" spans="1:6" x14ac:dyDescent="0.3">
      <c r="A16" s="55" t="s">
        <v>131</v>
      </c>
      <c r="B16" s="60">
        <v>41885</v>
      </c>
      <c r="C16" s="53" t="s">
        <v>86</v>
      </c>
      <c r="D16" s="57">
        <v>129.30000000000001</v>
      </c>
      <c r="E16" s="68"/>
      <c r="F16" s="63" t="s">
        <v>136</v>
      </c>
    </row>
    <row r="17" spans="1:10" x14ac:dyDescent="0.3">
      <c r="A17" s="55" t="s">
        <v>132</v>
      </c>
      <c r="B17" s="60">
        <v>41885</v>
      </c>
      <c r="C17" s="53" t="s">
        <v>86</v>
      </c>
      <c r="D17" s="57">
        <v>496.55</v>
      </c>
      <c r="E17" s="68"/>
      <c r="F17" s="63" t="s">
        <v>137</v>
      </c>
    </row>
    <row r="18" spans="1:10" x14ac:dyDescent="0.3">
      <c r="A18" s="55" t="s">
        <v>133</v>
      </c>
      <c r="B18" s="60">
        <v>41895</v>
      </c>
      <c r="C18" s="53" t="s">
        <v>121</v>
      </c>
      <c r="D18" s="57"/>
      <c r="E18" s="68">
        <v>271.75</v>
      </c>
      <c r="F18" s="63" t="s">
        <v>138</v>
      </c>
    </row>
    <row r="19" spans="1:10" x14ac:dyDescent="0.3">
      <c r="A19" s="55" t="s">
        <v>134</v>
      </c>
      <c r="B19" s="60">
        <v>41904</v>
      </c>
      <c r="C19" s="53" t="s">
        <v>139</v>
      </c>
      <c r="D19" s="57">
        <v>1200</v>
      </c>
      <c r="E19" s="68"/>
      <c r="F19" s="63" t="s">
        <v>140</v>
      </c>
    </row>
    <row r="20" spans="1:10" x14ac:dyDescent="0.3">
      <c r="A20" s="55"/>
      <c r="B20" s="60"/>
      <c r="C20" s="53" t="s">
        <v>180</v>
      </c>
      <c r="D20" s="70">
        <v>-116.96</v>
      </c>
      <c r="E20" s="68"/>
      <c r="F20" s="63"/>
    </row>
    <row r="21" spans="1:10" x14ac:dyDescent="0.3">
      <c r="A21" s="55" t="s">
        <v>135</v>
      </c>
      <c r="B21" s="60">
        <v>41908</v>
      </c>
      <c r="C21" s="53" t="s">
        <v>159</v>
      </c>
      <c r="D21" s="57">
        <v>702.92</v>
      </c>
      <c r="E21" s="68"/>
      <c r="F21" s="63" t="s">
        <v>141</v>
      </c>
    </row>
    <row r="22" spans="1:10" x14ac:dyDescent="0.3">
      <c r="A22" s="55"/>
      <c r="B22" s="60"/>
      <c r="C22" s="53"/>
      <c r="D22" s="57"/>
      <c r="E22" s="68"/>
      <c r="F22" s="63"/>
    </row>
    <row r="23" spans="1:10" x14ac:dyDescent="0.3">
      <c r="A23" s="55" t="s">
        <v>142</v>
      </c>
      <c r="B23" s="61">
        <v>41924</v>
      </c>
      <c r="C23" s="53" t="s">
        <v>147</v>
      </c>
      <c r="D23" s="57">
        <v>758.45</v>
      </c>
      <c r="E23" s="68"/>
      <c r="F23" s="63" t="s">
        <v>148</v>
      </c>
    </row>
    <row r="24" spans="1:10" x14ac:dyDescent="0.3">
      <c r="A24" s="55" t="s">
        <v>143</v>
      </c>
      <c r="B24" s="61">
        <v>41941</v>
      </c>
      <c r="C24" s="53" t="s">
        <v>159</v>
      </c>
      <c r="D24" s="57">
        <v>589.41999999999996</v>
      </c>
      <c r="E24" s="68"/>
      <c r="F24" s="63" t="s">
        <v>160</v>
      </c>
    </row>
    <row r="25" spans="1:10" x14ac:dyDescent="0.3">
      <c r="A25" s="55" t="s">
        <v>144</v>
      </c>
      <c r="B25" s="61">
        <v>41945</v>
      </c>
      <c r="C25" s="53" t="s">
        <v>162</v>
      </c>
      <c r="D25" s="69"/>
      <c r="E25" s="57">
        <v>1800</v>
      </c>
      <c r="F25" s="63" t="s">
        <v>161</v>
      </c>
    </row>
    <row r="26" spans="1:10" x14ac:dyDescent="0.3">
      <c r="A26" s="55" t="s">
        <v>145</v>
      </c>
      <c r="B26" s="61">
        <v>41946</v>
      </c>
      <c r="C26" s="53" t="s">
        <v>163</v>
      </c>
      <c r="D26" s="69"/>
      <c r="E26" s="57">
        <v>1341</v>
      </c>
      <c r="F26" s="63"/>
      <c r="I26" s="71">
        <f>E25+E33+E34+E37</f>
        <v>5296.01</v>
      </c>
    </row>
    <row r="27" spans="1:10" x14ac:dyDescent="0.3">
      <c r="A27" s="55"/>
      <c r="B27" s="61"/>
      <c r="C27" s="53" t="s">
        <v>179</v>
      </c>
      <c r="D27" s="69"/>
      <c r="E27" s="70">
        <v>-1000</v>
      </c>
      <c r="F27" s="63"/>
    </row>
    <row r="28" spans="1:10" x14ac:dyDescent="0.3">
      <c r="A28" s="55" t="s">
        <v>146</v>
      </c>
      <c r="B28" s="61">
        <v>41948</v>
      </c>
      <c r="C28" s="53" t="s">
        <v>166</v>
      </c>
      <c r="D28" s="57">
        <v>748.89</v>
      </c>
      <c r="E28" s="57"/>
      <c r="F28" s="63" t="s">
        <v>167</v>
      </c>
    </row>
    <row r="29" spans="1:10" x14ac:dyDescent="0.3">
      <c r="A29" s="55" t="s">
        <v>149</v>
      </c>
      <c r="B29" s="61">
        <v>41948</v>
      </c>
      <c r="C29" s="53" t="s">
        <v>147</v>
      </c>
      <c r="D29" s="57">
        <v>1650</v>
      </c>
      <c r="E29" s="57"/>
      <c r="F29" s="63" t="s">
        <v>167</v>
      </c>
    </row>
    <row r="30" spans="1:10" x14ac:dyDescent="0.3">
      <c r="A30" s="55" t="s">
        <v>150</v>
      </c>
      <c r="B30" s="61">
        <v>41964</v>
      </c>
      <c r="C30" s="53" t="s">
        <v>159</v>
      </c>
      <c r="D30" s="57">
        <v>500</v>
      </c>
      <c r="E30" s="57"/>
      <c r="F30" s="63" t="s">
        <v>168</v>
      </c>
    </row>
    <row r="31" spans="1:10" x14ac:dyDescent="0.3">
      <c r="A31" s="55" t="s">
        <v>151</v>
      </c>
      <c r="B31" s="61">
        <v>41972</v>
      </c>
      <c r="C31" s="53" t="s">
        <v>169</v>
      </c>
      <c r="D31" s="57">
        <v>193</v>
      </c>
      <c r="E31" s="57"/>
      <c r="F31" s="63" t="s">
        <v>167</v>
      </c>
      <c r="J31" s="4"/>
    </row>
    <row r="32" spans="1:10" x14ac:dyDescent="0.3">
      <c r="A32" s="55" t="s">
        <v>152</v>
      </c>
      <c r="B32" s="61">
        <v>41972</v>
      </c>
      <c r="C32" s="53" t="s">
        <v>170</v>
      </c>
      <c r="D32" s="57">
        <v>69.790000000000006</v>
      </c>
      <c r="E32" s="57"/>
      <c r="F32" s="63" t="s">
        <v>167</v>
      </c>
    </row>
    <row r="33" spans="1:6" x14ac:dyDescent="0.3">
      <c r="A33" s="55" t="s">
        <v>153</v>
      </c>
      <c r="B33" s="61">
        <v>41972</v>
      </c>
      <c r="C33" s="53" t="s">
        <v>171</v>
      </c>
      <c r="D33" s="57"/>
      <c r="E33" s="57">
        <v>120</v>
      </c>
      <c r="F33" s="63" t="s">
        <v>172</v>
      </c>
    </row>
    <row r="34" spans="1:6" x14ac:dyDescent="0.3">
      <c r="A34" s="55" t="s">
        <v>154</v>
      </c>
      <c r="B34" s="61">
        <v>41984</v>
      </c>
      <c r="C34" s="53" t="s">
        <v>173</v>
      </c>
      <c r="D34" s="57"/>
      <c r="E34" s="57">
        <v>2147.94</v>
      </c>
      <c r="F34" s="63" t="s">
        <v>174</v>
      </c>
    </row>
    <row r="35" spans="1:6" x14ac:dyDescent="0.3">
      <c r="A35" s="55" t="s">
        <v>155</v>
      </c>
      <c r="B35" s="61">
        <v>41984</v>
      </c>
      <c r="C35" s="53" t="s">
        <v>175</v>
      </c>
      <c r="D35" s="57">
        <v>240</v>
      </c>
      <c r="E35" s="57"/>
      <c r="F35" s="63" t="s">
        <v>148</v>
      </c>
    </row>
    <row r="36" spans="1:6" x14ac:dyDescent="0.3">
      <c r="A36" s="55" t="s">
        <v>156</v>
      </c>
      <c r="B36" s="61">
        <v>41990</v>
      </c>
      <c r="C36" s="53" t="s">
        <v>176</v>
      </c>
      <c r="D36" s="57">
        <v>1850</v>
      </c>
      <c r="E36" s="57"/>
      <c r="F36" s="63" t="s">
        <v>177</v>
      </c>
    </row>
    <row r="37" spans="1:6" x14ac:dyDescent="0.3">
      <c r="A37" s="55" t="s">
        <v>157</v>
      </c>
      <c r="B37" s="61">
        <v>41991</v>
      </c>
      <c r="C37" s="53" t="s">
        <v>121</v>
      </c>
      <c r="D37" s="57"/>
      <c r="E37" s="57">
        <v>1228.07</v>
      </c>
      <c r="F37" s="63" t="s">
        <v>178</v>
      </c>
    </row>
    <row r="38" spans="1:6" x14ac:dyDescent="0.3">
      <c r="A38" s="55" t="s">
        <v>158</v>
      </c>
      <c r="B38" s="61">
        <v>41992</v>
      </c>
      <c r="C38" s="53"/>
      <c r="D38" s="57">
        <v>853.76</v>
      </c>
      <c r="E38" s="57"/>
      <c r="F38" s="63" t="s">
        <v>148</v>
      </c>
    </row>
    <row r="39" spans="1:6" x14ac:dyDescent="0.3">
      <c r="A39" s="55" t="s">
        <v>182</v>
      </c>
      <c r="B39" s="63" t="s">
        <v>192</v>
      </c>
      <c r="C39" s="53"/>
      <c r="D39" s="57"/>
      <c r="E39" s="57"/>
      <c r="F39" s="63"/>
    </row>
    <row r="40" spans="1:6" x14ac:dyDescent="0.3">
      <c r="A40" s="55" t="s">
        <v>183</v>
      </c>
      <c r="B40" s="63" t="s">
        <v>192</v>
      </c>
      <c r="C40" s="53"/>
      <c r="D40" s="57"/>
      <c r="E40" s="57"/>
      <c r="F40" s="63"/>
    </row>
    <row r="41" spans="1:6" x14ac:dyDescent="0.3">
      <c r="A41" s="55" t="s">
        <v>184</v>
      </c>
      <c r="B41" s="63" t="s">
        <v>192</v>
      </c>
      <c r="C41" s="53"/>
      <c r="D41" s="57"/>
      <c r="E41" s="57"/>
      <c r="F41" s="63"/>
    </row>
    <row r="42" spans="1:6" x14ac:dyDescent="0.3">
      <c r="A42" s="55" t="s">
        <v>185</v>
      </c>
      <c r="B42" s="63" t="s">
        <v>192</v>
      </c>
      <c r="C42" s="53"/>
      <c r="D42" s="57"/>
      <c r="E42" s="57"/>
      <c r="F42" s="63"/>
    </row>
    <row r="43" spans="1:6" x14ac:dyDescent="0.3">
      <c r="A43" s="55" t="s">
        <v>186</v>
      </c>
      <c r="B43" s="63" t="s">
        <v>192</v>
      </c>
      <c r="C43" s="53"/>
      <c r="D43" s="57"/>
      <c r="E43" s="57"/>
      <c r="F43" s="63"/>
    </row>
    <row r="44" spans="1:6" x14ac:dyDescent="0.3">
      <c r="A44" s="55" t="s">
        <v>187</v>
      </c>
      <c r="B44" s="63" t="s">
        <v>192</v>
      </c>
      <c r="C44" s="53"/>
      <c r="D44" s="57"/>
      <c r="E44" s="57"/>
      <c r="F44" s="63"/>
    </row>
    <row r="45" spans="1:6" x14ac:dyDescent="0.3">
      <c r="A45" s="55" t="s">
        <v>188</v>
      </c>
      <c r="B45" s="63" t="s">
        <v>192</v>
      </c>
      <c r="C45" s="53"/>
      <c r="D45" s="53"/>
      <c r="E45" s="57"/>
      <c r="F45" s="63"/>
    </row>
    <row r="46" spans="1:6" x14ac:dyDescent="0.3">
      <c r="A46" s="55" t="s">
        <v>189</v>
      </c>
      <c r="B46" s="63" t="s">
        <v>192</v>
      </c>
      <c r="C46" s="53"/>
      <c r="D46" s="53"/>
      <c r="E46" s="57"/>
      <c r="F46" s="63"/>
    </row>
    <row r="47" spans="1:6" x14ac:dyDescent="0.3">
      <c r="A47" s="55" t="s">
        <v>190</v>
      </c>
      <c r="B47" s="63" t="s">
        <v>192</v>
      </c>
      <c r="C47" s="53"/>
      <c r="D47" s="58"/>
      <c r="E47" s="59"/>
      <c r="F47" s="63"/>
    </row>
    <row r="48" spans="1:6" x14ac:dyDescent="0.3">
      <c r="A48" s="55" t="s">
        <v>191</v>
      </c>
      <c r="B48" s="63" t="s">
        <v>192</v>
      </c>
      <c r="C48" s="53"/>
      <c r="D48" s="58"/>
      <c r="E48" s="59"/>
      <c r="F48" s="63"/>
    </row>
    <row r="49" spans="1:6" x14ac:dyDescent="0.3">
      <c r="A49" s="55"/>
      <c r="B49" s="63"/>
      <c r="C49" s="53"/>
      <c r="D49" s="58"/>
      <c r="E49" s="59"/>
      <c r="F49" s="63"/>
    </row>
    <row r="50" spans="1:6" x14ac:dyDescent="0.3">
      <c r="A50" s="55" t="s">
        <v>194</v>
      </c>
      <c r="B50" s="72">
        <v>42061</v>
      </c>
      <c r="C50" s="53" t="s">
        <v>198</v>
      </c>
      <c r="D50" s="59"/>
      <c r="E50" s="59">
        <v>200</v>
      </c>
      <c r="F50" s="63" t="s">
        <v>199</v>
      </c>
    </row>
    <row r="51" spans="1:6" x14ac:dyDescent="0.3">
      <c r="A51" s="55" t="s">
        <v>195</v>
      </c>
      <c r="B51" s="92">
        <v>42061</v>
      </c>
      <c r="C51" s="93" t="s">
        <v>267</v>
      </c>
      <c r="D51" s="94"/>
      <c r="E51" s="94"/>
      <c r="F51" s="95" t="s">
        <v>268</v>
      </c>
    </row>
    <row r="52" spans="1:6" x14ac:dyDescent="0.3">
      <c r="A52" s="55"/>
      <c r="B52" s="92"/>
      <c r="C52" s="23" t="s">
        <v>269</v>
      </c>
      <c r="D52" s="94"/>
      <c r="E52" s="94"/>
      <c r="F52" s="95"/>
    </row>
    <row r="53" spans="1:6" x14ac:dyDescent="0.3">
      <c r="A53" s="55" t="s">
        <v>196</v>
      </c>
      <c r="B53" s="72">
        <v>42061</v>
      </c>
      <c r="C53" s="53" t="s">
        <v>147</v>
      </c>
      <c r="D53" s="59">
        <v>89.33</v>
      </c>
      <c r="E53" s="59"/>
      <c r="F53" s="63" t="s">
        <v>197</v>
      </c>
    </row>
    <row r="54" spans="1:6" x14ac:dyDescent="0.3">
      <c r="A54" s="55" t="s">
        <v>203</v>
      </c>
      <c r="B54" s="72">
        <v>42069</v>
      </c>
      <c r="C54" s="53" t="s">
        <v>159</v>
      </c>
      <c r="D54" s="59">
        <v>134.56</v>
      </c>
      <c r="E54" s="59"/>
      <c r="F54" s="63" t="s">
        <v>215</v>
      </c>
    </row>
    <row r="55" spans="1:6" x14ac:dyDescent="0.3">
      <c r="A55" s="55" t="s">
        <v>204</v>
      </c>
      <c r="B55" s="72">
        <v>42082</v>
      </c>
      <c r="C55" s="36" t="s">
        <v>219</v>
      </c>
      <c r="D55" s="59">
        <v>412.23</v>
      </c>
      <c r="E55" s="59"/>
      <c r="F55" s="63" t="s">
        <v>216</v>
      </c>
    </row>
    <row r="56" spans="1:6" x14ac:dyDescent="0.3">
      <c r="A56" s="55" t="s">
        <v>205</v>
      </c>
      <c r="B56" s="72">
        <v>42082</v>
      </c>
      <c r="C56" s="53" t="s">
        <v>169</v>
      </c>
      <c r="D56" s="59">
        <v>4712.16</v>
      </c>
      <c r="E56" s="59"/>
      <c r="F56" s="63" t="s">
        <v>216</v>
      </c>
    </row>
    <row r="57" spans="1:6" x14ac:dyDescent="0.3">
      <c r="A57" s="55" t="s">
        <v>206</v>
      </c>
      <c r="B57" s="72">
        <v>42082</v>
      </c>
      <c r="C57" s="53" t="s">
        <v>217</v>
      </c>
      <c r="D57" s="59">
        <v>246.4</v>
      </c>
      <c r="E57" s="59"/>
      <c r="F57" s="63" t="s">
        <v>218</v>
      </c>
    </row>
    <row r="58" spans="1:6" x14ac:dyDescent="0.3">
      <c r="A58" s="55" t="s">
        <v>207</v>
      </c>
      <c r="B58" s="72">
        <v>42082</v>
      </c>
      <c r="C58" s="53" t="s">
        <v>159</v>
      </c>
      <c r="D58" s="59">
        <v>409.2</v>
      </c>
      <c r="E58" s="59"/>
      <c r="F58" s="53" t="s">
        <v>220</v>
      </c>
    </row>
    <row r="59" spans="1:6" x14ac:dyDescent="0.3">
      <c r="A59" s="55" t="s">
        <v>208</v>
      </c>
      <c r="B59" s="72">
        <v>42082</v>
      </c>
      <c r="C59" s="53" t="s">
        <v>147</v>
      </c>
      <c r="D59" s="59">
        <v>3900</v>
      </c>
      <c r="E59" s="59"/>
      <c r="F59" s="63" t="s">
        <v>221</v>
      </c>
    </row>
    <row r="60" spans="1:6" x14ac:dyDescent="0.3">
      <c r="A60" s="55" t="s">
        <v>209</v>
      </c>
      <c r="B60" s="72">
        <v>42085</v>
      </c>
      <c r="C60" s="53" t="s">
        <v>222</v>
      </c>
      <c r="D60" s="59">
        <v>60.99</v>
      </c>
      <c r="E60" s="59"/>
      <c r="F60" s="63" t="s">
        <v>167</v>
      </c>
    </row>
    <row r="61" spans="1:6" x14ac:dyDescent="0.3">
      <c r="A61" s="55" t="s">
        <v>210</v>
      </c>
      <c r="B61" s="72">
        <v>42087</v>
      </c>
      <c r="C61" s="53" t="s">
        <v>159</v>
      </c>
      <c r="D61" s="59">
        <v>1285.68</v>
      </c>
      <c r="E61" s="59"/>
      <c r="F61" s="63" t="s">
        <v>223</v>
      </c>
    </row>
    <row r="62" spans="1:6" x14ac:dyDescent="0.3">
      <c r="A62" s="55" t="s">
        <v>211</v>
      </c>
      <c r="B62" s="72">
        <v>42087</v>
      </c>
      <c r="C62" s="53" t="s">
        <v>224</v>
      </c>
      <c r="D62" s="59">
        <v>3263</v>
      </c>
      <c r="E62" s="59"/>
      <c r="F62" s="63" t="s">
        <v>225</v>
      </c>
    </row>
    <row r="63" spans="1:6" x14ac:dyDescent="0.3">
      <c r="A63" s="55" t="s">
        <v>212</v>
      </c>
      <c r="B63" s="72">
        <v>42111</v>
      </c>
      <c r="C63" s="53" t="s">
        <v>159</v>
      </c>
      <c r="D63" s="59">
        <v>662.65</v>
      </c>
      <c r="E63" s="59"/>
      <c r="F63" s="63" t="s">
        <v>226</v>
      </c>
    </row>
    <row r="64" spans="1:6" x14ac:dyDescent="0.3">
      <c r="A64" s="55" t="s">
        <v>213</v>
      </c>
      <c r="B64" s="72">
        <v>42126</v>
      </c>
      <c r="C64" s="53" t="s">
        <v>159</v>
      </c>
      <c r="D64" s="59">
        <v>96.23</v>
      </c>
      <c r="E64" s="59"/>
      <c r="F64" s="63" t="s">
        <v>227</v>
      </c>
    </row>
    <row r="65" spans="1:6" x14ac:dyDescent="0.3">
      <c r="A65" s="55" t="s">
        <v>228</v>
      </c>
      <c r="B65" s="72">
        <v>42126</v>
      </c>
      <c r="C65" s="53" t="s">
        <v>229</v>
      </c>
      <c r="D65" s="59">
        <v>1706.01</v>
      </c>
      <c r="E65" s="59"/>
      <c r="F65" s="63" t="s">
        <v>230</v>
      </c>
    </row>
    <row r="66" spans="1:6" x14ac:dyDescent="0.3">
      <c r="A66" s="55" t="s">
        <v>231</v>
      </c>
      <c r="B66" s="72">
        <v>42140</v>
      </c>
      <c r="C66" s="53" t="s">
        <v>249</v>
      </c>
      <c r="D66" s="59">
        <v>400</v>
      </c>
      <c r="E66" s="59"/>
      <c r="F66" s="63" t="s">
        <v>250</v>
      </c>
    </row>
    <row r="67" spans="1:6" x14ac:dyDescent="0.3">
      <c r="A67" s="55" t="s">
        <v>232</v>
      </c>
      <c r="B67" s="72">
        <v>42140</v>
      </c>
      <c r="C67" s="53" t="s">
        <v>147</v>
      </c>
      <c r="D67" s="59">
        <v>842.93</v>
      </c>
      <c r="E67" s="59"/>
      <c r="F67" s="63" t="s">
        <v>251</v>
      </c>
    </row>
    <row r="68" spans="1:6" x14ac:dyDescent="0.3">
      <c r="A68" s="55" t="s">
        <v>233</v>
      </c>
      <c r="B68" s="72">
        <v>42141</v>
      </c>
      <c r="C68" s="53" t="s">
        <v>252</v>
      </c>
      <c r="D68" s="59">
        <v>7000</v>
      </c>
      <c r="E68" s="59"/>
      <c r="F68" s="63" t="s">
        <v>253</v>
      </c>
    </row>
    <row r="69" spans="1:6" x14ac:dyDescent="0.3">
      <c r="A69" s="55" t="s">
        <v>234</v>
      </c>
      <c r="B69" s="72">
        <v>42144</v>
      </c>
      <c r="C69" s="53" t="s">
        <v>159</v>
      </c>
      <c r="D69" s="59">
        <v>397.8</v>
      </c>
      <c r="E69" s="59"/>
      <c r="F69" s="63" t="s">
        <v>254</v>
      </c>
    </row>
    <row r="70" spans="1:6" x14ac:dyDescent="0.3">
      <c r="A70" s="55" t="s">
        <v>235</v>
      </c>
      <c r="B70" s="72">
        <v>42144</v>
      </c>
      <c r="C70" s="53" t="s">
        <v>166</v>
      </c>
      <c r="D70" s="59">
        <v>1655.64</v>
      </c>
      <c r="E70" s="59"/>
      <c r="F70" s="63" t="s">
        <v>255</v>
      </c>
    </row>
    <row r="71" spans="1:6" x14ac:dyDescent="0.3">
      <c r="A71" s="55" t="s">
        <v>236</v>
      </c>
      <c r="B71" s="72">
        <v>42154</v>
      </c>
      <c r="C71" s="53" t="s">
        <v>105</v>
      </c>
      <c r="D71" s="59">
        <v>261.45</v>
      </c>
      <c r="E71" s="59"/>
      <c r="F71" s="63" t="s">
        <v>255</v>
      </c>
    </row>
    <row r="72" spans="1:6" x14ac:dyDescent="0.3">
      <c r="A72" s="55" t="s">
        <v>237</v>
      </c>
      <c r="B72" s="72">
        <v>42154</v>
      </c>
      <c r="C72" s="53" t="s">
        <v>266</v>
      </c>
      <c r="D72" s="57">
        <v>26.1</v>
      </c>
      <c r="E72" s="53"/>
      <c r="F72" s="63" t="s">
        <v>255</v>
      </c>
    </row>
    <row r="73" spans="1:6" x14ac:dyDescent="0.3">
      <c r="A73" s="55" t="s">
        <v>238</v>
      </c>
      <c r="B73" s="72">
        <v>42154</v>
      </c>
      <c r="C73" s="53" t="s">
        <v>169</v>
      </c>
      <c r="D73" s="57">
        <v>44.25</v>
      </c>
      <c r="E73" s="53"/>
      <c r="F73" s="63" t="s">
        <v>255</v>
      </c>
    </row>
    <row r="74" spans="1:6" x14ac:dyDescent="0.3">
      <c r="A74" s="55" t="s">
        <v>239</v>
      </c>
      <c r="B74" s="53"/>
      <c r="C74" s="53" t="s">
        <v>262</v>
      </c>
      <c r="D74" s="57"/>
      <c r="E74" s="53"/>
      <c r="F74" s="63"/>
    </row>
    <row r="75" spans="1:6" x14ac:dyDescent="0.3">
      <c r="A75" s="55" t="s">
        <v>240</v>
      </c>
      <c r="B75" s="53"/>
      <c r="C75" s="53" t="s">
        <v>166</v>
      </c>
      <c r="D75" s="59">
        <v>151.88</v>
      </c>
      <c r="E75" s="59"/>
      <c r="F75" s="63" t="s">
        <v>255</v>
      </c>
    </row>
    <row r="76" spans="1:6" x14ac:dyDescent="0.3">
      <c r="A76" s="55"/>
      <c r="B76" s="53"/>
      <c r="C76" s="53"/>
      <c r="D76" s="57"/>
      <c r="E76" s="53"/>
      <c r="F76" s="63"/>
    </row>
    <row r="77" spans="1:6" x14ac:dyDescent="0.3">
      <c r="A77" s="55" t="s">
        <v>256</v>
      </c>
      <c r="B77" s="61">
        <v>42153</v>
      </c>
      <c r="C77" s="53" t="s">
        <v>159</v>
      </c>
      <c r="D77" s="57">
        <v>95.99</v>
      </c>
      <c r="E77" s="53"/>
      <c r="F77" s="63" t="s">
        <v>227</v>
      </c>
    </row>
    <row r="78" spans="1:6" x14ac:dyDescent="0.3">
      <c r="A78" s="55" t="s">
        <v>257</v>
      </c>
      <c r="B78" s="61">
        <v>42157</v>
      </c>
      <c r="C78" s="53" t="s">
        <v>263</v>
      </c>
      <c r="D78" s="57">
        <v>3560</v>
      </c>
      <c r="E78" s="53"/>
      <c r="F78" s="63" t="s">
        <v>265</v>
      </c>
    </row>
    <row r="79" spans="1:6" x14ac:dyDescent="0.3">
      <c r="A79" s="55" t="s">
        <v>258</v>
      </c>
      <c r="B79" s="61">
        <v>42167</v>
      </c>
      <c r="C79" s="53" t="s">
        <v>261</v>
      </c>
      <c r="D79" s="57">
        <v>847</v>
      </c>
      <c r="E79" s="53"/>
      <c r="F79" s="63"/>
    </row>
    <row r="80" spans="1:6" x14ac:dyDescent="0.3">
      <c r="A80" s="55" t="s">
        <v>259</v>
      </c>
      <c r="B80" s="61">
        <v>42167</v>
      </c>
      <c r="C80" s="53" t="s">
        <v>159</v>
      </c>
      <c r="D80" s="57">
        <v>536.79999999999995</v>
      </c>
      <c r="E80" s="53"/>
      <c r="F80" s="63" t="s">
        <v>226</v>
      </c>
    </row>
    <row r="81" spans="1:6" x14ac:dyDescent="0.3">
      <c r="A81" s="55" t="s">
        <v>260</v>
      </c>
      <c r="B81" s="61">
        <v>42167</v>
      </c>
      <c r="C81" s="53" t="s">
        <v>105</v>
      </c>
      <c r="D81" s="57"/>
      <c r="E81" s="53">
        <v>534.84</v>
      </c>
      <c r="F81" s="63" t="s">
        <v>271</v>
      </c>
    </row>
    <row r="82" spans="1:6" x14ac:dyDescent="0.3">
      <c r="A82" s="55" t="s">
        <v>277</v>
      </c>
      <c r="B82" s="61">
        <v>42181</v>
      </c>
      <c r="C82" s="53" t="s">
        <v>252</v>
      </c>
      <c r="D82" s="57">
        <v>372.4</v>
      </c>
      <c r="E82" s="53"/>
      <c r="F82" s="63" t="s">
        <v>253</v>
      </c>
    </row>
    <row r="83" spans="1:6" x14ac:dyDescent="0.3">
      <c r="A83" s="55" t="s">
        <v>278</v>
      </c>
      <c r="B83" s="61">
        <v>42181</v>
      </c>
      <c r="C83" s="53" t="s">
        <v>281</v>
      </c>
      <c r="D83" s="57">
        <v>600</v>
      </c>
      <c r="E83" s="53"/>
      <c r="F83" s="63" t="s">
        <v>282</v>
      </c>
    </row>
    <row r="84" spans="1:6" x14ac:dyDescent="0.3">
      <c r="A84" s="55" t="s">
        <v>279</v>
      </c>
      <c r="B84" s="61">
        <v>42181</v>
      </c>
      <c r="C84" s="53" t="s">
        <v>283</v>
      </c>
      <c r="D84" s="57">
        <v>499</v>
      </c>
      <c r="E84" s="53"/>
      <c r="F84" s="63" t="s">
        <v>284</v>
      </c>
    </row>
    <row r="85" spans="1:6" x14ac:dyDescent="0.3">
      <c r="A85" s="55" t="s">
        <v>280</v>
      </c>
      <c r="B85" s="61">
        <v>42182</v>
      </c>
      <c r="C85" s="53" t="s">
        <v>159</v>
      </c>
      <c r="D85" s="57">
        <v>492.91</v>
      </c>
      <c r="E85" s="53"/>
      <c r="F85" s="63" t="s">
        <v>285</v>
      </c>
    </row>
    <row r="86" spans="1:6" s="120" customFormat="1" x14ac:dyDescent="0.3">
      <c r="A86" s="55" t="s">
        <v>469</v>
      </c>
      <c r="B86" s="61"/>
      <c r="C86" s="53"/>
      <c r="D86" s="57"/>
      <c r="E86" s="53"/>
      <c r="F86" s="63"/>
    </row>
    <row r="87" spans="1:6" s="120" customFormat="1" x14ac:dyDescent="0.3">
      <c r="A87" s="55"/>
      <c r="B87" s="61"/>
      <c r="C87" s="53"/>
      <c r="D87" s="57"/>
      <c r="E87" s="53"/>
      <c r="F87" s="63"/>
    </row>
    <row r="88" spans="1:6" s="120" customFormat="1" x14ac:dyDescent="0.3">
      <c r="A88" s="55"/>
      <c r="B88" s="61"/>
      <c r="C88" s="53"/>
      <c r="D88" s="57"/>
      <c r="E88" s="53"/>
      <c r="F88" s="63"/>
    </row>
    <row r="89" spans="1:6" s="120" customFormat="1" x14ac:dyDescent="0.3">
      <c r="A89" s="55"/>
      <c r="B89" s="61"/>
      <c r="C89" s="53"/>
      <c r="D89" s="57"/>
      <c r="E89" s="53"/>
      <c r="F89" s="63"/>
    </row>
    <row r="90" spans="1:6" s="120" customFormat="1" x14ac:dyDescent="0.3">
      <c r="A90" s="55"/>
      <c r="B90" s="61"/>
      <c r="C90" s="53"/>
      <c r="D90" s="57"/>
      <c r="E90" s="53"/>
      <c r="F90" s="63"/>
    </row>
    <row r="91" spans="1:6" x14ac:dyDescent="0.3">
      <c r="A91" s="55"/>
      <c r="B91" s="53"/>
      <c r="C91" s="53"/>
      <c r="D91" s="53"/>
      <c r="E91" s="53"/>
      <c r="F91" s="63"/>
    </row>
    <row r="92" spans="1:6" ht="15" thickBot="1" x14ac:dyDescent="0.35">
      <c r="A92" s="55"/>
      <c r="B92" s="53"/>
      <c r="C92" s="53"/>
      <c r="D92" s="35">
        <f>SUM(D6:D73)-D20</f>
        <v>49199.760000000009</v>
      </c>
      <c r="E92" s="35">
        <f>SUM(E6:E85)</f>
        <v>6774.6</v>
      </c>
      <c r="F92" s="63"/>
    </row>
    <row r="93" spans="1:6" x14ac:dyDescent="0.3">
      <c r="A93" s="55"/>
      <c r="B93" s="53"/>
      <c r="C93" s="53"/>
      <c r="D93" s="53"/>
      <c r="E93" s="53"/>
      <c r="F93" s="63"/>
    </row>
    <row r="94" spans="1:6" ht="18" x14ac:dyDescent="0.35">
      <c r="A94" s="405" t="s">
        <v>468</v>
      </c>
      <c r="B94" s="405"/>
      <c r="C94" s="405"/>
      <c r="D94" s="405"/>
      <c r="E94" s="405"/>
      <c r="F94" s="405"/>
    </row>
    <row r="95" spans="1:6" x14ac:dyDescent="0.3">
      <c r="A95" s="55"/>
      <c r="B95" s="53"/>
      <c r="C95" s="53"/>
      <c r="D95" s="53"/>
      <c r="E95" s="53"/>
      <c r="F95" s="63"/>
    </row>
    <row r="96" spans="1:6" x14ac:dyDescent="0.3">
      <c r="A96" s="55" t="s">
        <v>469</v>
      </c>
      <c r="B96" s="61">
        <v>42193</v>
      </c>
      <c r="C96" s="53" t="s">
        <v>471</v>
      </c>
      <c r="D96" s="57"/>
      <c r="E96" s="57">
        <v>1615</v>
      </c>
      <c r="F96" s="63" t="s">
        <v>470</v>
      </c>
    </row>
    <row r="97" spans="1:6" x14ac:dyDescent="0.3">
      <c r="A97" s="55" t="s">
        <v>472</v>
      </c>
      <c r="B97" s="61">
        <v>42197</v>
      </c>
      <c r="C97" s="53" t="s">
        <v>159</v>
      </c>
      <c r="D97" s="57">
        <v>684.35</v>
      </c>
      <c r="E97" s="57"/>
      <c r="F97" s="63" t="s">
        <v>473</v>
      </c>
    </row>
    <row r="98" spans="1:6" x14ac:dyDescent="0.3">
      <c r="A98" s="55" t="s">
        <v>474</v>
      </c>
      <c r="B98" s="61">
        <v>42207</v>
      </c>
      <c r="C98" s="53" t="s">
        <v>478</v>
      </c>
      <c r="D98" s="57">
        <v>4942.53</v>
      </c>
      <c r="E98" s="57"/>
      <c r="F98" s="63" t="s">
        <v>479</v>
      </c>
    </row>
    <row r="99" spans="1:6" x14ac:dyDescent="0.3">
      <c r="A99" s="55" t="s">
        <v>475</v>
      </c>
      <c r="B99" s="61">
        <v>42213</v>
      </c>
      <c r="C99" s="53" t="s">
        <v>159</v>
      </c>
      <c r="D99" s="57">
        <v>91.72</v>
      </c>
      <c r="E99" s="57"/>
      <c r="F99" s="63" t="s">
        <v>227</v>
      </c>
    </row>
    <row r="100" spans="1:6" x14ac:dyDescent="0.3">
      <c r="A100" s="55" t="s">
        <v>476</v>
      </c>
      <c r="B100" s="61">
        <v>42218</v>
      </c>
      <c r="C100" s="53" t="s">
        <v>147</v>
      </c>
      <c r="D100" s="57">
        <v>306.31</v>
      </c>
      <c r="E100" s="57"/>
      <c r="F100" s="63" t="s">
        <v>480</v>
      </c>
    </row>
    <row r="101" spans="1:6" x14ac:dyDescent="0.3">
      <c r="A101" s="55" t="s">
        <v>477</v>
      </c>
      <c r="B101" s="61">
        <v>42218</v>
      </c>
      <c r="C101" s="53" t="s">
        <v>166</v>
      </c>
      <c r="D101" s="57">
        <v>78.98</v>
      </c>
      <c r="E101" s="57"/>
      <c r="F101" s="63" t="s">
        <v>481</v>
      </c>
    </row>
    <row r="102" spans="1:6" x14ac:dyDescent="0.3">
      <c r="A102" s="55" t="s">
        <v>482</v>
      </c>
      <c r="B102" s="61">
        <v>42223</v>
      </c>
      <c r="C102" s="53" t="s">
        <v>159</v>
      </c>
      <c r="D102" s="57">
        <v>475.02</v>
      </c>
      <c r="E102" s="57"/>
      <c r="F102" s="63" t="s">
        <v>226</v>
      </c>
    </row>
    <row r="103" spans="1:6" x14ac:dyDescent="0.3">
      <c r="A103" s="55" t="s">
        <v>2616</v>
      </c>
      <c r="B103" s="53" t="s">
        <v>128</v>
      </c>
      <c r="C103" s="53" t="s">
        <v>128</v>
      </c>
      <c r="D103" s="53" t="s">
        <v>128</v>
      </c>
      <c r="E103" s="53" t="s">
        <v>128</v>
      </c>
      <c r="F103" s="53" t="s">
        <v>128</v>
      </c>
    </row>
    <row r="104" spans="1:6" x14ac:dyDescent="0.3">
      <c r="A104" s="55" t="s">
        <v>2617</v>
      </c>
      <c r="B104" s="61">
        <v>42250</v>
      </c>
      <c r="C104" s="53" t="s">
        <v>159</v>
      </c>
      <c r="D104" s="57">
        <v>2338.69</v>
      </c>
      <c r="E104" s="57"/>
      <c r="F104" s="63" t="s">
        <v>2619</v>
      </c>
    </row>
    <row r="105" spans="1:6" x14ac:dyDescent="0.3">
      <c r="A105" s="55" t="s">
        <v>2618</v>
      </c>
      <c r="B105" s="53" t="s">
        <v>128</v>
      </c>
      <c r="C105" s="53" t="s">
        <v>128</v>
      </c>
      <c r="D105" s="53" t="s">
        <v>128</v>
      </c>
      <c r="E105" s="53" t="s">
        <v>128</v>
      </c>
      <c r="F105" s="53" t="s">
        <v>128</v>
      </c>
    </row>
    <row r="106" spans="1:6" x14ac:dyDescent="0.3">
      <c r="A106" s="55" t="s">
        <v>2620</v>
      </c>
      <c r="B106" s="61">
        <v>42254</v>
      </c>
      <c r="C106" s="53" t="s">
        <v>2621</v>
      </c>
      <c r="D106" s="57">
        <v>4235</v>
      </c>
      <c r="E106" s="57"/>
      <c r="F106" s="63" t="s">
        <v>2622</v>
      </c>
    </row>
    <row r="107" spans="1:6" x14ac:dyDescent="0.3">
      <c r="A107" s="55" t="s">
        <v>2710</v>
      </c>
      <c r="B107" s="61">
        <v>42265</v>
      </c>
      <c r="C107" s="53" t="s">
        <v>2714</v>
      </c>
      <c r="D107" s="57"/>
      <c r="E107" s="57">
        <v>100</v>
      </c>
      <c r="F107" s="63" t="s">
        <v>2715</v>
      </c>
    </row>
    <row r="108" spans="1:6" x14ac:dyDescent="0.3">
      <c r="A108" s="55" t="s">
        <v>2711</v>
      </c>
      <c r="B108" s="61">
        <v>42265</v>
      </c>
      <c r="C108" s="53" t="s">
        <v>2716</v>
      </c>
      <c r="D108" s="57"/>
      <c r="E108" s="57">
        <v>1249</v>
      </c>
      <c r="F108" s="63" t="s">
        <v>2717</v>
      </c>
    </row>
    <row r="109" spans="1:6" x14ac:dyDescent="0.3">
      <c r="A109" s="55" t="s">
        <v>2712</v>
      </c>
      <c r="B109" s="61">
        <v>42265</v>
      </c>
      <c r="C109" s="53" t="s">
        <v>2723</v>
      </c>
      <c r="D109" s="57">
        <v>166</v>
      </c>
      <c r="E109" s="57"/>
      <c r="F109" s="63" t="s">
        <v>2724</v>
      </c>
    </row>
    <row r="110" spans="1:6" x14ac:dyDescent="0.3">
      <c r="A110" s="55" t="s">
        <v>2713</v>
      </c>
      <c r="B110" s="61">
        <v>42266</v>
      </c>
      <c r="C110" s="53" t="s">
        <v>2718</v>
      </c>
      <c r="D110" s="57"/>
      <c r="E110" s="57">
        <v>1615</v>
      </c>
      <c r="F110" s="63" t="s">
        <v>2719</v>
      </c>
    </row>
    <row r="111" spans="1:6" x14ac:dyDescent="0.3">
      <c r="A111" s="55" t="s">
        <v>2720</v>
      </c>
      <c r="B111" s="61">
        <v>42266</v>
      </c>
      <c r="C111" s="53" t="s">
        <v>2721</v>
      </c>
      <c r="D111" s="57">
        <v>24</v>
      </c>
      <c r="E111" s="57"/>
      <c r="F111" s="63" t="s">
        <v>2722</v>
      </c>
    </row>
    <row r="112" spans="1:6" x14ac:dyDescent="0.3">
      <c r="A112" s="55" t="s">
        <v>2725</v>
      </c>
      <c r="B112" s="61">
        <v>42266</v>
      </c>
      <c r="C112" s="53" t="s">
        <v>2726</v>
      </c>
      <c r="D112" s="57">
        <v>1200</v>
      </c>
      <c r="E112" s="57"/>
      <c r="F112" s="63" t="s">
        <v>2727</v>
      </c>
    </row>
    <row r="113" spans="1:6" x14ac:dyDescent="0.3">
      <c r="A113" s="55" t="s">
        <v>2762</v>
      </c>
      <c r="B113" s="53" t="s">
        <v>128</v>
      </c>
      <c r="C113" s="53" t="s">
        <v>128</v>
      </c>
      <c r="D113" s="57"/>
      <c r="E113" s="57"/>
      <c r="F113" s="63"/>
    </row>
    <row r="114" spans="1:6" x14ac:dyDescent="0.3">
      <c r="A114" s="55" t="s">
        <v>2763</v>
      </c>
      <c r="B114" s="61">
        <v>42269</v>
      </c>
      <c r="C114" s="53" t="s">
        <v>2773</v>
      </c>
      <c r="D114" s="57">
        <v>798</v>
      </c>
      <c r="E114" s="57"/>
      <c r="F114" s="63" t="s">
        <v>2774</v>
      </c>
    </row>
    <row r="115" spans="1:6" x14ac:dyDescent="0.3">
      <c r="A115" s="55" t="s">
        <v>2764</v>
      </c>
      <c r="B115" s="61">
        <v>42287</v>
      </c>
      <c r="C115" s="53" t="s">
        <v>2775</v>
      </c>
      <c r="D115" s="57">
        <v>2000</v>
      </c>
      <c r="E115" s="57"/>
      <c r="F115" s="63" t="s">
        <v>2776</v>
      </c>
    </row>
    <row r="116" spans="1:6" x14ac:dyDescent="0.3">
      <c r="A116" s="55" t="s">
        <v>2765</v>
      </c>
      <c r="B116" s="61">
        <v>42289</v>
      </c>
      <c r="C116" s="53" t="s">
        <v>2777</v>
      </c>
      <c r="D116" s="57">
        <v>1200</v>
      </c>
      <c r="E116" s="57"/>
      <c r="F116" s="63" t="s">
        <v>2778</v>
      </c>
    </row>
    <row r="117" spans="1:6" x14ac:dyDescent="0.3">
      <c r="A117" s="55" t="s">
        <v>2766</v>
      </c>
      <c r="B117" s="61">
        <v>42289</v>
      </c>
      <c r="C117" s="53" t="s">
        <v>123</v>
      </c>
      <c r="D117" s="57">
        <v>1198.98</v>
      </c>
      <c r="E117" s="57"/>
      <c r="F117" s="63" t="s">
        <v>2784</v>
      </c>
    </row>
    <row r="118" spans="1:6" x14ac:dyDescent="0.3">
      <c r="A118" s="55" t="s">
        <v>2767</v>
      </c>
      <c r="B118" s="61">
        <v>42289</v>
      </c>
      <c r="C118" s="53" t="s">
        <v>2779</v>
      </c>
      <c r="D118" s="57">
        <v>100</v>
      </c>
      <c r="E118" s="57"/>
      <c r="F118" s="63" t="s">
        <v>2780</v>
      </c>
    </row>
    <row r="119" spans="1:6" x14ac:dyDescent="0.3">
      <c r="A119" s="55" t="s">
        <v>2768</v>
      </c>
      <c r="B119" s="61">
        <v>42289</v>
      </c>
      <c r="C119" s="53" t="s">
        <v>159</v>
      </c>
      <c r="D119" s="57">
        <v>1807.09</v>
      </c>
      <c r="E119" s="57"/>
      <c r="F119" s="63" t="s">
        <v>2781</v>
      </c>
    </row>
    <row r="120" spans="1:6" x14ac:dyDescent="0.3">
      <c r="A120" s="55" t="s">
        <v>2769</v>
      </c>
      <c r="B120" s="61">
        <v>42289</v>
      </c>
      <c r="C120" s="53" t="s">
        <v>2782</v>
      </c>
      <c r="D120" s="57">
        <v>139.62</v>
      </c>
      <c r="E120" s="57"/>
      <c r="F120" s="63" t="s">
        <v>2783</v>
      </c>
    </row>
    <row r="121" spans="1:6" x14ac:dyDescent="0.3">
      <c r="A121" s="55" t="s">
        <v>2770</v>
      </c>
      <c r="B121" s="61">
        <v>42302</v>
      </c>
      <c r="C121" s="53" t="s">
        <v>2775</v>
      </c>
      <c r="D121" s="57">
        <v>3300</v>
      </c>
      <c r="E121" s="57"/>
      <c r="F121" s="63" t="s">
        <v>2835</v>
      </c>
    </row>
    <row r="122" spans="1:6" x14ac:dyDescent="0.3">
      <c r="A122" s="55" t="s">
        <v>2771</v>
      </c>
      <c r="B122" s="61">
        <v>42302</v>
      </c>
      <c r="C122" s="53" t="s">
        <v>2836</v>
      </c>
      <c r="D122" s="57">
        <v>41</v>
      </c>
      <c r="E122" s="57"/>
      <c r="F122" s="63" t="s">
        <v>2837</v>
      </c>
    </row>
    <row r="123" spans="1:6" x14ac:dyDescent="0.3">
      <c r="A123" s="55" t="s">
        <v>2772</v>
      </c>
      <c r="B123" s="61">
        <v>42302</v>
      </c>
      <c r="C123" s="53" t="s">
        <v>2838</v>
      </c>
      <c r="D123" s="57">
        <v>300</v>
      </c>
      <c r="E123" s="57"/>
      <c r="F123" s="63" t="s">
        <v>2839</v>
      </c>
    </row>
    <row r="124" spans="1:6" s="138" customFormat="1" x14ac:dyDescent="0.3">
      <c r="A124" s="55" t="s">
        <v>3095</v>
      </c>
      <c r="B124" s="61">
        <v>42315</v>
      </c>
      <c r="C124" s="53" t="s">
        <v>3130</v>
      </c>
      <c r="D124" s="57">
        <v>700</v>
      </c>
      <c r="E124" s="57"/>
      <c r="F124" s="63" t="s">
        <v>3131</v>
      </c>
    </row>
    <row r="125" spans="1:6" s="138" customFormat="1" x14ac:dyDescent="0.3">
      <c r="A125" s="55" t="s">
        <v>3096</v>
      </c>
      <c r="B125" s="61">
        <v>42328</v>
      </c>
      <c r="C125" s="53" t="s">
        <v>3132</v>
      </c>
      <c r="D125" s="57">
        <v>113.62</v>
      </c>
      <c r="E125" s="57"/>
      <c r="F125" s="63" t="s">
        <v>3133</v>
      </c>
    </row>
    <row r="126" spans="1:6" s="138" customFormat="1" x14ac:dyDescent="0.3">
      <c r="A126" s="55" t="s">
        <v>3097</v>
      </c>
      <c r="B126" s="61">
        <v>42328</v>
      </c>
      <c r="C126" s="53" t="s">
        <v>2836</v>
      </c>
      <c r="D126" s="57">
        <v>110</v>
      </c>
      <c r="E126" s="57"/>
      <c r="F126" s="63" t="s">
        <v>3109</v>
      </c>
    </row>
    <row r="127" spans="1:6" s="138" customFormat="1" x14ac:dyDescent="0.3">
      <c r="A127" s="55" t="s">
        <v>3098</v>
      </c>
      <c r="B127" s="61">
        <v>42331</v>
      </c>
      <c r="C127" s="53" t="s">
        <v>2836</v>
      </c>
      <c r="D127" s="57">
        <v>738</v>
      </c>
      <c r="E127" s="57"/>
      <c r="F127" s="63" t="s">
        <v>3108</v>
      </c>
    </row>
    <row r="128" spans="1:6" s="138" customFormat="1" x14ac:dyDescent="0.3">
      <c r="A128" s="55" t="s">
        <v>3099</v>
      </c>
      <c r="B128" s="61">
        <v>42331</v>
      </c>
      <c r="C128" s="53" t="s">
        <v>3127</v>
      </c>
      <c r="D128" s="57">
        <v>739.09</v>
      </c>
      <c r="E128" s="57"/>
      <c r="F128" s="63" t="s">
        <v>3126</v>
      </c>
    </row>
    <row r="129" spans="1:6" s="138" customFormat="1" x14ac:dyDescent="0.3">
      <c r="A129" s="55" t="s">
        <v>3100</v>
      </c>
      <c r="B129" s="61">
        <v>42331</v>
      </c>
      <c r="C129" s="53" t="s">
        <v>3128</v>
      </c>
      <c r="D129" s="227">
        <v>495</v>
      </c>
      <c r="E129" s="57"/>
      <c r="F129" s="63" t="s">
        <v>3129</v>
      </c>
    </row>
    <row r="130" spans="1:6" s="138" customFormat="1" x14ac:dyDescent="0.3">
      <c r="A130" s="55" t="s">
        <v>3101</v>
      </c>
      <c r="B130" s="61">
        <v>42336</v>
      </c>
      <c r="C130" s="53" t="s">
        <v>3113</v>
      </c>
      <c r="D130" s="57">
        <v>199</v>
      </c>
      <c r="E130" s="57"/>
      <c r="F130" s="63" t="s">
        <v>3114</v>
      </c>
    </row>
    <row r="131" spans="1:6" s="138" customFormat="1" x14ac:dyDescent="0.3">
      <c r="A131" s="55" t="s">
        <v>3102</v>
      </c>
      <c r="B131" s="61">
        <v>42336</v>
      </c>
      <c r="C131" s="53" t="s">
        <v>3137</v>
      </c>
      <c r="D131" s="57">
        <v>800</v>
      </c>
      <c r="E131" s="57"/>
      <c r="F131" s="63" t="s">
        <v>3139</v>
      </c>
    </row>
    <row r="132" spans="1:6" s="138" customFormat="1" x14ac:dyDescent="0.3">
      <c r="A132" s="55" t="s">
        <v>3103</v>
      </c>
      <c r="B132" s="61">
        <v>42336</v>
      </c>
      <c r="C132" s="53" t="s">
        <v>3110</v>
      </c>
      <c r="D132" s="57">
        <v>1100</v>
      </c>
      <c r="E132" s="57"/>
      <c r="F132" s="63" t="s">
        <v>5378</v>
      </c>
    </row>
    <row r="133" spans="1:6" s="138" customFormat="1" x14ac:dyDescent="0.3">
      <c r="A133" s="55" t="s">
        <v>3104</v>
      </c>
      <c r="B133" s="61">
        <v>42336</v>
      </c>
      <c r="C133" s="53" t="s">
        <v>3111</v>
      </c>
      <c r="D133" s="57">
        <v>1500</v>
      </c>
      <c r="E133" s="57"/>
      <c r="F133" s="63" t="s">
        <v>3112</v>
      </c>
    </row>
    <row r="134" spans="1:6" s="138" customFormat="1" x14ac:dyDescent="0.3">
      <c r="A134" s="55" t="s">
        <v>3105</v>
      </c>
      <c r="B134" s="61">
        <v>42351</v>
      </c>
      <c r="C134" s="53" t="s">
        <v>3123</v>
      </c>
      <c r="D134" s="57">
        <v>150</v>
      </c>
      <c r="E134" s="57"/>
      <c r="F134" s="63" t="s">
        <v>3124</v>
      </c>
    </row>
    <row r="135" spans="1:6" s="138" customFormat="1" x14ac:dyDescent="0.3">
      <c r="A135" s="55" t="s">
        <v>3106</v>
      </c>
      <c r="B135" s="61">
        <v>42351</v>
      </c>
      <c r="C135" s="53" t="s">
        <v>3125</v>
      </c>
      <c r="D135" s="57">
        <v>423.41</v>
      </c>
      <c r="E135" s="57"/>
      <c r="F135" s="63" t="s">
        <v>3126</v>
      </c>
    </row>
    <row r="136" spans="1:6" s="138" customFormat="1" x14ac:dyDescent="0.3">
      <c r="A136" s="55" t="s">
        <v>3107</v>
      </c>
      <c r="B136" s="61">
        <v>42290</v>
      </c>
      <c r="C136" s="53" t="s">
        <v>3121</v>
      </c>
      <c r="D136" s="57">
        <v>14.95</v>
      </c>
      <c r="E136" s="57"/>
      <c r="F136" s="63" t="s">
        <v>3122</v>
      </c>
    </row>
    <row r="137" spans="1:6" s="138" customFormat="1" x14ac:dyDescent="0.3">
      <c r="A137" s="55" t="s">
        <v>3115</v>
      </c>
      <c r="B137" s="61">
        <v>42351</v>
      </c>
      <c r="C137" s="53" t="s">
        <v>2836</v>
      </c>
      <c r="D137" s="57">
        <v>600</v>
      </c>
      <c r="E137" s="57"/>
      <c r="F137" s="63" t="s">
        <v>3332</v>
      </c>
    </row>
    <row r="138" spans="1:6" s="138" customFormat="1" ht="3.75" customHeight="1" x14ac:dyDescent="0.3">
      <c r="A138" s="55" t="s">
        <v>3116</v>
      </c>
      <c r="B138" s="61">
        <v>42351</v>
      </c>
      <c r="C138" s="53" t="s">
        <v>171</v>
      </c>
      <c r="D138" s="57">
        <v>140</v>
      </c>
      <c r="E138" s="57"/>
      <c r="F138" s="63" t="s">
        <v>3331</v>
      </c>
    </row>
    <row r="139" spans="1:6" s="138" customFormat="1" x14ac:dyDescent="0.3">
      <c r="A139" s="55" t="s">
        <v>3117</v>
      </c>
      <c r="B139" s="61">
        <v>42359</v>
      </c>
      <c r="C139" s="53" t="s">
        <v>3134</v>
      </c>
      <c r="D139" s="57">
        <v>741.3</v>
      </c>
      <c r="E139" s="57"/>
      <c r="F139" s="63" t="s">
        <v>3135</v>
      </c>
    </row>
    <row r="140" spans="1:6" s="138" customFormat="1" x14ac:dyDescent="0.3">
      <c r="A140" s="55" t="s">
        <v>3118</v>
      </c>
      <c r="B140" s="61">
        <v>42360</v>
      </c>
      <c r="C140" s="53" t="s">
        <v>3137</v>
      </c>
      <c r="D140" s="57">
        <v>556.76</v>
      </c>
      <c r="E140" s="57"/>
      <c r="F140" s="63" t="s">
        <v>3138</v>
      </c>
    </row>
    <row r="141" spans="1:6" s="138" customFormat="1" x14ac:dyDescent="0.3">
      <c r="A141" s="55" t="s">
        <v>3119</v>
      </c>
      <c r="B141" s="61" t="s">
        <v>128</v>
      </c>
      <c r="C141" s="61" t="s">
        <v>128</v>
      </c>
      <c r="D141" s="61" t="s">
        <v>128</v>
      </c>
      <c r="E141" s="61" t="s">
        <v>128</v>
      </c>
      <c r="F141" s="61" t="s">
        <v>128</v>
      </c>
    </row>
    <row r="142" spans="1:6" s="138" customFormat="1" x14ac:dyDescent="0.3">
      <c r="A142" s="55" t="s">
        <v>3120</v>
      </c>
      <c r="B142" s="61">
        <v>42368</v>
      </c>
      <c r="C142" s="53" t="s">
        <v>3113</v>
      </c>
      <c r="D142" s="57">
        <v>2526</v>
      </c>
      <c r="E142" s="57"/>
      <c r="F142" s="63" t="s">
        <v>3136</v>
      </c>
    </row>
    <row r="143" spans="1:6" s="138" customFormat="1" x14ac:dyDescent="0.3">
      <c r="A143" s="55" t="s">
        <v>3140</v>
      </c>
      <c r="B143" s="61">
        <v>42368</v>
      </c>
      <c r="C143" s="53" t="s">
        <v>3145</v>
      </c>
      <c r="D143" s="57">
        <v>220</v>
      </c>
      <c r="E143" s="57"/>
      <c r="F143" s="63" t="s">
        <v>3146</v>
      </c>
    </row>
    <row r="144" spans="1:6" s="138" customFormat="1" x14ac:dyDescent="0.3">
      <c r="A144" s="55" t="s">
        <v>3141</v>
      </c>
      <c r="B144" s="61">
        <v>42384</v>
      </c>
      <c r="C144" s="53" t="s">
        <v>3328</v>
      </c>
      <c r="D144" s="57">
        <v>548.5</v>
      </c>
      <c r="E144" s="57"/>
      <c r="F144" s="63" t="s">
        <v>3329</v>
      </c>
    </row>
    <row r="145" spans="1:6" s="138" customFormat="1" x14ac:dyDescent="0.3">
      <c r="A145" s="55" t="s">
        <v>3142</v>
      </c>
      <c r="B145" s="61" t="s">
        <v>128</v>
      </c>
      <c r="C145" s="61" t="s">
        <v>128</v>
      </c>
      <c r="D145" s="61" t="s">
        <v>128</v>
      </c>
      <c r="E145" s="61" t="s">
        <v>128</v>
      </c>
      <c r="F145" s="61" t="s">
        <v>128</v>
      </c>
    </row>
    <row r="146" spans="1:6" s="138" customFormat="1" x14ac:dyDescent="0.3">
      <c r="A146" s="55" t="s">
        <v>3143</v>
      </c>
      <c r="B146" s="61">
        <v>42384</v>
      </c>
      <c r="C146" s="53" t="s">
        <v>3134</v>
      </c>
      <c r="D146" s="57">
        <v>220</v>
      </c>
      <c r="E146" s="57"/>
      <c r="F146" s="63" t="s">
        <v>3330</v>
      </c>
    </row>
    <row r="147" spans="1:6" s="138" customFormat="1" x14ac:dyDescent="0.3">
      <c r="A147" s="55" t="s">
        <v>3144</v>
      </c>
      <c r="B147" s="61">
        <v>42384</v>
      </c>
      <c r="C147" s="53" t="s">
        <v>5154</v>
      </c>
      <c r="D147" s="57">
        <v>372.7</v>
      </c>
      <c r="E147" s="57"/>
      <c r="F147" s="63" t="s">
        <v>377</v>
      </c>
    </row>
    <row r="148" spans="1:6" s="138" customFormat="1" x14ac:dyDescent="0.3">
      <c r="A148" s="55" t="s">
        <v>5373</v>
      </c>
      <c r="B148" s="61">
        <v>42417</v>
      </c>
      <c r="C148" s="53" t="s">
        <v>3110</v>
      </c>
      <c r="D148" s="57">
        <v>1100</v>
      </c>
      <c r="E148" s="57"/>
      <c r="F148" s="63" t="s">
        <v>5379</v>
      </c>
    </row>
    <row r="149" spans="1:6" s="138" customFormat="1" x14ac:dyDescent="0.3">
      <c r="A149" s="55" t="s">
        <v>5374</v>
      </c>
      <c r="B149" s="61">
        <v>42417</v>
      </c>
      <c r="C149" s="53" t="s">
        <v>3134</v>
      </c>
      <c r="D149" s="57">
        <v>35</v>
      </c>
      <c r="E149" s="57"/>
      <c r="F149" s="63" t="s">
        <v>5380</v>
      </c>
    </row>
    <row r="150" spans="1:6" s="138" customFormat="1" x14ac:dyDescent="0.3">
      <c r="A150" s="55" t="s">
        <v>5375</v>
      </c>
      <c r="B150" s="61" t="s">
        <v>128</v>
      </c>
      <c r="C150" s="61" t="s">
        <v>128</v>
      </c>
      <c r="D150" s="61" t="s">
        <v>128</v>
      </c>
      <c r="E150" s="57"/>
      <c r="F150" s="63"/>
    </row>
    <row r="151" spans="1:6" s="138" customFormat="1" x14ac:dyDescent="0.3">
      <c r="A151" s="55" t="s">
        <v>5376</v>
      </c>
      <c r="B151" s="61">
        <v>42424</v>
      </c>
      <c r="C151" s="53" t="s">
        <v>5381</v>
      </c>
      <c r="D151" s="57">
        <v>285</v>
      </c>
      <c r="E151" s="57"/>
      <c r="F151" s="63" t="s">
        <v>5382</v>
      </c>
    </row>
    <row r="152" spans="1:6" x14ac:dyDescent="0.3">
      <c r="A152" s="55" t="s">
        <v>5377</v>
      </c>
      <c r="B152" s="61" t="s">
        <v>128</v>
      </c>
      <c r="C152" s="61" t="s">
        <v>128</v>
      </c>
      <c r="D152" s="61" t="s">
        <v>128</v>
      </c>
      <c r="E152" s="57"/>
      <c r="F152" s="63"/>
    </row>
    <row r="153" spans="1:6" x14ac:dyDescent="0.3">
      <c r="A153" s="55" t="s">
        <v>5383</v>
      </c>
      <c r="B153" s="61">
        <v>42442</v>
      </c>
      <c r="C153" s="53" t="s">
        <v>5386</v>
      </c>
      <c r="D153" s="57">
        <v>2460</v>
      </c>
      <c r="E153" s="57"/>
      <c r="F153" s="63" t="s">
        <v>5387</v>
      </c>
    </row>
    <row r="154" spans="1:6" x14ac:dyDescent="0.3">
      <c r="A154" s="55" t="s">
        <v>5384</v>
      </c>
      <c r="B154" s="61">
        <v>42442</v>
      </c>
      <c r="C154" s="53" t="s">
        <v>5388</v>
      </c>
      <c r="D154" s="57">
        <v>550</v>
      </c>
      <c r="E154" s="57"/>
      <c r="F154" s="63" t="s">
        <v>5389</v>
      </c>
    </row>
    <row r="155" spans="1:6" x14ac:dyDescent="0.3">
      <c r="A155" s="55" t="s">
        <v>5385</v>
      </c>
      <c r="B155" s="61">
        <v>42442</v>
      </c>
      <c r="C155" s="53" t="s">
        <v>5393</v>
      </c>
      <c r="D155" s="57">
        <v>2500</v>
      </c>
      <c r="E155" s="57"/>
      <c r="F155" s="63" t="s">
        <v>5394</v>
      </c>
    </row>
    <row r="156" spans="1:6" s="138" customFormat="1" x14ac:dyDescent="0.3">
      <c r="A156" s="55" t="s">
        <v>5390</v>
      </c>
      <c r="B156" s="61" t="s">
        <v>128</v>
      </c>
      <c r="C156" s="61" t="s">
        <v>128</v>
      </c>
      <c r="D156" s="61" t="s">
        <v>128</v>
      </c>
      <c r="E156" s="57"/>
      <c r="F156" s="63"/>
    </row>
    <row r="157" spans="1:6" s="138" customFormat="1" x14ac:dyDescent="0.3">
      <c r="A157" s="55" t="s">
        <v>5391</v>
      </c>
      <c r="B157" s="61" t="s">
        <v>128</v>
      </c>
      <c r="C157" s="61" t="s">
        <v>128</v>
      </c>
      <c r="D157" s="61" t="s">
        <v>128</v>
      </c>
      <c r="E157" s="57"/>
      <c r="F157" s="63"/>
    </row>
    <row r="158" spans="1:6" s="138" customFormat="1" x14ac:dyDescent="0.3">
      <c r="A158" s="55" t="s">
        <v>5392</v>
      </c>
      <c r="B158" s="61">
        <v>42464</v>
      </c>
      <c r="C158" s="53" t="s">
        <v>5477</v>
      </c>
      <c r="D158" s="57">
        <v>3300</v>
      </c>
      <c r="E158" s="57"/>
      <c r="F158" s="63" t="s">
        <v>5478</v>
      </c>
    </row>
    <row r="159" spans="1:6" s="138" customFormat="1" x14ac:dyDescent="0.3">
      <c r="A159" s="55" t="s">
        <v>5481</v>
      </c>
      <c r="B159" s="61">
        <v>42470</v>
      </c>
      <c r="C159" s="53" t="s">
        <v>3255</v>
      </c>
      <c r="D159" s="57">
        <v>373</v>
      </c>
      <c r="E159" s="57"/>
      <c r="F159" s="63" t="s">
        <v>167</v>
      </c>
    </row>
    <row r="160" spans="1:6" s="138" customFormat="1" x14ac:dyDescent="0.3">
      <c r="A160" s="55" t="s">
        <v>5482</v>
      </c>
      <c r="B160" s="61">
        <v>42470</v>
      </c>
      <c r="C160" s="53" t="s">
        <v>5484</v>
      </c>
      <c r="D160" s="57">
        <v>1000</v>
      </c>
      <c r="E160" s="57"/>
      <c r="F160" s="63" t="s">
        <v>5485</v>
      </c>
    </row>
    <row r="161" spans="1:6" s="138" customFormat="1" x14ac:dyDescent="0.3">
      <c r="A161" s="55" t="s">
        <v>5483</v>
      </c>
      <c r="B161" s="61">
        <v>42470</v>
      </c>
      <c r="C161" s="53" t="s">
        <v>5486</v>
      </c>
      <c r="D161" s="57">
        <v>209</v>
      </c>
      <c r="E161" s="57"/>
      <c r="F161" s="63" t="s">
        <v>5487</v>
      </c>
    </row>
    <row r="162" spans="1:6" s="138" customFormat="1" x14ac:dyDescent="0.3">
      <c r="A162" s="55" t="s">
        <v>5488</v>
      </c>
      <c r="B162" s="61" t="s">
        <v>128</v>
      </c>
      <c r="C162" s="61" t="s">
        <v>128</v>
      </c>
      <c r="D162" s="61" t="s">
        <v>128</v>
      </c>
      <c r="E162" s="57"/>
      <c r="F162" s="63"/>
    </row>
    <row r="163" spans="1:6" s="138" customFormat="1" x14ac:dyDescent="0.3">
      <c r="A163" s="55" t="s">
        <v>5489</v>
      </c>
      <c r="B163" s="61">
        <v>42471</v>
      </c>
      <c r="C163" s="53" t="s">
        <v>5492</v>
      </c>
      <c r="D163" s="57">
        <v>1798.56</v>
      </c>
      <c r="E163" s="57"/>
      <c r="F163" s="63" t="s">
        <v>5499</v>
      </c>
    </row>
    <row r="164" spans="1:6" s="138" customFormat="1" x14ac:dyDescent="0.3">
      <c r="A164" s="55" t="s">
        <v>5490</v>
      </c>
      <c r="B164" s="61" t="s">
        <v>128</v>
      </c>
      <c r="C164" s="61" t="s">
        <v>128</v>
      </c>
      <c r="D164" s="61" t="s">
        <v>128</v>
      </c>
      <c r="E164" s="57"/>
      <c r="F164" s="63"/>
    </row>
    <row r="165" spans="1:6" s="138" customFormat="1" x14ac:dyDescent="0.3">
      <c r="A165" s="55" t="s">
        <v>5491</v>
      </c>
      <c r="B165" s="61">
        <v>42471</v>
      </c>
      <c r="C165" s="53" t="s">
        <v>2836</v>
      </c>
      <c r="D165" s="57">
        <v>345.2</v>
      </c>
      <c r="E165" s="57"/>
      <c r="F165" s="63" t="s">
        <v>5494</v>
      </c>
    </row>
    <row r="166" spans="1:6" s="138" customFormat="1" x14ac:dyDescent="0.3">
      <c r="A166" s="55" t="s">
        <v>5495</v>
      </c>
      <c r="B166" s="61">
        <v>42475</v>
      </c>
      <c r="C166" s="53" t="s">
        <v>3134</v>
      </c>
      <c r="D166" s="57">
        <v>1385.46</v>
      </c>
      <c r="E166" s="57"/>
      <c r="F166" s="63" t="s">
        <v>5501</v>
      </c>
    </row>
    <row r="167" spans="1:6" s="138" customFormat="1" x14ac:dyDescent="0.3">
      <c r="A167" s="55" t="s">
        <v>5496</v>
      </c>
      <c r="B167" s="61">
        <v>42475</v>
      </c>
      <c r="C167" s="53" t="s">
        <v>3134</v>
      </c>
      <c r="D167" s="57">
        <v>1163</v>
      </c>
      <c r="E167" s="57"/>
      <c r="F167" s="63" t="s">
        <v>5500</v>
      </c>
    </row>
    <row r="168" spans="1:6" s="138" customFormat="1" x14ac:dyDescent="0.3">
      <c r="A168" s="55" t="s">
        <v>5497</v>
      </c>
      <c r="B168" s="61">
        <v>42475</v>
      </c>
      <c r="C168" s="53" t="s">
        <v>3134</v>
      </c>
      <c r="D168" s="57">
        <v>1410</v>
      </c>
      <c r="E168" s="57"/>
      <c r="F168" s="63" t="s">
        <v>5493</v>
      </c>
    </row>
    <row r="169" spans="1:6" s="138" customFormat="1" x14ac:dyDescent="0.3">
      <c r="A169" s="55" t="s">
        <v>5498</v>
      </c>
      <c r="B169" s="61">
        <v>42475</v>
      </c>
      <c r="C169" s="53" t="s">
        <v>3134</v>
      </c>
      <c r="D169" s="57">
        <v>58.41</v>
      </c>
      <c r="E169" s="57"/>
      <c r="F169" s="63" t="s">
        <v>5502</v>
      </c>
    </row>
    <row r="170" spans="1:6" s="138" customFormat="1" x14ac:dyDescent="0.3">
      <c r="A170" s="55" t="s">
        <v>5503</v>
      </c>
      <c r="B170" s="61">
        <v>42476</v>
      </c>
      <c r="C170" s="53" t="s">
        <v>5506</v>
      </c>
      <c r="D170" s="57">
        <v>264</v>
      </c>
      <c r="E170" s="57"/>
      <c r="F170" s="63" t="s">
        <v>5507</v>
      </c>
    </row>
    <row r="171" spans="1:6" s="138" customFormat="1" x14ac:dyDescent="0.3">
      <c r="A171" s="55" t="s">
        <v>5504</v>
      </c>
      <c r="B171" s="61">
        <v>42476</v>
      </c>
      <c r="C171" s="53" t="s">
        <v>2836</v>
      </c>
      <c r="D171" s="57">
        <v>370</v>
      </c>
      <c r="E171" s="57"/>
      <c r="F171" s="63" t="s">
        <v>5508</v>
      </c>
    </row>
    <row r="172" spans="1:6" s="138" customFormat="1" x14ac:dyDescent="0.3">
      <c r="A172" s="55" t="s">
        <v>5505</v>
      </c>
      <c r="B172" s="61">
        <v>42489</v>
      </c>
      <c r="C172" s="53" t="s">
        <v>5546</v>
      </c>
      <c r="D172" s="57">
        <v>584.35</v>
      </c>
      <c r="E172" s="57"/>
      <c r="F172" s="63" t="s">
        <v>5547</v>
      </c>
    </row>
    <row r="173" spans="1:6" s="138" customFormat="1" x14ac:dyDescent="0.3">
      <c r="A173" s="55" t="s">
        <v>5542</v>
      </c>
      <c r="B173" s="61">
        <v>42489</v>
      </c>
      <c r="C173" s="53" t="s">
        <v>5484</v>
      </c>
      <c r="D173" s="57">
        <v>152.5</v>
      </c>
      <c r="E173" s="57"/>
      <c r="F173" s="63" t="s">
        <v>5548</v>
      </c>
    </row>
    <row r="174" spans="1:6" s="138" customFormat="1" x14ac:dyDescent="0.3">
      <c r="A174" s="55" t="s">
        <v>5543</v>
      </c>
      <c r="B174" s="61">
        <v>42490</v>
      </c>
      <c r="C174" s="53" t="s">
        <v>5549</v>
      </c>
      <c r="D174" s="57">
        <v>1998</v>
      </c>
      <c r="E174" s="57"/>
      <c r="F174" s="63" t="s">
        <v>5550</v>
      </c>
    </row>
    <row r="175" spans="1:6" s="138" customFormat="1" x14ac:dyDescent="0.3">
      <c r="A175" s="55" t="s">
        <v>5544</v>
      </c>
      <c r="B175" s="61">
        <v>42496</v>
      </c>
      <c r="C175" s="53" t="s">
        <v>5608</v>
      </c>
      <c r="D175" s="57">
        <v>18590</v>
      </c>
      <c r="E175" s="57"/>
      <c r="F175" s="63" t="s">
        <v>5609</v>
      </c>
    </row>
    <row r="176" spans="1:6" s="138" customFormat="1" x14ac:dyDescent="0.3">
      <c r="A176" s="55" t="s">
        <v>5545</v>
      </c>
      <c r="B176" s="61">
        <v>42505</v>
      </c>
      <c r="C176" s="53" t="s">
        <v>5915</v>
      </c>
      <c r="D176" s="57">
        <v>1265.44</v>
      </c>
      <c r="E176" s="57"/>
      <c r="F176" s="63" t="s">
        <v>5916</v>
      </c>
    </row>
    <row r="177" spans="1:6" s="138" customFormat="1" x14ac:dyDescent="0.3">
      <c r="A177" s="55" t="s">
        <v>5911</v>
      </c>
      <c r="B177" s="61">
        <v>42505</v>
      </c>
      <c r="C177" s="53" t="s">
        <v>3134</v>
      </c>
      <c r="D177" s="57">
        <v>803.29</v>
      </c>
      <c r="E177" s="57"/>
      <c r="F177" s="63" t="s">
        <v>5917</v>
      </c>
    </row>
    <row r="178" spans="1:6" s="138" customFormat="1" x14ac:dyDescent="0.3">
      <c r="A178" s="55" t="s">
        <v>5912</v>
      </c>
      <c r="B178" s="61"/>
      <c r="C178" s="53" t="s">
        <v>2836</v>
      </c>
      <c r="D178" s="57">
        <v>234.2</v>
      </c>
      <c r="E178" s="57"/>
      <c r="F178" s="63" t="s">
        <v>5918</v>
      </c>
    </row>
    <row r="179" spans="1:6" x14ac:dyDescent="0.3">
      <c r="A179" s="55" t="s">
        <v>5913</v>
      </c>
      <c r="B179" s="61">
        <v>42508</v>
      </c>
      <c r="C179" s="36" t="s">
        <v>159</v>
      </c>
      <c r="D179" s="227">
        <v>5960.08</v>
      </c>
      <c r="F179" s="64" t="s">
        <v>5919</v>
      </c>
    </row>
    <row r="180" spans="1:6" x14ac:dyDescent="0.3">
      <c r="A180" s="55" t="s">
        <v>5914</v>
      </c>
      <c r="B180" s="61">
        <v>42509</v>
      </c>
      <c r="C180" s="36" t="s">
        <v>5920</v>
      </c>
      <c r="D180" s="227">
        <v>500</v>
      </c>
      <c r="F180" s="64" t="s">
        <v>5921</v>
      </c>
    </row>
  </sheetData>
  <mergeCells count="3">
    <mergeCell ref="D3:E3"/>
    <mergeCell ref="A1:F1"/>
    <mergeCell ref="A94:F94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9"/>
  <sheetViews>
    <sheetView topLeftCell="A71" zoomScaleNormal="100" workbookViewId="0">
      <selection activeCell="D83" sqref="D83"/>
    </sheetView>
  </sheetViews>
  <sheetFormatPr defaultRowHeight="14.4" x14ac:dyDescent="0.3"/>
  <cols>
    <col min="1" max="1" width="13.44140625" customWidth="1"/>
    <col min="2" max="2" width="10.6640625" style="51" bestFit="1" customWidth="1"/>
    <col min="3" max="3" width="11.88671875" style="222" bestFit="1" customWidth="1"/>
    <col min="4" max="4" width="75.5546875" bestFit="1" customWidth="1"/>
    <col min="5" max="5" width="11.5546875" bestFit="1" customWidth="1"/>
    <col min="6" max="6" width="13.33203125" customWidth="1"/>
    <col min="7" max="7" width="11.44140625" bestFit="1" customWidth="1"/>
    <col min="8" max="8" width="11.5546875" bestFit="1" customWidth="1"/>
    <col min="9" max="9" width="10.5546875" customWidth="1"/>
    <col min="10" max="10" width="10.5546875" style="3" bestFit="1" customWidth="1"/>
    <col min="11" max="11" width="10.5546875" bestFit="1" customWidth="1"/>
    <col min="12" max="12" width="16.5546875" customWidth="1"/>
    <col min="13" max="13" width="10.5546875" bestFit="1" customWidth="1"/>
  </cols>
  <sheetData>
    <row r="1" spans="1:11" s="139" customFormat="1" x14ac:dyDescent="0.3">
      <c r="A1" s="8" t="s">
        <v>344</v>
      </c>
      <c r="B1" s="46" t="s">
        <v>35</v>
      </c>
      <c r="C1" s="222" t="s">
        <v>34</v>
      </c>
      <c r="D1" s="17" t="s">
        <v>37</v>
      </c>
      <c r="E1" s="14" t="s">
        <v>246</v>
      </c>
      <c r="F1" s="32" t="s">
        <v>30</v>
      </c>
      <c r="G1" s="32" t="s">
        <v>71</v>
      </c>
      <c r="H1" s="33" t="s">
        <v>32</v>
      </c>
      <c r="I1" s="33" t="s">
        <v>244</v>
      </c>
      <c r="J1" s="14" t="s">
        <v>242</v>
      </c>
      <c r="K1" s="14" t="s">
        <v>241</v>
      </c>
    </row>
    <row r="2" spans="1:11" s="139" customFormat="1" x14ac:dyDescent="0.3">
      <c r="A2" s="8"/>
      <c r="B2" s="46"/>
      <c r="C2" s="222"/>
      <c r="D2" s="17"/>
      <c r="E2" s="14"/>
      <c r="F2" s="32" t="s">
        <v>70</v>
      </c>
      <c r="G2" s="32" t="s">
        <v>31</v>
      </c>
      <c r="H2" s="33" t="s">
        <v>85</v>
      </c>
      <c r="I2" s="33"/>
      <c r="J2" s="14"/>
      <c r="K2" s="14"/>
    </row>
    <row r="3" spans="1:11" s="139" customFormat="1" x14ac:dyDescent="0.3">
      <c r="A3" s="384"/>
      <c r="B3" s="46"/>
      <c r="C3" s="222"/>
      <c r="D3" s="17"/>
      <c r="E3" s="14"/>
      <c r="F3" s="32"/>
      <c r="G3" s="32"/>
      <c r="H3" s="33"/>
      <c r="I3" s="33"/>
      <c r="J3" s="14"/>
      <c r="K3" s="14"/>
    </row>
    <row r="4" spans="1:11" s="139" customFormat="1" x14ac:dyDescent="0.3">
      <c r="A4" s="384"/>
      <c r="B4" s="46"/>
      <c r="C4" s="222"/>
      <c r="D4" s="17"/>
      <c r="E4" s="14"/>
      <c r="F4" s="32"/>
      <c r="G4" s="32"/>
      <c r="H4" s="33"/>
      <c r="I4" s="33"/>
      <c r="J4" s="14"/>
      <c r="K4" s="14"/>
    </row>
    <row r="5" spans="1:11" s="139" customFormat="1" x14ac:dyDescent="0.3">
      <c r="A5" s="384"/>
      <c r="B5" s="46"/>
      <c r="C5" s="222"/>
      <c r="D5" s="17"/>
      <c r="E5" s="14"/>
      <c r="F5" s="32"/>
      <c r="G5" s="32"/>
      <c r="H5" s="33"/>
      <c r="I5" s="33"/>
      <c r="J5" s="14"/>
      <c r="K5" s="14"/>
    </row>
    <row r="6" spans="1:11" s="139" customFormat="1" x14ac:dyDescent="0.3">
      <c r="A6" s="384"/>
      <c r="B6" s="46"/>
      <c r="C6" s="222"/>
      <c r="D6" s="17"/>
      <c r="E6" s="14"/>
      <c r="F6" s="32"/>
      <c r="G6" s="32"/>
      <c r="H6" s="33"/>
      <c r="I6" s="33"/>
      <c r="J6" s="14"/>
      <c r="K6" s="14"/>
    </row>
    <row r="7" spans="1:11" s="139" customFormat="1" x14ac:dyDescent="0.3">
      <c r="A7" s="384"/>
      <c r="B7" s="46"/>
      <c r="C7" s="222"/>
      <c r="D7" s="17"/>
      <c r="E7" s="14"/>
      <c r="F7" s="32"/>
      <c r="G7" s="32"/>
      <c r="H7" s="33"/>
      <c r="I7" s="33"/>
      <c r="J7" s="14"/>
      <c r="K7" s="14"/>
    </row>
    <row r="8" spans="1:11" s="139" customFormat="1" x14ac:dyDescent="0.3">
      <c r="A8" s="384"/>
      <c r="B8" s="46"/>
      <c r="C8" s="222"/>
      <c r="D8" s="17"/>
      <c r="E8" s="14"/>
      <c r="F8" s="32"/>
      <c r="G8" s="32"/>
      <c r="H8" s="33"/>
      <c r="I8" s="33"/>
      <c r="J8" s="14"/>
      <c r="K8" s="14"/>
    </row>
    <row r="9" spans="1:11" s="139" customFormat="1" x14ac:dyDescent="0.3">
      <c r="A9" s="384"/>
      <c r="B9" s="46"/>
      <c r="C9" s="222"/>
      <c r="D9" s="17"/>
      <c r="E9" s="14"/>
      <c r="F9" s="32"/>
      <c r="G9" s="32"/>
      <c r="H9" s="33"/>
      <c r="I9" s="33"/>
      <c r="J9" s="14"/>
      <c r="K9" s="14"/>
    </row>
    <row r="10" spans="1:11" s="139" customFormat="1" x14ac:dyDescent="0.3">
      <c r="A10" s="384"/>
      <c r="B10" s="46"/>
      <c r="C10" s="222"/>
      <c r="D10" s="17"/>
      <c r="E10" s="14"/>
      <c r="F10" s="32"/>
      <c r="G10" s="32"/>
      <c r="H10" s="33"/>
      <c r="I10" s="33"/>
      <c r="J10" s="14"/>
      <c r="K10" s="14"/>
    </row>
    <row r="11" spans="1:11" s="139" customFormat="1" x14ac:dyDescent="0.3">
      <c r="A11" s="384"/>
      <c r="B11" s="46"/>
      <c r="C11" s="222"/>
      <c r="D11" s="17"/>
      <c r="E11" s="14"/>
      <c r="F11" s="32"/>
      <c r="G11" s="32"/>
      <c r="H11" s="33"/>
      <c r="I11" s="33"/>
      <c r="J11" s="14"/>
      <c r="K11" s="14"/>
    </row>
    <row r="12" spans="1:11" s="139" customFormat="1" x14ac:dyDescent="0.3">
      <c r="A12" s="384"/>
      <c r="B12" s="46"/>
      <c r="C12" s="222"/>
      <c r="D12" s="17"/>
      <c r="E12" s="14"/>
      <c r="F12" s="32"/>
      <c r="G12" s="32"/>
      <c r="H12" s="33"/>
      <c r="I12" s="33"/>
      <c r="J12" s="14"/>
      <c r="K12" s="14"/>
    </row>
    <row r="13" spans="1:11" s="139" customFormat="1" x14ac:dyDescent="0.3">
      <c r="A13" s="384"/>
      <c r="B13" s="46"/>
      <c r="C13" s="222"/>
      <c r="D13" s="17"/>
      <c r="E13" s="14"/>
      <c r="F13" s="32"/>
      <c r="G13" s="32"/>
      <c r="H13" s="33"/>
      <c r="I13" s="33"/>
      <c r="J13" s="14"/>
      <c r="K13" s="14"/>
    </row>
    <row r="14" spans="1:11" s="139" customFormat="1" x14ac:dyDescent="0.3">
      <c r="A14" s="384"/>
      <c r="B14" s="46"/>
      <c r="C14" s="222"/>
      <c r="D14" s="17"/>
      <c r="E14" s="14"/>
      <c r="F14" s="32"/>
      <c r="G14" s="32"/>
      <c r="H14" s="33"/>
      <c r="I14" s="33"/>
      <c r="J14" s="14"/>
      <c r="K14" s="14"/>
    </row>
    <row r="15" spans="1:11" s="139" customFormat="1" x14ac:dyDescent="0.3">
      <c r="A15" s="384"/>
      <c r="B15" s="46"/>
      <c r="C15" s="222"/>
      <c r="D15" s="17"/>
      <c r="E15" s="14"/>
      <c r="F15" s="32"/>
      <c r="G15" s="32"/>
      <c r="H15" s="33"/>
      <c r="I15" s="33"/>
      <c r="J15" s="14"/>
      <c r="K15" s="14"/>
    </row>
    <row r="16" spans="1:11" s="139" customFormat="1" x14ac:dyDescent="0.3">
      <c r="A16" s="384"/>
      <c r="B16" s="46"/>
      <c r="C16" s="222"/>
      <c r="D16" s="17"/>
      <c r="E16" s="14"/>
      <c r="F16" s="32"/>
      <c r="G16" s="32"/>
      <c r="H16" s="33"/>
      <c r="I16" s="33"/>
      <c r="J16" s="14"/>
      <c r="K16" s="14"/>
    </row>
    <row r="17" spans="1:11" s="139" customFormat="1" x14ac:dyDescent="0.3">
      <c r="A17" s="384"/>
      <c r="B17" s="46"/>
      <c r="C17" s="222">
        <v>42525</v>
      </c>
      <c r="D17" s="17" t="s">
        <v>246</v>
      </c>
      <c r="E17" s="14"/>
      <c r="F17" s="32">
        <f>SUM(F18:G41)</f>
        <v>7912</v>
      </c>
      <c r="G17" s="32"/>
      <c r="H17" s="33"/>
      <c r="I17" s="33"/>
      <c r="J17" s="14"/>
      <c r="K17" s="14"/>
    </row>
    <row r="18" spans="1:11" s="139" customFormat="1" x14ac:dyDescent="0.3">
      <c r="A18" s="155" t="s">
        <v>532</v>
      </c>
      <c r="B18" s="46" t="s">
        <v>5826</v>
      </c>
      <c r="C18" s="222"/>
      <c r="D18" s="17" t="s">
        <v>5823</v>
      </c>
      <c r="E18" s="14"/>
      <c r="F18" s="32">
        <v>240</v>
      </c>
      <c r="G18" s="32"/>
      <c r="H18" s="33"/>
      <c r="I18" s="33"/>
      <c r="J18" s="14"/>
      <c r="K18" s="14"/>
    </row>
    <row r="19" spans="1:11" s="139" customFormat="1" x14ac:dyDescent="0.3">
      <c r="A19" s="384"/>
      <c r="B19" s="46" t="s">
        <v>5822</v>
      </c>
      <c r="C19" s="222"/>
      <c r="D19" s="17" t="s">
        <v>5825</v>
      </c>
      <c r="E19" s="14"/>
      <c r="F19" s="32">
        <v>100</v>
      </c>
      <c r="G19" s="32"/>
      <c r="H19" s="33"/>
      <c r="I19" s="33"/>
      <c r="J19" s="14"/>
      <c r="K19" s="14"/>
    </row>
    <row r="20" spans="1:11" s="139" customFormat="1" x14ac:dyDescent="0.3">
      <c r="A20" s="155" t="s">
        <v>95</v>
      </c>
      <c r="B20" s="46" t="s">
        <v>5824</v>
      </c>
      <c r="C20" s="222"/>
      <c r="D20" s="17" t="s">
        <v>5827</v>
      </c>
      <c r="E20" s="14"/>
      <c r="F20" s="32">
        <v>200</v>
      </c>
      <c r="G20" s="32"/>
      <c r="H20" s="33"/>
      <c r="I20" s="33"/>
      <c r="J20" s="14"/>
      <c r="K20" s="14"/>
    </row>
    <row r="21" spans="1:11" s="139" customFormat="1" x14ac:dyDescent="0.3">
      <c r="A21" s="155" t="s">
        <v>965</v>
      </c>
      <c r="B21" s="46" t="s">
        <v>5859</v>
      </c>
      <c r="C21" s="222"/>
      <c r="D21" s="17" t="s">
        <v>5864</v>
      </c>
      <c r="E21" s="14"/>
      <c r="F21" s="32">
        <v>240</v>
      </c>
      <c r="G21" s="32"/>
      <c r="H21" s="33"/>
      <c r="I21" s="33"/>
      <c r="J21" s="14"/>
      <c r="K21" s="14"/>
    </row>
    <row r="22" spans="1:11" s="139" customFormat="1" x14ac:dyDescent="0.3">
      <c r="A22" s="155" t="s">
        <v>548</v>
      </c>
      <c r="B22" s="46" t="s">
        <v>5860</v>
      </c>
      <c r="C22" s="222"/>
      <c r="D22" s="17" t="s">
        <v>5865</v>
      </c>
      <c r="E22" s="14"/>
      <c r="F22" s="32">
        <v>120</v>
      </c>
      <c r="G22" s="32"/>
      <c r="H22" s="33"/>
      <c r="I22" s="33"/>
      <c r="J22" s="14"/>
      <c r="K22" s="14"/>
    </row>
    <row r="23" spans="1:11" s="139" customFormat="1" x14ac:dyDescent="0.3">
      <c r="A23" s="384"/>
      <c r="B23" s="46" t="s">
        <v>5861</v>
      </c>
      <c r="C23" s="222"/>
      <c r="D23" s="17" t="s">
        <v>128</v>
      </c>
      <c r="E23" s="14"/>
      <c r="F23" s="32"/>
      <c r="G23" s="32"/>
      <c r="H23" s="33"/>
      <c r="I23" s="33"/>
      <c r="J23" s="14"/>
      <c r="K23" s="14"/>
    </row>
    <row r="24" spans="1:11" s="139" customFormat="1" x14ac:dyDescent="0.3">
      <c r="A24" s="155" t="s">
        <v>738</v>
      </c>
      <c r="B24" s="46" t="s">
        <v>5862</v>
      </c>
      <c r="C24" s="222"/>
      <c r="D24" s="17" t="s">
        <v>5866</v>
      </c>
      <c r="E24" s="14"/>
      <c r="F24" s="32">
        <v>120</v>
      </c>
      <c r="G24" s="32"/>
      <c r="H24" s="33"/>
      <c r="I24" s="33"/>
      <c r="J24" s="14"/>
      <c r="K24" s="14"/>
    </row>
    <row r="25" spans="1:11" s="139" customFormat="1" x14ac:dyDescent="0.3">
      <c r="A25" s="155" t="s">
        <v>985</v>
      </c>
      <c r="B25" s="46" t="s">
        <v>5863</v>
      </c>
      <c r="C25" s="222"/>
      <c r="D25" s="17" t="s">
        <v>5867</v>
      </c>
      <c r="E25" s="14"/>
      <c r="F25" s="32">
        <v>200</v>
      </c>
      <c r="G25" s="32"/>
      <c r="H25" s="33"/>
      <c r="I25" s="33"/>
      <c r="J25" s="14"/>
      <c r="K25" s="14"/>
    </row>
    <row r="26" spans="1:11" s="139" customFormat="1" x14ac:dyDescent="0.3">
      <c r="A26" s="384"/>
      <c r="B26" s="46" t="s">
        <v>5828</v>
      </c>
      <c r="C26" s="222"/>
      <c r="D26" s="17" t="s">
        <v>5829</v>
      </c>
      <c r="E26" s="14"/>
      <c r="F26" s="32"/>
      <c r="G26" s="32">
        <v>500</v>
      </c>
      <c r="H26" s="33"/>
      <c r="I26" s="33"/>
      <c r="J26" s="14"/>
      <c r="K26" s="14"/>
    </row>
    <row r="27" spans="1:11" s="139" customFormat="1" x14ac:dyDescent="0.3">
      <c r="A27" s="384"/>
      <c r="B27" s="46" t="s">
        <v>5830</v>
      </c>
      <c r="C27" s="222"/>
      <c r="D27" s="17" t="s">
        <v>5838</v>
      </c>
      <c r="E27" s="14"/>
      <c r="F27" s="32"/>
      <c r="G27" s="32">
        <v>50</v>
      </c>
      <c r="H27" s="33"/>
      <c r="I27" s="33"/>
      <c r="J27" s="14"/>
      <c r="K27" s="14"/>
    </row>
    <row r="28" spans="1:11" s="139" customFormat="1" x14ac:dyDescent="0.3">
      <c r="A28" s="384"/>
      <c r="B28" s="46" t="s">
        <v>5831</v>
      </c>
      <c r="C28" s="222"/>
      <c r="D28" s="17" t="s">
        <v>5839</v>
      </c>
      <c r="E28" s="14"/>
      <c r="F28" s="32"/>
      <c r="G28" s="32">
        <v>50</v>
      </c>
      <c r="H28" s="33"/>
      <c r="I28" s="33"/>
      <c r="J28" s="14"/>
      <c r="K28" s="14"/>
    </row>
    <row r="29" spans="1:11" s="139" customFormat="1" x14ac:dyDescent="0.3">
      <c r="A29" s="384"/>
      <c r="B29" s="46" t="s">
        <v>5832</v>
      </c>
      <c r="C29" s="222"/>
      <c r="D29" s="17" t="s">
        <v>5840</v>
      </c>
      <c r="E29" s="14"/>
      <c r="F29" s="32"/>
      <c r="G29" s="32">
        <v>50</v>
      </c>
      <c r="H29" s="33"/>
      <c r="I29" s="33"/>
      <c r="J29" s="14"/>
      <c r="K29" s="14"/>
    </row>
    <row r="30" spans="1:11" s="139" customFormat="1" x14ac:dyDescent="0.3">
      <c r="A30" s="155" t="s">
        <v>916</v>
      </c>
      <c r="B30" s="46" t="s">
        <v>5833</v>
      </c>
      <c r="C30" s="222"/>
      <c r="D30" s="17" t="s">
        <v>5873</v>
      </c>
      <c r="E30" s="14"/>
      <c r="F30" s="32"/>
      <c r="G30" s="32">
        <v>50</v>
      </c>
      <c r="H30" s="33"/>
      <c r="I30" s="33"/>
      <c r="J30" s="14"/>
      <c r="K30" s="14"/>
    </row>
    <row r="31" spans="1:11" s="139" customFormat="1" x14ac:dyDescent="0.3">
      <c r="A31" s="384"/>
      <c r="B31" s="46" t="s">
        <v>5834</v>
      </c>
      <c r="C31" s="222"/>
      <c r="D31" s="17" t="s">
        <v>5841</v>
      </c>
      <c r="E31" s="14"/>
      <c r="F31" s="32"/>
      <c r="G31" s="32">
        <v>100</v>
      </c>
      <c r="H31" s="33"/>
      <c r="I31" s="33"/>
      <c r="J31" s="14"/>
      <c r="K31" s="14"/>
    </row>
    <row r="32" spans="1:11" s="139" customFormat="1" x14ac:dyDescent="0.3">
      <c r="A32" s="384"/>
      <c r="B32" s="46" t="s">
        <v>5835</v>
      </c>
      <c r="C32" s="222"/>
      <c r="D32" s="17" t="s">
        <v>5842</v>
      </c>
      <c r="E32" s="14"/>
      <c r="F32" s="32"/>
      <c r="G32" s="32">
        <v>50</v>
      </c>
      <c r="H32" s="33"/>
      <c r="I32" s="33"/>
      <c r="J32" s="14"/>
      <c r="K32" s="14"/>
    </row>
    <row r="33" spans="1:11" s="139" customFormat="1" x14ac:dyDescent="0.3">
      <c r="A33" s="155" t="s">
        <v>532</v>
      </c>
      <c r="B33" s="46" t="s">
        <v>5836</v>
      </c>
      <c r="C33" s="222"/>
      <c r="D33" s="17" t="s">
        <v>5872</v>
      </c>
      <c r="E33" s="14"/>
      <c r="F33" s="32"/>
      <c r="G33" s="32">
        <v>3000</v>
      </c>
      <c r="H33" s="33"/>
      <c r="I33" s="33"/>
      <c r="J33" s="14"/>
      <c r="K33" s="14"/>
    </row>
    <row r="34" spans="1:11" s="139" customFormat="1" x14ac:dyDescent="0.3">
      <c r="A34" s="125" t="s">
        <v>5325</v>
      </c>
      <c r="B34" s="46" t="s">
        <v>5837</v>
      </c>
      <c r="C34" s="222"/>
      <c r="D34" s="17" t="s">
        <v>5843</v>
      </c>
      <c r="E34" s="14"/>
      <c r="F34" s="32"/>
      <c r="G34" s="32">
        <v>500</v>
      </c>
      <c r="H34" s="33"/>
      <c r="I34" s="33"/>
      <c r="J34" s="14"/>
      <c r="K34" s="14"/>
    </row>
    <row r="35" spans="1:11" s="139" customFormat="1" x14ac:dyDescent="0.3">
      <c r="A35" s="384"/>
      <c r="B35" s="46" t="s">
        <v>5845</v>
      </c>
      <c r="C35" s="222"/>
      <c r="D35" s="17" t="s">
        <v>5854</v>
      </c>
      <c r="E35" s="14"/>
      <c r="F35" s="32"/>
      <c r="G35" s="32">
        <v>100</v>
      </c>
      <c r="H35" s="33"/>
      <c r="I35" s="33"/>
      <c r="J35" s="14"/>
      <c r="K35" s="14"/>
    </row>
    <row r="36" spans="1:11" s="139" customFormat="1" x14ac:dyDescent="0.3">
      <c r="A36" s="384"/>
      <c r="B36" s="46" t="s">
        <v>5850</v>
      </c>
      <c r="C36" s="222"/>
      <c r="D36" s="17" t="s">
        <v>5855</v>
      </c>
      <c r="E36" s="14"/>
      <c r="F36" s="32"/>
      <c r="G36" s="32">
        <v>300</v>
      </c>
      <c r="H36" s="33"/>
      <c r="I36" s="33"/>
      <c r="J36" s="14"/>
      <c r="K36" s="14"/>
    </row>
    <row r="37" spans="1:11" s="139" customFormat="1" x14ac:dyDescent="0.3">
      <c r="A37" s="155" t="s">
        <v>2493</v>
      </c>
      <c r="B37" s="46" t="s">
        <v>5851</v>
      </c>
      <c r="C37" s="222"/>
      <c r="D37" s="17" t="s">
        <v>5856</v>
      </c>
      <c r="E37" s="14"/>
      <c r="F37" s="32"/>
      <c r="G37" s="32">
        <v>300</v>
      </c>
      <c r="H37" s="33"/>
      <c r="I37" s="33"/>
      <c r="J37" s="14"/>
      <c r="K37" s="14"/>
    </row>
    <row r="38" spans="1:11" s="139" customFormat="1" x14ac:dyDescent="0.3">
      <c r="A38" s="155" t="s">
        <v>63</v>
      </c>
      <c r="B38" s="46" t="s">
        <v>5852</v>
      </c>
      <c r="C38" s="222"/>
      <c r="D38" s="17" t="s">
        <v>5857</v>
      </c>
      <c r="E38" s="14"/>
      <c r="F38" s="32"/>
      <c r="G38" s="32">
        <v>250</v>
      </c>
      <c r="H38" s="33"/>
      <c r="I38" s="33"/>
      <c r="J38" s="14"/>
      <c r="K38" s="14"/>
    </row>
    <row r="39" spans="1:11" s="139" customFormat="1" x14ac:dyDescent="0.3">
      <c r="A39" s="155" t="s">
        <v>725</v>
      </c>
      <c r="B39" s="46" t="s">
        <v>5853</v>
      </c>
      <c r="C39" s="222"/>
      <c r="D39" s="17" t="s">
        <v>5858</v>
      </c>
      <c r="E39" s="14"/>
      <c r="F39" s="32"/>
      <c r="G39" s="32">
        <v>100</v>
      </c>
      <c r="H39" s="33"/>
      <c r="I39" s="33"/>
      <c r="J39" s="14"/>
      <c r="K39" s="14"/>
    </row>
    <row r="40" spans="1:11" s="139" customFormat="1" x14ac:dyDescent="0.3">
      <c r="A40" s="384"/>
      <c r="B40" s="46" t="s">
        <v>5846</v>
      </c>
      <c r="C40" s="222"/>
      <c r="D40" s="17" t="s">
        <v>5847</v>
      </c>
      <c r="E40" s="14"/>
      <c r="F40" s="32"/>
      <c r="G40" s="32">
        <v>292</v>
      </c>
      <c r="H40" s="33"/>
      <c r="I40" s="33"/>
      <c r="J40" s="14"/>
      <c r="K40" s="14"/>
    </row>
    <row r="41" spans="1:11" s="139" customFormat="1" x14ac:dyDescent="0.3">
      <c r="A41" s="384"/>
      <c r="B41" s="46" t="s">
        <v>5848</v>
      </c>
      <c r="C41" s="222"/>
      <c r="D41" s="17" t="s">
        <v>5849</v>
      </c>
      <c r="E41" s="14"/>
      <c r="F41" s="32"/>
      <c r="G41" s="32">
        <v>1000</v>
      </c>
      <c r="H41" s="33"/>
      <c r="I41" s="33"/>
      <c r="J41" s="14"/>
      <c r="K41" s="14"/>
    </row>
    <row r="42" spans="1:11" s="139" customFormat="1" x14ac:dyDescent="0.3">
      <c r="A42" s="384"/>
      <c r="B42" s="46"/>
      <c r="C42" s="222"/>
      <c r="D42" s="17"/>
      <c r="E42" s="14"/>
      <c r="F42" s="32"/>
      <c r="G42" s="32"/>
      <c r="H42" s="33"/>
      <c r="I42" s="33"/>
      <c r="J42" s="14"/>
      <c r="K42" s="14"/>
    </row>
    <row r="43" spans="1:11" s="139" customFormat="1" x14ac:dyDescent="0.3">
      <c r="A43" s="384"/>
      <c r="B43" s="46"/>
      <c r="C43" s="222">
        <v>42513</v>
      </c>
      <c r="D43" s="113" t="s">
        <v>246</v>
      </c>
      <c r="E43" s="14"/>
      <c r="F43" s="32">
        <f>SUM(F44:G65)</f>
        <v>3740</v>
      </c>
      <c r="G43" s="32"/>
      <c r="H43" s="33"/>
      <c r="I43" s="33"/>
      <c r="J43" s="14"/>
      <c r="K43" s="14"/>
    </row>
    <row r="44" spans="1:11" s="139" customFormat="1" x14ac:dyDescent="0.3">
      <c r="A44" s="155" t="s">
        <v>490</v>
      </c>
      <c r="B44" s="46" t="s">
        <v>5620</v>
      </c>
      <c r="C44" s="222"/>
      <c r="D44" s="17" t="s">
        <v>5844</v>
      </c>
      <c r="E44" s="14"/>
      <c r="F44" s="32">
        <v>120</v>
      </c>
      <c r="G44" s="32"/>
      <c r="H44" s="33"/>
      <c r="I44" s="33"/>
      <c r="J44" s="14"/>
      <c r="K44" s="14"/>
    </row>
    <row r="45" spans="1:11" s="139" customFormat="1" x14ac:dyDescent="0.3">
      <c r="A45" s="155" t="s">
        <v>5869</v>
      </c>
      <c r="B45" s="46" t="s">
        <v>5621</v>
      </c>
      <c r="C45" s="222"/>
      <c r="D45" s="17" t="s">
        <v>5613</v>
      </c>
      <c r="E45" s="14"/>
      <c r="F45" s="32">
        <v>120</v>
      </c>
      <c r="G45" s="32"/>
      <c r="H45" s="33"/>
      <c r="I45" s="33"/>
      <c r="J45" s="14"/>
      <c r="K45" s="14"/>
    </row>
    <row r="46" spans="1:11" s="139" customFormat="1" x14ac:dyDescent="0.3">
      <c r="A46" s="155" t="s">
        <v>1856</v>
      </c>
      <c r="B46" s="46" t="s">
        <v>5622</v>
      </c>
      <c r="C46" s="222"/>
      <c r="D46" s="17" t="s">
        <v>5623</v>
      </c>
      <c r="E46" s="14"/>
      <c r="F46" s="32">
        <v>240</v>
      </c>
      <c r="G46" s="32"/>
      <c r="H46" s="33"/>
      <c r="I46" s="33"/>
      <c r="J46" s="14"/>
      <c r="K46" s="14"/>
    </row>
    <row r="47" spans="1:11" s="139" customFormat="1" x14ac:dyDescent="0.3">
      <c r="A47" s="160" t="s">
        <v>3286</v>
      </c>
      <c r="B47" s="46" t="s">
        <v>5624</v>
      </c>
      <c r="C47" s="222"/>
      <c r="D47" s="17" t="s">
        <v>5625</v>
      </c>
      <c r="E47" s="14"/>
      <c r="F47" s="32">
        <v>20</v>
      </c>
      <c r="G47" s="32"/>
      <c r="H47" s="33"/>
      <c r="I47" s="33"/>
      <c r="J47" s="14"/>
      <c r="K47" s="14"/>
    </row>
    <row r="48" spans="1:11" s="139" customFormat="1" x14ac:dyDescent="0.3">
      <c r="A48" s="171" t="s">
        <v>360</v>
      </c>
      <c r="B48" s="46" t="s">
        <v>5626</v>
      </c>
      <c r="C48" s="222"/>
      <c r="D48" s="17" t="s">
        <v>5599</v>
      </c>
      <c r="E48" s="14"/>
      <c r="F48" s="32"/>
      <c r="G48" s="32">
        <v>200</v>
      </c>
      <c r="H48" s="33"/>
      <c r="I48" s="33"/>
      <c r="J48" s="14"/>
      <c r="K48" s="14"/>
    </row>
    <row r="49" spans="1:11" s="139" customFormat="1" x14ac:dyDescent="0.3">
      <c r="A49" s="155" t="s">
        <v>1411</v>
      </c>
      <c r="B49" s="46" t="s">
        <v>5627</v>
      </c>
      <c r="C49" s="222"/>
      <c r="D49" s="17" t="s">
        <v>5871</v>
      </c>
      <c r="E49" s="14"/>
      <c r="F49" s="32"/>
      <c r="G49" s="32">
        <v>1000</v>
      </c>
      <c r="H49" s="33"/>
      <c r="I49" s="33"/>
      <c r="J49" s="14"/>
      <c r="K49" s="14"/>
    </row>
    <row r="50" spans="1:11" s="139" customFormat="1" x14ac:dyDescent="0.3">
      <c r="A50" s="384"/>
      <c r="B50" s="46" t="s">
        <v>5628</v>
      </c>
      <c r="C50" s="222"/>
      <c r="D50" s="17" t="s">
        <v>5634</v>
      </c>
      <c r="E50" s="14"/>
      <c r="F50" s="32"/>
      <c r="G50" s="32">
        <v>10</v>
      </c>
      <c r="H50" s="33"/>
      <c r="I50" s="33"/>
      <c r="J50" s="14"/>
      <c r="K50" s="14"/>
    </row>
    <row r="51" spans="1:11" s="139" customFormat="1" x14ac:dyDescent="0.3">
      <c r="A51" s="384"/>
      <c r="B51" s="46" t="s">
        <v>5629</v>
      </c>
      <c r="C51" s="222"/>
      <c r="D51" s="17" t="s">
        <v>5635</v>
      </c>
      <c r="E51" s="14"/>
      <c r="F51" s="32"/>
      <c r="G51" s="32">
        <v>50</v>
      </c>
      <c r="H51" s="33"/>
      <c r="I51" s="33"/>
      <c r="J51" s="14"/>
      <c r="K51" s="14"/>
    </row>
    <row r="52" spans="1:11" s="139" customFormat="1" x14ac:dyDescent="0.3">
      <c r="A52" s="384"/>
      <c r="B52" s="46" t="s">
        <v>5630</v>
      </c>
      <c r="C52" s="222"/>
      <c r="D52" s="17" t="s">
        <v>5636</v>
      </c>
      <c r="E52" s="14"/>
      <c r="F52" s="32"/>
      <c r="G52" s="32">
        <v>10</v>
      </c>
      <c r="H52" s="33"/>
      <c r="I52" s="33"/>
      <c r="J52" s="14"/>
      <c r="K52" s="14"/>
    </row>
    <row r="53" spans="1:11" s="139" customFormat="1" x14ac:dyDescent="0.3">
      <c r="A53" s="155" t="s">
        <v>1470</v>
      </c>
      <c r="B53" s="46" t="s">
        <v>5631</v>
      </c>
      <c r="C53" s="222"/>
      <c r="D53" s="17" t="s">
        <v>5637</v>
      </c>
      <c r="E53" s="14"/>
      <c r="F53" s="32"/>
      <c r="G53" s="32">
        <v>1000</v>
      </c>
      <c r="H53" s="33"/>
      <c r="I53" s="33"/>
      <c r="J53" s="14"/>
      <c r="K53" s="14"/>
    </row>
    <row r="54" spans="1:11" s="139" customFormat="1" x14ac:dyDescent="0.3">
      <c r="A54" s="384"/>
      <c r="B54" s="46" t="s">
        <v>5632</v>
      </c>
      <c r="C54" s="222"/>
      <c r="D54" s="17" t="s">
        <v>5643</v>
      </c>
      <c r="E54" s="14"/>
      <c r="F54" s="32"/>
      <c r="G54" s="32">
        <v>20</v>
      </c>
      <c r="H54" s="33"/>
      <c r="I54" s="33"/>
      <c r="J54" s="14"/>
      <c r="K54" s="14"/>
    </row>
    <row r="55" spans="1:11" s="139" customFormat="1" x14ac:dyDescent="0.3">
      <c r="A55" s="384"/>
      <c r="B55" s="46" t="s">
        <v>5633</v>
      </c>
      <c r="C55" s="222"/>
      <c r="D55" s="17" t="s">
        <v>5644</v>
      </c>
      <c r="E55" s="14"/>
      <c r="F55" s="32"/>
      <c r="G55" s="32">
        <v>50</v>
      </c>
      <c r="H55" s="33"/>
      <c r="I55" s="33"/>
      <c r="J55" s="14"/>
      <c r="K55" s="14"/>
    </row>
    <row r="56" spans="1:11" s="139" customFormat="1" x14ac:dyDescent="0.3">
      <c r="A56" s="155" t="s">
        <v>43</v>
      </c>
      <c r="B56" s="46" t="s">
        <v>5638</v>
      </c>
      <c r="C56" s="222"/>
      <c r="D56" s="17" t="s">
        <v>5645</v>
      </c>
      <c r="E56" s="14"/>
      <c r="F56" s="32"/>
      <c r="G56" s="32">
        <v>50</v>
      </c>
      <c r="H56" s="33"/>
      <c r="I56" s="33"/>
      <c r="J56" s="14"/>
      <c r="K56" s="14"/>
    </row>
    <row r="57" spans="1:11" s="139" customFormat="1" x14ac:dyDescent="0.3">
      <c r="A57" s="384"/>
      <c r="B57" s="46" t="s">
        <v>5639</v>
      </c>
      <c r="C57" s="222"/>
      <c r="D57" s="17" t="s">
        <v>5646</v>
      </c>
      <c r="E57" s="14"/>
      <c r="F57" s="32"/>
      <c r="G57" s="32">
        <v>50</v>
      </c>
      <c r="H57" s="33"/>
      <c r="I57" s="33"/>
      <c r="J57" s="14"/>
      <c r="K57" s="14"/>
    </row>
    <row r="58" spans="1:11" s="139" customFormat="1" x14ac:dyDescent="0.3">
      <c r="A58" s="384"/>
      <c r="B58" s="46" t="s">
        <v>5640</v>
      </c>
      <c r="C58" s="222"/>
      <c r="D58" s="17" t="s">
        <v>5647</v>
      </c>
      <c r="E58" s="14"/>
      <c r="F58" s="32"/>
      <c r="G58" s="32">
        <v>100</v>
      </c>
      <c r="H58" s="33"/>
      <c r="I58" s="33"/>
      <c r="J58" s="14"/>
      <c r="K58" s="14"/>
    </row>
    <row r="59" spans="1:11" s="139" customFormat="1" x14ac:dyDescent="0.3">
      <c r="A59" s="155" t="s">
        <v>5306</v>
      </c>
      <c r="B59" s="46" t="s">
        <v>5641</v>
      </c>
      <c r="C59" s="222"/>
      <c r="D59" s="17" t="s">
        <v>5648</v>
      </c>
      <c r="E59" s="14"/>
      <c r="F59" s="32"/>
      <c r="G59" s="32">
        <v>100</v>
      </c>
      <c r="H59" s="33"/>
      <c r="I59" s="33"/>
      <c r="J59" s="14"/>
      <c r="K59" s="14"/>
    </row>
    <row r="60" spans="1:11" s="139" customFormat="1" x14ac:dyDescent="0.3">
      <c r="A60" s="384"/>
      <c r="B60" s="46" t="s">
        <v>5642</v>
      </c>
      <c r="C60" s="222"/>
      <c r="D60" s="17" t="s">
        <v>5649</v>
      </c>
      <c r="E60" s="14"/>
      <c r="F60" s="32"/>
      <c r="G60" s="32">
        <v>100</v>
      </c>
      <c r="H60" s="33"/>
      <c r="I60" s="33"/>
      <c r="J60" s="14"/>
      <c r="K60" s="14"/>
    </row>
    <row r="61" spans="1:11" s="139" customFormat="1" x14ac:dyDescent="0.3">
      <c r="A61" s="125" t="s">
        <v>2894</v>
      </c>
      <c r="B61" s="46" t="s">
        <v>5650</v>
      </c>
      <c r="C61" s="222"/>
      <c r="D61" t="s">
        <v>5655</v>
      </c>
      <c r="E61" s="14"/>
      <c r="F61" s="32"/>
      <c r="G61" s="32">
        <v>100</v>
      </c>
      <c r="H61" s="33"/>
      <c r="I61" s="33"/>
      <c r="J61" s="14"/>
      <c r="K61" s="14"/>
    </row>
    <row r="62" spans="1:11" s="139" customFormat="1" x14ac:dyDescent="0.3">
      <c r="A62" s="155" t="s">
        <v>49</v>
      </c>
      <c r="B62" s="46" t="s">
        <v>5651</v>
      </c>
      <c r="C62" s="222"/>
      <c r="D62" s="17" t="s">
        <v>147</v>
      </c>
      <c r="E62" s="14"/>
      <c r="F62" s="32"/>
      <c r="G62" s="32">
        <v>100</v>
      </c>
      <c r="H62" s="33"/>
      <c r="I62" s="33"/>
      <c r="J62" s="14"/>
      <c r="K62" s="14"/>
    </row>
    <row r="63" spans="1:11" s="139" customFormat="1" x14ac:dyDescent="0.3">
      <c r="A63" s="384"/>
      <c r="B63" s="46" t="s">
        <v>5652</v>
      </c>
      <c r="C63" s="222"/>
      <c r="D63" t="s">
        <v>3475</v>
      </c>
      <c r="E63" s="14"/>
      <c r="F63" s="32"/>
      <c r="G63" s="32">
        <v>100</v>
      </c>
      <c r="H63" s="33"/>
      <c r="I63" s="33"/>
      <c r="J63" s="14"/>
      <c r="K63" s="14"/>
    </row>
    <row r="64" spans="1:11" s="139" customFormat="1" x14ac:dyDescent="0.3">
      <c r="A64" s="155" t="s">
        <v>3275</v>
      </c>
      <c r="B64" s="46" t="s">
        <v>5653</v>
      </c>
      <c r="C64" s="222"/>
      <c r="D64" s="17" t="s">
        <v>5656</v>
      </c>
      <c r="E64" s="14"/>
      <c r="F64" s="32"/>
      <c r="G64" s="32">
        <v>100</v>
      </c>
      <c r="H64" s="33"/>
      <c r="I64" s="33"/>
      <c r="J64" s="14"/>
      <c r="K64" s="14"/>
    </row>
    <row r="65" spans="1:11" s="139" customFormat="1" x14ac:dyDescent="0.3">
      <c r="A65" s="384"/>
      <c r="B65" s="46" t="s">
        <v>5654</v>
      </c>
      <c r="C65" s="222"/>
      <c r="D65" s="17" t="s">
        <v>5657</v>
      </c>
      <c r="E65" s="14"/>
      <c r="F65" s="32"/>
      <c r="G65" s="32">
        <v>100</v>
      </c>
      <c r="H65" s="33"/>
      <c r="I65" s="33"/>
      <c r="J65" s="14"/>
      <c r="K65" s="14"/>
    </row>
    <row r="66" spans="1:11" s="139" customFormat="1" x14ac:dyDescent="0.3">
      <c r="A66" s="384"/>
      <c r="B66" s="46"/>
      <c r="C66" s="222"/>
      <c r="D66" s="17"/>
      <c r="E66" s="14"/>
      <c r="F66" s="32"/>
      <c r="G66" s="32"/>
      <c r="H66" s="33"/>
      <c r="I66" s="33"/>
      <c r="J66" s="14"/>
      <c r="K66" s="14"/>
    </row>
    <row r="67" spans="1:11" s="139" customFormat="1" x14ac:dyDescent="0.3">
      <c r="A67" s="384"/>
      <c r="B67" s="46"/>
      <c r="C67" s="222">
        <v>42506</v>
      </c>
      <c r="D67" s="113" t="s">
        <v>246</v>
      </c>
      <c r="E67" s="14"/>
      <c r="F67" s="32">
        <f>SUM(F68:G75)</f>
        <v>2080</v>
      </c>
      <c r="G67" s="32"/>
      <c r="H67" s="33"/>
      <c r="I67" s="33"/>
      <c r="J67" s="14"/>
      <c r="K67" s="14"/>
    </row>
    <row r="68" spans="1:11" s="139" customFormat="1" x14ac:dyDescent="0.3">
      <c r="A68" s="384" t="s">
        <v>2359</v>
      </c>
      <c r="B68" s="46" t="s">
        <v>5604</v>
      </c>
      <c r="C68" s="222"/>
      <c r="D68" s="17" t="s">
        <v>5603</v>
      </c>
      <c r="E68" s="14"/>
      <c r="F68" s="32">
        <v>200</v>
      </c>
      <c r="G68" s="32"/>
      <c r="H68" s="33"/>
      <c r="I68" s="33"/>
      <c r="J68" s="14"/>
      <c r="K68" s="14"/>
    </row>
    <row r="69" spans="1:11" s="139" customFormat="1" x14ac:dyDescent="0.3">
      <c r="A69" s="155" t="s">
        <v>5870</v>
      </c>
      <c r="B69" s="46" t="s">
        <v>5610</v>
      </c>
      <c r="C69" s="222"/>
      <c r="D69" s="17" t="s">
        <v>5611</v>
      </c>
      <c r="E69" s="14"/>
      <c r="F69" s="32">
        <v>20</v>
      </c>
      <c r="G69" s="32"/>
      <c r="H69" s="33"/>
      <c r="I69" s="33"/>
      <c r="J69" s="14"/>
      <c r="K69" s="14"/>
    </row>
    <row r="70" spans="1:11" s="139" customFormat="1" x14ac:dyDescent="0.3">
      <c r="A70" s="155" t="s">
        <v>5869</v>
      </c>
      <c r="B70" s="46" t="s">
        <v>5612</v>
      </c>
      <c r="C70" s="222"/>
      <c r="D70" s="17" t="s">
        <v>5613</v>
      </c>
      <c r="E70" s="14"/>
      <c r="F70" s="32">
        <v>240</v>
      </c>
      <c r="G70" s="32"/>
      <c r="H70" s="33"/>
      <c r="I70" s="33"/>
      <c r="J70" s="14"/>
      <c r="K70" s="14"/>
    </row>
    <row r="71" spans="1:11" s="139" customFormat="1" x14ac:dyDescent="0.3">
      <c r="A71" s="155" t="s">
        <v>645</v>
      </c>
      <c r="B71" s="46" t="s">
        <v>5614</v>
      </c>
      <c r="C71" s="222"/>
      <c r="D71" s="17" t="s">
        <v>5615</v>
      </c>
      <c r="E71" s="14"/>
      <c r="F71" s="32">
        <v>20</v>
      </c>
      <c r="G71" s="32"/>
      <c r="H71" s="33"/>
      <c r="I71" s="33"/>
      <c r="J71" s="14"/>
      <c r="K71" s="14"/>
    </row>
    <row r="72" spans="1:11" s="139" customFormat="1" x14ac:dyDescent="0.3">
      <c r="A72" s="155" t="s">
        <v>729</v>
      </c>
      <c r="B72" s="46" t="s">
        <v>5605</v>
      </c>
      <c r="C72" s="222"/>
      <c r="D72" s="17" t="s">
        <v>5606</v>
      </c>
      <c r="E72" s="14"/>
      <c r="F72" s="32"/>
      <c r="G72" s="32">
        <v>100</v>
      </c>
      <c r="H72" s="33"/>
      <c r="I72" s="33"/>
      <c r="J72" s="14"/>
      <c r="K72" s="14"/>
    </row>
    <row r="73" spans="1:11" s="139" customFormat="1" x14ac:dyDescent="0.3">
      <c r="A73" s="155" t="s">
        <v>1526</v>
      </c>
      <c r="B73" s="46" t="s">
        <v>5616</v>
      </c>
      <c r="C73" s="222"/>
      <c r="D73" s="17" t="s">
        <v>5617</v>
      </c>
      <c r="E73" s="14"/>
      <c r="F73" s="32"/>
      <c r="G73" s="32">
        <v>1000</v>
      </c>
      <c r="H73" s="33"/>
      <c r="I73" s="33"/>
      <c r="J73" s="14"/>
      <c r="K73" s="14"/>
    </row>
    <row r="74" spans="1:11" s="139" customFormat="1" x14ac:dyDescent="0.3">
      <c r="A74" s="379"/>
      <c r="B74" s="46" t="s">
        <v>5618</v>
      </c>
      <c r="C74" s="222"/>
      <c r="D74" s="17" t="s">
        <v>5619</v>
      </c>
      <c r="E74" s="14"/>
      <c r="F74" s="32"/>
      <c r="G74" s="32">
        <v>500</v>
      </c>
      <c r="H74" s="33"/>
      <c r="I74" s="33"/>
      <c r="J74" s="14"/>
      <c r="K74" s="14"/>
    </row>
    <row r="75" spans="1:11" s="139" customFormat="1" x14ac:dyDescent="0.3">
      <c r="A75" s="384"/>
      <c r="B75" s="46"/>
      <c r="C75" s="222"/>
      <c r="D75" s="17"/>
      <c r="E75" s="14"/>
      <c r="F75" s="32"/>
      <c r="G75" s="32"/>
      <c r="H75" s="33"/>
      <c r="I75" s="33"/>
      <c r="J75" s="14"/>
      <c r="K75" s="14"/>
    </row>
    <row r="76" spans="1:11" s="139" customFormat="1" x14ac:dyDescent="0.3">
      <c r="A76" s="384"/>
      <c r="B76" s="46"/>
      <c r="C76" s="222">
        <v>42499</v>
      </c>
      <c r="D76" s="113" t="s">
        <v>246</v>
      </c>
      <c r="E76" s="14">
        <f>SUM(F77:G81)</f>
        <v>2360</v>
      </c>
      <c r="F76" s="32"/>
      <c r="G76" s="32"/>
      <c r="H76" s="33"/>
      <c r="I76" s="33"/>
      <c r="J76" s="14"/>
      <c r="K76" s="14"/>
    </row>
    <row r="77" spans="1:11" s="139" customFormat="1" x14ac:dyDescent="0.3">
      <c r="A77" s="8" t="s">
        <v>5311</v>
      </c>
      <c r="B77" s="46" t="s">
        <v>5602</v>
      </c>
      <c r="C77" s="222"/>
      <c r="D77" s="17" t="s">
        <v>5310</v>
      </c>
      <c r="E77" s="14"/>
      <c r="F77" s="32">
        <v>60</v>
      </c>
      <c r="G77" s="32"/>
      <c r="H77" s="33"/>
      <c r="I77" s="33"/>
      <c r="J77" s="14"/>
      <c r="K77" s="14"/>
    </row>
    <row r="78" spans="1:11" s="139" customFormat="1" x14ac:dyDescent="0.3">
      <c r="A78" s="155" t="s">
        <v>1201</v>
      </c>
      <c r="B78" s="46" t="s">
        <v>5594</v>
      </c>
      <c r="C78" s="222"/>
      <c r="D78" s="17" t="s">
        <v>5598</v>
      </c>
      <c r="E78" s="14"/>
      <c r="G78" s="32">
        <v>1000</v>
      </c>
      <c r="H78" s="33"/>
      <c r="I78" s="33"/>
      <c r="J78" s="14"/>
      <c r="K78" s="14"/>
    </row>
    <row r="79" spans="1:11" s="139" customFormat="1" x14ac:dyDescent="0.3">
      <c r="A79" s="171" t="s">
        <v>360</v>
      </c>
      <c r="B79" s="46" t="s">
        <v>5595</v>
      </c>
      <c r="C79" s="222"/>
      <c r="D79" s="17" t="s">
        <v>5599</v>
      </c>
      <c r="E79" s="14"/>
      <c r="G79" s="32">
        <v>200</v>
      </c>
      <c r="H79" s="33"/>
      <c r="I79" s="33"/>
      <c r="J79" s="14"/>
      <c r="K79" s="14"/>
    </row>
    <row r="80" spans="1:11" s="139" customFormat="1" x14ac:dyDescent="0.3">
      <c r="A80" s="8"/>
      <c r="B80" s="46" t="s">
        <v>5596</v>
      </c>
      <c r="C80" s="222"/>
      <c r="D80" s="17" t="s">
        <v>5600</v>
      </c>
      <c r="E80" s="14"/>
      <c r="G80" s="32">
        <v>500</v>
      </c>
      <c r="H80" s="33"/>
      <c r="I80" s="33"/>
      <c r="J80" s="14"/>
      <c r="K80" s="14"/>
    </row>
    <row r="81" spans="1:11" s="139" customFormat="1" x14ac:dyDescent="0.3">
      <c r="A81" s="155" t="s">
        <v>544</v>
      </c>
      <c r="B81" s="46" t="s">
        <v>5597</v>
      </c>
      <c r="C81" s="222"/>
      <c r="D81" s="17" t="s">
        <v>5601</v>
      </c>
      <c r="E81" s="14"/>
      <c r="G81" s="32">
        <v>600</v>
      </c>
      <c r="H81" s="33"/>
      <c r="I81" s="33"/>
      <c r="J81" s="14"/>
      <c r="K81" s="14"/>
    </row>
    <row r="82" spans="1:11" s="139" customFormat="1" x14ac:dyDescent="0.3">
      <c r="A82" s="8"/>
      <c r="B82" s="46"/>
      <c r="C82" s="222"/>
      <c r="D82" s="17"/>
      <c r="E82" s="14"/>
      <c r="F82" s="32"/>
      <c r="G82" s="32"/>
      <c r="H82" s="33"/>
      <c r="I82" s="33"/>
      <c r="J82" s="14"/>
      <c r="K82" s="14"/>
    </row>
    <row r="83" spans="1:11" s="139" customFormat="1" x14ac:dyDescent="0.3">
      <c r="A83" s="8"/>
      <c r="B83" s="46"/>
      <c r="C83" s="222">
        <v>42494</v>
      </c>
      <c r="D83" s="113" t="s">
        <v>246</v>
      </c>
      <c r="E83" s="14">
        <f>SUM(F84:G90)</f>
        <v>2760</v>
      </c>
      <c r="F83" s="32"/>
      <c r="G83" s="32"/>
      <c r="H83" s="33"/>
      <c r="I83" s="33"/>
      <c r="J83" s="14"/>
      <c r="K83" s="14"/>
    </row>
    <row r="84" spans="1:11" s="139" customFormat="1" x14ac:dyDescent="0.3">
      <c r="A84" s="155" t="s">
        <v>1539</v>
      </c>
      <c r="B84" s="46" t="s">
        <v>5551</v>
      </c>
      <c r="C84" s="222"/>
      <c r="D84" s="17" t="s">
        <v>5552</v>
      </c>
      <c r="E84" s="14"/>
      <c r="F84" s="32">
        <v>120</v>
      </c>
      <c r="G84" s="32"/>
      <c r="H84" s="33"/>
      <c r="I84" s="33"/>
      <c r="J84" s="14"/>
      <c r="K84" s="14"/>
    </row>
    <row r="85" spans="1:11" s="139" customFormat="1" x14ac:dyDescent="0.3">
      <c r="A85" s="155" t="s">
        <v>93</v>
      </c>
      <c r="B85" s="46" t="s">
        <v>5553</v>
      </c>
      <c r="C85" s="222"/>
      <c r="D85" s="17" t="s">
        <v>214</v>
      </c>
      <c r="E85" s="14"/>
      <c r="F85" s="32">
        <v>20</v>
      </c>
      <c r="G85" s="32"/>
      <c r="H85" s="33"/>
      <c r="I85" s="33"/>
      <c r="J85" s="14"/>
      <c r="K85" s="14"/>
    </row>
    <row r="86" spans="1:11" s="139" customFormat="1" x14ac:dyDescent="0.3">
      <c r="A86" s="155" t="s">
        <v>2052</v>
      </c>
      <c r="B86" s="46" t="s">
        <v>5554</v>
      </c>
      <c r="C86" s="222"/>
      <c r="D86" s="17" t="s">
        <v>5400</v>
      </c>
      <c r="E86" s="14"/>
      <c r="F86" s="32">
        <v>20</v>
      </c>
      <c r="G86" s="32"/>
      <c r="H86" s="33"/>
      <c r="I86" s="33"/>
      <c r="J86" s="14"/>
      <c r="K86" s="14"/>
    </row>
    <row r="87" spans="1:11" s="139" customFormat="1" x14ac:dyDescent="0.3">
      <c r="A87" s="155" t="s">
        <v>1539</v>
      </c>
      <c r="B87" s="46" t="s">
        <v>5555</v>
      </c>
      <c r="C87" s="222"/>
      <c r="D87" s="17" t="s">
        <v>5552</v>
      </c>
      <c r="E87" s="14"/>
      <c r="F87" s="32"/>
      <c r="G87" s="32">
        <v>100</v>
      </c>
      <c r="H87" s="33"/>
      <c r="I87" s="33"/>
      <c r="J87" s="14"/>
      <c r="K87" s="14"/>
    </row>
    <row r="88" spans="1:11" s="139" customFormat="1" x14ac:dyDescent="0.3">
      <c r="A88" s="155" t="s">
        <v>501</v>
      </c>
      <c r="B88" s="46" t="s">
        <v>5556</v>
      </c>
      <c r="C88" s="222"/>
      <c r="D88" s="17" t="s">
        <v>5559</v>
      </c>
      <c r="E88" s="14"/>
      <c r="F88" s="32"/>
      <c r="G88" s="32">
        <v>500</v>
      </c>
      <c r="H88" s="33"/>
      <c r="I88" s="33"/>
      <c r="J88" s="14"/>
      <c r="K88" s="14"/>
    </row>
    <row r="89" spans="1:11" s="139" customFormat="1" x14ac:dyDescent="0.3">
      <c r="A89" s="155" t="s">
        <v>2227</v>
      </c>
      <c r="B89" s="46" t="s">
        <v>5557</v>
      </c>
      <c r="C89" s="222"/>
      <c r="D89" s="17" t="s">
        <v>5560</v>
      </c>
      <c r="E89" s="14"/>
      <c r="F89" s="32"/>
      <c r="G89" s="32">
        <v>1000</v>
      </c>
      <c r="H89" s="33"/>
      <c r="I89" s="33"/>
      <c r="J89" s="14"/>
      <c r="K89" s="14"/>
    </row>
    <row r="90" spans="1:11" s="139" customFormat="1" x14ac:dyDescent="0.3">
      <c r="A90" s="8"/>
      <c r="B90" s="46" t="s">
        <v>5558</v>
      </c>
      <c r="C90" s="222"/>
      <c r="D90" s="17" t="s">
        <v>5561</v>
      </c>
      <c r="E90" s="14"/>
      <c r="F90" s="32"/>
      <c r="G90" s="32">
        <v>1000</v>
      </c>
      <c r="H90" s="33"/>
      <c r="I90" s="33"/>
      <c r="J90" s="14"/>
      <c r="K90" s="14"/>
    </row>
    <row r="91" spans="1:11" s="139" customFormat="1" x14ac:dyDescent="0.3">
      <c r="A91" s="8"/>
      <c r="B91" s="46"/>
      <c r="C91" s="222"/>
      <c r="D91" s="17"/>
      <c r="E91" s="14"/>
      <c r="F91" s="32"/>
      <c r="G91" s="32"/>
      <c r="H91" s="33"/>
      <c r="I91" s="33"/>
      <c r="J91" s="14"/>
      <c r="K91" s="14"/>
    </row>
    <row r="92" spans="1:11" s="139" customFormat="1" x14ac:dyDescent="0.3">
      <c r="A92" s="8"/>
      <c r="B92" s="46"/>
      <c r="C92" s="222"/>
      <c r="D92" s="17"/>
      <c r="E92" s="14"/>
      <c r="F92" s="32"/>
      <c r="G92" s="32"/>
      <c r="H92" s="33"/>
      <c r="I92" s="33"/>
      <c r="J92" s="14"/>
      <c r="K92" s="14"/>
    </row>
    <row r="93" spans="1:11" s="139" customFormat="1" x14ac:dyDescent="0.3">
      <c r="A93" s="8"/>
      <c r="B93" s="46"/>
      <c r="C93" s="222">
        <v>42489</v>
      </c>
      <c r="D93" s="113" t="s">
        <v>246</v>
      </c>
      <c r="E93" s="14"/>
      <c r="F93" s="32">
        <f>SUM(F94:G99)</f>
        <v>8000</v>
      </c>
      <c r="G93" s="32"/>
      <c r="H93" s="33"/>
      <c r="I93" s="33"/>
      <c r="J93" s="14"/>
      <c r="K93" s="14"/>
    </row>
    <row r="94" spans="1:11" s="139" customFormat="1" x14ac:dyDescent="0.3">
      <c r="A94" s="383"/>
      <c r="B94" s="46" t="s">
        <v>5534</v>
      </c>
      <c r="C94" s="222"/>
      <c r="D94" s="17" t="s">
        <v>5535</v>
      </c>
      <c r="E94" s="14"/>
      <c r="F94" s="32">
        <v>140</v>
      </c>
      <c r="G94" s="32"/>
      <c r="H94" s="33"/>
      <c r="I94" s="33"/>
      <c r="J94" s="14"/>
      <c r="K94" s="14"/>
    </row>
    <row r="95" spans="1:11" s="139" customFormat="1" x14ac:dyDescent="0.3">
      <c r="A95" s="383"/>
      <c r="B95" s="46" t="s">
        <v>5536</v>
      </c>
      <c r="C95" s="222"/>
      <c r="D95" s="17" t="s">
        <v>5538</v>
      </c>
      <c r="E95" s="14"/>
      <c r="F95" s="32">
        <v>240</v>
      </c>
      <c r="G95" s="32"/>
      <c r="H95" s="33"/>
      <c r="I95" s="33"/>
      <c r="J95" s="14"/>
      <c r="K95" s="14"/>
    </row>
    <row r="96" spans="1:11" s="139" customFormat="1" x14ac:dyDescent="0.3">
      <c r="A96" s="383"/>
      <c r="B96" s="46" t="s">
        <v>5537</v>
      </c>
      <c r="C96" s="222"/>
      <c r="D96" s="17" t="s">
        <v>5539</v>
      </c>
      <c r="E96" s="14"/>
      <c r="F96" s="32">
        <v>120</v>
      </c>
      <c r="G96" s="32"/>
      <c r="H96" s="33"/>
      <c r="I96" s="33"/>
      <c r="J96" s="14"/>
      <c r="K96" s="14"/>
    </row>
    <row r="97" spans="1:11" s="139" customFormat="1" x14ac:dyDescent="0.3">
      <c r="A97" s="8"/>
      <c r="B97" s="46" t="s">
        <v>5530</v>
      </c>
      <c r="C97" s="222"/>
      <c r="D97" s="17" t="s">
        <v>5532</v>
      </c>
      <c r="E97" s="14"/>
      <c r="F97" s="32"/>
      <c r="G97" s="32">
        <v>500</v>
      </c>
      <c r="H97" s="33"/>
      <c r="I97" s="33"/>
      <c r="J97" s="14"/>
      <c r="K97" s="14"/>
    </row>
    <row r="98" spans="1:11" s="139" customFormat="1" x14ac:dyDescent="0.3">
      <c r="A98" s="8"/>
      <c r="B98" s="46" t="s">
        <v>5531</v>
      </c>
      <c r="C98" s="222"/>
      <c r="D98" s="17" t="s">
        <v>5541</v>
      </c>
      <c r="E98" s="14"/>
      <c r="F98" s="32"/>
      <c r="G98" s="32">
        <v>5000</v>
      </c>
      <c r="H98" s="33"/>
      <c r="I98" s="33"/>
      <c r="J98" s="14"/>
      <c r="K98" s="14"/>
    </row>
    <row r="99" spans="1:11" s="139" customFormat="1" x14ac:dyDescent="0.3">
      <c r="A99" s="8"/>
      <c r="B99" s="46" t="s">
        <v>5533</v>
      </c>
      <c r="C99" s="222"/>
      <c r="D99" s="17" t="s">
        <v>5540</v>
      </c>
      <c r="E99" s="14"/>
      <c r="F99" s="32"/>
      <c r="G99" s="32">
        <v>2000</v>
      </c>
      <c r="H99" s="33"/>
      <c r="I99" s="33"/>
      <c r="J99" s="14"/>
      <c r="K99" s="14"/>
    </row>
    <row r="100" spans="1:11" s="139" customFormat="1" x14ac:dyDescent="0.3">
      <c r="A100" s="8"/>
      <c r="B100" s="46"/>
      <c r="C100" s="222"/>
      <c r="D100" s="17"/>
      <c r="E100" s="14"/>
      <c r="F100" s="32"/>
      <c r="G100" s="32"/>
      <c r="H100" s="33"/>
      <c r="I100" s="33"/>
      <c r="J100" s="14"/>
      <c r="K100" s="14"/>
    </row>
    <row r="101" spans="1:11" s="139" customFormat="1" x14ac:dyDescent="0.3">
      <c r="A101" s="8"/>
      <c r="B101" s="46"/>
      <c r="C101" s="222">
        <v>42479</v>
      </c>
      <c r="D101" s="113" t="s">
        <v>246</v>
      </c>
      <c r="E101" s="14"/>
      <c r="F101" s="32">
        <f>SUM(F102:G106)</f>
        <v>16160</v>
      </c>
      <c r="G101" s="32"/>
      <c r="H101" s="33"/>
      <c r="I101" s="33"/>
      <c r="J101" s="14"/>
      <c r="K101" s="14"/>
    </row>
    <row r="102" spans="1:11" s="139" customFormat="1" x14ac:dyDescent="0.3">
      <c r="A102" s="155" t="s">
        <v>1280</v>
      </c>
      <c r="B102" s="46" t="s">
        <v>5512</v>
      </c>
      <c r="C102" s="222"/>
      <c r="D102" s="17" t="s">
        <v>5513</v>
      </c>
      <c r="E102" s="14"/>
      <c r="F102" s="32">
        <v>100</v>
      </c>
      <c r="G102" s="32"/>
      <c r="H102" s="33"/>
      <c r="I102" s="33"/>
      <c r="J102" s="14"/>
      <c r="K102" s="14"/>
    </row>
    <row r="103" spans="1:11" s="139" customFormat="1" x14ac:dyDescent="0.3">
      <c r="A103" s="171" t="s">
        <v>5523</v>
      </c>
      <c r="B103" s="46" t="s">
        <v>5514</v>
      </c>
      <c r="C103" s="222"/>
      <c r="D103" s="17" t="s">
        <v>5515</v>
      </c>
      <c r="E103" s="14"/>
      <c r="F103" s="32">
        <v>60</v>
      </c>
      <c r="G103" s="32"/>
      <c r="H103" s="33"/>
      <c r="I103" s="33"/>
      <c r="J103" s="14"/>
      <c r="K103" s="14"/>
    </row>
    <row r="104" spans="1:11" s="139" customFormat="1" x14ac:dyDescent="0.3">
      <c r="A104" s="8"/>
      <c r="B104" s="46" t="s">
        <v>5516</v>
      </c>
      <c r="C104" s="222"/>
      <c r="D104" s="17" t="s">
        <v>5519</v>
      </c>
      <c r="E104" s="14"/>
      <c r="F104" s="32"/>
      <c r="G104" s="32">
        <v>5000</v>
      </c>
      <c r="H104" s="33"/>
      <c r="I104" s="33"/>
      <c r="J104" s="14"/>
      <c r="K104" s="14"/>
    </row>
    <row r="105" spans="1:11" s="139" customFormat="1" x14ac:dyDescent="0.3">
      <c r="A105" s="155" t="s">
        <v>1378</v>
      </c>
      <c r="B105" s="46" t="s">
        <v>5517</v>
      </c>
      <c r="C105" s="222"/>
      <c r="D105" s="17" t="s">
        <v>5520</v>
      </c>
      <c r="E105" s="14"/>
      <c r="F105" s="32"/>
      <c r="G105" s="32">
        <v>10000</v>
      </c>
      <c r="H105" s="33"/>
      <c r="I105" s="33"/>
      <c r="J105" s="14"/>
      <c r="K105" s="14"/>
    </row>
    <row r="106" spans="1:11" s="139" customFormat="1" x14ac:dyDescent="0.3">
      <c r="A106" s="8"/>
      <c r="B106" s="46" t="s">
        <v>5518</v>
      </c>
      <c r="C106" s="222"/>
      <c r="D106" s="17" t="s">
        <v>5521</v>
      </c>
      <c r="E106" s="14"/>
      <c r="F106" s="32"/>
      <c r="G106" s="32">
        <v>1000</v>
      </c>
      <c r="H106" s="33"/>
      <c r="I106" s="33"/>
      <c r="J106" s="14"/>
      <c r="K106" s="14"/>
    </row>
    <row r="107" spans="1:11" s="139" customFormat="1" x14ac:dyDescent="0.3">
      <c r="A107" s="8"/>
      <c r="B107" s="46"/>
      <c r="C107" s="222"/>
      <c r="D107" s="17"/>
      <c r="E107" s="14"/>
      <c r="F107" s="32"/>
      <c r="G107" s="32"/>
      <c r="H107" s="33"/>
      <c r="I107" s="33"/>
      <c r="J107" s="14"/>
      <c r="K107" s="14"/>
    </row>
    <row r="108" spans="1:11" s="139" customFormat="1" x14ac:dyDescent="0.3">
      <c r="A108" s="8"/>
      <c r="B108" s="46"/>
      <c r="C108" s="222">
        <v>42479</v>
      </c>
      <c r="D108" s="113" t="s">
        <v>246</v>
      </c>
      <c r="E108" s="14">
        <v>1655</v>
      </c>
      <c r="F108" s="32"/>
      <c r="G108" s="32"/>
      <c r="H108" s="14">
        <v>1655</v>
      </c>
      <c r="I108" s="33"/>
      <c r="J108" s="14"/>
      <c r="K108" s="14"/>
    </row>
    <row r="109" spans="1:11" s="139" customFormat="1" x14ac:dyDescent="0.3">
      <c r="A109" s="8"/>
      <c r="B109" s="46"/>
      <c r="C109" s="222"/>
      <c r="D109" s="17" t="s">
        <v>5511</v>
      </c>
      <c r="E109" s="14"/>
      <c r="F109" s="32"/>
      <c r="G109" s="32"/>
      <c r="H109" s="33"/>
      <c r="I109" s="33"/>
      <c r="J109" s="14"/>
      <c r="K109" s="14"/>
    </row>
    <row r="110" spans="1:11" s="139" customFormat="1" x14ac:dyDescent="0.3">
      <c r="A110" s="8"/>
      <c r="B110" s="46"/>
      <c r="C110" s="222"/>
      <c r="D110" s="17"/>
      <c r="E110" s="14"/>
      <c r="F110" s="32"/>
      <c r="G110" s="32"/>
      <c r="H110" s="33"/>
      <c r="I110" s="33"/>
      <c r="J110" s="14"/>
      <c r="K110" s="14"/>
    </row>
    <row r="111" spans="1:11" s="139" customFormat="1" x14ac:dyDescent="0.3">
      <c r="A111" s="8"/>
      <c r="B111" s="46"/>
      <c r="C111" s="222">
        <v>42471</v>
      </c>
      <c r="D111" s="113" t="s">
        <v>246</v>
      </c>
      <c r="E111" s="14">
        <f>SUM(F111:G114)</f>
        <v>686.2</v>
      </c>
      <c r="F111" s="32"/>
      <c r="G111" s="32"/>
      <c r="H111" s="33"/>
      <c r="I111" s="33"/>
      <c r="J111" s="14"/>
      <c r="K111" s="14"/>
    </row>
    <row r="112" spans="1:11" s="139" customFormat="1" x14ac:dyDescent="0.3">
      <c r="A112" s="8"/>
      <c r="B112" s="46" t="s">
        <v>5528</v>
      </c>
      <c r="C112" s="222"/>
      <c r="D112" s="17" t="s">
        <v>5529</v>
      </c>
      <c r="E112" s="14"/>
      <c r="F112" s="32"/>
      <c r="G112" s="32">
        <v>546.20000000000005</v>
      </c>
      <c r="H112" s="33"/>
      <c r="I112" s="33"/>
      <c r="J112" s="14"/>
      <c r="K112" s="14"/>
    </row>
    <row r="113" spans="1:11" s="139" customFormat="1" x14ac:dyDescent="0.3">
      <c r="A113" s="8"/>
      <c r="B113" s="46" t="s">
        <v>5438</v>
      </c>
      <c r="C113" s="222"/>
      <c r="D113" s="17" t="s">
        <v>193</v>
      </c>
      <c r="E113" s="14"/>
      <c r="F113" s="32"/>
      <c r="G113" s="32">
        <v>100</v>
      </c>
      <c r="H113" s="33"/>
      <c r="I113" s="33"/>
      <c r="J113" s="14"/>
      <c r="K113" s="14"/>
    </row>
    <row r="114" spans="1:11" s="139" customFormat="1" x14ac:dyDescent="0.3">
      <c r="A114" s="8"/>
      <c r="B114" s="46" t="s">
        <v>5467</v>
      </c>
      <c r="C114" s="222"/>
      <c r="D114" s="17" t="s">
        <v>5468</v>
      </c>
      <c r="E114" s="14"/>
      <c r="F114" s="32">
        <v>40</v>
      </c>
      <c r="G114" s="32"/>
      <c r="H114" s="33"/>
      <c r="I114" s="33"/>
      <c r="J114" s="14"/>
      <c r="K114" s="14"/>
    </row>
    <row r="115" spans="1:11" s="139" customFormat="1" x14ac:dyDescent="0.3">
      <c r="A115" s="8"/>
      <c r="B115" s="46"/>
      <c r="C115" s="222"/>
      <c r="D115" s="17"/>
      <c r="E115" s="14"/>
      <c r="F115" s="32"/>
      <c r="G115" s="32"/>
      <c r="H115" s="33"/>
      <c r="I115" s="33"/>
      <c r="J115" s="14"/>
      <c r="K115" s="14"/>
    </row>
    <row r="116" spans="1:11" s="139" customFormat="1" x14ac:dyDescent="0.3">
      <c r="A116" s="8"/>
      <c r="B116" s="46"/>
      <c r="C116" s="222">
        <v>42471</v>
      </c>
      <c r="D116" s="113" t="s">
        <v>246</v>
      </c>
      <c r="E116" s="14">
        <v>600</v>
      </c>
      <c r="F116" s="32"/>
      <c r="G116" s="32"/>
      <c r="H116" s="33"/>
      <c r="I116" s="33"/>
      <c r="J116" s="14"/>
      <c r="K116" s="14"/>
    </row>
    <row r="117" spans="1:11" s="139" customFormat="1" x14ac:dyDescent="0.3">
      <c r="A117" s="155" t="s">
        <v>93</v>
      </c>
      <c r="B117" s="46" t="s">
        <v>5469</v>
      </c>
      <c r="C117" s="222"/>
      <c r="D117" s="17" t="s">
        <v>214</v>
      </c>
      <c r="E117" s="14"/>
      <c r="F117" s="32">
        <v>20</v>
      </c>
      <c r="G117" s="32"/>
      <c r="H117" s="33"/>
      <c r="I117" s="33"/>
      <c r="J117" s="14"/>
      <c r="K117" s="14"/>
    </row>
    <row r="118" spans="1:11" s="139" customFormat="1" x14ac:dyDescent="0.3">
      <c r="A118" s="155" t="s">
        <v>2258</v>
      </c>
      <c r="B118" s="46" t="s">
        <v>5470</v>
      </c>
      <c r="C118" s="222"/>
      <c r="D118" s="17" t="s">
        <v>5472</v>
      </c>
      <c r="E118" s="14"/>
      <c r="F118" s="32">
        <v>240</v>
      </c>
      <c r="G118" s="32"/>
      <c r="H118" s="33"/>
      <c r="I118" s="33"/>
      <c r="J118" s="14"/>
      <c r="K118" s="14"/>
    </row>
    <row r="119" spans="1:11" s="139" customFormat="1" x14ac:dyDescent="0.3">
      <c r="A119" s="155" t="s">
        <v>1176</v>
      </c>
      <c r="B119" s="46" t="s">
        <v>5471</v>
      </c>
      <c r="C119" s="222"/>
      <c r="D119" s="17" t="s">
        <v>5473</v>
      </c>
      <c r="E119" s="14"/>
      <c r="F119" s="32">
        <v>240</v>
      </c>
      <c r="G119" s="32"/>
      <c r="H119" s="33"/>
      <c r="I119" s="33"/>
      <c r="J119" s="14"/>
      <c r="K119" s="14"/>
    </row>
    <row r="120" spans="1:11" s="139" customFormat="1" x14ac:dyDescent="0.3">
      <c r="A120" s="8"/>
      <c r="B120" s="46" t="s">
        <v>5479</v>
      </c>
      <c r="C120" s="222"/>
      <c r="D120" s="17" t="s">
        <v>5480</v>
      </c>
      <c r="E120" s="14"/>
      <c r="F120" s="32"/>
      <c r="G120" s="32">
        <v>100</v>
      </c>
      <c r="H120" s="33"/>
      <c r="I120" s="33"/>
      <c r="J120" s="14"/>
      <c r="K120" s="14"/>
    </row>
    <row r="121" spans="1:11" s="139" customFormat="1" x14ac:dyDescent="0.3">
      <c r="A121" s="8"/>
      <c r="B121" s="46"/>
      <c r="C121" s="222"/>
      <c r="D121" s="17"/>
      <c r="E121" s="14"/>
      <c r="F121" s="32"/>
      <c r="G121" s="32"/>
      <c r="H121" s="33"/>
      <c r="I121" s="33"/>
      <c r="J121" s="14"/>
      <c r="K121" s="14"/>
    </row>
    <row r="122" spans="1:11" s="139" customFormat="1" x14ac:dyDescent="0.3">
      <c r="A122" s="8"/>
      <c r="B122" s="46"/>
      <c r="C122" s="222">
        <v>42471</v>
      </c>
      <c r="D122" s="113" t="s">
        <v>246</v>
      </c>
      <c r="E122" s="14">
        <v>440</v>
      </c>
      <c r="F122" s="32"/>
      <c r="G122" s="32"/>
      <c r="H122" s="14">
        <v>440</v>
      </c>
      <c r="I122" s="33"/>
      <c r="J122" s="14"/>
      <c r="K122" s="14"/>
    </row>
    <row r="123" spans="1:11" s="139" customFormat="1" x14ac:dyDescent="0.3">
      <c r="A123" s="8"/>
      <c r="B123" s="46"/>
      <c r="C123" s="222"/>
      <c r="D123" s="17" t="s">
        <v>5510</v>
      </c>
      <c r="E123" s="14"/>
      <c r="F123" s="32"/>
      <c r="G123" s="32"/>
      <c r="H123" s="33"/>
      <c r="I123" s="33"/>
      <c r="J123" s="14"/>
      <c r="K123" s="14"/>
    </row>
    <row r="124" spans="1:11" s="139" customFormat="1" x14ac:dyDescent="0.3">
      <c r="A124" s="8"/>
      <c r="B124" s="46"/>
      <c r="C124" s="222"/>
      <c r="D124" s="17"/>
      <c r="E124" s="14"/>
      <c r="F124" s="32"/>
      <c r="G124" s="32"/>
      <c r="H124" s="33"/>
      <c r="I124" s="33"/>
      <c r="J124" s="14"/>
      <c r="K124" s="14"/>
    </row>
    <row r="125" spans="1:11" s="139" customFormat="1" x14ac:dyDescent="0.3">
      <c r="A125" s="8"/>
      <c r="B125" s="46"/>
      <c r="C125" s="222">
        <v>42464</v>
      </c>
      <c r="D125" s="113" t="s">
        <v>246</v>
      </c>
      <c r="E125" s="14">
        <v>13256.1</v>
      </c>
      <c r="F125" s="32"/>
      <c r="G125" s="32"/>
      <c r="H125" s="14">
        <v>13256.1</v>
      </c>
      <c r="I125" s="33"/>
      <c r="J125" s="14"/>
      <c r="K125" s="14"/>
    </row>
    <row r="126" spans="1:11" s="139" customFormat="1" x14ac:dyDescent="0.3">
      <c r="A126" s="8"/>
      <c r="B126" s="46"/>
      <c r="C126" s="222"/>
      <c r="D126" s="17" t="s">
        <v>5509</v>
      </c>
      <c r="E126" s="14"/>
      <c r="F126" s="32"/>
      <c r="G126" s="32"/>
      <c r="H126" s="33"/>
      <c r="I126" s="33"/>
      <c r="J126" s="14"/>
      <c r="K126" s="14"/>
    </row>
    <row r="127" spans="1:11" s="139" customFormat="1" x14ac:dyDescent="0.3">
      <c r="A127" s="8"/>
      <c r="B127" s="46"/>
      <c r="C127" s="222"/>
      <c r="D127" s="17"/>
      <c r="E127" s="14"/>
      <c r="F127" s="32"/>
      <c r="G127" s="32"/>
      <c r="H127" s="33"/>
      <c r="I127" s="33"/>
      <c r="J127" s="14"/>
      <c r="K127" s="14"/>
    </row>
    <row r="128" spans="1:11" s="139" customFormat="1" x14ac:dyDescent="0.3">
      <c r="A128" s="8"/>
      <c r="B128" s="46"/>
      <c r="C128" s="222">
        <v>42459</v>
      </c>
      <c r="D128" s="113" t="s">
        <v>246</v>
      </c>
      <c r="E128" s="14">
        <v>2430</v>
      </c>
      <c r="F128" s="32"/>
      <c r="G128" s="32"/>
      <c r="H128" s="33"/>
      <c r="I128" s="33"/>
      <c r="J128" s="14"/>
      <c r="K128" s="14"/>
    </row>
    <row r="129" spans="1:11" s="139" customFormat="1" x14ac:dyDescent="0.3">
      <c r="A129" s="155" t="s">
        <v>1317</v>
      </c>
      <c r="B129" s="46" t="s">
        <v>5395</v>
      </c>
      <c r="C129" s="222"/>
      <c r="D129" s="17" t="s">
        <v>5399</v>
      </c>
      <c r="E129" s="14"/>
      <c r="F129" s="32">
        <v>120</v>
      </c>
      <c r="G129" s="32"/>
      <c r="H129" s="33"/>
      <c r="I129" s="33"/>
      <c r="J129" s="14"/>
      <c r="K129" s="14"/>
    </row>
    <row r="130" spans="1:11" s="139" customFormat="1" x14ac:dyDescent="0.3">
      <c r="A130" s="155" t="s">
        <v>738</v>
      </c>
      <c r="B130" s="46" t="s">
        <v>5397</v>
      </c>
      <c r="C130" s="222"/>
      <c r="D130" s="17" t="s">
        <v>5396</v>
      </c>
      <c r="E130" s="14"/>
      <c r="F130" s="32">
        <v>120</v>
      </c>
      <c r="G130" s="32"/>
      <c r="H130" s="33"/>
      <c r="I130" s="33"/>
      <c r="J130" s="14"/>
      <c r="K130" s="14"/>
    </row>
    <row r="131" spans="1:11" s="139" customFormat="1" x14ac:dyDescent="0.3">
      <c r="A131" s="155" t="s">
        <v>2052</v>
      </c>
      <c r="B131" s="46" t="s">
        <v>5398</v>
      </c>
      <c r="C131" s="222"/>
      <c r="D131" s="17" t="s">
        <v>5400</v>
      </c>
      <c r="E131" s="14"/>
      <c r="F131" s="32">
        <v>10</v>
      </c>
      <c r="G131" s="32"/>
      <c r="H131" s="33"/>
      <c r="I131" s="33"/>
      <c r="J131" s="14"/>
      <c r="K131" s="14"/>
    </row>
    <row r="132" spans="1:11" s="139" customFormat="1" x14ac:dyDescent="0.3">
      <c r="A132" s="155" t="s">
        <v>817</v>
      </c>
      <c r="B132" s="46" t="s">
        <v>5401</v>
      </c>
      <c r="C132" s="222"/>
      <c r="D132" s="17" t="s">
        <v>5406</v>
      </c>
      <c r="E132" s="14"/>
      <c r="F132" s="32">
        <v>60</v>
      </c>
      <c r="G132" s="32"/>
      <c r="H132" s="33"/>
      <c r="I132" s="33"/>
      <c r="J132" s="14"/>
      <c r="K132" s="14"/>
    </row>
    <row r="133" spans="1:11" s="139" customFormat="1" x14ac:dyDescent="0.3">
      <c r="A133" s="155" t="s">
        <v>645</v>
      </c>
      <c r="B133" s="46" t="s">
        <v>5402</v>
      </c>
      <c r="C133" s="222"/>
      <c r="D133" s="17" t="s">
        <v>3181</v>
      </c>
      <c r="E133" s="14"/>
      <c r="F133" s="32">
        <v>20</v>
      </c>
      <c r="G133" s="32"/>
      <c r="H133" s="33"/>
      <c r="I133" s="33"/>
      <c r="J133" s="14"/>
      <c r="K133" s="14"/>
    </row>
    <row r="134" spans="1:11" s="139" customFormat="1" x14ac:dyDescent="0.3">
      <c r="A134" s="155" t="s">
        <v>711</v>
      </c>
      <c r="B134" s="46" t="s">
        <v>5403</v>
      </c>
      <c r="C134" s="222"/>
      <c r="D134" s="17" t="s">
        <v>5407</v>
      </c>
      <c r="E134" s="14"/>
      <c r="F134" s="32">
        <v>120</v>
      </c>
      <c r="G134" s="32"/>
      <c r="H134" s="33"/>
      <c r="I134" s="33"/>
      <c r="J134" s="14"/>
      <c r="K134" s="14"/>
    </row>
    <row r="135" spans="1:11" s="139" customFormat="1" x14ac:dyDescent="0.3">
      <c r="A135" s="155" t="s">
        <v>5414</v>
      </c>
      <c r="B135" s="46" t="s">
        <v>5404</v>
      </c>
      <c r="C135" s="222"/>
      <c r="D135" s="17" t="s">
        <v>5408</v>
      </c>
      <c r="E135" s="14"/>
      <c r="F135" s="32">
        <v>20</v>
      </c>
      <c r="G135" s="32"/>
      <c r="H135" s="33"/>
      <c r="I135" s="33"/>
      <c r="J135" s="14"/>
      <c r="K135" s="14"/>
    </row>
    <row r="136" spans="1:11" s="139" customFormat="1" x14ac:dyDescent="0.3">
      <c r="A136" s="155" t="s">
        <v>2319</v>
      </c>
      <c r="B136" s="46" t="s">
        <v>5405</v>
      </c>
      <c r="C136" s="222"/>
      <c r="D136" s="17" t="s">
        <v>5437</v>
      </c>
      <c r="E136" s="14"/>
      <c r="F136" s="32">
        <v>240</v>
      </c>
      <c r="G136" s="32"/>
      <c r="H136" s="33"/>
      <c r="I136" s="33"/>
      <c r="J136" s="14"/>
      <c r="K136" s="14"/>
    </row>
    <row r="137" spans="1:11" s="139" customFormat="1" x14ac:dyDescent="0.3">
      <c r="A137" s="155" t="s">
        <v>2313</v>
      </c>
      <c r="B137" s="46" t="s">
        <v>5409</v>
      </c>
      <c r="C137" s="222"/>
      <c r="D137" s="17" t="s">
        <v>5410</v>
      </c>
      <c r="E137" s="14"/>
      <c r="F137" s="32">
        <v>240</v>
      </c>
      <c r="G137" s="32"/>
      <c r="H137" s="33"/>
      <c r="I137" s="33"/>
      <c r="J137" s="14"/>
      <c r="K137" s="14"/>
    </row>
    <row r="138" spans="1:11" s="139" customFormat="1" x14ac:dyDescent="0.3">
      <c r="A138" s="155"/>
      <c r="B138" s="46" t="s">
        <v>5424</v>
      </c>
      <c r="C138" s="222"/>
      <c r="D138" s="17" t="s">
        <v>5425</v>
      </c>
      <c r="E138" s="14" t="s">
        <v>348</v>
      </c>
      <c r="F138" s="32">
        <v>240</v>
      </c>
      <c r="G138" s="32"/>
      <c r="H138" s="33"/>
      <c r="I138" s="33"/>
      <c r="J138" s="14"/>
      <c r="K138" s="14"/>
    </row>
    <row r="139" spans="1:11" s="139" customFormat="1" x14ac:dyDescent="0.3">
      <c r="A139" s="155" t="s">
        <v>490</v>
      </c>
      <c r="B139" s="46" t="s">
        <v>5411</v>
      </c>
      <c r="C139" s="222"/>
      <c r="D139" s="17" t="s">
        <v>169</v>
      </c>
      <c r="E139" s="14"/>
      <c r="F139" s="32"/>
      <c r="G139" s="32">
        <v>500</v>
      </c>
      <c r="H139" s="33"/>
      <c r="I139" s="33"/>
      <c r="J139" s="14"/>
      <c r="K139" s="14"/>
    </row>
    <row r="140" spans="1:11" s="139" customFormat="1" x14ac:dyDescent="0.3">
      <c r="A140" s="8"/>
      <c r="B140" s="46" t="s">
        <v>5412</v>
      </c>
      <c r="C140" s="222"/>
      <c r="D140" s="17" t="s">
        <v>5413</v>
      </c>
      <c r="E140" s="14"/>
      <c r="F140" s="32"/>
      <c r="G140" s="32">
        <v>100</v>
      </c>
      <c r="H140" s="33"/>
      <c r="I140" s="33"/>
      <c r="J140" s="14"/>
      <c r="K140" s="14"/>
    </row>
    <row r="141" spans="1:11" s="139" customFormat="1" x14ac:dyDescent="0.3">
      <c r="A141" s="155" t="s">
        <v>1020</v>
      </c>
      <c r="B141" s="46" t="s">
        <v>5433</v>
      </c>
      <c r="C141" s="222"/>
      <c r="D141" s="197" t="s">
        <v>5435</v>
      </c>
      <c r="E141" s="14"/>
      <c r="F141" s="32"/>
      <c r="G141" s="32">
        <v>400</v>
      </c>
      <c r="H141" s="33"/>
      <c r="I141" s="33"/>
      <c r="J141" s="14"/>
      <c r="K141" s="14"/>
    </row>
    <row r="142" spans="1:11" s="139" customFormat="1" x14ac:dyDescent="0.3">
      <c r="A142" s="155" t="s">
        <v>1020</v>
      </c>
      <c r="B142" s="46" t="s">
        <v>5434</v>
      </c>
      <c r="C142" s="46"/>
      <c r="D142" s="222" t="s">
        <v>5436</v>
      </c>
      <c r="E142" s="14"/>
      <c r="F142" s="32">
        <v>240</v>
      </c>
      <c r="G142" s="32"/>
      <c r="H142" s="33"/>
      <c r="I142" s="33"/>
      <c r="J142" s="14"/>
      <c r="K142" s="14"/>
    </row>
    <row r="143" spans="1:11" s="139" customFormat="1" x14ac:dyDescent="0.3">
      <c r="A143" s="379"/>
      <c r="B143" s="46"/>
      <c r="C143" s="222"/>
      <c r="D143" s="17"/>
      <c r="E143" s="14"/>
      <c r="F143" s="32"/>
      <c r="G143" s="32"/>
      <c r="H143" s="33"/>
      <c r="I143" s="33"/>
      <c r="J143" s="14"/>
      <c r="K143" s="14"/>
    </row>
    <row r="144" spans="1:11" s="139" customFormat="1" x14ac:dyDescent="0.3">
      <c r="A144" s="8"/>
      <c r="B144" s="46"/>
      <c r="C144" s="222">
        <v>42459</v>
      </c>
      <c r="D144" s="113" t="s">
        <v>246</v>
      </c>
      <c r="E144" s="14">
        <v>595</v>
      </c>
      <c r="F144" s="32"/>
      <c r="G144" s="32"/>
      <c r="H144" s="33"/>
      <c r="I144" s="33"/>
      <c r="J144" s="14"/>
      <c r="K144" s="14"/>
    </row>
    <row r="145" spans="1:11" s="139" customFormat="1" x14ac:dyDescent="0.3">
      <c r="A145" s="8"/>
      <c r="B145" s="46" t="s">
        <v>5200</v>
      </c>
      <c r="C145" s="222"/>
      <c r="D145" s="355" t="s">
        <v>5199</v>
      </c>
      <c r="E145" s="14" t="s">
        <v>5277</v>
      </c>
      <c r="F145" s="32">
        <v>20</v>
      </c>
      <c r="G145" s="32"/>
      <c r="H145" s="33"/>
      <c r="I145" s="33"/>
      <c r="J145" s="14"/>
      <c r="K145" s="14"/>
    </row>
    <row r="146" spans="1:11" s="139" customFormat="1" x14ac:dyDescent="0.3">
      <c r="A146" s="8"/>
      <c r="B146" s="46" t="s">
        <v>5201</v>
      </c>
      <c r="C146" s="222"/>
      <c r="D146" s="355" t="s">
        <v>5202</v>
      </c>
      <c r="E146" s="14" t="s">
        <v>5277</v>
      </c>
      <c r="F146" s="32">
        <v>30</v>
      </c>
      <c r="G146" s="32"/>
      <c r="H146" s="33"/>
      <c r="I146" s="33"/>
      <c r="J146" s="14"/>
      <c r="K146" s="14"/>
    </row>
    <row r="147" spans="1:11" s="139" customFormat="1" x14ac:dyDescent="0.3">
      <c r="A147" s="8"/>
      <c r="B147" s="46" t="s">
        <v>5203</v>
      </c>
      <c r="C147" s="222"/>
      <c r="D147" s="357" t="s">
        <v>5207</v>
      </c>
      <c r="E147" s="14" t="s">
        <v>5277</v>
      </c>
      <c r="F147" s="32">
        <v>10</v>
      </c>
      <c r="G147" s="32"/>
      <c r="H147" s="33"/>
      <c r="I147" s="33"/>
      <c r="J147" s="14"/>
      <c r="K147" s="14"/>
    </row>
    <row r="148" spans="1:11" s="139" customFormat="1" x14ac:dyDescent="0.3">
      <c r="A148" s="8"/>
      <c r="B148" s="46" t="s">
        <v>5204</v>
      </c>
      <c r="C148" s="222"/>
      <c r="D148" s="357" t="s">
        <v>5208</v>
      </c>
      <c r="E148" s="14" t="s">
        <v>5277</v>
      </c>
      <c r="F148" s="32">
        <v>10</v>
      </c>
      <c r="G148" s="32"/>
      <c r="H148" s="33"/>
      <c r="I148" s="33"/>
      <c r="J148" s="14"/>
      <c r="K148" s="14"/>
    </row>
    <row r="149" spans="1:11" s="139" customFormat="1" x14ac:dyDescent="0.3">
      <c r="A149" s="8"/>
      <c r="B149" s="46" t="s">
        <v>5205</v>
      </c>
      <c r="C149" s="222"/>
      <c r="D149" s="357" t="s">
        <v>5209</v>
      </c>
      <c r="E149" s="14" t="s">
        <v>5277</v>
      </c>
      <c r="F149" s="32">
        <v>5</v>
      </c>
      <c r="G149" s="32"/>
      <c r="H149" s="33"/>
      <c r="I149" s="33"/>
      <c r="J149" s="14"/>
      <c r="K149" s="14"/>
    </row>
    <row r="150" spans="1:11" s="139" customFormat="1" x14ac:dyDescent="0.3">
      <c r="A150" s="155" t="s">
        <v>1530</v>
      </c>
      <c r="B150" s="46" t="s">
        <v>5197</v>
      </c>
      <c r="C150" s="222"/>
      <c r="D150" s="355" t="s">
        <v>5198</v>
      </c>
      <c r="E150" s="14" t="s">
        <v>5277</v>
      </c>
      <c r="F150" s="32">
        <v>240</v>
      </c>
      <c r="G150" s="32"/>
      <c r="H150" s="33"/>
      <c r="I150" s="33"/>
      <c r="J150" s="14"/>
      <c r="K150" s="14"/>
    </row>
    <row r="151" spans="1:11" s="139" customFormat="1" x14ac:dyDescent="0.3">
      <c r="A151" s="155" t="s">
        <v>1383</v>
      </c>
      <c r="B151" s="46" t="s">
        <v>5276</v>
      </c>
      <c r="C151" s="222"/>
      <c r="D151" s="355" t="s">
        <v>1382</v>
      </c>
      <c r="E151" s="14" t="s">
        <v>348</v>
      </c>
      <c r="F151" s="32">
        <v>240</v>
      </c>
      <c r="G151" s="32"/>
      <c r="H151" s="33"/>
      <c r="I151" s="33"/>
      <c r="J151" s="14"/>
      <c r="K151" s="14"/>
    </row>
    <row r="152" spans="1:11" s="139" customFormat="1" x14ac:dyDescent="0.3">
      <c r="A152" s="8"/>
      <c r="B152" s="46" t="s">
        <v>5272</v>
      </c>
      <c r="C152" s="222"/>
      <c r="D152" s="355" t="s">
        <v>5274</v>
      </c>
      <c r="E152" s="14" t="s">
        <v>348</v>
      </c>
      <c r="F152" s="32">
        <v>20</v>
      </c>
      <c r="G152" s="32"/>
      <c r="H152" s="33"/>
      <c r="I152" s="33"/>
      <c r="J152" s="14"/>
      <c r="K152" s="14"/>
    </row>
    <row r="153" spans="1:11" s="139" customFormat="1" x14ac:dyDescent="0.3">
      <c r="A153" s="8"/>
      <c r="B153" s="46" t="s">
        <v>5273</v>
      </c>
      <c r="C153" s="222"/>
      <c r="D153" s="355" t="s">
        <v>5275</v>
      </c>
      <c r="E153" s="14" t="s">
        <v>348</v>
      </c>
      <c r="F153" s="32">
        <v>20</v>
      </c>
      <c r="G153" s="32"/>
      <c r="H153" s="33"/>
      <c r="I153" s="33"/>
      <c r="J153" s="14"/>
      <c r="K153" s="14"/>
    </row>
    <row r="154" spans="1:11" s="139" customFormat="1" x14ac:dyDescent="0.3">
      <c r="A154" s="8"/>
      <c r="B154" s="46"/>
      <c r="C154" s="222"/>
      <c r="D154" s="17"/>
      <c r="E154" s="14"/>
      <c r="I154" s="33"/>
      <c r="J154" s="14"/>
      <c r="K154" s="14"/>
    </row>
    <row r="155" spans="1:11" s="139" customFormat="1" x14ac:dyDescent="0.3">
      <c r="A155" s="8"/>
      <c r="B155" s="46"/>
      <c r="C155" s="222">
        <v>42425</v>
      </c>
      <c r="D155" s="113" t="s">
        <v>246</v>
      </c>
      <c r="E155" s="14">
        <v>1460</v>
      </c>
      <c r="F155" s="32"/>
      <c r="G155" s="32"/>
      <c r="H155" s="33"/>
      <c r="I155" s="33"/>
      <c r="J155" s="14"/>
      <c r="K155" s="14"/>
    </row>
    <row r="156" spans="1:11" s="139" customFormat="1" x14ac:dyDescent="0.3">
      <c r="A156" s="171" t="s">
        <v>2463</v>
      </c>
      <c r="B156" s="46" t="s">
        <v>5175</v>
      </c>
      <c r="C156" s="222"/>
      <c r="D156" s="17" t="s">
        <v>5177</v>
      </c>
      <c r="E156" s="14"/>
      <c r="F156" s="32">
        <v>100</v>
      </c>
      <c r="G156" s="32"/>
      <c r="H156" s="33"/>
      <c r="I156" s="33"/>
      <c r="J156" s="14"/>
      <c r="K156" s="14"/>
    </row>
    <row r="157" spans="1:11" s="139" customFormat="1" x14ac:dyDescent="0.3">
      <c r="A157" s="160" t="s">
        <v>1796</v>
      </c>
      <c r="B157" s="46" t="s">
        <v>5176</v>
      </c>
      <c r="C157" s="222"/>
      <c r="D157" s="17" t="s">
        <v>5178</v>
      </c>
      <c r="E157" s="14"/>
      <c r="F157" s="32">
        <v>40</v>
      </c>
      <c r="G157" s="32"/>
      <c r="H157" s="33"/>
      <c r="I157" s="33"/>
      <c r="J157" s="14"/>
      <c r="K157" s="14"/>
    </row>
    <row r="158" spans="1:11" s="139" customFormat="1" x14ac:dyDescent="0.3">
      <c r="A158" s="155" t="s">
        <v>555</v>
      </c>
      <c r="B158" s="46" t="s">
        <v>5179</v>
      </c>
      <c r="C158" s="222"/>
      <c r="D158" s="17" t="s">
        <v>5180</v>
      </c>
      <c r="E158" s="14"/>
      <c r="F158" s="32">
        <v>120</v>
      </c>
      <c r="G158" s="32"/>
      <c r="H158" s="33"/>
      <c r="I158" s="33"/>
      <c r="J158" s="14"/>
      <c r="K158" s="14"/>
    </row>
    <row r="159" spans="1:11" s="139" customFormat="1" x14ac:dyDescent="0.3">
      <c r="A159" s="155" t="s">
        <v>922</v>
      </c>
      <c r="B159" s="46" t="s">
        <v>5181</v>
      </c>
      <c r="C159" s="222"/>
      <c r="D159" s="17" t="s">
        <v>5194</v>
      </c>
      <c r="E159" s="14"/>
      <c r="F159" s="32">
        <v>120</v>
      </c>
      <c r="G159" s="32"/>
      <c r="H159" s="33"/>
      <c r="I159" s="33"/>
      <c r="J159" s="14"/>
      <c r="K159" s="14"/>
    </row>
    <row r="160" spans="1:11" s="139" customFormat="1" x14ac:dyDescent="0.3">
      <c r="A160" s="155" t="s">
        <v>1153</v>
      </c>
      <c r="B160" s="46" t="s">
        <v>5182</v>
      </c>
      <c r="C160" s="222"/>
      <c r="D160" s="17" t="s">
        <v>5188</v>
      </c>
      <c r="E160" s="14"/>
      <c r="F160" s="32">
        <v>120</v>
      </c>
      <c r="G160" s="32"/>
      <c r="H160" s="33"/>
      <c r="I160" s="33"/>
      <c r="J160" s="14"/>
      <c r="K160" s="14"/>
    </row>
    <row r="161" spans="1:11" s="139" customFormat="1" x14ac:dyDescent="0.3">
      <c r="A161" s="155" t="s">
        <v>2241</v>
      </c>
      <c r="B161" s="46" t="s">
        <v>5183</v>
      </c>
      <c r="C161" s="222"/>
      <c r="D161" s="17" t="s">
        <v>5195</v>
      </c>
      <c r="E161" s="14"/>
      <c r="F161" s="32">
        <v>240</v>
      </c>
      <c r="G161" s="32"/>
      <c r="H161" s="33"/>
      <c r="I161" s="33"/>
      <c r="J161" s="14"/>
      <c r="K161" s="14"/>
    </row>
    <row r="162" spans="1:11" s="139" customFormat="1" x14ac:dyDescent="0.3">
      <c r="A162" s="8"/>
      <c r="B162" s="46" t="s">
        <v>5184</v>
      </c>
      <c r="C162" s="222"/>
      <c r="D162" s="356" t="s">
        <v>5189</v>
      </c>
      <c r="E162" s="14"/>
      <c r="F162" s="32">
        <v>20</v>
      </c>
      <c r="G162" s="32"/>
      <c r="H162" s="33"/>
      <c r="I162" s="33"/>
      <c r="J162" s="14"/>
      <c r="K162" s="14"/>
    </row>
    <row r="163" spans="1:11" s="139" customFormat="1" x14ac:dyDescent="0.3">
      <c r="A163" s="155" t="s">
        <v>1169</v>
      </c>
      <c r="B163" s="46" t="s">
        <v>5185</v>
      </c>
      <c r="C163" s="222"/>
      <c r="D163" s="17" t="s">
        <v>5190</v>
      </c>
      <c r="E163" s="14"/>
      <c r="F163" s="32">
        <v>100</v>
      </c>
      <c r="G163" s="32"/>
      <c r="H163" s="33"/>
      <c r="I163" s="33"/>
      <c r="J163" s="14"/>
      <c r="K163" s="14"/>
    </row>
    <row r="164" spans="1:11" s="139" customFormat="1" x14ac:dyDescent="0.3">
      <c r="A164" s="155" t="s">
        <v>2266</v>
      </c>
      <c r="B164" s="46" t="s">
        <v>5186</v>
      </c>
      <c r="C164" s="222"/>
      <c r="D164" s="17" t="s">
        <v>5191</v>
      </c>
      <c r="E164" s="14"/>
      <c r="F164" s="32">
        <v>60</v>
      </c>
      <c r="G164" s="32"/>
      <c r="H164" s="33"/>
      <c r="I164" s="33"/>
      <c r="J164" s="14"/>
      <c r="K164" s="14"/>
    </row>
    <row r="165" spans="1:11" s="139" customFormat="1" x14ac:dyDescent="0.3">
      <c r="A165" s="155" t="s">
        <v>1328</v>
      </c>
      <c r="B165" s="46" t="s">
        <v>5187</v>
      </c>
      <c r="C165" s="222"/>
      <c r="D165" s="17" t="s">
        <v>5196</v>
      </c>
      <c r="E165" s="14"/>
      <c r="F165" s="32">
        <v>240</v>
      </c>
      <c r="G165" s="32"/>
      <c r="H165" s="33"/>
      <c r="I165" s="33"/>
      <c r="J165" s="14"/>
      <c r="K165" s="14"/>
    </row>
    <row r="166" spans="1:11" s="139" customFormat="1" x14ac:dyDescent="0.3">
      <c r="A166" s="155" t="s">
        <v>808</v>
      </c>
      <c r="B166" s="46" t="s">
        <v>5192</v>
      </c>
      <c r="C166" s="222"/>
      <c r="D166" s="17" t="s">
        <v>5193</v>
      </c>
      <c r="E166" s="14"/>
      <c r="G166" s="32">
        <v>300</v>
      </c>
      <c r="H166" s="33"/>
      <c r="I166" s="33"/>
      <c r="J166" s="14"/>
      <c r="K166" s="14"/>
    </row>
    <row r="167" spans="1:11" s="139" customFormat="1" x14ac:dyDescent="0.3">
      <c r="A167" s="8"/>
      <c r="B167" s="46"/>
      <c r="C167" s="222"/>
      <c r="D167" s="17"/>
      <c r="E167" s="14"/>
      <c r="F167" s="32"/>
      <c r="G167" s="32"/>
      <c r="H167" s="33"/>
      <c r="I167" s="33"/>
      <c r="J167" s="14"/>
      <c r="K167" s="14"/>
    </row>
    <row r="168" spans="1:11" s="139" customFormat="1" x14ac:dyDescent="0.3">
      <c r="A168" s="8"/>
      <c r="B168" s="46"/>
      <c r="C168" s="222"/>
      <c r="D168" s="17"/>
      <c r="E168" s="14"/>
      <c r="F168" s="32"/>
      <c r="G168" s="32"/>
      <c r="H168" s="33"/>
      <c r="I168" s="33"/>
      <c r="J168" s="14"/>
      <c r="K168" s="14"/>
    </row>
    <row r="169" spans="1:11" s="139" customFormat="1" x14ac:dyDescent="0.3">
      <c r="A169" s="8"/>
      <c r="B169" s="46"/>
      <c r="C169" s="222">
        <v>42408</v>
      </c>
      <c r="D169" s="113" t="s">
        <v>246</v>
      </c>
      <c r="E169" s="14">
        <v>1620</v>
      </c>
      <c r="F169" s="32"/>
      <c r="G169" s="32"/>
      <c r="H169" s="33"/>
      <c r="I169" s="33"/>
      <c r="J169" s="14"/>
      <c r="K169" s="14"/>
    </row>
    <row r="170" spans="1:11" s="139" customFormat="1" x14ac:dyDescent="0.3">
      <c r="A170" s="8"/>
      <c r="B170" s="46" t="s">
        <v>5159</v>
      </c>
      <c r="C170" s="222"/>
      <c r="D170" s="17" t="s">
        <v>5160</v>
      </c>
      <c r="E170" s="14"/>
      <c r="F170" s="32"/>
      <c r="G170" s="32">
        <v>250</v>
      </c>
      <c r="H170" s="33"/>
      <c r="I170" s="33"/>
      <c r="J170" s="14"/>
      <c r="K170" s="14"/>
    </row>
    <row r="171" spans="1:11" s="139" customFormat="1" x14ac:dyDescent="0.3">
      <c r="A171" s="8" t="s">
        <v>1458</v>
      </c>
      <c r="B171" s="46" t="s">
        <v>5161</v>
      </c>
      <c r="C171" s="222"/>
      <c r="D171" s="17" t="s">
        <v>3280</v>
      </c>
      <c r="E171" s="14"/>
      <c r="F171" s="32">
        <v>120</v>
      </c>
      <c r="G171" s="32"/>
      <c r="H171" s="33"/>
      <c r="I171" s="33"/>
      <c r="J171" s="14"/>
      <c r="K171" s="14"/>
    </row>
    <row r="172" spans="1:11" s="139" customFormat="1" x14ac:dyDescent="0.3">
      <c r="A172" s="8" t="s">
        <v>1979</v>
      </c>
      <c r="B172" s="46" t="s">
        <v>5162</v>
      </c>
      <c r="C172" s="222"/>
      <c r="D172" s="17" t="s">
        <v>5165</v>
      </c>
      <c r="E172" s="14"/>
      <c r="F172" s="32">
        <v>100</v>
      </c>
      <c r="G172" s="32"/>
      <c r="H172" s="33"/>
      <c r="I172" s="33"/>
      <c r="J172" s="14"/>
      <c r="K172" s="14"/>
    </row>
    <row r="173" spans="1:11" s="139" customFormat="1" x14ac:dyDescent="0.3">
      <c r="A173" s="8" t="s">
        <v>93</v>
      </c>
      <c r="B173" s="46" t="s">
        <v>5163</v>
      </c>
      <c r="C173" s="222"/>
      <c r="D173" s="17" t="s">
        <v>214</v>
      </c>
      <c r="E173" s="14"/>
      <c r="F173" s="32">
        <v>20</v>
      </c>
      <c r="G173" s="32"/>
      <c r="H173" s="33"/>
      <c r="I173" s="33"/>
      <c r="J173" s="14"/>
      <c r="K173" s="14"/>
    </row>
    <row r="174" spans="1:11" s="139" customFormat="1" x14ac:dyDescent="0.3">
      <c r="A174" s="8" t="s">
        <v>2052</v>
      </c>
      <c r="B174" s="46" t="s">
        <v>5164</v>
      </c>
      <c r="C174" s="222"/>
      <c r="D174" s="17" t="s">
        <v>5166</v>
      </c>
      <c r="E174" s="14"/>
      <c r="F174" s="32">
        <v>20</v>
      </c>
      <c r="G174" s="32"/>
      <c r="H174" s="33"/>
      <c r="I174" s="33"/>
      <c r="J174" s="14"/>
      <c r="K174" s="14"/>
    </row>
    <row r="175" spans="1:11" s="139" customFormat="1" x14ac:dyDescent="0.3">
      <c r="A175" s="8" t="s">
        <v>1539</v>
      </c>
      <c r="B175" s="46" t="s">
        <v>5167</v>
      </c>
      <c r="C175" s="222"/>
      <c r="D175" s="17" t="s">
        <v>5172</v>
      </c>
      <c r="E175" s="14"/>
      <c r="F175" s="32">
        <v>160</v>
      </c>
      <c r="G175" s="32"/>
      <c r="H175" s="33"/>
      <c r="I175" s="33"/>
      <c r="J175" s="14"/>
      <c r="K175" s="14"/>
    </row>
    <row r="176" spans="1:11" s="139" customFormat="1" x14ac:dyDescent="0.3">
      <c r="A176" s="8" t="s">
        <v>373</v>
      </c>
      <c r="B176" s="46" t="s">
        <v>5168</v>
      </c>
      <c r="C176" s="222"/>
      <c r="D176" s="17" t="s">
        <v>5173</v>
      </c>
      <c r="E176" s="14"/>
      <c r="F176" s="32"/>
      <c r="G176" s="32">
        <v>100</v>
      </c>
      <c r="H176" s="33"/>
      <c r="I176" s="33"/>
      <c r="J176" s="14"/>
      <c r="K176" s="14"/>
    </row>
    <row r="177" spans="1:11" s="139" customFormat="1" x14ac:dyDescent="0.3">
      <c r="A177" s="8"/>
      <c r="B177" s="46" t="s">
        <v>5169</v>
      </c>
      <c r="C177" s="222"/>
      <c r="D177" s="17" t="s">
        <v>2552</v>
      </c>
      <c r="E177" s="14"/>
      <c r="F177" s="32"/>
      <c r="G177" s="32">
        <v>50</v>
      </c>
      <c r="H177" s="33"/>
      <c r="I177" s="33"/>
      <c r="J177" s="14"/>
      <c r="K177" s="14"/>
    </row>
    <row r="178" spans="1:11" s="139" customFormat="1" x14ac:dyDescent="0.3">
      <c r="A178" s="8"/>
      <c r="B178" s="46" t="s">
        <v>5170</v>
      </c>
      <c r="C178" s="222"/>
      <c r="D178" s="17" t="s">
        <v>5174</v>
      </c>
      <c r="E178" s="14"/>
      <c r="F178" s="32"/>
      <c r="G178" s="32">
        <v>500</v>
      </c>
      <c r="H178" s="33"/>
      <c r="I178" s="33"/>
      <c r="J178" s="14"/>
      <c r="K178" s="14"/>
    </row>
    <row r="179" spans="1:11" s="139" customFormat="1" x14ac:dyDescent="0.3">
      <c r="A179" s="8" t="s">
        <v>1979</v>
      </c>
      <c r="B179" s="46" t="s">
        <v>5171</v>
      </c>
      <c r="C179" s="222"/>
      <c r="D179" s="17" t="s">
        <v>5165</v>
      </c>
      <c r="E179" s="14"/>
      <c r="F179" s="32"/>
      <c r="G179" s="32">
        <v>300</v>
      </c>
      <c r="H179" s="33"/>
      <c r="I179" s="33"/>
      <c r="J179" s="14"/>
      <c r="K179" s="14"/>
    </row>
    <row r="180" spans="1:11" s="139" customFormat="1" x14ac:dyDescent="0.3">
      <c r="A180" s="8"/>
      <c r="B180" s="46"/>
      <c r="C180" s="222"/>
      <c r="D180" s="17"/>
      <c r="E180" s="14"/>
      <c r="F180" s="32"/>
      <c r="G180" s="32"/>
      <c r="H180" s="33"/>
      <c r="I180" s="33"/>
      <c r="J180" s="14"/>
      <c r="K180" s="14"/>
    </row>
    <row r="181" spans="1:11" s="139" customFormat="1" x14ac:dyDescent="0.3">
      <c r="A181" s="8"/>
      <c r="B181" s="46"/>
      <c r="C181" s="222">
        <v>42391</v>
      </c>
      <c r="D181" s="113" t="s">
        <v>246</v>
      </c>
      <c r="E181" s="14">
        <v>480</v>
      </c>
      <c r="F181" s="32"/>
      <c r="G181" s="32"/>
      <c r="H181" s="33"/>
      <c r="I181" s="33"/>
      <c r="J181" s="14"/>
      <c r="K181" s="14"/>
    </row>
    <row r="182" spans="1:11" s="139" customFormat="1" x14ac:dyDescent="0.3">
      <c r="A182" s="155" t="s">
        <v>2071</v>
      </c>
      <c r="B182" s="46" t="s">
        <v>5115</v>
      </c>
      <c r="C182" s="222"/>
      <c r="D182" s="17" t="s">
        <v>5116</v>
      </c>
      <c r="E182" s="14"/>
      <c r="F182" s="32">
        <v>200</v>
      </c>
      <c r="G182" s="32"/>
      <c r="H182" s="33"/>
      <c r="I182" s="33"/>
      <c r="J182" s="14"/>
      <c r="K182" s="14"/>
    </row>
    <row r="183" spans="1:11" x14ac:dyDescent="0.3">
      <c r="A183" s="171" t="s">
        <v>360</v>
      </c>
      <c r="B183" s="46" t="s">
        <v>5117</v>
      </c>
      <c r="D183" s="17" t="s">
        <v>5118</v>
      </c>
      <c r="E183" s="14"/>
      <c r="F183" s="32">
        <v>200</v>
      </c>
      <c r="G183" s="32"/>
      <c r="H183" s="33"/>
      <c r="I183" s="33"/>
      <c r="J183" s="14"/>
      <c r="K183" s="14"/>
    </row>
    <row r="184" spans="1:11" x14ac:dyDescent="0.3">
      <c r="A184" s="8"/>
      <c r="B184" s="46" t="s">
        <v>5119</v>
      </c>
      <c r="D184" s="17" t="s">
        <v>5120</v>
      </c>
      <c r="E184" s="14"/>
      <c r="F184" s="32"/>
      <c r="G184" s="32">
        <v>80</v>
      </c>
      <c r="H184" s="33"/>
      <c r="I184" s="33"/>
      <c r="J184" s="14"/>
      <c r="K184" s="14"/>
    </row>
    <row r="185" spans="1:11" x14ac:dyDescent="0.3">
      <c r="A185" s="8"/>
      <c r="B185" s="46"/>
      <c r="D185" s="17"/>
      <c r="E185" s="14"/>
      <c r="F185" s="32"/>
      <c r="G185" s="32"/>
      <c r="H185" s="33"/>
      <c r="I185" s="33"/>
      <c r="J185" s="14"/>
      <c r="K185" s="14"/>
    </row>
    <row r="186" spans="1:11" s="139" customFormat="1" x14ac:dyDescent="0.3">
      <c r="A186" s="8"/>
      <c r="B186" s="46"/>
      <c r="C186" s="222">
        <v>42373</v>
      </c>
      <c r="D186" s="113" t="s">
        <v>246</v>
      </c>
      <c r="E186" s="14">
        <f>SUM(F187:G232)</f>
        <v>4400</v>
      </c>
      <c r="F186" s="32"/>
      <c r="G186" s="32"/>
      <c r="H186" s="33"/>
      <c r="I186" s="33"/>
      <c r="J186" s="14"/>
      <c r="K186" s="14"/>
    </row>
    <row r="187" spans="1:11" s="139" customFormat="1" x14ac:dyDescent="0.3">
      <c r="A187" s="8" t="s">
        <v>2301</v>
      </c>
      <c r="B187" s="222" t="s">
        <v>3210</v>
      </c>
      <c r="C187" s="222"/>
      <c r="D187" s="17" t="s">
        <v>3024</v>
      </c>
      <c r="E187" s="14"/>
      <c r="F187" s="32">
        <v>200</v>
      </c>
      <c r="G187" s="32"/>
      <c r="H187" s="33"/>
      <c r="I187" s="33"/>
      <c r="J187" s="14"/>
      <c r="K187" s="14"/>
    </row>
    <row r="188" spans="1:11" s="24" customFormat="1" x14ac:dyDescent="0.3">
      <c r="A188" s="155" t="s">
        <v>2224</v>
      </c>
      <c r="B188" s="222" t="s">
        <v>3180</v>
      </c>
      <c r="C188" s="222"/>
      <c r="D188" s="17" t="s">
        <v>3203</v>
      </c>
      <c r="E188" s="14"/>
      <c r="F188" s="32">
        <v>120</v>
      </c>
      <c r="G188" s="32"/>
      <c r="H188" s="33"/>
      <c r="I188" s="33"/>
      <c r="J188" s="14"/>
      <c r="K188" s="14"/>
    </row>
    <row r="189" spans="1:11" s="139" customFormat="1" x14ac:dyDescent="0.3">
      <c r="A189" s="155" t="s">
        <v>3092</v>
      </c>
      <c r="B189" s="222" t="s">
        <v>3211</v>
      </c>
      <c r="C189" s="222"/>
      <c r="D189" s="17" t="s">
        <v>3212</v>
      </c>
      <c r="E189" s="14"/>
      <c r="F189" s="32">
        <v>20</v>
      </c>
      <c r="G189" s="32"/>
      <c r="H189" s="33"/>
      <c r="I189" s="33"/>
      <c r="J189" s="14"/>
      <c r="K189" s="14"/>
    </row>
    <row r="190" spans="1:11" s="139" customFormat="1" x14ac:dyDescent="0.3">
      <c r="A190" s="155" t="s">
        <v>3086</v>
      </c>
      <c r="B190" s="222" t="s">
        <v>3213</v>
      </c>
      <c r="C190" s="222"/>
      <c r="D190" s="17" t="s">
        <v>3214</v>
      </c>
      <c r="E190" s="14"/>
      <c r="F190" s="32">
        <v>120</v>
      </c>
      <c r="G190" s="32"/>
      <c r="H190" s="33"/>
      <c r="I190" s="33"/>
      <c r="J190" s="14"/>
      <c r="K190" s="14"/>
    </row>
    <row r="191" spans="1:11" s="139" customFormat="1" x14ac:dyDescent="0.3">
      <c r="A191" s="155" t="s">
        <v>1395</v>
      </c>
      <c r="B191" s="222" t="s">
        <v>3215</v>
      </c>
      <c r="C191" s="222"/>
      <c r="D191" s="17" t="s">
        <v>3216</v>
      </c>
      <c r="E191" s="14"/>
      <c r="F191" s="32">
        <v>260</v>
      </c>
      <c r="G191" s="32"/>
      <c r="H191" s="33"/>
      <c r="I191" s="33"/>
      <c r="J191" s="14"/>
      <c r="K191" s="14"/>
    </row>
    <row r="192" spans="1:11" s="139" customFormat="1" x14ac:dyDescent="0.3">
      <c r="A192" s="155" t="s">
        <v>3272</v>
      </c>
      <c r="B192" s="222" t="s">
        <v>3217</v>
      </c>
      <c r="C192" s="222"/>
      <c r="D192" s="17" t="s">
        <v>3219</v>
      </c>
      <c r="E192" s="14"/>
      <c r="F192" s="32">
        <v>20</v>
      </c>
      <c r="G192" s="32"/>
      <c r="H192" s="33"/>
      <c r="I192" s="33"/>
      <c r="J192" s="14"/>
      <c r="K192" s="14"/>
    </row>
    <row r="193" spans="1:11" s="139" customFormat="1" x14ac:dyDescent="0.3">
      <c r="A193" s="155" t="s">
        <v>985</v>
      </c>
      <c r="B193" s="222" t="s">
        <v>3218</v>
      </c>
      <c r="C193" s="222"/>
      <c r="D193" s="17" t="s">
        <v>3220</v>
      </c>
      <c r="E193" s="14"/>
      <c r="F193" s="32">
        <v>240</v>
      </c>
      <c r="G193" s="32"/>
      <c r="H193" s="33"/>
      <c r="I193" s="33"/>
      <c r="J193" s="14"/>
      <c r="K193" s="14"/>
    </row>
    <row r="194" spans="1:11" s="139" customFormat="1" x14ac:dyDescent="0.3">
      <c r="A194" s="8" t="s">
        <v>3275</v>
      </c>
      <c r="B194" s="222" t="s">
        <v>3221</v>
      </c>
      <c r="C194" s="222"/>
      <c r="D194" s="17" t="s">
        <v>3222</v>
      </c>
      <c r="E194" s="14"/>
      <c r="F194" s="32">
        <v>20</v>
      </c>
      <c r="G194" s="32"/>
      <c r="H194" s="33"/>
      <c r="I194" s="33"/>
      <c r="J194" s="14"/>
      <c r="K194" s="14"/>
    </row>
    <row r="195" spans="1:11" s="24" customFormat="1" x14ac:dyDescent="0.3">
      <c r="A195" s="8"/>
      <c r="B195" s="222" t="s">
        <v>3192</v>
      </c>
      <c r="C195" s="222"/>
      <c r="D195" s="17" t="s">
        <v>3196</v>
      </c>
      <c r="E195" s="14"/>
      <c r="F195" s="32"/>
      <c r="G195" s="32">
        <v>50</v>
      </c>
      <c r="H195" s="33"/>
      <c r="I195" s="33"/>
      <c r="J195" s="14"/>
      <c r="K195" s="14"/>
    </row>
    <row r="196" spans="1:11" s="24" customFormat="1" x14ac:dyDescent="0.3">
      <c r="A196" s="155" t="s">
        <v>1020</v>
      </c>
      <c r="B196" s="222" t="s">
        <v>3193</v>
      </c>
      <c r="C196" s="222"/>
      <c r="D196" s="17" t="s">
        <v>3279</v>
      </c>
      <c r="E196" s="14"/>
      <c r="F196" s="32"/>
      <c r="G196" s="32">
        <v>400</v>
      </c>
      <c r="H196" s="33"/>
      <c r="I196" s="33"/>
      <c r="J196" s="14"/>
      <c r="K196" s="14"/>
    </row>
    <row r="197" spans="1:11" s="24" customFormat="1" x14ac:dyDescent="0.3">
      <c r="A197" s="8"/>
      <c r="B197" s="222" t="s">
        <v>3194</v>
      </c>
      <c r="C197" s="222"/>
      <c r="D197" s="17" t="s">
        <v>3197</v>
      </c>
      <c r="E197" s="14"/>
      <c r="F197" s="32"/>
      <c r="G197" s="32">
        <v>100</v>
      </c>
      <c r="H197" s="33"/>
      <c r="I197" s="33"/>
      <c r="J197" s="14"/>
      <c r="K197" s="14"/>
    </row>
    <row r="198" spans="1:11" s="24" customFormat="1" x14ac:dyDescent="0.3">
      <c r="A198" s="8"/>
      <c r="B198" s="222" t="s">
        <v>3198</v>
      </c>
      <c r="C198" s="222"/>
      <c r="D198" s="17" t="s">
        <v>3201</v>
      </c>
      <c r="E198" s="14"/>
      <c r="F198" s="32"/>
      <c r="G198" s="32">
        <v>100</v>
      </c>
      <c r="H198" s="33"/>
      <c r="I198" s="33"/>
      <c r="J198" s="14"/>
      <c r="K198" s="14"/>
    </row>
    <row r="199" spans="1:11" s="24" customFormat="1" x14ac:dyDescent="0.3">
      <c r="A199" s="8"/>
      <c r="B199" s="222" t="s">
        <v>3199</v>
      </c>
      <c r="C199" s="222"/>
      <c r="D199" s="17" t="s">
        <v>2552</v>
      </c>
      <c r="E199" s="14"/>
      <c r="F199" s="32"/>
      <c r="G199" s="32">
        <v>50</v>
      </c>
      <c r="H199" s="33"/>
      <c r="I199" s="33"/>
      <c r="J199" s="14"/>
      <c r="K199" s="14"/>
    </row>
    <row r="200" spans="1:11" s="24" customFormat="1" x14ac:dyDescent="0.3">
      <c r="A200" s="8"/>
      <c r="B200" s="222" t="s">
        <v>3200</v>
      </c>
      <c r="C200" s="222"/>
      <c r="D200" s="17" t="s">
        <v>3202</v>
      </c>
      <c r="E200" s="14"/>
      <c r="F200" s="32"/>
      <c r="G200" s="32">
        <v>50</v>
      </c>
      <c r="H200" s="33"/>
      <c r="I200" s="33"/>
      <c r="J200" s="14"/>
      <c r="K200" s="14"/>
    </row>
    <row r="201" spans="1:11" s="24" customFormat="1" x14ac:dyDescent="0.3">
      <c r="A201" s="8" t="s">
        <v>1931</v>
      </c>
      <c r="B201" s="222" t="s">
        <v>3008</v>
      </c>
      <c r="C201" s="222"/>
      <c r="D201" s="17" t="s">
        <v>3014</v>
      </c>
      <c r="E201" s="14"/>
      <c r="F201" s="32"/>
      <c r="G201" s="32">
        <v>50</v>
      </c>
      <c r="H201" s="33"/>
      <c r="I201" s="33"/>
      <c r="J201" s="14"/>
      <c r="K201" s="14"/>
    </row>
    <row r="202" spans="1:11" s="24" customFormat="1" x14ac:dyDescent="0.3">
      <c r="A202" s="8"/>
      <c r="B202" s="222" t="s">
        <v>3009</v>
      </c>
      <c r="C202" s="222"/>
      <c r="D202" s="17" t="s">
        <v>3015</v>
      </c>
      <c r="E202" s="14"/>
      <c r="F202" s="32"/>
      <c r="G202" s="32">
        <v>150</v>
      </c>
      <c r="H202" s="33"/>
      <c r="I202" s="33"/>
      <c r="J202" s="14"/>
      <c r="K202" s="14"/>
    </row>
    <row r="203" spans="1:11" s="24" customFormat="1" x14ac:dyDescent="0.3">
      <c r="A203" s="8"/>
      <c r="B203" s="222" t="s">
        <v>3010</v>
      </c>
      <c r="C203" s="222"/>
      <c r="D203" s="17" t="s">
        <v>3016</v>
      </c>
      <c r="E203" s="14"/>
      <c r="F203" s="32"/>
      <c r="G203" s="32">
        <v>150</v>
      </c>
      <c r="H203" s="33"/>
      <c r="I203" s="33"/>
      <c r="J203" s="14"/>
      <c r="K203" s="14"/>
    </row>
    <row r="204" spans="1:11" s="24" customFormat="1" x14ac:dyDescent="0.3">
      <c r="A204" s="155" t="s">
        <v>1868</v>
      </c>
      <c r="B204" s="222" t="s">
        <v>3011</v>
      </c>
      <c r="C204" s="222"/>
      <c r="D204" s="17" t="s">
        <v>3223</v>
      </c>
      <c r="E204" s="14"/>
      <c r="F204" s="32"/>
      <c r="G204" s="32">
        <v>100</v>
      </c>
      <c r="H204" s="33"/>
      <c r="I204" s="33"/>
      <c r="J204" s="14"/>
      <c r="K204" s="14"/>
    </row>
    <row r="205" spans="1:11" s="24" customFormat="1" x14ac:dyDescent="0.3">
      <c r="A205" s="8"/>
      <c r="B205" s="222" t="s">
        <v>3012</v>
      </c>
      <c r="C205" s="222"/>
      <c r="D205" s="17" t="s">
        <v>3025</v>
      </c>
      <c r="E205" s="14"/>
      <c r="F205" s="32"/>
      <c r="G205" s="32">
        <v>150</v>
      </c>
      <c r="H205" s="33"/>
      <c r="I205" s="33"/>
      <c r="J205" s="14"/>
      <c r="K205" s="14"/>
    </row>
    <row r="206" spans="1:11" s="24" customFormat="1" x14ac:dyDescent="0.3">
      <c r="A206" s="155" t="s">
        <v>3092</v>
      </c>
      <c r="B206" s="222" t="s">
        <v>3224</v>
      </c>
      <c r="C206" s="222"/>
      <c r="D206" s="17" t="s">
        <v>3229</v>
      </c>
      <c r="E206" s="14"/>
      <c r="F206" s="32"/>
      <c r="G206" s="32">
        <v>50</v>
      </c>
      <c r="H206" s="33"/>
      <c r="I206" s="33"/>
      <c r="J206" s="14"/>
      <c r="K206" s="14"/>
    </row>
    <row r="207" spans="1:11" s="24" customFormat="1" x14ac:dyDescent="0.3">
      <c r="A207" s="8"/>
      <c r="B207" s="222" t="s">
        <v>3225</v>
      </c>
      <c r="C207" s="222"/>
      <c r="D207" s="17" t="s">
        <v>3230</v>
      </c>
      <c r="E207" s="14"/>
      <c r="F207" s="32"/>
      <c r="G207" s="32">
        <v>100</v>
      </c>
      <c r="H207" s="33"/>
      <c r="I207" s="33"/>
      <c r="J207" s="14"/>
      <c r="K207" s="14"/>
    </row>
    <row r="208" spans="1:11" s="24" customFormat="1" x14ac:dyDescent="0.3">
      <c r="A208" s="8"/>
      <c r="B208" s="222" t="s">
        <v>3226</v>
      </c>
      <c r="C208" s="222"/>
      <c r="D208" s="17" t="s">
        <v>3231</v>
      </c>
      <c r="E208" s="14"/>
      <c r="F208" s="32"/>
      <c r="G208" s="32">
        <v>50</v>
      </c>
      <c r="H208" s="33"/>
      <c r="I208" s="33"/>
      <c r="J208" s="14"/>
      <c r="K208" s="14"/>
    </row>
    <row r="209" spans="1:11" s="24" customFormat="1" x14ac:dyDescent="0.3">
      <c r="A209" s="8"/>
      <c r="B209" s="222" t="s">
        <v>3227</v>
      </c>
      <c r="C209" s="222"/>
      <c r="D209" s="17" t="s">
        <v>3232</v>
      </c>
      <c r="E209" s="14"/>
      <c r="F209" s="32"/>
      <c r="G209" s="32">
        <v>50</v>
      </c>
      <c r="H209" s="33"/>
      <c r="I209" s="33"/>
      <c r="J209" s="14"/>
      <c r="K209" s="14"/>
    </row>
    <row r="210" spans="1:11" s="24" customFormat="1" x14ac:dyDescent="0.3">
      <c r="A210" s="8" t="s">
        <v>1458</v>
      </c>
      <c r="B210" s="222" t="s">
        <v>3228</v>
      </c>
      <c r="C210" s="222"/>
      <c r="D210" s="17" t="s">
        <v>3280</v>
      </c>
      <c r="E210" s="14"/>
      <c r="F210" s="32"/>
      <c r="G210" s="32">
        <v>100</v>
      </c>
      <c r="H210" s="33"/>
      <c r="I210" s="33"/>
      <c r="J210" s="14"/>
      <c r="K210" s="14"/>
    </row>
    <row r="211" spans="1:11" s="24" customFormat="1" x14ac:dyDescent="0.3">
      <c r="A211" s="155" t="s">
        <v>1546</v>
      </c>
      <c r="B211" s="222" t="s">
        <v>3233</v>
      </c>
      <c r="C211" s="222"/>
      <c r="D211" s="17" t="s">
        <v>3241</v>
      </c>
      <c r="E211" s="14"/>
      <c r="F211" s="32"/>
      <c r="G211" s="32">
        <v>50</v>
      </c>
      <c r="H211" s="33"/>
      <c r="I211" s="33"/>
      <c r="J211" s="14"/>
      <c r="K211" s="14"/>
    </row>
    <row r="212" spans="1:11" s="24" customFormat="1" x14ac:dyDescent="0.3">
      <c r="A212" s="8"/>
      <c r="B212" s="222" t="s">
        <v>3234</v>
      </c>
      <c r="C212" s="222"/>
      <c r="D212" s="17" t="s">
        <v>3242</v>
      </c>
      <c r="E212" s="14"/>
      <c r="F212" s="32"/>
      <c r="G212" s="32">
        <v>100</v>
      </c>
      <c r="H212" s="33"/>
      <c r="I212" s="33"/>
      <c r="J212" s="14"/>
      <c r="K212" s="14"/>
    </row>
    <row r="213" spans="1:11" s="24" customFormat="1" x14ac:dyDescent="0.3">
      <c r="A213" s="155" t="s">
        <v>1158</v>
      </c>
      <c r="B213" s="222" t="s">
        <v>3235</v>
      </c>
      <c r="C213" s="222"/>
      <c r="D213" s="17" t="s">
        <v>3243</v>
      </c>
      <c r="E213" s="14"/>
      <c r="F213" s="32"/>
      <c r="G213" s="32">
        <v>100</v>
      </c>
      <c r="H213" s="33"/>
      <c r="I213" s="33"/>
      <c r="J213" s="14"/>
      <c r="K213" s="14"/>
    </row>
    <row r="214" spans="1:11" s="24" customFormat="1" x14ac:dyDescent="0.3">
      <c r="A214" s="8"/>
      <c r="B214" s="222" t="s">
        <v>3236</v>
      </c>
      <c r="C214" s="222"/>
      <c r="D214" s="17" t="s">
        <v>3244</v>
      </c>
      <c r="E214" s="14"/>
      <c r="F214" s="32"/>
      <c r="G214" s="32">
        <v>50</v>
      </c>
      <c r="H214" s="33"/>
      <c r="I214" s="33"/>
      <c r="J214" s="14"/>
      <c r="K214" s="14"/>
    </row>
    <row r="215" spans="1:11" s="24" customFormat="1" x14ac:dyDescent="0.3">
      <c r="A215" s="155" t="s">
        <v>1038</v>
      </c>
      <c r="B215" s="222" t="s">
        <v>3237</v>
      </c>
      <c r="C215" s="222"/>
      <c r="D215" s="17" t="s">
        <v>3245</v>
      </c>
      <c r="E215" s="14"/>
      <c r="F215" s="32"/>
      <c r="G215" s="32">
        <v>100</v>
      </c>
      <c r="H215" s="33"/>
      <c r="I215" s="33"/>
      <c r="J215" s="14"/>
      <c r="K215" s="14"/>
    </row>
    <row r="216" spans="1:11" s="24" customFormat="1" x14ac:dyDescent="0.3">
      <c r="A216" s="155" t="s">
        <v>44</v>
      </c>
      <c r="B216" s="222" t="s">
        <v>3238</v>
      </c>
      <c r="C216" s="222"/>
      <c r="D216" s="17" t="s">
        <v>3281</v>
      </c>
      <c r="E216" s="14"/>
      <c r="F216" s="32"/>
      <c r="G216" s="32">
        <v>100</v>
      </c>
      <c r="H216" s="33"/>
      <c r="I216" s="33"/>
      <c r="J216" s="14"/>
      <c r="K216" s="14"/>
    </row>
    <row r="217" spans="1:11" s="24" customFormat="1" x14ac:dyDescent="0.3">
      <c r="A217" s="155" t="s">
        <v>2159</v>
      </c>
      <c r="B217" s="222" t="s">
        <v>3239</v>
      </c>
      <c r="C217" s="222"/>
      <c r="D217" s="17" t="s">
        <v>3282</v>
      </c>
      <c r="E217" s="14"/>
      <c r="F217" s="32"/>
      <c r="G217" s="32">
        <v>100</v>
      </c>
      <c r="H217" s="33"/>
      <c r="I217" s="33"/>
      <c r="J217" s="14"/>
      <c r="K217" s="14"/>
    </row>
    <row r="218" spans="1:11" s="24" customFormat="1" x14ac:dyDescent="0.3">
      <c r="A218" s="155" t="s">
        <v>61</v>
      </c>
      <c r="B218" s="222" t="s">
        <v>3240</v>
      </c>
      <c r="C218" s="222"/>
      <c r="D218" s="17" t="s">
        <v>3254</v>
      </c>
      <c r="E218" s="14"/>
      <c r="F218" s="32"/>
      <c r="G218" s="32">
        <v>50</v>
      </c>
      <c r="H218" s="33"/>
      <c r="I218" s="33"/>
      <c r="J218" s="14"/>
      <c r="K218" s="14"/>
    </row>
    <row r="219" spans="1:11" s="24" customFormat="1" x14ac:dyDescent="0.3">
      <c r="A219" s="155" t="s">
        <v>61</v>
      </c>
      <c r="B219" s="222" t="s">
        <v>3246</v>
      </c>
      <c r="C219" s="222"/>
      <c r="D219" s="17" t="s">
        <v>3254</v>
      </c>
      <c r="E219" s="14"/>
      <c r="F219" s="32"/>
      <c r="G219" s="32">
        <v>50</v>
      </c>
      <c r="H219" s="33"/>
      <c r="I219" s="33"/>
      <c r="J219" s="14"/>
      <c r="K219" s="14"/>
    </row>
    <row r="220" spans="1:11" s="24" customFormat="1" x14ac:dyDescent="0.3">
      <c r="A220" s="155" t="s">
        <v>1196</v>
      </c>
      <c r="B220" s="222" t="s">
        <v>3247</v>
      </c>
      <c r="C220" s="222"/>
      <c r="D220" s="17" t="s">
        <v>3255</v>
      </c>
      <c r="E220" s="14"/>
      <c r="F220" s="32"/>
      <c r="G220" s="32">
        <v>50</v>
      </c>
      <c r="H220" s="33"/>
      <c r="I220" s="33"/>
      <c r="J220" s="14"/>
      <c r="K220" s="14"/>
    </row>
    <row r="221" spans="1:11" s="24" customFormat="1" x14ac:dyDescent="0.3">
      <c r="A221" s="8"/>
      <c r="B221" s="222" t="s">
        <v>3248</v>
      </c>
      <c r="C221" s="222"/>
      <c r="D221" s="17" t="s">
        <v>3256</v>
      </c>
      <c r="E221" s="14"/>
      <c r="F221" s="32"/>
      <c r="G221" s="32">
        <v>100</v>
      </c>
      <c r="H221" s="33"/>
      <c r="I221" s="33"/>
      <c r="J221" s="14"/>
      <c r="K221" s="14"/>
    </row>
    <row r="222" spans="1:11" s="24" customFormat="1" x14ac:dyDescent="0.3">
      <c r="A222" s="8"/>
      <c r="B222" s="222" t="s">
        <v>3249</v>
      </c>
      <c r="C222" s="222"/>
      <c r="D222" s="17" t="s">
        <v>3257</v>
      </c>
      <c r="E222" s="14"/>
      <c r="F222" s="32"/>
      <c r="G222" s="32">
        <v>100</v>
      </c>
      <c r="H222" s="33"/>
      <c r="I222" s="33"/>
      <c r="J222" s="14"/>
      <c r="K222" s="14"/>
    </row>
    <row r="223" spans="1:11" s="24" customFormat="1" x14ac:dyDescent="0.3">
      <c r="A223" s="155" t="s">
        <v>42</v>
      </c>
      <c r="B223" s="222" t="s">
        <v>3250</v>
      </c>
      <c r="C223" s="222"/>
      <c r="D223" s="17" t="s">
        <v>3258</v>
      </c>
      <c r="E223" s="14"/>
      <c r="F223" s="32"/>
      <c r="G223" s="32">
        <v>50</v>
      </c>
      <c r="H223" s="33"/>
      <c r="I223" s="33"/>
      <c r="J223" s="14"/>
      <c r="K223" s="14"/>
    </row>
    <row r="224" spans="1:11" s="24" customFormat="1" x14ac:dyDescent="0.3">
      <c r="A224" s="155" t="s">
        <v>54</v>
      </c>
      <c r="B224" s="222" t="s">
        <v>3251</v>
      </c>
      <c r="C224" s="222"/>
      <c r="D224" s="17" t="s">
        <v>266</v>
      </c>
      <c r="E224" s="14"/>
      <c r="F224" s="32"/>
      <c r="G224" s="32">
        <v>100</v>
      </c>
      <c r="H224" s="33"/>
      <c r="I224" s="33"/>
      <c r="J224" s="14"/>
      <c r="K224" s="14"/>
    </row>
    <row r="225" spans="1:11" s="24" customFormat="1" x14ac:dyDescent="0.3">
      <c r="A225" s="171" t="s">
        <v>2437</v>
      </c>
      <c r="B225" s="222" t="s">
        <v>3252</v>
      </c>
      <c r="C225" s="222"/>
      <c r="D225" s="17" t="s">
        <v>3283</v>
      </c>
      <c r="E225" s="14"/>
      <c r="F225" s="32"/>
      <c r="G225" s="32">
        <v>50</v>
      </c>
      <c r="H225" s="33"/>
      <c r="I225" s="33"/>
      <c r="J225" s="14"/>
      <c r="K225" s="14"/>
    </row>
    <row r="226" spans="1:11" s="24" customFormat="1" x14ac:dyDescent="0.3">
      <c r="A226" s="155" t="s">
        <v>2670</v>
      </c>
      <c r="B226" s="222" t="s">
        <v>3253</v>
      </c>
      <c r="C226" s="222"/>
      <c r="D226" s="17" t="s">
        <v>3327</v>
      </c>
      <c r="E226" s="14"/>
      <c r="F226" s="32"/>
      <c r="G226" s="32">
        <v>100</v>
      </c>
      <c r="H226" s="33"/>
      <c r="I226" s="33"/>
      <c r="J226" s="14"/>
      <c r="K226" s="14"/>
    </row>
    <row r="227" spans="1:11" s="24" customFormat="1" x14ac:dyDescent="0.3">
      <c r="A227" s="155" t="s">
        <v>55</v>
      </c>
      <c r="B227" s="222" t="s">
        <v>3259</v>
      </c>
      <c r="C227" s="222"/>
      <c r="D227" s="17" t="s">
        <v>3261</v>
      </c>
      <c r="E227" s="14"/>
      <c r="F227" s="32"/>
      <c r="G227" s="32">
        <v>50</v>
      </c>
      <c r="H227" s="33"/>
      <c r="I227" s="33"/>
      <c r="J227" s="14"/>
      <c r="K227" s="14"/>
    </row>
    <row r="228" spans="1:11" s="24" customFormat="1" x14ac:dyDescent="0.3">
      <c r="A228" s="155" t="s">
        <v>1757</v>
      </c>
      <c r="B228" s="222" t="s">
        <v>3260</v>
      </c>
      <c r="C228" s="222"/>
      <c r="D228" s="17" t="s">
        <v>3266</v>
      </c>
      <c r="E228" s="14"/>
      <c r="F228" s="32"/>
      <c r="G228" s="32">
        <v>100</v>
      </c>
      <c r="H228" s="33"/>
      <c r="I228" s="33"/>
      <c r="J228" s="14"/>
      <c r="K228" s="14"/>
    </row>
    <row r="229" spans="1:11" s="24" customFormat="1" x14ac:dyDescent="0.3">
      <c r="A229" s="171" t="s">
        <v>3056</v>
      </c>
      <c r="B229" s="222" t="s">
        <v>3262</v>
      </c>
      <c r="C229" s="222"/>
      <c r="D229" s="17" t="s">
        <v>3267</v>
      </c>
      <c r="E229" s="14"/>
      <c r="F229" s="32"/>
      <c r="G229" s="32">
        <v>50</v>
      </c>
      <c r="H229" s="33"/>
      <c r="I229" s="33"/>
      <c r="J229" s="14"/>
      <c r="K229" s="14"/>
    </row>
    <row r="230" spans="1:11" s="24" customFormat="1" x14ac:dyDescent="0.3">
      <c r="A230" s="155" t="s">
        <v>356</v>
      </c>
      <c r="B230" s="222" t="s">
        <v>3263</v>
      </c>
      <c r="C230" s="222"/>
      <c r="D230" s="17" t="s">
        <v>3268</v>
      </c>
      <c r="E230" s="14"/>
      <c r="F230" s="32"/>
      <c r="G230" s="32">
        <v>100</v>
      </c>
      <c r="H230" s="33"/>
      <c r="I230" s="33"/>
      <c r="J230" s="14"/>
      <c r="K230" s="14"/>
    </row>
    <row r="231" spans="1:11" s="24" customFormat="1" x14ac:dyDescent="0.3">
      <c r="A231" s="8"/>
      <c r="B231" s="222" t="s">
        <v>3264</v>
      </c>
      <c r="C231" s="222"/>
      <c r="D231" s="17" t="s">
        <v>3269</v>
      </c>
      <c r="E231" s="14"/>
      <c r="F231" s="32"/>
      <c r="G231" s="32">
        <v>100</v>
      </c>
      <c r="H231" s="33"/>
      <c r="I231" s="33"/>
      <c r="J231" s="14"/>
      <c r="K231" s="14"/>
    </row>
    <row r="232" spans="1:11" s="24" customFormat="1" x14ac:dyDescent="0.3">
      <c r="A232" s="171" t="s">
        <v>66</v>
      </c>
      <c r="B232" s="222" t="s">
        <v>3265</v>
      </c>
      <c r="C232" s="222"/>
      <c r="D232" s="17" t="s">
        <v>3270</v>
      </c>
      <c r="E232" s="14"/>
      <c r="F232" s="32"/>
      <c r="G232" s="32">
        <v>50</v>
      </c>
      <c r="H232" s="33"/>
      <c r="I232" s="33"/>
      <c r="J232" s="14"/>
      <c r="K232" s="14"/>
    </row>
    <row r="233" spans="1:11" s="24" customFormat="1" x14ac:dyDescent="0.3">
      <c r="A233" s="8"/>
      <c r="B233" s="228"/>
      <c r="C233" s="222"/>
      <c r="D233" s="17"/>
      <c r="E233" s="14"/>
      <c r="F233" s="32"/>
      <c r="G233" s="32"/>
      <c r="H233" s="33"/>
      <c r="I233" s="33"/>
      <c r="J233" s="14"/>
      <c r="K233" s="14"/>
    </row>
    <row r="234" spans="1:11" s="24" customFormat="1" x14ac:dyDescent="0.3">
      <c r="A234" s="8"/>
      <c r="B234" s="228"/>
      <c r="C234" s="222"/>
      <c r="D234" s="17"/>
      <c r="E234" s="14"/>
      <c r="F234" s="32"/>
      <c r="G234" s="32"/>
      <c r="H234" s="33"/>
      <c r="I234" s="33"/>
      <c r="J234" s="14"/>
      <c r="K234" s="14"/>
    </row>
    <row r="235" spans="1:11" s="24" customFormat="1" x14ac:dyDescent="0.3">
      <c r="A235" s="8"/>
      <c r="B235" s="228"/>
      <c r="C235" s="222"/>
      <c r="D235" s="17"/>
      <c r="E235" s="14"/>
      <c r="F235" s="32"/>
      <c r="G235" s="32"/>
      <c r="H235" s="33"/>
      <c r="I235" s="33"/>
      <c r="J235" s="14"/>
      <c r="K235" s="14"/>
    </row>
    <row r="236" spans="1:11" s="24" customFormat="1" x14ac:dyDescent="0.3">
      <c r="A236" s="8"/>
      <c r="B236" s="228"/>
      <c r="C236" s="222"/>
      <c r="D236" s="17"/>
      <c r="E236" s="14"/>
      <c r="F236" s="32"/>
      <c r="G236" s="32"/>
      <c r="H236" s="33"/>
      <c r="I236" s="33"/>
      <c r="J236" s="14"/>
      <c r="K236" s="14"/>
    </row>
    <row r="237" spans="1:11" s="139" customFormat="1" x14ac:dyDescent="0.3">
      <c r="A237" s="8"/>
      <c r="B237" s="46"/>
      <c r="C237" s="222">
        <v>42367</v>
      </c>
      <c r="D237" s="113" t="s">
        <v>246</v>
      </c>
      <c r="E237" s="14">
        <v>1370</v>
      </c>
      <c r="F237" s="32"/>
      <c r="G237" s="32"/>
      <c r="H237" s="33"/>
      <c r="I237" s="33"/>
      <c r="J237" s="14"/>
      <c r="K237" s="14"/>
    </row>
    <row r="238" spans="1:11" s="139" customFormat="1" x14ac:dyDescent="0.3">
      <c r="A238" s="8" t="s">
        <v>3053</v>
      </c>
      <c r="B238" s="222" t="s">
        <v>3017</v>
      </c>
      <c r="C238" s="222"/>
      <c r="D238" s="17" t="s">
        <v>3018</v>
      </c>
      <c r="E238" s="14"/>
      <c r="F238" s="32">
        <v>20</v>
      </c>
      <c r="G238" s="32"/>
      <c r="H238" s="33"/>
      <c r="I238" s="33"/>
      <c r="J238" s="14"/>
      <c r="K238" s="14"/>
    </row>
    <row r="239" spans="1:11" s="139" customFormat="1" x14ac:dyDescent="0.3">
      <c r="A239" s="8" t="s">
        <v>1682</v>
      </c>
      <c r="B239" s="222" t="s">
        <v>3019</v>
      </c>
      <c r="C239" s="222"/>
      <c r="D239" s="17" t="s">
        <v>3022</v>
      </c>
      <c r="E239" s="14"/>
      <c r="F239" s="32">
        <v>240</v>
      </c>
      <c r="G239" s="32"/>
      <c r="H239" s="33"/>
      <c r="I239" s="33"/>
      <c r="J239" s="14"/>
      <c r="K239" s="14"/>
    </row>
    <row r="240" spans="1:11" s="139" customFormat="1" x14ac:dyDescent="0.3">
      <c r="A240" s="8" t="s">
        <v>817</v>
      </c>
      <c r="B240" s="222" t="s">
        <v>3021</v>
      </c>
      <c r="C240" s="222"/>
      <c r="D240" s="17" t="s">
        <v>3023</v>
      </c>
      <c r="E240" s="14"/>
      <c r="F240" s="32">
        <v>60</v>
      </c>
      <c r="G240" s="32"/>
      <c r="H240" s="33"/>
      <c r="I240" s="33"/>
      <c r="J240" s="14"/>
      <c r="K240" s="14"/>
    </row>
    <row r="241" spans="1:11" s="24" customFormat="1" x14ac:dyDescent="0.3">
      <c r="A241" s="8" t="s">
        <v>94</v>
      </c>
      <c r="B241" s="222" t="s">
        <v>2988</v>
      </c>
      <c r="C241" s="222"/>
      <c r="D241" s="17" t="s">
        <v>2890</v>
      </c>
      <c r="E241" s="14"/>
      <c r="F241" s="32"/>
      <c r="G241" s="32">
        <v>50</v>
      </c>
      <c r="H241" s="33"/>
      <c r="I241" s="33"/>
      <c r="J241" s="14"/>
      <c r="K241" s="14"/>
    </row>
    <row r="242" spans="1:11" s="24" customFormat="1" x14ac:dyDescent="0.3">
      <c r="A242" s="8"/>
      <c r="B242" s="222" t="s">
        <v>2989</v>
      </c>
      <c r="C242" s="222"/>
      <c r="D242" s="17" t="s">
        <v>2987</v>
      </c>
      <c r="E242" s="14"/>
      <c r="F242" s="32"/>
      <c r="G242" s="32">
        <v>100</v>
      </c>
      <c r="H242" s="33"/>
      <c r="I242" s="33"/>
      <c r="J242" s="14"/>
      <c r="K242" s="14"/>
    </row>
    <row r="243" spans="1:11" s="24" customFormat="1" x14ac:dyDescent="0.3">
      <c r="A243" s="8" t="s">
        <v>2241</v>
      </c>
      <c r="B243" s="222" t="s">
        <v>2990</v>
      </c>
      <c r="C243" s="222"/>
      <c r="D243" s="17" t="s">
        <v>2891</v>
      </c>
      <c r="E243" s="14"/>
      <c r="F243" s="32"/>
      <c r="G243" s="32">
        <v>50</v>
      </c>
      <c r="H243" s="33"/>
      <c r="I243" s="33"/>
      <c r="J243" s="14"/>
      <c r="K243" s="14"/>
    </row>
    <row r="244" spans="1:11" s="24" customFormat="1" x14ac:dyDescent="0.3">
      <c r="A244" s="8"/>
      <c r="B244" s="222" t="s">
        <v>2991</v>
      </c>
      <c r="C244" s="222"/>
      <c r="D244" s="17" t="s">
        <v>2999</v>
      </c>
      <c r="E244" s="14"/>
      <c r="F244" s="32"/>
      <c r="G244" s="32">
        <v>100</v>
      </c>
      <c r="H244" s="33"/>
      <c r="I244" s="33"/>
      <c r="J244" s="14"/>
      <c r="K244" s="14"/>
    </row>
    <row r="245" spans="1:11" s="24" customFormat="1" x14ac:dyDescent="0.3">
      <c r="A245" s="8"/>
      <c r="B245" s="222" t="s">
        <v>2992</v>
      </c>
      <c r="C245" s="222"/>
      <c r="D245" s="17" t="s">
        <v>3000</v>
      </c>
      <c r="E245" s="14"/>
      <c r="F245" s="32"/>
      <c r="G245" s="32">
        <v>100</v>
      </c>
      <c r="H245" s="33"/>
      <c r="I245" s="33"/>
      <c r="J245" s="14"/>
      <c r="K245" s="14"/>
    </row>
    <row r="246" spans="1:11" s="24" customFormat="1" x14ac:dyDescent="0.3">
      <c r="A246" s="8" t="s">
        <v>1979</v>
      </c>
      <c r="B246" s="222" t="s">
        <v>2993</v>
      </c>
      <c r="C246" s="222"/>
      <c r="D246" s="17" t="s">
        <v>3001</v>
      </c>
      <c r="E246" s="14"/>
      <c r="F246" s="32"/>
      <c r="G246" s="32">
        <v>150</v>
      </c>
      <c r="H246" s="33"/>
      <c r="I246" s="33"/>
      <c r="J246" s="14"/>
      <c r="K246" s="14"/>
    </row>
    <row r="247" spans="1:11" s="24" customFormat="1" x14ac:dyDescent="0.3">
      <c r="A247" s="8"/>
      <c r="B247" s="222" t="s">
        <v>2994</v>
      </c>
      <c r="C247" s="222"/>
      <c r="D247" s="17" t="s">
        <v>3002</v>
      </c>
      <c r="E247" s="14"/>
      <c r="F247" s="32"/>
      <c r="G247" s="32">
        <v>100</v>
      </c>
      <c r="H247" s="33"/>
      <c r="I247" s="33"/>
      <c r="J247" s="14"/>
      <c r="K247" s="14"/>
    </row>
    <row r="248" spans="1:11" s="24" customFormat="1" x14ac:dyDescent="0.3">
      <c r="A248" s="8"/>
      <c r="B248" s="222" t="s">
        <v>2995</v>
      </c>
      <c r="C248" s="222"/>
      <c r="D248" s="17" t="s">
        <v>3003</v>
      </c>
      <c r="E248" s="14"/>
      <c r="F248" s="32"/>
      <c r="G248" s="32">
        <v>100</v>
      </c>
      <c r="H248" s="33"/>
      <c r="I248" s="33"/>
      <c r="J248" s="14"/>
      <c r="K248" s="14"/>
    </row>
    <row r="249" spans="1:11" s="24" customFormat="1" x14ac:dyDescent="0.3">
      <c r="A249" s="8" t="s">
        <v>817</v>
      </c>
      <c r="B249" s="222" t="s">
        <v>2996</v>
      </c>
      <c r="C249" s="222"/>
      <c r="D249" s="17" t="s">
        <v>3004</v>
      </c>
      <c r="E249" s="14"/>
      <c r="F249" s="32"/>
      <c r="G249" s="32">
        <v>50</v>
      </c>
      <c r="H249" s="33"/>
      <c r="I249" s="33"/>
      <c r="J249" s="14"/>
      <c r="K249" s="14"/>
    </row>
    <row r="250" spans="1:11" s="24" customFormat="1" x14ac:dyDescent="0.3">
      <c r="A250" s="8" t="s">
        <v>2301</v>
      </c>
      <c r="B250" s="222" t="s">
        <v>2997</v>
      </c>
      <c r="C250" s="222"/>
      <c r="D250" s="17" t="s">
        <v>3005</v>
      </c>
      <c r="E250" s="14"/>
      <c r="F250" s="32"/>
      <c r="G250" s="32">
        <v>50</v>
      </c>
      <c r="H250" s="33"/>
      <c r="I250" s="33"/>
      <c r="J250" s="14"/>
      <c r="K250" s="14"/>
    </row>
    <row r="251" spans="1:11" s="24" customFormat="1" x14ac:dyDescent="0.3">
      <c r="A251" s="8"/>
      <c r="B251" s="222" t="s">
        <v>2998</v>
      </c>
      <c r="C251" s="222"/>
      <c r="D251" s="17" t="s">
        <v>3006</v>
      </c>
      <c r="E251" s="14"/>
      <c r="F251" s="32"/>
      <c r="G251" s="32">
        <v>50</v>
      </c>
      <c r="H251" s="33"/>
      <c r="I251" s="33"/>
      <c r="J251" s="14"/>
      <c r="K251" s="14"/>
    </row>
    <row r="252" spans="1:11" s="24" customFormat="1" x14ac:dyDescent="0.3">
      <c r="A252" s="8" t="s">
        <v>975</v>
      </c>
      <c r="B252" s="222" t="s">
        <v>3007</v>
      </c>
      <c r="C252" s="222"/>
      <c r="D252" s="17" t="s">
        <v>3013</v>
      </c>
      <c r="E252" s="14"/>
      <c r="F252" s="32"/>
      <c r="G252" s="32">
        <v>150</v>
      </c>
      <c r="H252" s="33"/>
      <c r="I252" s="33"/>
      <c r="J252" s="14"/>
      <c r="K252" s="14"/>
    </row>
    <row r="253" spans="1:11" s="24" customFormat="1" x14ac:dyDescent="0.3">
      <c r="A253" s="8"/>
      <c r="B253" s="46"/>
      <c r="C253" s="222"/>
      <c r="D253" s="17"/>
      <c r="E253" s="14"/>
      <c r="F253" s="32"/>
      <c r="G253" s="32"/>
      <c r="H253" s="33"/>
      <c r="I253" s="33"/>
      <c r="J253" s="14"/>
      <c r="K253" s="14"/>
    </row>
    <row r="254" spans="1:11" s="24" customFormat="1" x14ac:dyDescent="0.3">
      <c r="A254" s="8"/>
      <c r="B254" s="46"/>
      <c r="C254" s="222">
        <v>42354</v>
      </c>
      <c r="D254" s="113" t="s">
        <v>246</v>
      </c>
      <c r="E254" s="14">
        <v>2250</v>
      </c>
      <c r="F254" s="32"/>
      <c r="G254" s="32"/>
      <c r="H254" s="33"/>
      <c r="I254" s="33"/>
      <c r="J254" s="14"/>
      <c r="K254" s="14"/>
    </row>
    <row r="255" spans="1:11" s="24" customFormat="1" x14ac:dyDescent="0.3">
      <c r="A255" s="8" t="s">
        <v>536</v>
      </c>
      <c r="B255" s="46" t="s">
        <v>3183</v>
      </c>
      <c r="C255" s="222"/>
      <c r="D255" s="17" t="s">
        <v>3177</v>
      </c>
      <c r="E255" s="14"/>
      <c r="F255" s="32"/>
      <c r="G255" s="32">
        <v>1000</v>
      </c>
      <c r="H255" s="33"/>
      <c r="I255" s="33"/>
      <c r="J255" s="14"/>
      <c r="K255" s="14"/>
    </row>
    <row r="256" spans="1:11" s="24" customFormat="1" x14ac:dyDescent="0.3">
      <c r="A256" s="8" t="s">
        <v>392</v>
      </c>
      <c r="B256" s="46" t="s">
        <v>3204</v>
      </c>
      <c r="C256" s="222"/>
      <c r="D256" s="17" t="s">
        <v>3187</v>
      </c>
      <c r="E256" s="14"/>
      <c r="F256" s="32"/>
      <c r="G256" s="32">
        <v>100</v>
      </c>
      <c r="H256" s="33"/>
      <c r="I256" s="33"/>
      <c r="J256" s="14"/>
      <c r="K256" s="14"/>
    </row>
    <row r="257" spans="1:11" s="24" customFormat="1" x14ac:dyDescent="0.3">
      <c r="A257" s="8"/>
      <c r="B257" s="46" t="s">
        <v>3184</v>
      </c>
      <c r="C257" s="222"/>
      <c r="D257" s="17" t="s">
        <v>2552</v>
      </c>
      <c r="E257" s="14"/>
      <c r="F257" s="32"/>
      <c r="G257" s="32">
        <v>50</v>
      </c>
      <c r="H257" s="33"/>
      <c r="I257" s="33"/>
      <c r="J257" s="14"/>
      <c r="K257" s="14"/>
    </row>
    <row r="258" spans="1:11" s="24" customFormat="1" x14ac:dyDescent="0.3">
      <c r="A258" s="8"/>
      <c r="B258" s="46" t="s">
        <v>3185</v>
      </c>
      <c r="C258" s="222"/>
      <c r="D258" s="17" t="s">
        <v>3188</v>
      </c>
      <c r="E258" s="14"/>
      <c r="F258" s="32"/>
      <c r="G258" s="32">
        <v>50</v>
      </c>
      <c r="H258" s="33"/>
      <c r="I258" s="33"/>
      <c r="J258" s="14"/>
      <c r="K258" s="14"/>
    </row>
    <row r="259" spans="1:11" s="24" customFormat="1" x14ac:dyDescent="0.3">
      <c r="A259" s="8"/>
      <c r="B259" s="46" t="s">
        <v>3186</v>
      </c>
      <c r="C259" s="222"/>
      <c r="D259" s="17" t="s">
        <v>3189</v>
      </c>
      <c r="E259" s="14"/>
      <c r="F259" s="32"/>
      <c r="G259" s="32">
        <v>200</v>
      </c>
      <c r="H259" s="33"/>
      <c r="I259" s="33"/>
      <c r="J259" s="14"/>
      <c r="K259" s="14"/>
    </row>
    <row r="260" spans="1:11" s="24" customFormat="1" x14ac:dyDescent="0.3">
      <c r="A260" s="8" t="s">
        <v>1595</v>
      </c>
      <c r="B260" s="46" t="s">
        <v>3190</v>
      </c>
      <c r="C260" s="222"/>
      <c r="D260" s="17" t="s">
        <v>3174</v>
      </c>
      <c r="E260" s="14"/>
      <c r="F260" s="32"/>
      <c r="G260" s="32">
        <v>100</v>
      </c>
      <c r="H260" s="33"/>
      <c r="I260" s="33"/>
      <c r="J260" s="14"/>
      <c r="K260" s="14"/>
    </row>
    <row r="261" spans="1:11" s="24" customFormat="1" x14ac:dyDescent="0.3">
      <c r="A261" s="8" t="s">
        <v>2488</v>
      </c>
      <c r="B261" s="46" t="s">
        <v>3191</v>
      </c>
      <c r="C261" s="222"/>
      <c r="D261" s="17" t="s">
        <v>3195</v>
      </c>
      <c r="E261" s="14"/>
      <c r="F261" s="32"/>
      <c r="G261" s="32">
        <v>100</v>
      </c>
      <c r="H261" s="33"/>
      <c r="I261" s="33"/>
      <c r="J261" s="14"/>
      <c r="K261" s="14"/>
    </row>
    <row r="262" spans="1:11" s="24" customFormat="1" x14ac:dyDescent="0.3">
      <c r="A262" s="8" t="s">
        <v>536</v>
      </c>
      <c r="B262" s="46" t="s">
        <v>3169</v>
      </c>
      <c r="C262" s="222"/>
      <c r="D262" s="17" t="s">
        <v>3177</v>
      </c>
      <c r="E262" s="14"/>
      <c r="F262" s="32">
        <v>240</v>
      </c>
      <c r="G262" s="32"/>
      <c r="H262" s="33"/>
      <c r="I262" s="33"/>
      <c r="J262" s="14"/>
      <c r="K262" s="14"/>
    </row>
    <row r="263" spans="1:11" s="24" customFormat="1" x14ac:dyDescent="0.3">
      <c r="A263" s="8" t="s">
        <v>93</v>
      </c>
      <c r="B263" s="46" t="s">
        <v>3170</v>
      </c>
      <c r="C263" s="222"/>
      <c r="D263" s="17" t="s">
        <v>3175</v>
      </c>
      <c r="E263" s="14"/>
      <c r="F263" s="32">
        <v>20</v>
      </c>
      <c r="G263" s="32"/>
      <c r="H263" s="33"/>
      <c r="I263" s="33"/>
      <c r="J263" s="14"/>
      <c r="K263" s="14"/>
    </row>
    <row r="264" spans="1:11" s="24" customFormat="1" x14ac:dyDescent="0.3">
      <c r="A264" s="8" t="s">
        <v>2052</v>
      </c>
      <c r="B264" s="46" t="s">
        <v>3171</v>
      </c>
      <c r="C264" s="222"/>
      <c r="D264" s="17" t="s">
        <v>3176</v>
      </c>
      <c r="E264" s="14"/>
      <c r="F264" s="32">
        <v>10</v>
      </c>
      <c r="G264" s="32"/>
      <c r="H264" s="33"/>
      <c r="I264" s="33"/>
      <c r="J264" s="14"/>
      <c r="K264" s="14"/>
    </row>
    <row r="265" spans="1:11" s="24" customFormat="1" x14ac:dyDescent="0.3">
      <c r="A265" s="8" t="s">
        <v>1686</v>
      </c>
      <c r="B265" s="46" t="s">
        <v>3172</v>
      </c>
      <c r="C265" s="222"/>
      <c r="D265" s="17" t="s">
        <v>3178</v>
      </c>
      <c r="E265" s="14"/>
      <c r="F265" s="32">
        <v>100</v>
      </c>
      <c r="G265" s="32"/>
      <c r="H265" s="33"/>
      <c r="I265" s="33"/>
      <c r="J265" s="14"/>
      <c r="K265" s="14"/>
    </row>
    <row r="266" spans="1:11" s="24" customFormat="1" x14ac:dyDescent="0.3">
      <c r="A266" s="8" t="s">
        <v>645</v>
      </c>
      <c r="B266" s="46" t="s">
        <v>3173</v>
      </c>
      <c r="C266" s="222"/>
      <c r="D266" s="17" t="s">
        <v>3181</v>
      </c>
      <c r="E266" s="14"/>
      <c r="F266" s="32">
        <v>40</v>
      </c>
      <c r="G266" s="32"/>
      <c r="H266" s="33"/>
      <c r="I266" s="33"/>
      <c r="J266" s="14"/>
      <c r="K266" s="14"/>
    </row>
    <row r="267" spans="1:11" s="24" customFormat="1" x14ac:dyDescent="0.3">
      <c r="A267" s="8" t="s">
        <v>2227</v>
      </c>
      <c r="B267" s="46" t="s">
        <v>3179</v>
      </c>
      <c r="C267" s="222"/>
      <c r="D267" s="17" t="s">
        <v>3182</v>
      </c>
      <c r="E267" s="14"/>
      <c r="F267" s="32">
        <v>240</v>
      </c>
      <c r="G267" s="32"/>
      <c r="H267" s="33"/>
      <c r="I267" s="33"/>
      <c r="J267" s="14"/>
      <c r="K267" s="14"/>
    </row>
    <row r="268" spans="1:11" s="24" customFormat="1" x14ac:dyDescent="0.3">
      <c r="A268" s="8"/>
      <c r="B268" s="46"/>
      <c r="C268" s="222"/>
      <c r="D268" s="17"/>
      <c r="E268" s="14"/>
      <c r="F268" s="32"/>
      <c r="G268" s="32"/>
      <c r="H268" s="33"/>
      <c r="I268" s="33"/>
      <c r="J268" s="14"/>
      <c r="K268" s="14"/>
    </row>
    <row r="269" spans="1:11" s="139" customFormat="1" x14ac:dyDescent="0.3">
      <c r="A269" s="8"/>
      <c r="B269" s="46"/>
      <c r="C269" s="222">
        <v>42331</v>
      </c>
      <c r="D269" s="113" t="s">
        <v>246</v>
      </c>
      <c r="E269" s="14">
        <v>1200</v>
      </c>
      <c r="F269" s="32"/>
      <c r="G269" s="32"/>
      <c r="H269" s="33"/>
      <c r="I269" s="33"/>
      <c r="J269" s="14"/>
      <c r="K269" s="14"/>
    </row>
    <row r="270" spans="1:11" s="139" customFormat="1" x14ac:dyDescent="0.3">
      <c r="A270" s="8"/>
      <c r="B270" s="46" t="s">
        <v>2862</v>
      </c>
      <c r="C270" s="222"/>
      <c r="D270" s="17" t="s">
        <v>2863</v>
      </c>
      <c r="E270" s="14"/>
      <c r="F270" s="32"/>
      <c r="G270" s="32">
        <v>1000</v>
      </c>
      <c r="H270" s="33"/>
      <c r="I270" s="33"/>
      <c r="J270" s="14"/>
      <c r="K270" s="14"/>
    </row>
    <row r="271" spans="1:11" s="139" customFormat="1" x14ac:dyDescent="0.3">
      <c r="A271" s="8"/>
      <c r="B271" s="46" t="s">
        <v>2864</v>
      </c>
      <c r="C271" s="222"/>
      <c r="D271" s="17" t="s">
        <v>193</v>
      </c>
      <c r="E271" s="14"/>
      <c r="F271" s="32"/>
      <c r="G271" s="32">
        <v>100</v>
      </c>
      <c r="H271" s="33"/>
      <c r="I271" s="33"/>
      <c r="J271" s="14"/>
      <c r="K271" s="14"/>
    </row>
    <row r="272" spans="1:11" s="139" customFormat="1" x14ac:dyDescent="0.3">
      <c r="A272" s="8"/>
      <c r="B272" s="46" t="s">
        <v>2865</v>
      </c>
      <c r="C272" s="222"/>
      <c r="D272" s="17" t="s">
        <v>2866</v>
      </c>
      <c r="E272" s="14"/>
      <c r="F272" s="32"/>
      <c r="G272" s="32">
        <v>50</v>
      </c>
      <c r="H272" s="33"/>
      <c r="I272" s="33"/>
      <c r="J272" s="14"/>
      <c r="K272" s="14"/>
    </row>
    <row r="273" spans="1:11" s="139" customFormat="1" x14ac:dyDescent="0.3">
      <c r="A273" s="8"/>
      <c r="B273" s="46" t="s">
        <v>2867</v>
      </c>
      <c r="C273" s="222"/>
      <c r="D273" s="17" t="s">
        <v>2868</v>
      </c>
      <c r="E273" s="14"/>
      <c r="F273" s="32"/>
      <c r="G273" s="32">
        <v>50</v>
      </c>
      <c r="H273" s="33"/>
      <c r="I273" s="33"/>
      <c r="J273" s="14"/>
      <c r="K273" s="14"/>
    </row>
    <row r="274" spans="1:11" s="139" customFormat="1" x14ac:dyDescent="0.3">
      <c r="A274" s="8"/>
      <c r="B274" s="46"/>
      <c r="C274" s="222">
        <v>42324</v>
      </c>
      <c r="D274" s="113" t="s">
        <v>246</v>
      </c>
      <c r="E274" s="14">
        <v>880</v>
      </c>
      <c r="F274" s="32"/>
      <c r="G274" s="32"/>
      <c r="H274" s="33"/>
      <c r="I274" s="33"/>
      <c r="J274" s="14"/>
      <c r="K274" s="14"/>
    </row>
    <row r="275" spans="1:11" s="139" customFormat="1" x14ac:dyDescent="0.3">
      <c r="A275" s="8" t="s">
        <v>394</v>
      </c>
      <c r="B275" s="46" t="s">
        <v>2850</v>
      </c>
      <c r="C275" s="222"/>
      <c r="D275" s="17" t="s">
        <v>1422</v>
      </c>
      <c r="E275" s="14"/>
      <c r="F275" s="32">
        <v>240</v>
      </c>
      <c r="G275" s="32"/>
      <c r="H275" s="33"/>
      <c r="I275" s="33"/>
      <c r="J275" s="14"/>
      <c r="K275" s="14"/>
    </row>
    <row r="276" spans="1:11" s="139" customFormat="1" x14ac:dyDescent="0.3">
      <c r="A276" s="8" t="s">
        <v>1595</v>
      </c>
      <c r="B276" s="46" t="s">
        <v>2851</v>
      </c>
      <c r="C276" s="222"/>
      <c r="D276" s="17" t="s">
        <v>2857</v>
      </c>
      <c r="E276" s="14"/>
      <c r="F276" s="32">
        <v>120</v>
      </c>
      <c r="G276" s="32"/>
      <c r="H276" s="33"/>
      <c r="I276" s="33"/>
      <c r="J276" s="14"/>
      <c r="K276" s="14"/>
    </row>
    <row r="277" spans="1:11" s="139" customFormat="1" x14ac:dyDescent="0.3">
      <c r="A277" s="8" t="s">
        <v>2258</v>
      </c>
      <c r="B277" s="46" t="s">
        <v>2852</v>
      </c>
      <c r="C277" s="222"/>
      <c r="D277" s="17" t="s">
        <v>2858</v>
      </c>
      <c r="E277" s="14"/>
      <c r="F277" s="32">
        <v>120</v>
      </c>
      <c r="G277" s="32"/>
      <c r="H277" s="33"/>
      <c r="I277" s="33"/>
      <c r="J277" s="14"/>
      <c r="K277" s="14"/>
    </row>
    <row r="278" spans="1:11" s="139" customFormat="1" x14ac:dyDescent="0.3">
      <c r="A278" s="8" t="s">
        <v>2488</v>
      </c>
      <c r="B278" s="46" t="s">
        <v>2853</v>
      </c>
      <c r="C278" s="222"/>
      <c r="D278" s="17" t="s">
        <v>2860</v>
      </c>
      <c r="E278" s="14"/>
      <c r="F278" s="32">
        <v>240</v>
      </c>
      <c r="G278" s="32"/>
      <c r="H278" s="33"/>
      <c r="I278" s="33"/>
      <c r="J278" s="14"/>
      <c r="K278" s="14"/>
    </row>
    <row r="279" spans="1:11" s="139" customFormat="1" x14ac:dyDescent="0.3">
      <c r="A279" s="8" t="s">
        <v>93</v>
      </c>
      <c r="B279" s="46" t="s">
        <v>2854</v>
      </c>
      <c r="C279" s="222"/>
      <c r="D279" s="17" t="s">
        <v>214</v>
      </c>
      <c r="E279" s="14"/>
      <c r="F279" s="32">
        <v>20</v>
      </c>
      <c r="G279" s="32"/>
      <c r="H279" s="33"/>
      <c r="I279" s="33"/>
      <c r="J279" s="14"/>
      <c r="K279" s="14"/>
    </row>
    <row r="280" spans="1:11" s="139" customFormat="1" x14ac:dyDescent="0.3">
      <c r="A280" s="8" t="s">
        <v>2052</v>
      </c>
      <c r="B280" s="46" t="s">
        <v>2855</v>
      </c>
      <c r="C280" s="222"/>
      <c r="D280" s="17" t="s">
        <v>2859</v>
      </c>
      <c r="E280" s="14"/>
      <c r="F280" s="32">
        <v>20</v>
      </c>
      <c r="G280" s="32"/>
      <c r="H280" s="33"/>
      <c r="I280" s="33"/>
      <c r="J280" s="14"/>
      <c r="K280" s="14"/>
    </row>
    <row r="281" spans="1:11" s="139" customFormat="1" x14ac:dyDescent="0.3">
      <c r="A281" s="8" t="s">
        <v>576</v>
      </c>
      <c r="B281" s="46" t="s">
        <v>2856</v>
      </c>
      <c r="C281" s="222"/>
      <c r="D281" s="17" t="s">
        <v>2861</v>
      </c>
      <c r="E281" s="14"/>
      <c r="F281" s="32">
        <v>120</v>
      </c>
      <c r="G281" s="32"/>
      <c r="H281" s="33"/>
      <c r="I281" s="33"/>
      <c r="J281" s="14"/>
      <c r="K281" s="14"/>
    </row>
    <row r="282" spans="1:11" s="139" customFormat="1" x14ac:dyDescent="0.3">
      <c r="A282" s="8"/>
      <c r="B282" s="46"/>
      <c r="C282" s="222"/>
      <c r="D282" s="17"/>
      <c r="E282" s="14"/>
      <c r="F282" s="32"/>
      <c r="G282" s="32"/>
      <c r="H282" s="33"/>
      <c r="I282" s="33"/>
      <c r="J282" s="14"/>
      <c r="K282" s="14"/>
    </row>
    <row r="283" spans="1:11" s="139" customFormat="1" x14ac:dyDescent="0.3">
      <c r="A283" s="8"/>
      <c r="B283" s="46"/>
      <c r="C283" s="222">
        <v>42302</v>
      </c>
      <c r="D283" s="113" t="s">
        <v>246</v>
      </c>
      <c r="E283" s="14">
        <v>150</v>
      </c>
      <c r="F283" s="32"/>
      <c r="G283" s="32"/>
      <c r="H283" s="33"/>
      <c r="I283" s="33"/>
      <c r="J283" s="14"/>
      <c r="K283" s="14"/>
    </row>
    <row r="284" spans="1:11" s="139" customFormat="1" x14ac:dyDescent="0.3">
      <c r="A284" s="160" t="s">
        <v>1787</v>
      </c>
      <c r="B284" s="46" t="s">
        <v>2841</v>
      </c>
      <c r="C284" s="222"/>
      <c r="D284" s="17" t="s">
        <v>2842</v>
      </c>
      <c r="E284" s="14"/>
      <c r="F284" s="32">
        <v>100</v>
      </c>
      <c r="G284" s="32"/>
      <c r="H284" s="33"/>
      <c r="I284" s="33"/>
      <c r="J284" s="14"/>
      <c r="K284" s="14"/>
    </row>
    <row r="285" spans="1:11" s="139" customFormat="1" x14ac:dyDescent="0.3">
      <c r="A285" s="8"/>
      <c r="B285" s="46" t="s">
        <v>2840</v>
      </c>
      <c r="C285" s="222"/>
      <c r="D285" s="17" t="s">
        <v>2552</v>
      </c>
      <c r="E285" s="14"/>
      <c r="F285" s="32"/>
      <c r="G285" s="32">
        <v>50</v>
      </c>
      <c r="H285" s="33"/>
      <c r="I285" s="33"/>
      <c r="J285" s="14"/>
      <c r="K285" s="14"/>
    </row>
    <row r="286" spans="1:11" s="139" customFormat="1" x14ac:dyDescent="0.3">
      <c r="A286" s="8"/>
      <c r="B286" s="46"/>
      <c r="C286" s="222">
        <v>42296</v>
      </c>
      <c r="D286" s="113" t="s">
        <v>246</v>
      </c>
      <c r="E286" s="14">
        <v>1480</v>
      </c>
      <c r="F286" s="32"/>
      <c r="G286" s="32"/>
      <c r="H286" s="33"/>
      <c r="I286" s="33"/>
      <c r="J286" s="14"/>
      <c r="K286" s="14"/>
    </row>
    <row r="287" spans="1:11" s="139" customFormat="1" x14ac:dyDescent="0.3">
      <c r="A287" s="8" t="s">
        <v>733</v>
      </c>
      <c r="B287" s="46" t="s">
        <v>2790</v>
      </c>
      <c r="C287" s="222"/>
      <c r="D287" s="17" t="s">
        <v>732</v>
      </c>
      <c r="E287" s="14"/>
      <c r="F287" s="32">
        <v>240</v>
      </c>
      <c r="G287" s="32"/>
      <c r="H287" s="33"/>
      <c r="I287" s="33"/>
      <c r="J287" s="14"/>
      <c r="K287" s="14"/>
    </row>
    <row r="288" spans="1:11" s="139" customFormat="1" x14ac:dyDescent="0.3">
      <c r="A288" s="8" t="s">
        <v>2331</v>
      </c>
      <c r="B288" s="46" t="s">
        <v>2791</v>
      </c>
      <c r="C288" s="222"/>
      <c r="D288" s="17" t="s">
        <v>2330</v>
      </c>
      <c r="E288" s="14"/>
      <c r="F288" s="32">
        <v>120</v>
      </c>
      <c r="G288" s="32"/>
      <c r="H288" s="33"/>
      <c r="I288" s="33"/>
      <c r="J288" s="14"/>
      <c r="K288" s="14"/>
    </row>
    <row r="289" spans="1:11" s="139" customFormat="1" x14ac:dyDescent="0.3">
      <c r="A289" s="8" t="s">
        <v>922</v>
      </c>
      <c r="B289" s="46" t="s">
        <v>2792</v>
      </c>
      <c r="C289" s="222"/>
      <c r="D289" s="17" t="s">
        <v>921</v>
      </c>
      <c r="E289" s="14"/>
      <c r="F289" s="32">
        <v>120</v>
      </c>
      <c r="G289" s="32"/>
      <c r="H289" s="33"/>
      <c r="I289" s="33"/>
      <c r="J289" s="14"/>
      <c r="K289" s="14"/>
    </row>
    <row r="290" spans="1:11" s="139" customFormat="1" x14ac:dyDescent="0.3">
      <c r="A290" s="8" t="s">
        <v>1280</v>
      </c>
      <c r="B290" s="46" t="s">
        <v>2793</v>
      </c>
      <c r="C290" s="222"/>
      <c r="D290" s="17" t="s">
        <v>1279</v>
      </c>
      <c r="E290" s="14"/>
      <c r="F290" s="32">
        <v>100</v>
      </c>
      <c r="G290" s="32"/>
      <c r="H290" s="33"/>
      <c r="I290" s="33"/>
      <c r="J290" s="14"/>
      <c r="K290" s="14"/>
    </row>
    <row r="291" spans="1:11" s="139" customFormat="1" x14ac:dyDescent="0.3">
      <c r="A291" s="8"/>
      <c r="B291" s="46" t="s">
        <v>2794</v>
      </c>
      <c r="C291" s="222"/>
      <c r="D291" s="17" t="s">
        <v>2795</v>
      </c>
      <c r="E291" s="14"/>
      <c r="F291" s="32"/>
      <c r="G291" s="32">
        <v>100</v>
      </c>
      <c r="H291" s="33"/>
      <c r="I291" s="33"/>
      <c r="J291" s="14"/>
      <c r="K291" s="14"/>
    </row>
    <row r="292" spans="1:11" s="139" customFormat="1" x14ac:dyDescent="0.3">
      <c r="A292" s="8" t="s">
        <v>103</v>
      </c>
      <c r="B292" s="46" t="s">
        <v>2796</v>
      </c>
      <c r="C292" s="222"/>
      <c r="D292" s="17" t="s">
        <v>2362</v>
      </c>
      <c r="E292" s="14"/>
      <c r="F292" s="32"/>
      <c r="G292" s="32">
        <v>100</v>
      </c>
      <c r="H292" s="33"/>
      <c r="I292" s="33"/>
      <c r="J292" s="14"/>
      <c r="K292" s="14"/>
    </row>
    <row r="293" spans="1:11" s="139" customFormat="1" x14ac:dyDescent="0.3">
      <c r="A293" s="8"/>
      <c r="B293" s="46" t="s">
        <v>2797</v>
      </c>
      <c r="C293" s="222"/>
      <c r="D293" s="17" t="s">
        <v>2552</v>
      </c>
      <c r="E293" s="14"/>
      <c r="F293" s="32"/>
      <c r="G293" s="32">
        <v>50</v>
      </c>
      <c r="H293" s="33"/>
      <c r="I293" s="33"/>
      <c r="J293" s="14"/>
      <c r="K293" s="14"/>
    </row>
    <row r="294" spans="1:11" s="139" customFormat="1" x14ac:dyDescent="0.3">
      <c r="A294" s="8"/>
      <c r="B294" s="46" t="s">
        <v>2798</v>
      </c>
      <c r="C294" s="222"/>
      <c r="D294" s="17" t="s">
        <v>2799</v>
      </c>
      <c r="E294" s="14"/>
      <c r="F294" s="32"/>
      <c r="G294" s="32">
        <v>50</v>
      </c>
      <c r="H294" s="33"/>
      <c r="I294" s="33"/>
      <c r="J294" s="14"/>
      <c r="K294" s="14"/>
    </row>
    <row r="295" spans="1:11" s="139" customFormat="1" x14ac:dyDescent="0.3">
      <c r="A295" s="8"/>
      <c r="B295" s="46" t="s">
        <v>2800</v>
      </c>
      <c r="C295" s="222"/>
      <c r="D295" s="17" t="s">
        <v>2802</v>
      </c>
      <c r="E295" s="14"/>
      <c r="F295" s="32"/>
      <c r="G295" s="32">
        <v>100</v>
      </c>
      <c r="H295" s="33"/>
      <c r="I295" s="33"/>
      <c r="J295" s="14"/>
      <c r="K295" s="14"/>
    </row>
    <row r="296" spans="1:11" s="139" customFormat="1" x14ac:dyDescent="0.3">
      <c r="A296" s="8"/>
      <c r="B296" s="46" t="s">
        <v>2801</v>
      </c>
      <c r="C296" s="222"/>
      <c r="D296" s="17" t="s">
        <v>2803</v>
      </c>
      <c r="E296" s="14"/>
      <c r="F296" s="32"/>
      <c r="G296" s="32">
        <v>500</v>
      </c>
      <c r="H296" s="33"/>
      <c r="I296" s="33"/>
      <c r="J296" s="14"/>
      <c r="K296" s="14"/>
    </row>
    <row r="297" spans="1:11" s="139" customFormat="1" x14ac:dyDescent="0.3">
      <c r="A297" s="8"/>
      <c r="B297" s="46"/>
      <c r="C297" s="222">
        <v>42276</v>
      </c>
      <c r="D297" s="113" t="s">
        <v>246</v>
      </c>
      <c r="E297" s="14">
        <v>300</v>
      </c>
      <c r="F297" s="32"/>
      <c r="G297" s="32"/>
      <c r="H297" s="33"/>
      <c r="I297" s="33"/>
      <c r="J297" s="14"/>
      <c r="K297" s="14"/>
    </row>
    <row r="298" spans="1:11" s="139" customFormat="1" x14ac:dyDescent="0.3">
      <c r="A298" s="8" t="s">
        <v>2789</v>
      </c>
      <c r="B298" s="46"/>
      <c r="C298" s="222"/>
      <c r="D298" s="17" t="s">
        <v>2785</v>
      </c>
      <c r="E298" s="14"/>
      <c r="F298" s="32">
        <v>20</v>
      </c>
      <c r="G298" s="32"/>
      <c r="H298" s="33"/>
      <c r="I298" s="33"/>
      <c r="J298" s="14"/>
      <c r="K298" s="14"/>
    </row>
    <row r="299" spans="1:11" s="139" customFormat="1" x14ac:dyDescent="0.3">
      <c r="A299" s="125" t="s">
        <v>2600</v>
      </c>
      <c r="B299" s="46"/>
      <c r="C299" s="222"/>
      <c r="D299" s="17" t="s">
        <v>2786</v>
      </c>
      <c r="E299" s="14"/>
      <c r="F299" s="32">
        <v>20</v>
      </c>
      <c r="G299" s="32"/>
      <c r="H299" s="33"/>
      <c r="I299" s="33"/>
      <c r="J299" s="14"/>
      <c r="K299" s="14"/>
    </row>
    <row r="300" spans="1:11" s="139" customFormat="1" x14ac:dyDescent="0.3">
      <c r="A300" s="155" t="s">
        <v>631</v>
      </c>
      <c r="B300" s="46"/>
      <c r="C300" s="222"/>
      <c r="D300" s="17" t="s">
        <v>2787</v>
      </c>
      <c r="E300" s="14"/>
      <c r="F300" s="32">
        <v>200</v>
      </c>
      <c r="G300" s="32"/>
      <c r="H300" s="33"/>
      <c r="I300" s="33"/>
      <c r="J300" s="14"/>
      <c r="K300" s="14"/>
    </row>
    <row r="301" spans="1:11" s="139" customFormat="1" x14ac:dyDescent="0.3">
      <c r="A301" s="8" t="s">
        <v>2789</v>
      </c>
      <c r="B301" s="46"/>
      <c r="C301" s="222"/>
      <c r="D301" s="17" t="s">
        <v>2788</v>
      </c>
      <c r="E301" s="14"/>
      <c r="F301" s="32">
        <v>60</v>
      </c>
      <c r="G301" s="32"/>
      <c r="H301" s="33"/>
      <c r="I301" s="33"/>
      <c r="J301" s="14"/>
      <c r="K301" s="14"/>
    </row>
    <row r="302" spans="1:11" s="139" customFormat="1" x14ac:dyDescent="0.3">
      <c r="A302" s="8"/>
      <c r="B302" s="46"/>
      <c r="C302" s="222">
        <v>42268</v>
      </c>
      <c r="D302" s="113" t="s">
        <v>246</v>
      </c>
      <c r="E302" s="14">
        <v>730</v>
      </c>
      <c r="F302" s="32"/>
      <c r="G302" s="32"/>
      <c r="H302" s="33"/>
      <c r="I302" s="33"/>
      <c r="J302" s="14"/>
      <c r="K302" s="14"/>
    </row>
    <row r="303" spans="1:11" s="139" customFormat="1" x14ac:dyDescent="0.3">
      <c r="A303" s="8"/>
      <c r="B303" s="46" t="s">
        <v>2740</v>
      </c>
      <c r="C303" s="222"/>
      <c r="D303" s="17" t="s">
        <v>2742</v>
      </c>
      <c r="E303" s="14"/>
      <c r="F303" s="32"/>
      <c r="G303" s="32">
        <v>100</v>
      </c>
      <c r="H303" s="33"/>
      <c r="I303" s="33"/>
      <c r="J303" s="14"/>
      <c r="K303" s="14"/>
    </row>
    <row r="304" spans="1:11" s="139" customFormat="1" x14ac:dyDescent="0.3">
      <c r="A304" s="8"/>
      <c r="B304" s="46" t="s">
        <v>2741</v>
      </c>
      <c r="C304" s="222"/>
      <c r="D304" s="17" t="s">
        <v>2739</v>
      </c>
      <c r="E304" s="14"/>
      <c r="F304" s="32"/>
      <c r="G304" s="32">
        <v>100</v>
      </c>
      <c r="H304" s="33"/>
      <c r="I304" s="33"/>
      <c r="J304" s="14"/>
      <c r="K304" s="14"/>
    </row>
    <row r="305" spans="1:11" s="139" customFormat="1" x14ac:dyDescent="0.3">
      <c r="A305" s="8"/>
      <c r="B305" s="46" t="s">
        <v>2738</v>
      </c>
      <c r="C305" s="222"/>
      <c r="D305" s="17" t="s">
        <v>2737</v>
      </c>
      <c r="E305" s="14"/>
      <c r="F305" s="32"/>
      <c r="G305" s="32">
        <v>200</v>
      </c>
      <c r="H305" s="33"/>
      <c r="I305" s="33"/>
      <c r="J305" s="14"/>
      <c r="K305" s="14"/>
    </row>
    <row r="306" spans="1:11" s="139" customFormat="1" x14ac:dyDescent="0.3">
      <c r="A306" s="8"/>
      <c r="B306" s="46" t="s">
        <v>2735</v>
      </c>
      <c r="C306" s="222"/>
      <c r="D306" s="17" t="s">
        <v>2736</v>
      </c>
      <c r="E306" s="14"/>
      <c r="F306" s="32"/>
      <c r="G306" s="32">
        <v>50</v>
      </c>
      <c r="H306" s="33"/>
      <c r="I306" s="33"/>
      <c r="J306" s="14"/>
      <c r="K306" s="14"/>
    </row>
    <row r="307" spans="1:11" s="139" customFormat="1" x14ac:dyDescent="0.3">
      <c r="A307" s="171" t="s">
        <v>360</v>
      </c>
      <c r="B307" s="46" t="s">
        <v>2732</v>
      </c>
      <c r="C307" s="222"/>
      <c r="D307" s="17" t="s">
        <v>2565</v>
      </c>
      <c r="E307" s="14"/>
      <c r="F307" s="32">
        <v>200</v>
      </c>
      <c r="G307" s="32"/>
      <c r="H307" s="33"/>
      <c r="I307" s="33"/>
      <c r="J307" s="14"/>
      <c r="K307" s="14"/>
    </row>
    <row r="308" spans="1:11" s="139" customFormat="1" x14ac:dyDescent="0.3">
      <c r="A308" s="8" t="s">
        <v>645</v>
      </c>
      <c r="B308" s="46" t="s">
        <v>2733</v>
      </c>
      <c r="C308" s="222"/>
      <c r="D308" s="17" t="s">
        <v>2731</v>
      </c>
      <c r="E308" s="14"/>
      <c r="F308" s="32">
        <v>20</v>
      </c>
      <c r="G308" s="32"/>
      <c r="H308" s="33"/>
      <c r="I308" s="33"/>
      <c r="J308" s="14"/>
      <c r="K308" s="14"/>
    </row>
    <row r="309" spans="1:11" s="139" customFormat="1" x14ac:dyDescent="0.3">
      <c r="A309" s="8" t="s">
        <v>645</v>
      </c>
      <c r="B309" s="46" t="s">
        <v>2734</v>
      </c>
      <c r="C309" s="222"/>
      <c r="D309" s="17" t="s">
        <v>2731</v>
      </c>
      <c r="E309" s="14"/>
      <c r="F309" s="32">
        <v>20</v>
      </c>
      <c r="G309" s="32"/>
      <c r="H309" s="33"/>
      <c r="I309" s="33"/>
      <c r="J309" s="14"/>
      <c r="K309" s="14"/>
    </row>
    <row r="310" spans="1:11" s="139" customFormat="1" x14ac:dyDescent="0.3">
      <c r="A310" s="155" t="s">
        <v>2052</v>
      </c>
      <c r="B310" s="46" t="s">
        <v>2729</v>
      </c>
      <c r="C310" s="222"/>
      <c r="D310" s="17" t="s">
        <v>2730</v>
      </c>
      <c r="E310" s="14"/>
      <c r="F310" s="32">
        <v>20</v>
      </c>
      <c r="G310" s="32"/>
      <c r="H310" s="33"/>
      <c r="I310" s="33"/>
      <c r="J310" s="14"/>
      <c r="K310" s="14"/>
    </row>
    <row r="311" spans="1:11" s="139" customFormat="1" x14ac:dyDescent="0.3">
      <c r="A311" s="8" t="s">
        <v>93</v>
      </c>
      <c r="B311" s="46" t="s">
        <v>2728</v>
      </c>
      <c r="C311" s="222"/>
      <c r="D311" s="17" t="s">
        <v>214</v>
      </c>
      <c r="E311" s="14"/>
      <c r="F311" s="32">
        <v>20</v>
      </c>
      <c r="G311" s="32"/>
      <c r="H311" s="33"/>
      <c r="I311" s="33"/>
      <c r="J311" s="14"/>
      <c r="K311" s="14"/>
    </row>
    <row r="312" spans="1:11" s="139" customFormat="1" x14ac:dyDescent="0.3">
      <c r="A312" s="8"/>
      <c r="B312" s="46"/>
      <c r="C312" s="222">
        <v>42266</v>
      </c>
      <c r="D312" s="113" t="s">
        <v>246</v>
      </c>
      <c r="E312" s="14">
        <v>500</v>
      </c>
      <c r="F312" s="32"/>
      <c r="G312" s="32"/>
      <c r="H312" s="33"/>
      <c r="I312" s="33"/>
      <c r="J312" s="14"/>
      <c r="K312" s="14"/>
    </row>
    <row r="313" spans="1:11" s="139" customFormat="1" x14ac:dyDescent="0.3">
      <c r="A313" s="8" t="s">
        <v>1185</v>
      </c>
      <c r="B313" s="46" t="s">
        <v>2657</v>
      </c>
      <c r="C313" s="222"/>
      <c r="D313" s="17" t="s">
        <v>1184</v>
      </c>
      <c r="E313" s="14"/>
      <c r="F313" s="32">
        <v>200</v>
      </c>
      <c r="G313" s="32"/>
      <c r="H313" s="33"/>
      <c r="I313" s="33"/>
      <c r="J313" s="14"/>
      <c r="K313" s="14"/>
    </row>
    <row r="314" spans="1:11" s="139" customFormat="1" x14ac:dyDescent="0.3">
      <c r="A314" s="8" t="s">
        <v>2179</v>
      </c>
      <c r="B314" s="46" t="s">
        <v>2656</v>
      </c>
      <c r="C314" s="222"/>
      <c r="D314" s="17" t="s">
        <v>2178</v>
      </c>
      <c r="E314" s="14"/>
      <c r="F314" s="32">
        <v>300</v>
      </c>
      <c r="G314" s="32"/>
      <c r="H314" s="33"/>
      <c r="I314" s="33"/>
      <c r="J314" s="14"/>
      <c r="K314" s="14"/>
    </row>
    <row r="315" spans="1:11" s="3" customFormat="1" x14ac:dyDescent="0.3">
      <c r="A315" s="8"/>
      <c r="B315" s="46"/>
      <c r="C315" s="222">
        <v>42240</v>
      </c>
      <c r="D315" s="17" t="s">
        <v>2607</v>
      </c>
      <c r="E315" s="14">
        <v>180</v>
      </c>
      <c r="F315" s="32"/>
      <c r="G315" s="32"/>
      <c r="H315" s="33"/>
      <c r="I315" s="33"/>
      <c r="J315" s="14"/>
      <c r="K315" s="14"/>
    </row>
    <row r="316" spans="1:11" s="3" customFormat="1" x14ac:dyDescent="0.3">
      <c r="A316" s="8" t="s">
        <v>2613</v>
      </c>
      <c r="B316" s="46" t="s">
        <v>2609</v>
      </c>
      <c r="C316" s="222"/>
      <c r="D316" s="17" t="s">
        <v>2603</v>
      </c>
      <c r="E316" s="14"/>
      <c r="F316" s="32">
        <v>80</v>
      </c>
      <c r="G316" s="32"/>
      <c r="H316" s="33"/>
      <c r="I316" s="33"/>
      <c r="J316" s="14"/>
      <c r="K316" s="14"/>
    </row>
    <row r="317" spans="1:11" s="3" customFormat="1" x14ac:dyDescent="0.3">
      <c r="A317" s="8" t="s">
        <v>2463</v>
      </c>
      <c r="B317" s="46" t="s">
        <v>2610</v>
      </c>
      <c r="C317" s="222"/>
      <c r="D317" s="17" t="s">
        <v>2604</v>
      </c>
      <c r="E317" s="14"/>
      <c r="F317" s="32">
        <v>80</v>
      </c>
      <c r="G317" s="32"/>
      <c r="H317" s="33"/>
      <c r="I317" s="33"/>
      <c r="J317" s="14"/>
      <c r="K317" s="14"/>
    </row>
    <row r="318" spans="1:11" s="3" customFormat="1" x14ac:dyDescent="0.3">
      <c r="A318" s="8" t="s">
        <v>2594</v>
      </c>
      <c r="B318" s="46" t="s">
        <v>2611</v>
      </c>
      <c r="C318" s="222"/>
      <c r="D318" s="17" t="s">
        <v>2605</v>
      </c>
      <c r="E318" s="14"/>
      <c r="F318" s="32">
        <v>20</v>
      </c>
      <c r="G318" s="32"/>
      <c r="H318" s="33"/>
      <c r="I318" s="33"/>
      <c r="J318" s="14"/>
      <c r="K318" s="14"/>
    </row>
    <row r="319" spans="1:11" s="3" customFormat="1" x14ac:dyDescent="0.3">
      <c r="A319" s="8"/>
      <c r="B319" s="46"/>
      <c r="C319" s="222">
        <v>42254</v>
      </c>
      <c r="D319" s="113" t="s">
        <v>2608</v>
      </c>
      <c r="E319" s="14">
        <v>80</v>
      </c>
      <c r="F319" s="32"/>
      <c r="G319" s="32"/>
      <c r="H319" s="33"/>
      <c r="I319" s="33"/>
      <c r="J319" s="14"/>
      <c r="K319" s="14"/>
    </row>
    <row r="320" spans="1:11" s="3" customFormat="1" x14ac:dyDescent="0.3">
      <c r="A320" s="8"/>
      <c r="B320" s="46" t="s">
        <v>2612</v>
      </c>
      <c r="C320" s="222"/>
      <c r="D320" s="17" t="s">
        <v>2606</v>
      </c>
      <c r="E320" s="14"/>
      <c r="F320" s="32">
        <v>80</v>
      </c>
      <c r="G320" s="32"/>
      <c r="H320" s="33"/>
      <c r="I320" s="33"/>
      <c r="J320" s="14"/>
      <c r="K320" s="14"/>
    </row>
    <row r="321" spans="1:11" s="3" customFormat="1" x14ac:dyDescent="0.3">
      <c r="A321" s="8"/>
      <c r="B321" s="46"/>
      <c r="C321" s="222">
        <v>42247</v>
      </c>
      <c r="D321" s="113" t="s">
        <v>246</v>
      </c>
      <c r="E321" s="14">
        <v>1930</v>
      </c>
      <c r="F321" s="32"/>
      <c r="G321" s="32"/>
      <c r="H321" s="33"/>
      <c r="I321" s="33"/>
      <c r="J321" s="14"/>
      <c r="K321" s="14"/>
    </row>
    <row r="322" spans="1:11" s="3" customFormat="1" x14ac:dyDescent="0.3">
      <c r="A322" s="8" t="s">
        <v>1935</v>
      </c>
      <c r="B322" s="46" t="s">
        <v>2542</v>
      </c>
      <c r="C322" s="222"/>
      <c r="D322" s="17" t="s">
        <v>2543</v>
      </c>
      <c r="E322" s="14"/>
      <c r="F322" s="32">
        <v>100</v>
      </c>
      <c r="G322" s="32"/>
      <c r="H322" s="33"/>
      <c r="I322" s="33"/>
      <c r="J322" s="14"/>
      <c r="K322" s="14"/>
    </row>
    <row r="323" spans="1:11" s="3" customFormat="1" x14ac:dyDescent="0.3">
      <c r="A323" s="8" t="s">
        <v>2541</v>
      </c>
      <c r="B323" s="46" t="s">
        <v>2545</v>
      </c>
      <c r="C323" s="222"/>
      <c r="D323" s="17" t="s">
        <v>2557</v>
      </c>
      <c r="E323" s="14"/>
      <c r="F323" s="32">
        <v>20</v>
      </c>
      <c r="G323" s="32"/>
      <c r="H323" s="33"/>
      <c r="I323" s="33"/>
      <c r="J323" s="14"/>
      <c r="K323" s="14"/>
    </row>
    <row r="324" spans="1:11" s="3" customFormat="1" x14ac:dyDescent="0.3">
      <c r="A324" s="8" t="s">
        <v>1317</v>
      </c>
      <c r="B324" s="46" t="s">
        <v>2546</v>
      </c>
      <c r="C324" s="222"/>
      <c r="D324" s="17" t="s">
        <v>2544</v>
      </c>
      <c r="E324" s="14"/>
      <c r="F324" s="32">
        <v>60</v>
      </c>
      <c r="G324" s="32"/>
      <c r="H324" s="33"/>
      <c r="I324" s="33"/>
      <c r="J324" s="14"/>
      <c r="K324" s="14"/>
    </row>
    <row r="325" spans="1:11" s="3" customFormat="1" x14ac:dyDescent="0.3">
      <c r="A325" s="8" t="s">
        <v>2558</v>
      </c>
      <c r="B325" s="46" t="s">
        <v>2547</v>
      </c>
      <c r="C325" s="222"/>
      <c r="D325" s="17" t="s">
        <v>2548</v>
      </c>
      <c r="E325" s="14"/>
      <c r="F325" s="32"/>
      <c r="G325" s="32">
        <v>100</v>
      </c>
      <c r="H325" s="33"/>
      <c r="I325" s="33"/>
      <c r="J325" s="14"/>
      <c r="K325" s="14"/>
    </row>
    <row r="326" spans="1:11" s="3" customFormat="1" x14ac:dyDescent="0.3">
      <c r="A326" s="8" t="s">
        <v>2558</v>
      </c>
      <c r="B326" s="46" t="s">
        <v>2549</v>
      </c>
      <c r="C326" s="222"/>
      <c r="D326" s="17" t="s">
        <v>2552</v>
      </c>
      <c r="E326" s="14"/>
      <c r="F326" s="32"/>
      <c r="G326" s="32">
        <v>50</v>
      </c>
      <c r="H326" s="33"/>
      <c r="I326" s="33"/>
      <c r="J326" s="14"/>
      <c r="K326" s="14"/>
    </row>
    <row r="327" spans="1:11" s="3" customFormat="1" x14ac:dyDescent="0.3">
      <c r="A327" s="8" t="s">
        <v>1378</v>
      </c>
      <c r="B327" s="46" t="s">
        <v>2550</v>
      </c>
      <c r="C327" s="222"/>
      <c r="D327" s="17" t="s">
        <v>2553</v>
      </c>
      <c r="E327" s="14"/>
      <c r="F327" s="32"/>
      <c r="G327" s="32">
        <v>500</v>
      </c>
      <c r="H327" s="33"/>
      <c r="I327" s="33"/>
      <c r="J327" s="14"/>
      <c r="K327" s="14"/>
    </row>
    <row r="328" spans="1:11" s="3" customFormat="1" x14ac:dyDescent="0.3">
      <c r="A328" s="8" t="s">
        <v>2558</v>
      </c>
      <c r="B328" s="46" t="s">
        <v>2551</v>
      </c>
      <c r="C328" s="222"/>
      <c r="D328" s="17" t="s">
        <v>2554</v>
      </c>
      <c r="E328" s="14"/>
      <c r="F328" s="32"/>
      <c r="G328" s="32">
        <v>100</v>
      </c>
      <c r="H328" s="33"/>
      <c r="I328" s="33"/>
      <c r="J328" s="14"/>
      <c r="K328" s="14"/>
    </row>
    <row r="329" spans="1:11" s="3" customFormat="1" x14ac:dyDescent="0.3">
      <c r="A329" s="8" t="s">
        <v>2558</v>
      </c>
      <c r="B329" s="46" t="s">
        <v>2555</v>
      </c>
      <c r="C329" s="222"/>
      <c r="D329" s="17" t="s">
        <v>2556</v>
      </c>
      <c r="E329" s="14"/>
      <c r="F329" s="32"/>
      <c r="G329" s="32">
        <v>1000</v>
      </c>
      <c r="H329" s="33"/>
      <c r="I329" s="33"/>
      <c r="J329" s="14"/>
      <c r="K329" s="14"/>
    </row>
    <row r="330" spans="1:11" s="3" customFormat="1" x14ac:dyDescent="0.3">
      <c r="A330" s="8"/>
      <c r="B330" s="46"/>
      <c r="C330" s="222">
        <v>42238</v>
      </c>
      <c r="D330" s="113" t="s">
        <v>246</v>
      </c>
      <c r="E330" s="14">
        <v>1240</v>
      </c>
      <c r="F330" s="32"/>
      <c r="G330" s="32"/>
      <c r="H330" s="33"/>
      <c r="I330" s="33"/>
      <c r="J330" s="14"/>
      <c r="K330" s="14"/>
    </row>
    <row r="331" spans="1:11" s="3" customFormat="1" x14ac:dyDescent="0.3">
      <c r="A331" s="8" t="s">
        <v>1169</v>
      </c>
      <c r="B331" s="46" t="s">
        <v>2507</v>
      </c>
      <c r="C331" s="222"/>
      <c r="D331" s="17" t="s">
        <v>1168</v>
      </c>
      <c r="E331" s="14"/>
      <c r="F331" s="32">
        <v>100</v>
      </c>
      <c r="G331" s="32"/>
      <c r="H331" s="33"/>
      <c r="I331" s="33"/>
      <c r="J331" s="14"/>
      <c r="K331" s="14"/>
    </row>
    <row r="332" spans="1:11" s="3" customFormat="1" x14ac:dyDescent="0.3">
      <c r="A332" s="8" t="s">
        <v>817</v>
      </c>
      <c r="B332" s="46" t="s">
        <v>2508</v>
      </c>
      <c r="C332" s="222"/>
      <c r="D332" s="17" t="s">
        <v>816</v>
      </c>
      <c r="E332" s="14"/>
      <c r="F332" s="32">
        <v>60</v>
      </c>
      <c r="G332" s="32"/>
      <c r="H332" s="33"/>
      <c r="I332" s="33"/>
      <c r="J332" s="14"/>
      <c r="K332" s="14"/>
    </row>
    <row r="333" spans="1:11" s="3" customFormat="1" x14ac:dyDescent="0.3">
      <c r="A333" s="8" t="s">
        <v>1526</v>
      </c>
      <c r="B333" s="46" t="s">
        <v>2509</v>
      </c>
      <c r="C333" s="222"/>
      <c r="D333" s="17" t="s">
        <v>1525</v>
      </c>
      <c r="E333" s="14"/>
      <c r="F333" s="32">
        <v>240</v>
      </c>
      <c r="G333" s="32"/>
      <c r="H333" s="33"/>
      <c r="I333" s="33"/>
      <c r="J333" s="14"/>
      <c r="K333" s="14"/>
    </row>
    <row r="334" spans="1:11" s="3" customFormat="1" x14ac:dyDescent="0.3">
      <c r="A334" s="8" t="s">
        <v>2511</v>
      </c>
      <c r="B334" s="46" t="s">
        <v>2510</v>
      </c>
      <c r="C334" s="222"/>
      <c r="D334" s="17" t="s">
        <v>2512</v>
      </c>
      <c r="E334" s="14"/>
      <c r="F334" s="32">
        <v>240</v>
      </c>
      <c r="G334" s="32"/>
      <c r="H334" s="33"/>
      <c r="I334" s="33"/>
      <c r="J334" s="14"/>
      <c r="K334" s="14"/>
    </row>
    <row r="335" spans="1:11" s="3" customFormat="1" x14ac:dyDescent="0.3">
      <c r="A335" s="8" t="s">
        <v>559</v>
      </c>
      <c r="B335" s="46" t="s">
        <v>2513</v>
      </c>
      <c r="C335" s="222"/>
      <c r="D335" s="17" t="s">
        <v>558</v>
      </c>
      <c r="E335" s="14"/>
      <c r="F335" s="32">
        <v>300</v>
      </c>
      <c r="G335" s="32"/>
      <c r="H335" s="33"/>
      <c r="I335" s="33"/>
      <c r="J335" s="14"/>
      <c r="K335" s="14"/>
    </row>
    <row r="336" spans="1:11" s="3" customFormat="1" x14ac:dyDescent="0.3">
      <c r="A336" s="8" t="s">
        <v>1686</v>
      </c>
      <c r="B336" s="46" t="s">
        <v>2514</v>
      </c>
      <c r="C336" s="222"/>
      <c r="D336" s="17" t="s">
        <v>1685</v>
      </c>
      <c r="E336" s="14"/>
      <c r="F336" s="32">
        <v>100</v>
      </c>
      <c r="G336" s="32"/>
      <c r="H336" s="33"/>
      <c r="I336" s="33"/>
      <c r="J336" s="14"/>
      <c r="K336" s="14"/>
    </row>
    <row r="337" spans="1:11" s="3" customFormat="1" x14ac:dyDescent="0.3">
      <c r="A337" s="8" t="s">
        <v>1378</v>
      </c>
      <c r="B337" s="46" t="s">
        <v>2515</v>
      </c>
      <c r="C337" s="222"/>
      <c r="D337" s="17" t="s">
        <v>1377</v>
      </c>
      <c r="E337" s="14"/>
      <c r="F337" s="32"/>
      <c r="G337" s="32">
        <v>100</v>
      </c>
      <c r="H337" s="33"/>
      <c r="I337" s="33"/>
      <c r="J337" s="14"/>
      <c r="K337" s="14"/>
    </row>
    <row r="338" spans="1:11" s="3" customFormat="1" x14ac:dyDescent="0.3">
      <c r="A338" s="8" t="s">
        <v>1686</v>
      </c>
      <c r="B338" s="46" t="s">
        <v>2516</v>
      </c>
      <c r="C338" s="222"/>
      <c r="D338" s="17" t="s">
        <v>1685</v>
      </c>
      <c r="E338" s="14"/>
      <c r="F338" s="32"/>
      <c r="G338" s="32">
        <v>100</v>
      </c>
      <c r="H338" s="33"/>
      <c r="I338" s="33"/>
      <c r="J338" s="14"/>
      <c r="K338" s="14"/>
    </row>
    <row r="339" spans="1:11" s="3" customFormat="1" x14ac:dyDescent="0.3">
      <c r="A339" s="8"/>
      <c r="B339" s="46"/>
      <c r="C339" s="222">
        <v>42228</v>
      </c>
      <c r="D339" s="113" t="s">
        <v>246</v>
      </c>
      <c r="E339" s="14">
        <v>300</v>
      </c>
      <c r="F339" s="32"/>
      <c r="G339" s="32"/>
      <c r="H339" s="33"/>
      <c r="I339" s="33"/>
      <c r="J339" s="14"/>
      <c r="K339" s="14"/>
    </row>
    <row r="340" spans="1:11" s="3" customFormat="1" x14ac:dyDescent="0.3">
      <c r="A340" s="8" t="s">
        <v>485</v>
      </c>
      <c r="B340" s="46" t="s">
        <v>484</v>
      </c>
      <c r="C340" s="222"/>
      <c r="D340" s="17" t="s">
        <v>486</v>
      </c>
      <c r="E340" s="14"/>
      <c r="F340" s="32">
        <v>20</v>
      </c>
      <c r="G340" s="32"/>
      <c r="H340" s="33"/>
      <c r="I340" s="33"/>
      <c r="J340" s="14"/>
      <c r="K340" s="14"/>
    </row>
    <row r="341" spans="1:11" s="3" customFormat="1" x14ac:dyDescent="0.3">
      <c r="A341" s="8" t="s">
        <v>487</v>
      </c>
      <c r="B341" s="46" t="s">
        <v>488</v>
      </c>
      <c r="C341" s="222"/>
      <c r="D341" s="17" t="s">
        <v>489</v>
      </c>
      <c r="E341" s="14"/>
      <c r="F341" s="32">
        <v>40</v>
      </c>
      <c r="G341" s="32"/>
      <c r="H341" s="33"/>
      <c r="I341" s="33"/>
      <c r="J341" s="14"/>
      <c r="K341" s="14"/>
    </row>
    <row r="342" spans="1:11" s="3" customFormat="1" x14ac:dyDescent="0.3">
      <c r="A342" s="8" t="s">
        <v>490</v>
      </c>
      <c r="B342" s="46" t="s">
        <v>491</v>
      </c>
      <c r="C342" s="222"/>
      <c r="D342" s="17" t="s">
        <v>169</v>
      </c>
      <c r="E342" s="14"/>
      <c r="F342" s="32">
        <v>240</v>
      </c>
      <c r="G342" s="32"/>
      <c r="H342" s="33"/>
      <c r="I342" s="33"/>
      <c r="J342" s="14"/>
      <c r="K342" s="14"/>
    </row>
    <row r="343" spans="1:11" s="91" customFormat="1" x14ac:dyDescent="0.3">
      <c r="A343" s="87"/>
      <c r="B343" s="88"/>
      <c r="C343" s="222"/>
      <c r="D343" s="89"/>
      <c r="E343" s="86"/>
      <c r="F343" s="90"/>
      <c r="G343" s="90"/>
      <c r="H343" s="33"/>
      <c r="I343" s="33"/>
      <c r="J343" s="14"/>
      <c r="K343" s="14"/>
    </row>
    <row r="344" spans="1:11" s="3" customFormat="1" x14ac:dyDescent="0.3">
      <c r="A344" s="8"/>
      <c r="B344" s="46"/>
      <c r="C344" s="222">
        <v>42219</v>
      </c>
      <c r="D344" s="113" t="s">
        <v>246</v>
      </c>
      <c r="E344" s="102">
        <v>1730</v>
      </c>
      <c r="F344" s="32"/>
      <c r="G344" s="32"/>
      <c r="H344" s="33"/>
      <c r="I344" s="33"/>
      <c r="J344" s="14"/>
      <c r="K344" s="14"/>
    </row>
    <row r="345" spans="1:11" s="3" customFormat="1" x14ac:dyDescent="0.3">
      <c r="A345" s="100" t="s">
        <v>66</v>
      </c>
      <c r="B345" s="46" t="s">
        <v>342</v>
      </c>
      <c r="C345" s="222">
        <v>42211</v>
      </c>
      <c r="D345" s="17" t="s">
        <v>343</v>
      </c>
      <c r="E345" s="14"/>
      <c r="F345" s="32"/>
      <c r="G345" s="32">
        <v>500</v>
      </c>
      <c r="H345" s="33"/>
      <c r="I345" s="33"/>
      <c r="J345" s="14"/>
      <c r="K345" s="14"/>
    </row>
    <row r="346" spans="1:11" s="3" customFormat="1" x14ac:dyDescent="0.3">
      <c r="A346" s="100" t="s">
        <v>348</v>
      </c>
      <c r="B346" s="46" t="s">
        <v>345</v>
      </c>
      <c r="C346" s="222"/>
      <c r="D346" s="17" t="s">
        <v>193</v>
      </c>
      <c r="E346" s="14"/>
      <c r="F346" s="32"/>
      <c r="G346" s="32">
        <v>100</v>
      </c>
      <c r="H346" s="33"/>
      <c r="I346" s="33"/>
      <c r="J346" s="14"/>
      <c r="K346" s="14"/>
    </row>
    <row r="347" spans="1:11" s="3" customFormat="1" x14ac:dyDescent="0.3">
      <c r="A347" s="100" t="s">
        <v>103</v>
      </c>
      <c r="B347" s="46" t="s">
        <v>346</v>
      </c>
      <c r="C347" s="222"/>
      <c r="D347" s="17" t="s">
        <v>349</v>
      </c>
      <c r="E347" s="14"/>
      <c r="F347" s="32"/>
      <c r="G347" s="32">
        <v>200</v>
      </c>
      <c r="H347" s="33"/>
      <c r="I347" s="33"/>
      <c r="J347" s="14"/>
      <c r="K347" s="14"/>
    </row>
    <row r="348" spans="1:11" s="3" customFormat="1" x14ac:dyDescent="0.3">
      <c r="A348" s="100" t="s">
        <v>348</v>
      </c>
      <c r="B348" s="46" t="s">
        <v>347</v>
      </c>
      <c r="C348" s="222"/>
      <c r="D348" s="17" t="s">
        <v>350</v>
      </c>
      <c r="E348" s="14"/>
      <c r="F348" s="32"/>
      <c r="G348" s="32">
        <v>100</v>
      </c>
      <c r="H348" s="33"/>
      <c r="I348" s="33"/>
      <c r="J348" s="14"/>
      <c r="K348" s="14"/>
    </row>
    <row r="349" spans="1:11" s="3" customFormat="1" x14ac:dyDescent="0.3">
      <c r="A349" s="100" t="s">
        <v>356</v>
      </c>
      <c r="B349" s="46" t="s">
        <v>351</v>
      </c>
      <c r="C349" s="222"/>
      <c r="D349" s="17" t="s">
        <v>357</v>
      </c>
      <c r="E349" s="14"/>
      <c r="F349" s="32">
        <v>240</v>
      </c>
      <c r="G349" s="32"/>
      <c r="H349" s="33"/>
      <c r="I349" s="33"/>
      <c r="J349" s="14"/>
      <c r="K349" s="14"/>
    </row>
    <row r="350" spans="1:11" s="3" customFormat="1" x14ac:dyDescent="0.3">
      <c r="A350" s="100" t="s">
        <v>360</v>
      </c>
      <c r="B350" s="46" t="s">
        <v>352</v>
      </c>
      <c r="C350" s="222"/>
      <c r="D350" s="17" t="s">
        <v>358</v>
      </c>
      <c r="E350" s="14"/>
      <c r="F350" s="32">
        <v>200</v>
      </c>
      <c r="G350" s="32"/>
      <c r="H350" s="33"/>
      <c r="I350" s="33"/>
      <c r="J350" s="14"/>
      <c r="K350" s="14"/>
    </row>
    <row r="351" spans="1:11" s="3" customFormat="1" x14ac:dyDescent="0.3">
      <c r="A351" s="100" t="s">
        <v>69</v>
      </c>
      <c r="B351" s="46" t="s">
        <v>353</v>
      </c>
      <c r="C351" s="222"/>
      <c r="D351" s="17" t="s">
        <v>359</v>
      </c>
      <c r="E351" s="14"/>
      <c r="F351" s="32">
        <v>100</v>
      </c>
      <c r="G351" s="32"/>
      <c r="H351" s="33"/>
      <c r="I351" s="33"/>
      <c r="J351" s="14"/>
      <c r="K351" s="14"/>
    </row>
    <row r="352" spans="1:11" s="3" customFormat="1" x14ac:dyDescent="0.3">
      <c r="A352" s="100" t="s">
        <v>67</v>
      </c>
      <c r="B352" s="46" t="s">
        <v>354</v>
      </c>
      <c r="C352" s="222"/>
      <c r="D352" s="17" t="s">
        <v>361</v>
      </c>
      <c r="E352" s="14"/>
      <c r="F352" s="32">
        <v>20</v>
      </c>
      <c r="G352" s="32"/>
      <c r="H352" s="33"/>
      <c r="I352" s="33"/>
      <c r="J352" s="14"/>
      <c r="K352" s="14"/>
    </row>
    <row r="353" spans="1:11" s="3" customFormat="1" x14ac:dyDescent="0.3">
      <c r="A353" s="100" t="s">
        <v>363</v>
      </c>
      <c r="B353" s="46" t="s">
        <v>355</v>
      </c>
      <c r="C353" s="222"/>
      <c r="D353" s="17" t="s">
        <v>362</v>
      </c>
      <c r="E353" s="14"/>
      <c r="F353" s="32">
        <v>250</v>
      </c>
      <c r="G353" s="32"/>
      <c r="H353" s="33"/>
      <c r="I353" s="33"/>
      <c r="J353" s="14"/>
      <c r="K353" s="14"/>
    </row>
    <row r="354" spans="1:11" s="3" customFormat="1" x14ac:dyDescent="0.3">
      <c r="A354" s="100" t="s">
        <v>366</v>
      </c>
      <c r="B354" s="46" t="s">
        <v>364</v>
      </c>
      <c r="C354" s="222"/>
      <c r="D354" s="17" t="s">
        <v>365</v>
      </c>
      <c r="E354" s="14"/>
      <c r="F354" s="32">
        <v>20</v>
      </c>
      <c r="G354" s="32"/>
      <c r="H354" s="33"/>
      <c r="I354" s="33"/>
      <c r="J354" s="14"/>
      <c r="K354" s="14"/>
    </row>
    <row r="355" spans="1:11" s="91" customFormat="1" x14ac:dyDescent="0.3">
      <c r="A355" s="101"/>
      <c r="B355" s="88"/>
      <c r="C355" s="222"/>
      <c r="D355" s="89"/>
      <c r="E355" s="86"/>
      <c r="F355" s="90"/>
      <c r="G355" s="90"/>
      <c r="H355" s="33"/>
      <c r="I355" s="33"/>
      <c r="J355" s="14"/>
      <c r="K355" s="14"/>
    </row>
    <row r="356" spans="1:11" s="3" customFormat="1" x14ac:dyDescent="0.3">
      <c r="A356" s="100"/>
      <c r="B356" s="46"/>
      <c r="C356" s="222">
        <v>42212</v>
      </c>
      <c r="D356" s="113" t="s">
        <v>246</v>
      </c>
      <c r="E356" s="102">
        <v>1000</v>
      </c>
      <c r="F356" s="32"/>
      <c r="G356" s="32"/>
      <c r="H356" s="33"/>
      <c r="I356" s="33"/>
      <c r="J356" s="14"/>
      <c r="K356" s="14"/>
    </row>
    <row r="357" spans="1:11" s="3" customFormat="1" x14ac:dyDescent="0.3">
      <c r="A357" s="8"/>
      <c r="B357" s="46" t="s">
        <v>275</v>
      </c>
      <c r="C357" s="222"/>
      <c r="D357" s="83" t="s">
        <v>276</v>
      </c>
      <c r="E357" s="14"/>
      <c r="F357" s="32">
        <v>40</v>
      </c>
      <c r="G357" s="32"/>
      <c r="H357" s="33"/>
      <c r="I357" s="33"/>
      <c r="J357" s="14"/>
      <c r="K357" s="14"/>
    </row>
    <row r="358" spans="1:11" s="3" customFormat="1" x14ac:dyDescent="0.3">
      <c r="A358" s="100"/>
      <c r="B358" s="46" t="s">
        <v>316</v>
      </c>
      <c r="C358" s="222">
        <v>42187</v>
      </c>
      <c r="D358" s="83" t="s">
        <v>214</v>
      </c>
      <c r="E358" s="14"/>
      <c r="F358" s="32"/>
      <c r="G358" s="32">
        <v>20</v>
      </c>
      <c r="H358" s="33"/>
      <c r="I358" s="33"/>
      <c r="J358" s="14"/>
      <c r="K358" s="14"/>
    </row>
    <row r="359" spans="1:11" s="3" customFormat="1" x14ac:dyDescent="0.3">
      <c r="A359" s="100"/>
      <c r="B359" s="46" t="s">
        <v>317</v>
      </c>
      <c r="C359" s="222">
        <v>42187</v>
      </c>
      <c r="D359" s="83" t="s">
        <v>320</v>
      </c>
      <c r="E359" s="14"/>
      <c r="F359" s="32"/>
      <c r="G359" s="32">
        <v>200</v>
      </c>
      <c r="H359" s="33"/>
      <c r="I359" s="33"/>
      <c r="J359" s="14"/>
      <c r="K359" s="14"/>
    </row>
    <row r="360" spans="1:11" s="3" customFormat="1" x14ac:dyDescent="0.3">
      <c r="A360" s="100"/>
      <c r="B360" s="46" t="s">
        <v>318</v>
      </c>
      <c r="C360" s="222">
        <v>42190</v>
      </c>
      <c r="D360" s="83" t="s">
        <v>328</v>
      </c>
      <c r="E360" s="14"/>
      <c r="F360" s="32"/>
      <c r="G360" s="32">
        <v>280</v>
      </c>
      <c r="H360" s="33"/>
      <c r="I360" s="33"/>
      <c r="J360" s="14"/>
      <c r="K360" s="14"/>
    </row>
    <row r="361" spans="1:11" s="3" customFormat="1" x14ac:dyDescent="0.3">
      <c r="A361" s="100"/>
      <c r="B361" s="46" t="s">
        <v>319</v>
      </c>
      <c r="C361" s="222">
        <v>42199</v>
      </c>
      <c r="D361" s="83" t="s">
        <v>321</v>
      </c>
      <c r="E361" s="14"/>
      <c r="F361" s="32"/>
      <c r="G361" s="32">
        <v>100</v>
      </c>
      <c r="H361" s="33"/>
      <c r="I361" s="33"/>
      <c r="J361" s="14"/>
      <c r="K361" s="14"/>
    </row>
    <row r="362" spans="1:11" s="3" customFormat="1" x14ac:dyDescent="0.3">
      <c r="A362" s="100"/>
      <c r="B362" s="46" t="s">
        <v>322</v>
      </c>
      <c r="C362" s="222">
        <v>42187</v>
      </c>
      <c r="D362" s="83" t="s">
        <v>323</v>
      </c>
      <c r="E362" s="14"/>
      <c r="F362" s="32">
        <v>200</v>
      </c>
      <c r="G362" s="32"/>
      <c r="H362" s="33"/>
      <c r="I362" s="33"/>
      <c r="J362" s="14"/>
      <c r="K362" s="14"/>
    </row>
    <row r="363" spans="1:11" s="3" customFormat="1" x14ac:dyDescent="0.3">
      <c r="A363" s="100"/>
      <c r="B363" s="46" t="s">
        <v>324</v>
      </c>
      <c r="C363" s="222">
        <v>42189</v>
      </c>
      <c r="D363" s="83" t="s">
        <v>326</v>
      </c>
      <c r="E363" s="14"/>
      <c r="F363" s="32">
        <v>120</v>
      </c>
      <c r="G363" s="32"/>
      <c r="H363" s="33"/>
      <c r="I363" s="33"/>
      <c r="J363" s="14"/>
      <c r="K363" s="14"/>
    </row>
    <row r="364" spans="1:11" s="3" customFormat="1" x14ac:dyDescent="0.3">
      <c r="A364" s="100"/>
      <c r="B364" s="46" t="s">
        <v>325</v>
      </c>
      <c r="C364" s="222">
        <v>42190</v>
      </c>
      <c r="D364" s="83" t="s">
        <v>327</v>
      </c>
      <c r="E364" s="14"/>
      <c r="F364" s="32">
        <v>20</v>
      </c>
      <c r="G364" s="32"/>
      <c r="H364" s="33"/>
      <c r="I364" s="33"/>
      <c r="J364" s="14"/>
      <c r="K364" s="14"/>
    </row>
    <row r="365" spans="1:11" s="3" customFormat="1" x14ac:dyDescent="0.3">
      <c r="A365" s="100"/>
      <c r="B365" s="46" t="s">
        <v>329</v>
      </c>
      <c r="C365" s="222"/>
      <c r="D365" s="98" t="s">
        <v>330</v>
      </c>
      <c r="E365" s="14"/>
      <c r="F365" s="32">
        <v>20</v>
      </c>
      <c r="G365" s="32"/>
      <c r="H365" s="33">
        <f>SUM(F357:G365)</f>
        <v>1000</v>
      </c>
      <c r="I365" s="33"/>
      <c r="J365" s="14"/>
      <c r="K365" s="14"/>
    </row>
    <row r="366" spans="1:11" s="76" customFormat="1" x14ac:dyDescent="0.3">
      <c r="A366" s="78"/>
      <c r="B366" s="79"/>
      <c r="C366" s="222"/>
      <c r="D366" s="80"/>
      <c r="E366" s="77"/>
      <c r="F366" s="81"/>
      <c r="G366" s="81"/>
      <c r="H366" s="82"/>
      <c r="I366" s="82"/>
      <c r="J366" s="77"/>
      <c r="K366" s="77"/>
    </row>
    <row r="367" spans="1:11" s="3" customFormat="1" x14ac:dyDescent="0.3">
      <c r="A367" s="100"/>
      <c r="B367" s="46"/>
      <c r="C367" s="222">
        <v>42188</v>
      </c>
      <c r="D367" s="17"/>
      <c r="E367" s="102">
        <v>50</v>
      </c>
      <c r="F367" s="32"/>
      <c r="G367" s="32"/>
      <c r="H367" s="33"/>
      <c r="I367" s="33"/>
      <c r="J367" s="14"/>
      <c r="K367" s="14"/>
    </row>
    <row r="368" spans="1:11" s="3" customFormat="1" x14ac:dyDescent="0.3">
      <c r="A368" s="100"/>
      <c r="B368" s="46" t="s">
        <v>273</v>
      </c>
      <c r="C368" s="222">
        <v>42183</v>
      </c>
      <c r="D368" s="17" t="s">
        <v>274</v>
      </c>
      <c r="E368" s="14"/>
      <c r="F368" s="32"/>
      <c r="G368" s="32">
        <v>50</v>
      </c>
      <c r="H368" s="33"/>
      <c r="I368" s="33"/>
      <c r="J368" s="14"/>
      <c r="K368" s="14"/>
    </row>
    <row r="369" spans="1:11" s="76" customFormat="1" x14ac:dyDescent="0.3">
      <c r="A369" s="78"/>
      <c r="B369" s="79"/>
      <c r="C369" s="222"/>
      <c r="D369" s="80"/>
      <c r="E369" s="77"/>
      <c r="F369" s="81"/>
      <c r="G369" s="81"/>
      <c r="H369" s="82"/>
      <c r="I369" s="82"/>
      <c r="J369" s="77"/>
      <c r="K369" s="77"/>
    </row>
  </sheetData>
  <conditionalFormatting sqref="A299">
    <cfRule type="duplicateValues" dxfId="546" priority="182"/>
  </conditionalFormatting>
  <conditionalFormatting sqref="A299">
    <cfRule type="duplicateValues" dxfId="545" priority="181"/>
  </conditionalFormatting>
  <conditionalFormatting sqref="A300">
    <cfRule type="duplicateValues" dxfId="544" priority="180"/>
  </conditionalFormatting>
  <conditionalFormatting sqref="A284">
    <cfRule type="duplicateValues" dxfId="543" priority="174"/>
  </conditionalFormatting>
  <conditionalFormatting sqref="C238:C252">
    <cfRule type="duplicateValues" dxfId="542" priority="154"/>
  </conditionalFormatting>
  <conditionalFormatting sqref="C254">
    <cfRule type="duplicateValues" dxfId="541" priority="144"/>
  </conditionalFormatting>
  <conditionalFormatting sqref="C255:C267">
    <cfRule type="duplicateValues" dxfId="540" priority="143"/>
  </conditionalFormatting>
  <conditionalFormatting sqref="B255:B267">
    <cfRule type="duplicateValues" dxfId="539" priority="142"/>
  </conditionalFormatting>
  <conditionalFormatting sqref="B254">
    <cfRule type="duplicateValues" dxfId="538" priority="141"/>
  </conditionalFormatting>
  <conditionalFormatting sqref="B188">
    <cfRule type="duplicateValues" dxfId="537" priority="140"/>
  </conditionalFormatting>
  <conditionalFormatting sqref="B195:B200">
    <cfRule type="duplicateValues" dxfId="536" priority="139"/>
  </conditionalFormatting>
  <conditionalFormatting sqref="C202:C236 C187 C189:C194">
    <cfRule type="duplicateValues" dxfId="535" priority="291"/>
  </conditionalFormatting>
  <conditionalFormatting sqref="C186">
    <cfRule type="duplicateValues" dxfId="534" priority="138"/>
  </conditionalFormatting>
  <conditionalFormatting sqref="A188">
    <cfRule type="duplicateValues" dxfId="533" priority="137"/>
  </conditionalFormatting>
  <conditionalFormatting sqref="A189">
    <cfRule type="duplicateValues" dxfId="532" priority="136"/>
  </conditionalFormatting>
  <conditionalFormatting sqref="A190">
    <cfRule type="duplicateValues" dxfId="531" priority="135"/>
  </conditionalFormatting>
  <conditionalFormatting sqref="A191">
    <cfRule type="duplicateValues" dxfId="530" priority="134"/>
  </conditionalFormatting>
  <conditionalFormatting sqref="A192">
    <cfRule type="duplicateValues" dxfId="529" priority="133"/>
  </conditionalFormatting>
  <conditionalFormatting sqref="A193">
    <cfRule type="duplicateValues" dxfId="528" priority="132"/>
  </conditionalFormatting>
  <conditionalFormatting sqref="A196">
    <cfRule type="duplicateValues" dxfId="527" priority="131"/>
  </conditionalFormatting>
  <conditionalFormatting sqref="A204">
    <cfRule type="duplicateValues" dxfId="526" priority="130"/>
  </conditionalFormatting>
  <conditionalFormatting sqref="A206">
    <cfRule type="duplicateValues" dxfId="525" priority="129"/>
  </conditionalFormatting>
  <conditionalFormatting sqref="A211">
    <cfRule type="duplicateValues" dxfId="524" priority="128"/>
  </conditionalFormatting>
  <conditionalFormatting sqref="A213">
    <cfRule type="duplicateValues" dxfId="523" priority="127"/>
  </conditionalFormatting>
  <conditionalFormatting sqref="A215">
    <cfRule type="duplicateValues" dxfId="522" priority="126"/>
  </conditionalFormatting>
  <conditionalFormatting sqref="A216">
    <cfRule type="duplicateValues" dxfId="521" priority="125"/>
  </conditionalFormatting>
  <conditionalFormatting sqref="A217">
    <cfRule type="duplicateValues" dxfId="520" priority="124"/>
  </conditionalFormatting>
  <conditionalFormatting sqref="A218:A219">
    <cfRule type="duplicateValues" dxfId="519" priority="123"/>
  </conditionalFormatting>
  <conditionalFormatting sqref="A220">
    <cfRule type="duplicateValues" dxfId="518" priority="122"/>
  </conditionalFormatting>
  <conditionalFormatting sqref="A223">
    <cfRule type="duplicateValues" dxfId="517" priority="121"/>
  </conditionalFormatting>
  <conditionalFormatting sqref="A224">
    <cfRule type="duplicateValues" dxfId="516" priority="120"/>
  </conditionalFormatting>
  <conditionalFormatting sqref="A225">
    <cfRule type="duplicateValues" dxfId="515" priority="119"/>
  </conditionalFormatting>
  <conditionalFormatting sqref="A226">
    <cfRule type="duplicateValues" dxfId="514" priority="118"/>
  </conditionalFormatting>
  <conditionalFormatting sqref="A227">
    <cfRule type="duplicateValues" dxfId="513" priority="117"/>
  </conditionalFormatting>
  <conditionalFormatting sqref="A228">
    <cfRule type="duplicateValues" dxfId="512" priority="116"/>
  </conditionalFormatting>
  <conditionalFormatting sqref="A229">
    <cfRule type="duplicateValues" dxfId="511" priority="114"/>
  </conditionalFormatting>
  <conditionalFormatting sqref="A229">
    <cfRule type="duplicateValues" dxfId="510" priority="115"/>
  </conditionalFormatting>
  <conditionalFormatting sqref="A230">
    <cfRule type="duplicateValues" dxfId="509" priority="113"/>
  </conditionalFormatting>
  <conditionalFormatting sqref="A232">
    <cfRule type="duplicateValues" dxfId="508" priority="112"/>
  </conditionalFormatting>
  <conditionalFormatting sqref="C201">
    <cfRule type="duplicateValues" dxfId="507" priority="111"/>
  </conditionalFormatting>
  <conditionalFormatting sqref="B201">
    <cfRule type="duplicateValues" dxfId="506" priority="110"/>
  </conditionalFormatting>
  <conditionalFormatting sqref="C181">
    <cfRule type="duplicateValues" dxfId="505" priority="109"/>
  </conditionalFormatting>
  <conditionalFormatting sqref="A182">
    <cfRule type="duplicateValues" dxfId="504" priority="108"/>
  </conditionalFormatting>
  <conditionalFormatting sqref="A183">
    <cfRule type="duplicateValues" dxfId="503" priority="107"/>
  </conditionalFormatting>
  <conditionalFormatting sqref="C169">
    <cfRule type="duplicateValues" dxfId="502" priority="106"/>
  </conditionalFormatting>
  <conditionalFormatting sqref="C155">
    <cfRule type="duplicateValues" dxfId="501" priority="98"/>
  </conditionalFormatting>
  <conditionalFormatting sqref="A160">
    <cfRule type="duplicateValues" dxfId="500" priority="95"/>
  </conditionalFormatting>
  <conditionalFormatting sqref="A156">
    <cfRule type="duplicateValues" dxfId="499" priority="94"/>
  </conditionalFormatting>
  <conditionalFormatting sqref="A157">
    <cfRule type="duplicateValues" dxfId="498" priority="93"/>
  </conditionalFormatting>
  <conditionalFormatting sqref="A158">
    <cfRule type="duplicateValues" dxfId="497" priority="92"/>
  </conditionalFormatting>
  <conditionalFormatting sqref="A159">
    <cfRule type="duplicateValues" dxfId="496" priority="91"/>
  </conditionalFormatting>
  <conditionalFormatting sqref="A161">
    <cfRule type="duplicateValues" dxfId="495" priority="90"/>
  </conditionalFormatting>
  <conditionalFormatting sqref="A164">
    <cfRule type="duplicateValues" dxfId="494" priority="89"/>
  </conditionalFormatting>
  <conditionalFormatting sqref="A165">
    <cfRule type="duplicateValues" dxfId="493" priority="88"/>
  </conditionalFormatting>
  <conditionalFormatting sqref="A166">
    <cfRule type="duplicateValues" dxfId="492" priority="87"/>
  </conditionalFormatting>
  <conditionalFormatting sqref="A163">
    <cfRule type="duplicateValues" dxfId="491" priority="85"/>
  </conditionalFormatting>
  <conditionalFormatting sqref="A151">
    <cfRule type="duplicateValues" dxfId="490" priority="84"/>
  </conditionalFormatting>
  <conditionalFormatting sqref="A150">
    <cfRule type="duplicateValues" dxfId="489" priority="83"/>
  </conditionalFormatting>
  <conditionalFormatting sqref="C150:C153">
    <cfRule type="duplicateValues" dxfId="488" priority="428"/>
  </conditionalFormatting>
  <conditionalFormatting sqref="B150:B153">
    <cfRule type="duplicateValues" dxfId="487" priority="429"/>
  </conditionalFormatting>
  <conditionalFormatting sqref="C128">
    <cfRule type="duplicateValues" dxfId="486" priority="81"/>
  </conditionalFormatting>
  <conditionalFormatting sqref="A129">
    <cfRule type="duplicateValues" dxfId="485" priority="80"/>
  </conditionalFormatting>
  <conditionalFormatting sqref="A130">
    <cfRule type="duplicateValues" dxfId="484" priority="79"/>
  </conditionalFormatting>
  <conditionalFormatting sqref="A131">
    <cfRule type="duplicateValues" dxfId="483" priority="78"/>
  </conditionalFormatting>
  <conditionalFormatting sqref="A132">
    <cfRule type="duplicateValues" dxfId="482" priority="77"/>
  </conditionalFormatting>
  <conditionalFormatting sqref="A133">
    <cfRule type="duplicateValues" dxfId="481" priority="76"/>
  </conditionalFormatting>
  <conditionalFormatting sqref="A134">
    <cfRule type="duplicateValues" dxfId="480" priority="75"/>
  </conditionalFormatting>
  <conditionalFormatting sqref="A136">
    <cfRule type="duplicateValues" dxfId="479" priority="74"/>
  </conditionalFormatting>
  <conditionalFormatting sqref="A137:A138">
    <cfRule type="duplicateValues" dxfId="478" priority="73"/>
  </conditionalFormatting>
  <conditionalFormatting sqref="A139">
    <cfRule type="duplicateValues" dxfId="477" priority="72"/>
  </conditionalFormatting>
  <conditionalFormatting sqref="A135">
    <cfRule type="duplicateValues" dxfId="476" priority="71"/>
  </conditionalFormatting>
  <conditionalFormatting sqref="B138">
    <cfRule type="duplicateValues" dxfId="475" priority="70"/>
  </conditionalFormatting>
  <conditionalFormatting sqref="A141:A143">
    <cfRule type="duplicateValues" dxfId="474" priority="69"/>
  </conditionalFormatting>
  <conditionalFormatting sqref="D142">
    <cfRule type="duplicateValues" dxfId="473" priority="67"/>
  </conditionalFormatting>
  <conditionalFormatting sqref="C142">
    <cfRule type="duplicateValues" dxfId="472" priority="68"/>
  </conditionalFormatting>
  <conditionalFormatting sqref="C144">
    <cfRule type="duplicateValues" dxfId="471" priority="65"/>
  </conditionalFormatting>
  <conditionalFormatting sqref="C116">
    <cfRule type="duplicateValues" dxfId="470" priority="64"/>
  </conditionalFormatting>
  <conditionalFormatting sqref="A119">
    <cfRule type="duplicateValues" dxfId="469" priority="63"/>
  </conditionalFormatting>
  <conditionalFormatting sqref="A118">
    <cfRule type="duplicateValues" dxfId="468" priority="62"/>
  </conditionalFormatting>
  <conditionalFormatting sqref="A117">
    <cfRule type="duplicateValues" dxfId="467" priority="61"/>
  </conditionalFormatting>
  <conditionalFormatting sqref="C111">
    <cfRule type="duplicateValues" dxfId="466" priority="60"/>
  </conditionalFormatting>
  <conditionalFormatting sqref="C122:C126">
    <cfRule type="duplicateValues" dxfId="465" priority="59"/>
  </conditionalFormatting>
  <conditionalFormatting sqref="C108">
    <cfRule type="duplicateValues" dxfId="464" priority="58"/>
  </conditionalFormatting>
  <conditionalFormatting sqref="C101">
    <cfRule type="duplicateValues" dxfId="463" priority="57"/>
  </conditionalFormatting>
  <conditionalFormatting sqref="A105">
    <cfRule type="duplicateValues" dxfId="462" priority="54"/>
  </conditionalFormatting>
  <conditionalFormatting sqref="A102">
    <cfRule type="duplicateValues" dxfId="461" priority="53"/>
  </conditionalFormatting>
  <conditionalFormatting sqref="A103 A94:A96">
    <cfRule type="duplicateValues" dxfId="460" priority="518"/>
  </conditionalFormatting>
  <conditionalFormatting sqref="C97">
    <cfRule type="duplicateValues" dxfId="459" priority="51"/>
  </conditionalFormatting>
  <conditionalFormatting sqref="B97">
    <cfRule type="duplicateValues" dxfId="458" priority="52"/>
  </conditionalFormatting>
  <conditionalFormatting sqref="C93">
    <cfRule type="duplicateValues" dxfId="457" priority="50"/>
  </conditionalFormatting>
  <conditionalFormatting sqref="C83">
    <cfRule type="duplicateValues" dxfId="456" priority="48"/>
  </conditionalFormatting>
  <conditionalFormatting sqref="C268:C1048576 C188 C195:C200 C253 B238:B252 C237 B187 B189:B194 B202:B236 C182:C185 C170:C180 C156:C168 C154 C145:C149 C129:C141 C143 C112:C115 C117:C121 C127 C109:C110 C102:C107 C98:C100 C94:C96 C84:C92 C1:C3 C77:C82 C68:C75 C44:C66 C18:C42">
    <cfRule type="duplicateValues" dxfId="455" priority="546"/>
  </conditionalFormatting>
  <conditionalFormatting sqref="C76">
    <cfRule type="duplicateValues" dxfId="454" priority="47"/>
  </conditionalFormatting>
  <conditionalFormatting sqref="A81">
    <cfRule type="duplicateValues" dxfId="453" priority="46"/>
  </conditionalFormatting>
  <conditionalFormatting sqref="A77 A80">
    <cfRule type="duplicateValues" dxfId="452" priority="660"/>
  </conditionalFormatting>
  <conditionalFormatting sqref="A78">
    <cfRule type="duplicateValues" dxfId="451" priority="45"/>
  </conditionalFormatting>
  <conditionalFormatting sqref="A79">
    <cfRule type="duplicateValues" dxfId="450" priority="44"/>
  </conditionalFormatting>
  <conditionalFormatting sqref="C67">
    <cfRule type="duplicateValues" dxfId="449" priority="43"/>
  </conditionalFormatting>
  <conditionalFormatting sqref="A72 A74">
    <cfRule type="duplicateValues" dxfId="448" priority="42"/>
  </conditionalFormatting>
  <conditionalFormatting sqref="C43">
    <cfRule type="duplicateValues" dxfId="447" priority="41"/>
  </conditionalFormatting>
  <conditionalFormatting sqref="B268:B1048576 B237 B253 B154:B186 B139:B149 B98:B137 B1:B3 B18:B96">
    <cfRule type="duplicateValues" dxfId="446" priority="661"/>
  </conditionalFormatting>
  <conditionalFormatting sqref="C4:C17">
    <cfRule type="duplicateValues" dxfId="445" priority="38"/>
  </conditionalFormatting>
  <conditionalFormatting sqref="B4:B17">
    <cfRule type="duplicateValues" dxfId="444" priority="39"/>
  </conditionalFormatting>
  <conditionalFormatting sqref="A84">
    <cfRule type="duplicateValues" dxfId="443" priority="37"/>
  </conditionalFormatting>
  <conditionalFormatting sqref="A85">
    <cfRule type="duplicateValues" dxfId="442" priority="36"/>
  </conditionalFormatting>
  <conditionalFormatting sqref="A86">
    <cfRule type="duplicateValues" dxfId="441" priority="35"/>
  </conditionalFormatting>
  <conditionalFormatting sqref="A87">
    <cfRule type="duplicateValues" dxfId="440" priority="34"/>
  </conditionalFormatting>
  <conditionalFormatting sqref="A88">
    <cfRule type="duplicateValues" dxfId="439" priority="33"/>
  </conditionalFormatting>
  <conditionalFormatting sqref="A89">
    <cfRule type="duplicateValues" dxfId="438" priority="32"/>
  </conditionalFormatting>
  <conditionalFormatting sqref="A73">
    <cfRule type="duplicateValues" dxfId="437" priority="31"/>
  </conditionalFormatting>
  <conditionalFormatting sqref="A71">
    <cfRule type="duplicateValues" dxfId="436" priority="30"/>
  </conditionalFormatting>
  <conditionalFormatting sqref="A70">
    <cfRule type="duplicateValues" dxfId="435" priority="29"/>
  </conditionalFormatting>
  <conditionalFormatting sqref="A69">
    <cfRule type="duplicateValues" dxfId="434" priority="28"/>
  </conditionalFormatting>
  <conditionalFormatting sqref="A64">
    <cfRule type="duplicateValues" dxfId="433" priority="27"/>
  </conditionalFormatting>
  <conditionalFormatting sqref="A62">
    <cfRule type="duplicateValues" dxfId="432" priority="26"/>
  </conditionalFormatting>
  <conditionalFormatting sqref="A61">
    <cfRule type="duplicateValues" dxfId="431" priority="25"/>
  </conditionalFormatting>
  <conditionalFormatting sqref="A61">
    <cfRule type="duplicateValues" dxfId="430" priority="24"/>
  </conditionalFormatting>
  <conditionalFormatting sqref="A59">
    <cfRule type="duplicateValues" dxfId="429" priority="22"/>
  </conditionalFormatting>
  <conditionalFormatting sqref="A59">
    <cfRule type="duplicateValues" dxfId="428" priority="23"/>
  </conditionalFormatting>
  <conditionalFormatting sqref="A56">
    <cfRule type="duplicateValues" dxfId="427" priority="21"/>
  </conditionalFormatting>
  <conditionalFormatting sqref="A53">
    <cfRule type="duplicateValues" dxfId="426" priority="20"/>
  </conditionalFormatting>
  <conditionalFormatting sqref="A49">
    <cfRule type="duplicateValues" dxfId="425" priority="19"/>
  </conditionalFormatting>
  <conditionalFormatting sqref="A48">
    <cfRule type="duplicateValues" dxfId="424" priority="18"/>
  </conditionalFormatting>
  <conditionalFormatting sqref="A47">
    <cfRule type="duplicateValues" dxfId="423" priority="17"/>
  </conditionalFormatting>
  <conditionalFormatting sqref="A46">
    <cfRule type="duplicateValues" dxfId="422" priority="16"/>
  </conditionalFormatting>
  <conditionalFormatting sqref="A45">
    <cfRule type="duplicateValues" dxfId="421" priority="15"/>
  </conditionalFormatting>
  <conditionalFormatting sqref="A44">
    <cfRule type="duplicateValues" dxfId="420" priority="14"/>
  </conditionalFormatting>
  <conditionalFormatting sqref="A39">
    <cfRule type="duplicateValues" dxfId="419" priority="13"/>
  </conditionalFormatting>
  <conditionalFormatting sqref="A38">
    <cfRule type="duplicateValues" dxfId="418" priority="12"/>
  </conditionalFormatting>
  <conditionalFormatting sqref="A37">
    <cfRule type="duplicateValues" dxfId="417" priority="11"/>
  </conditionalFormatting>
  <conditionalFormatting sqref="A34">
    <cfRule type="duplicateValues" dxfId="416" priority="10"/>
  </conditionalFormatting>
  <conditionalFormatting sqref="A34">
    <cfRule type="duplicateValues" dxfId="415" priority="9"/>
  </conditionalFormatting>
  <conditionalFormatting sqref="A33">
    <cfRule type="duplicateValues" dxfId="414" priority="8"/>
  </conditionalFormatting>
  <conditionalFormatting sqref="A30">
    <cfRule type="duplicateValues" dxfId="413" priority="7"/>
  </conditionalFormatting>
  <conditionalFormatting sqref="A25">
    <cfRule type="duplicateValues" dxfId="412" priority="6"/>
  </conditionalFormatting>
  <conditionalFormatting sqref="A24">
    <cfRule type="duplicateValues" dxfId="411" priority="5"/>
  </conditionalFormatting>
  <conditionalFormatting sqref="A22">
    <cfRule type="duplicateValues" dxfId="410" priority="4"/>
  </conditionalFormatting>
  <conditionalFormatting sqref="A21">
    <cfRule type="duplicateValues" dxfId="409" priority="3"/>
  </conditionalFormatting>
  <conditionalFormatting sqref="A20">
    <cfRule type="duplicateValues" dxfId="408" priority="2"/>
  </conditionalFormatting>
  <conditionalFormatting sqref="A18">
    <cfRule type="duplicateValues" dxfId="407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12"/>
  <sheetViews>
    <sheetView tabSelected="1" workbookViewId="0">
      <pane xSplit="13" ySplit="5" topLeftCell="N6" activePane="bottomRight" state="frozen"/>
      <selection activeCell="C1" sqref="C1"/>
      <selection pane="topRight" activeCell="N1" sqref="N1"/>
      <selection pane="bottomLeft" activeCell="C6" sqref="C6"/>
      <selection pane="bottomRight" activeCell="P8" sqref="P8"/>
    </sheetView>
  </sheetViews>
  <sheetFormatPr defaultRowHeight="14.4" x14ac:dyDescent="0.3"/>
  <cols>
    <col min="1" max="1" width="2" style="138" customWidth="1"/>
    <col min="2" max="2" width="5.33203125" style="138" customWidth="1"/>
    <col min="3" max="9" width="3.109375" style="138" customWidth="1"/>
    <col min="10" max="10" width="48.33203125" customWidth="1"/>
    <col min="11" max="11" width="9.109375" style="207" customWidth="1"/>
    <col min="12" max="12" width="9.109375" style="208"/>
    <col min="13" max="13" width="9.109375" style="207"/>
    <col min="14" max="14" width="41.109375" style="138" customWidth="1"/>
    <col min="15" max="16" width="9.109375" style="2"/>
    <col min="17" max="17" width="6.88671875" style="176" customWidth="1"/>
    <col min="18" max="34" width="6.88671875" customWidth="1"/>
    <col min="35" max="35" width="7.6640625" customWidth="1"/>
    <col min="36" max="36" width="8.44140625" customWidth="1"/>
    <col min="37" max="37" width="11.5546875" customWidth="1"/>
    <col min="41" max="41" width="13.5546875" bestFit="1" customWidth="1"/>
    <col min="42" max="42" width="47.44140625" bestFit="1" customWidth="1"/>
    <col min="43" max="43" width="22" style="224" bestFit="1" customWidth="1"/>
    <col min="44" max="44" width="37.44140625" bestFit="1" customWidth="1"/>
    <col min="45" max="45" width="11" style="224" bestFit="1" customWidth="1"/>
    <col min="46" max="46" width="40" bestFit="1" customWidth="1"/>
  </cols>
  <sheetData>
    <row r="1" spans="1:45" s="138" customFormat="1" ht="15" thickBot="1" x14ac:dyDescent="0.35">
      <c r="J1" s="360" t="s">
        <v>5368</v>
      </c>
      <c r="K1" s="2"/>
      <c r="L1" s="209"/>
      <c r="M1" s="2"/>
      <c r="O1" s="2"/>
      <c r="P1" s="2"/>
      <c r="Q1" s="176"/>
      <c r="AQ1" s="224"/>
      <c r="AS1" s="224"/>
    </row>
    <row r="2" spans="1:45" s="138" customFormat="1" ht="15.75" customHeight="1" thickBot="1" x14ac:dyDescent="0.35">
      <c r="J2" s="415" t="s">
        <v>511</v>
      </c>
      <c r="K2" s="408" t="s">
        <v>512</v>
      </c>
      <c r="L2" s="408" t="s">
        <v>2746</v>
      </c>
      <c r="M2" s="409"/>
      <c r="N2" s="406" t="s">
        <v>3062</v>
      </c>
      <c r="O2" s="411" t="s">
        <v>5924</v>
      </c>
      <c r="P2" s="412"/>
      <c r="Q2" s="417">
        <v>2015</v>
      </c>
      <c r="R2" s="407"/>
      <c r="S2" s="407"/>
      <c r="T2" s="407"/>
      <c r="U2" s="407"/>
      <c r="V2" s="407"/>
      <c r="W2" s="407"/>
      <c r="X2" s="407"/>
      <c r="Y2" s="407"/>
      <c r="Z2" s="407"/>
      <c r="AA2" s="407"/>
      <c r="AB2" s="407"/>
      <c r="AC2" s="407">
        <v>2016</v>
      </c>
      <c r="AD2" s="407"/>
      <c r="AE2" s="407"/>
      <c r="AF2" s="407"/>
      <c r="AG2" s="407"/>
      <c r="AH2" s="407"/>
      <c r="AI2" s="407"/>
      <c r="AJ2" s="407"/>
      <c r="AK2" s="407"/>
      <c r="AL2" s="407"/>
      <c r="AM2" s="407"/>
      <c r="AN2" s="407"/>
      <c r="AO2" s="406" t="s">
        <v>2743</v>
      </c>
      <c r="AP2" s="406" t="s">
        <v>3062</v>
      </c>
      <c r="AQ2" s="406" t="s">
        <v>3063</v>
      </c>
      <c r="AR2" s="406" t="s">
        <v>3064</v>
      </c>
      <c r="AS2" s="406" t="s">
        <v>3065</v>
      </c>
    </row>
    <row r="3" spans="1:45" ht="15" customHeight="1" thickBot="1" x14ac:dyDescent="0.35">
      <c r="J3" s="416"/>
      <c r="K3" s="416"/>
      <c r="L3" s="410" t="s">
        <v>2747</v>
      </c>
      <c r="M3" s="410"/>
      <c r="N3" s="406"/>
      <c r="O3" s="413"/>
      <c r="P3" s="414"/>
      <c r="Q3" s="417" t="s">
        <v>2642</v>
      </c>
      <c r="R3" s="407"/>
      <c r="S3" s="407" t="s">
        <v>2643</v>
      </c>
      <c r="T3" s="407"/>
      <c r="U3" s="407" t="s">
        <v>2644</v>
      </c>
      <c r="V3" s="407"/>
      <c r="W3" s="407" t="s">
        <v>2645</v>
      </c>
      <c r="X3" s="407"/>
      <c r="Y3" s="407" t="s">
        <v>2646</v>
      </c>
      <c r="Z3" s="407"/>
      <c r="AA3" s="407" t="s">
        <v>2647</v>
      </c>
      <c r="AB3" s="407"/>
      <c r="AC3" s="407" t="s">
        <v>2648</v>
      </c>
      <c r="AD3" s="407"/>
      <c r="AE3" s="407" t="s">
        <v>5367</v>
      </c>
      <c r="AF3" s="407"/>
      <c r="AG3" s="407" t="s">
        <v>2649</v>
      </c>
      <c r="AH3" s="407"/>
      <c r="AI3" s="407" t="s">
        <v>2650</v>
      </c>
      <c r="AJ3" s="407"/>
      <c r="AK3" s="407" t="s">
        <v>525</v>
      </c>
      <c r="AL3" s="407"/>
      <c r="AM3" s="407" t="s">
        <v>2651</v>
      </c>
      <c r="AN3" s="407"/>
      <c r="AO3" s="406"/>
      <c r="AP3" s="406"/>
      <c r="AQ3" s="406"/>
      <c r="AR3" s="406"/>
      <c r="AS3" s="406"/>
    </row>
    <row r="4" spans="1:45" ht="15.75" customHeight="1" thickBot="1" x14ac:dyDescent="0.35">
      <c r="J4" s="416"/>
      <c r="K4" s="416"/>
      <c r="L4" s="410"/>
      <c r="M4" s="410"/>
      <c r="N4" s="406" t="s">
        <v>3062</v>
      </c>
      <c r="O4" s="401" t="s">
        <v>5925</v>
      </c>
      <c r="P4" s="401" t="s">
        <v>5926</v>
      </c>
      <c r="Q4" s="204" t="s">
        <v>2652</v>
      </c>
      <c r="R4" s="175" t="s">
        <v>2653</v>
      </c>
      <c r="S4" s="175" t="s">
        <v>2652</v>
      </c>
      <c r="T4" s="175" t="s">
        <v>2653</v>
      </c>
      <c r="U4" s="175" t="s">
        <v>2652</v>
      </c>
      <c r="V4" s="175" t="s">
        <v>2653</v>
      </c>
      <c r="W4" s="175" t="s">
        <v>2652</v>
      </c>
      <c r="X4" s="175" t="s">
        <v>2653</v>
      </c>
      <c r="Y4" s="175" t="s">
        <v>2652</v>
      </c>
      <c r="Z4" s="175" t="s">
        <v>2653</v>
      </c>
      <c r="AA4" s="175" t="s">
        <v>2652</v>
      </c>
      <c r="AB4" s="175" t="s">
        <v>2653</v>
      </c>
      <c r="AC4" s="175" t="s">
        <v>2652</v>
      </c>
      <c r="AD4" s="175" t="s">
        <v>2653</v>
      </c>
      <c r="AE4" s="175" t="s">
        <v>2652</v>
      </c>
      <c r="AF4" s="175" t="s">
        <v>2653</v>
      </c>
      <c r="AG4" s="175" t="s">
        <v>2652</v>
      </c>
      <c r="AH4" s="175" t="s">
        <v>2653</v>
      </c>
      <c r="AI4" s="175" t="s">
        <v>2652</v>
      </c>
      <c r="AJ4" s="175" t="s">
        <v>2653</v>
      </c>
      <c r="AK4" s="175" t="s">
        <v>2652</v>
      </c>
      <c r="AL4" s="175" t="s">
        <v>2653</v>
      </c>
      <c r="AM4" s="175" t="s">
        <v>2652</v>
      </c>
      <c r="AN4" s="175" t="s">
        <v>2653</v>
      </c>
      <c r="AO4" s="406"/>
      <c r="AP4" s="406" t="s">
        <v>3062</v>
      </c>
      <c r="AQ4" s="406" t="s">
        <v>3063</v>
      </c>
      <c r="AR4" s="406" t="s">
        <v>3064</v>
      </c>
      <c r="AS4" s="406" t="s">
        <v>3065</v>
      </c>
    </row>
    <row r="5" spans="1:45" s="138" customFormat="1" x14ac:dyDescent="0.3">
      <c r="C5" s="149"/>
      <c r="D5" s="149"/>
      <c r="E5" s="194"/>
      <c r="F5" s="194"/>
      <c r="G5" s="194"/>
      <c r="H5" s="194"/>
      <c r="I5" s="225"/>
      <c r="J5" s="354" t="s">
        <v>241</v>
      </c>
      <c r="K5" s="174"/>
      <c r="L5" s="195"/>
      <c r="M5" s="155"/>
      <c r="N5" s="138">
        <f>IFERROR(INDEX(Contacts!$O:$O, MATCH(MEM_BF!$K5, Contacts!$B:$B, 0)), 0)</f>
        <v>0</v>
      </c>
      <c r="O5" s="402"/>
      <c r="P5" s="402"/>
      <c r="Q5" s="205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>
        <f>SUM(AC6:AC417)</f>
        <v>5010</v>
      </c>
      <c r="AD5" s="130">
        <f>SUM(AD6:AD417)</f>
        <v>1850</v>
      </c>
      <c r="AE5" s="130">
        <f>SUM(AE6:AE418)</f>
        <v>6760</v>
      </c>
      <c r="AF5" s="130">
        <f t="shared" ref="AF5:AL5" si="0">SUM(AF6:AF418)</f>
        <v>500</v>
      </c>
      <c r="AG5" s="130">
        <f t="shared" si="0"/>
        <v>5450</v>
      </c>
      <c r="AH5" s="130">
        <f t="shared" si="0"/>
        <v>900</v>
      </c>
      <c r="AI5" s="130">
        <f t="shared" si="0"/>
        <v>3900</v>
      </c>
      <c r="AJ5" s="130">
        <f t="shared" si="0"/>
        <v>18000</v>
      </c>
      <c r="AK5" s="130">
        <f t="shared" si="0"/>
        <v>3740</v>
      </c>
      <c r="AL5" s="130">
        <f t="shared" si="0"/>
        <v>0</v>
      </c>
      <c r="AM5" s="130"/>
      <c r="AN5" s="130"/>
      <c r="AO5" s="4"/>
      <c r="AP5" s="138">
        <f>IFERROR(INDEX(Contacts!$O:$O, MATCH(MEM_BF!$K5, Contacts!$B:$B, 0)), 0)</f>
        <v>0</v>
      </c>
      <c r="AQ5" s="138">
        <f>IFERROR(INDEX(Contacts!$L:$L, MATCH(MEM_BF!$K5, Contacts!$B:$B, 0)), 0)</f>
        <v>0</v>
      </c>
      <c r="AR5" s="138">
        <f>IFERROR(INDEX(Contacts!$P:$P, MATCH(MEM_BF!$K5, Contacts!$B:$B, 0)), 0)</f>
        <v>0</v>
      </c>
      <c r="AS5" s="224"/>
    </row>
    <row r="6" spans="1:45" x14ac:dyDescent="0.3">
      <c r="A6" s="138">
        <v>-1</v>
      </c>
      <c r="B6" s="138" t="s">
        <v>2745</v>
      </c>
      <c r="C6" s="149">
        <v>15</v>
      </c>
      <c r="D6" s="149">
        <v>8</v>
      </c>
      <c r="E6" s="194">
        <f>D6+I6-1</f>
        <v>19</v>
      </c>
      <c r="F6" s="194">
        <f>ROUNDDOWN(E6/12, 0)</f>
        <v>1</v>
      </c>
      <c r="G6" s="194">
        <f>C6+F6</f>
        <v>16</v>
      </c>
      <c r="H6" s="194">
        <f>E6-F6*12</f>
        <v>7</v>
      </c>
      <c r="I6" s="225">
        <f>AO6/20</f>
        <v>12</v>
      </c>
      <c r="J6" s="196" t="s">
        <v>528</v>
      </c>
      <c r="K6" s="174" t="s">
        <v>529</v>
      </c>
      <c r="L6" s="195">
        <f t="shared" ref="L6:L45" si="1">LOOKUP(G6,$A$20:$B$40)</f>
        <v>2016</v>
      </c>
      <c r="M6" s="155" t="str">
        <f>LOOKUP(H6,$A$6:$B$18)</f>
        <v>Aug</v>
      </c>
      <c r="N6" s="138" t="str">
        <f>IFERROR(INDEX(Contacts!$O:$O, MATCH(MEM_BF!$K6, Contacts!$B:$B, 0)), 0)</f>
        <v>janaka_abeynayake@yahoo.co.uk</v>
      </c>
      <c r="O6" s="130">
        <f>IFERROR(INDEX('May16'!$G:$G, MATCH(MEM_BF!$K6,'May16'!$A:$A, 0)), 0)</f>
        <v>0</v>
      </c>
      <c r="P6" s="130">
        <v>100</v>
      </c>
      <c r="Q6" s="205">
        <f>IFERROR(INDEX(July15!F:F, MATCH(MEM_BF!$K6, July15!$B:$B, 0)), 0)</f>
        <v>0</v>
      </c>
      <c r="R6" s="130">
        <f>IFERROR(INDEX(July15!G:G, MATCH(MEM_BF!$K6, July15!$B:$B, 0)), 0)</f>
        <v>0</v>
      </c>
      <c r="S6" s="130">
        <f>IFERROR(INDEX('Aug15'!F:F, MATCH(MEM_BF!$K6, 'Aug15'!$A:$A, 0)), 0)</f>
        <v>0</v>
      </c>
      <c r="T6" s="130">
        <f>IFERROR(INDEX('Aug15'!$G:$G, MATCH(MEM_BF!$K6, 'Aug15'!$A:$A, 0)), 0)</f>
        <v>0</v>
      </c>
      <c r="U6" s="130">
        <f>IFERROR(INDEX(Sept15!$F:$F, MATCH(MEM_BF!$K6, Sept15!$A:$A, 0)), 0)</f>
        <v>240</v>
      </c>
      <c r="V6" s="130">
        <f>IFERROR(INDEX(Sept15!$G:$G, MATCH(MEM_BF!$K6, Sept15!$A:$A, 0)), 0)</f>
        <v>0</v>
      </c>
      <c r="W6" s="130">
        <f>IFERROR(INDEX('Oct15'!$F:$F, MATCH(MEM_BF!$K6,'Oct15'!$A:$A, 0)), 0)</f>
        <v>0</v>
      </c>
      <c r="X6" s="130">
        <f>IFERROR(INDEX('Oct15'!$G:$G, MATCH(MEM_BF!$K6, 'Oct15'!$A:$A, 0)), 0)</f>
        <v>0</v>
      </c>
      <c r="Y6" s="130">
        <f>IFERROR(INDEX('Nov15'!$F:$F, MATCH(MEM_BF!$K6,'Nov15'!$A:$A, 0)), 0)</f>
        <v>0</v>
      </c>
      <c r="Z6" s="130">
        <f>IFERROR(INDEX('Nov15'!$G:$G, MATCH(MEM_BF!$K6, 'Nov15'!$A:$A, 0)), 0)</f>
        <v>0</v>
      </c>
      <c r="AA6" s="130">
        <f>IFERROR(INDEX('Dec15'!$F:$F, MATCH(MEM_BF!$K6,'Dec15'!$A:$A, 0)), 0)</f>
        <v>0</v>
      </c>
      <c r="AB6" s="130">
        <f>IFERROR(INDEX('Dec15'!$G:$G, MATCH(MEM_BF!$K6, 'Dec15'!$A:$A, 0)), 0)</f>
        <v>0</v>
      </c>
      <c r="AC6" s="130">
        <f>IFERROR(INDEX('Jan16'!$F:$F, MATCH(MEM_BF!$K6,'Jan16'!$A:$A, 0)), 0)</f>
        <v>0</v>
      </c>
      <c r="AD6" s="130">
        <f>IFERROR(INDEX('Jan16'!$G:$G, MATCH(MEM_BF!$K6, 'Jan16'!$A:$A, 0)), 0)</f>
        <v>0</v>
      </c>
      <c r="AE6" s="130">
        <f>IFERROR(INDEX('Feb16'!$F:$F, MATCH(MEM_BF!$K6,'Feb16'!$A:$A, 0)), 0)</f>
        <v>0</v>
      </c>
      <c r="AF6" s="130">
        <f>IFERROR(INDEX('Feb16'!$G:$G, MATCH(MEM_BF!$K6, 'Feb16'!$A:$A, 0)), 0)</f>
        <v>0</v>
      </c>
      <c r="AG6" s="130">
        <f>IFERROR(INDEX('Mar16'!$G:$G, MATCH(MEM_BF!$K6,'Mar16'!$A:$A, 0)), 0)</f>
        <v>0</v>
      </c>
      <c r="AH6" s="130">
        <f>IFERROR(INDEX('Mar16'!$H:$H, MATCH(MEM_BF!$K6, 'Mar16'!$A:$A, 0)), 0)</f>
        <v>0</v>
      </c>
      <c r="AI6" s="130">
        <f>IFERROR(INDEX('Apr16'!$G:$G, MATCH(MEM_BF!$K6,'Apr16'!$A:$A, 0)), 0)</f>
        <v>0</v>
      </c>
      <c r="AJ6" s="130">
        <f>IFERROR(INDEX('Apr16'!$H:$H, MATCH(MEM_BF!$K6, 'Apr16'!$A:$A, 0)), 0)</f>
        <v>0</v>
      </c>
      <c r="AK6" s="130">
        <f>IFERROR(INDEX('May16'!$G:$G, MATCH(MEM_BF!$K6,'May16'!$A:$A, 0)), 0)</f>
        <v>0</v>
      </c>
      <c r="AL6" s="130"/>
      <c r="AM6" s="130"/>
      <c r="AN6" s="130"/>
      <c r="AO6" s="4">
        <f>Q6+S6+U6+W6+Y6+AA6+AC6+AE6+AG6+AI6+AK6+AM6</f>
        <v>240</v>
      </c>
      <c r="AP6" s="138" t="str">
        <f>IFERROR(INDEX(Contacts!$O:$O, MATCH(MEM_BF!$K6, Contacts!$B:$B, 0)), 0)</f>
        <v>janaka_abeynayake@yahoo.co.uk</v>
      </c>
      <c r="AQ6" s="138">
        <f>IFERROR(INDEX(Contacts!$L:$L, MATCH(MEM_BF!$K6, Contacts!$B:$B, 0)), 0)</f>
        <v>0</v>
      </c>
      <c r="AR6" s="138">
        <f>IFERROR(INDEX(Contacts!$P:$P, MATCH(MEM_BF!$K6, Contacts!$B:$B, 0)), 0)</f>
        <v>0</v>
      </c>
    </row>
    <row r="7" spans="1:45" x14ac:dyDescent="0.3">
      <c r="A7" s="138">
        <v>0</v>
      </c>
      <c r="B7" s="138" t="s">
        <v>521</v>
      </c>
      <c r="C7" s="155">
        <v>15</v>
      </c>
      <c r="D7" s="155">
        <v>6</v>
      </c>
      <c r="E7" s="194">
        <f t="shared" ref="E7:E77" si="2">D7+I7-1</f>
        <v>5</v>
      </c>
      <c r="F7" s="194">
        <f t="shared" ref="F7:F77" si="3">ROUNDDOWN(E7/12, 0)</f>
        <v>0</v>
      </c>
      <c r="G7" s="194">
        <f t="shared" ref="G7:G77" si="4">C7+F7</f>
        <v>15</v>
      </c>
      <c r="H7" s="194">
        <f t="shared" ref="H7:H16" si="5">E7-F7*12</f>
        <v>5</v>
      </c>
      <c r="I7" s="225">
        <f t="shared" ref="I7:I77" si="6">AO7/20</f>
        <v>0</v>
      </c>
      <c r="J7" s="197" t="s">
        <v>531</v>
      </c>
      <c r="K7" s="155" t="s">
        <v>532</v>
      </c>
      <c r="L7" s="195">
        <f t="shared" si="1"/>
        <v>2015</v>
      </c>
      <c r="M7" s="155" t="str">
        <f t="shared" ref="M7:M77" si="7">LOOKUP(H7,$A$6:$B$18)</f>
        <v>Jun</v>
      </c>
      <c r="N7" s="138" t="str">
        <f>IFERROR(INDEX(Contacts!$O:$O, MATCH(MEM_BF!$K7, Contacts!$B:$B, 0)), 0)</f>
        <v>sama5083@hotmail.com</v>
      </c>
      <c r="O7" s="130">
        <f>IFERROR(INDEX('May16'!$G:$G, MATCH(MEM_BF!$K7,'May16'!$A:$A, 0)), 0)</f>
        <v>0</v>
      </c>
      <c r="P7" s="130">
        <v>120</v>
      </c>
      <c r="Q7" s="205">
        <f>IFERROR(INDEX(July15!F:F, MATCH(MEM_BF!$K7, July15!$B:$B, 0)), 0)</f>
        <v>0</v>
      </c>
      <c r="R7" s="130">
        <f>IFERROR(INDEX(July15!G:G, MATCH(MEM_BF!$K7, July15!$B:$B, 0)), 0)</f>
        <v>0</v>
      </c>
      <c r="S7" s="130">
        <f>IFERROR(INDEX('Aug15'!F:F, MATCH(MEM_BF!$K7, 'Aug15'!$A:$A, 0)), 0)</f>
        <v>0</v>
      </c>
      <c r="T7" s="130">
        <f>IFERROR(INDEX('Aug15'!$G:$G, MATCH(MEM_BF!$K7, 'Aug15'!$A:$A, 0)), 0)</f>
        <v>0</v>
      </c>
      <c r="U7" s="130">
        <f>IFERROR(INDEX(Sept15!$F:$F, MATCH(MEM_BF!$K7, Sept15!$A:$A, 0)), 0)</f>
        <v>0</v>
      </c>
      <c r="V7" s="130">
        <f>IFERROR(INDEX(Sept15!$G:$G, MATCH(MEM_BF!$K7, Sept15!$A:$A, 0)), 0)</f>
        <v>0</v>
      </c>
      <c r="W7" s="130">
        <f>IFERROR(INDEX('Oct15'!$F:$F, MATCH(MEM_BF!$K7,'Oct15'!$A:$A, 0)), 0)</f>
        <v>0</v>
      </c>
      <c r="X7" s="130">
        <f>IFERROR(INDEX('Oct15'!$G:$G, MATCH(MEM_BF!$K7, 'Oct15'!$A:$A, 0)), 0)</f>
        <v>0</v>
      </c>
      <c r="Y7" s="130">
        <f>IFERROR(INDEX('Nov15'!$F:$F, MATCH(MEM_BF!$K7,'Nov15'!$A:$A, 0)), 0)</f>
        <v>0</v>
      </c>
      <c r="Z7" s="130">
        <f>IFERROR(INDEX('Nov15'!$G:$G, MATCH(MEM_BF!$K7, 'Nov15'!$A:$A, 0)), 0)</f>
        <v>0</v>
      </c>
      <c r="AA7" s="130">
        <f>IFERROR(INDEX('Dec15'!$F:$F, MATCH(MEM_BF!$K7,'Dec15'!$A:$A, 0)), 0)</f>
        <v>0</v>
      </c>
      <c r="AB7" s="130">
        <f>IFERROR(INDEX('Dec15'!$G:$G, MATCH(MEM_BF!$K7, 'Dec15'!$A:$A, 0)), 0)</f>
        <v>0</v>
      </c>
      <c r="AC7" s="130">
        <f>IFERROR(INDEX('Jan16'!$F:$F, MATCH(MEM_BF!$K7,'Jan16'!$A:$A, 0)), 0)</f>
        <v>0</v>
      </c>
      <c r="AD7" s="130">
        <f>IFERROR(INDEX('Jan16'!$G:$G, MATCH(MEM_BF!$K7, 'Jan16'!$A:$A, 0)), 0)</f>
        <v>0</v>
      </c>
      <c r="AE7" s="130">
        <f>IFERROR(INDEX('Feb16'!$F:$F, MATCH(MEM_BF!$K7,'Feb16'!$A:$A, 0)), 0)</f>
        <v>0</v>
      </c>
      <c r="AF7" s="130">
        <f>IFERROR(INDEX('Feb16'!$G:$G, MATCH(MEM_BF!$K7, 'Feb16'!$A:$A, 0)), 0)</f>
        <v>0</v>
      </c>
      <c r="AG7" s="130">
        <f>IFERROR(INDEX('Mar16'!$G:$G, MATCH(MEM_BF!$K7,'Mar16'!$A:$A, 0)), 0)</f>
        <v>0</v>
      </c>
      <c r="AH7" s="130">
        <f>IFERROR(INDEX('Mar16'!$H:$H, MATCH(MEM_BF!$K7, 'Mar16'!$A:$A, 0)), 0)</f>
        <v>0</v>
      </c>
      <c r="AI7" s="130">
        <f>IFERROR(INDEX('Apr16'!$G:$G, MATCH(MEM_BF!$K7,'Apr16'!$A:$A, 0)), 0)</f>
        <v>0</v>
      </c>
      <c r="AJ7" s="130">
        <f>IFERROR(INDEX('Apr16'!$H:$H, MATCH(MEM_BF!$K7, 'Apr16'!$A:$A, 0)), 0)</f>
        <v>0</v>
      </c>
      <c r="AK7" s="130">
        <f>IFERROR(INDEX('May16'!$G:$G, MATCH(MEM_BF!$K7,'May16'!$A:$A, 0)), 0)</f>
        <v>0</v>
      </c>
      <c r="AL7" s="130"/>
      <c r="AM7" s="130"/>
      <c r="AN7" s="130"/>
      <c r="AO7" s="4">
        <f t="shared" ref="AO7:AO77" si="8">Q7+S7+U7+W7+Y7+AA7+AC7+AE7+AG7+AI7+AK7+AM7</f>
        <v>0</v>
      </c>
      <c r="AP7" s="138" t="str">
        <f>IFERROR(INDEX(Contacts!$O:$O, MATCH(MEM_BF!$K7, Contacts!$B:$B, 0)), 0)</f>
        <v>sama5083@hotmail.com</v>
      </c>
      <c r="AQ7" s="138">
        <f>IFERROR(INDEX(Contacts!$L:$L, MATCH(MEM_BF!$K7, Contacts!$B:$B, 0)), 0)</f>
        <v>94564572</v>
      </c>
      <c r="AR7" s="138">
        <f>IFERROR(INDEX(Contacts!$P:$P, MATCH(MEM_BF!$K7, Contacts!$B:$B, 0)), 0)</f>
        <v>0</v>
      </c>
    </row>
    <row r="8" spans="1:45" x14ac:dyDescent="0.3">
      <c r="A8" s="138">
        <v>1</v>
      </c>
      <c r="B8" s="138" t="s">
        <v>522</v>
      </c>
      <c r="C8" s="155">
        <v>15</v>
      </c>
      <c r="D8" s="155">
        <v>6</v>
      </c>
      <c r="E8" s="194">
        <f t="shared" si="2"/>
        <v>17</v>
      </c>
      <c r="F8" s="194">
        <f t="shared" si="3"/>
        <v>1</v>
      </c>
      <c r="G8" s="194">
        <f t="shared" si="4"/>
        <v>16</v>
      </c>
      <c r="H8" s="194">
        <f t="shared" si="5"/>
        <v>5</v>
      </c>
      <c r="I8" s="225">
        <f t="shared" si="6"/>
        <v>12</v>
      </c>
      <c r="J8" s="197" t="s">
        <v>535</v>
      </c>
      <c r="K8" s="155" t="s">
        <v>536</v>
      </c>
      <c r="L8" s="195">
        <f t="shared" si="1"/>
        <v>2016</v>
      </c>
      <c r="M8" s="155" t="str">
        <f t="shared" si="7"/>
        <v>Jun</v>
      </c>
      <c r="N8" s="138" t="str">
        <f>IFERROR(INDEX(Contacts!$O:$O, MATCH(MEM_BF!$K8, Contacts!$B:$B, 0)), 0)</f>
        <v>lal.abeysekera@challengertafe.wa.edu.au</v>
      </c>
      <c r="O8" s="130">
        <f>IFERROR(INDEX('May16'!$G:$G, MATCH(MEM_BF!$K8,'May16'!$A:$A, 0)), 0)</f>
        <v>0</v>
      </c>
      <c r="P8" s="130"/>
      <c r="Q8" s="205">
        <f>IFERROR(INDEX(July15!F:F, MATCH(MEM_BF!$K8, July15!$B:$B, 0)), 0)</f>
        <v>0</v>
      </c>
      <c r="R8" s="130">
        <f>IFERROR(INDEX(July15!G:G, MATCH(MEM_BF!$K8, July15!$B:$B, 0)), 0)</f>
        <v>0</v>
      </c>
      <c r="S8" s="130">
        <f>IFERROR(INDEX('Aug15'!F:F, MATCH(MEM_BF!$K8, 'Aug15'!$A:$A, 0)), 0)</f>
        <v>0</v>
      </c>
      <c r="T8" s="130">
        <f>IFERROR(INDEX('Aug15'!$G:$G, MATCH(MEM_BF!$K8, 'Aug15'!$A:$A, 0)), 0)</f>
        <v>0</v>
      </c>
      <c r="U8" s="130">
        <f>IFERROR(INDEX(Sept15!$F:$F, MATCH(MEM_BF!$K8, Sept15!$A:$A, 0)), 0)</f>
        <v>0</v>
      </c>
      <c r="V8" s="130">
        <f>IFERROR(INDEX(Sept15!$G:$G, MATCH(MEM_BF!$K8, Sept15!$A:$A, 0)), 0)</f>
        <v>0</v>
      </c>
      <c r="W8" s="130">
        <f>IFERROR(INDEX('Oct15'!$F:$F, MATCH(MEM_BF!$K8,'Oct15'!$A:$A, 0)), 0)</f>
        <v>0</v>
      </c>
      <c r="X8" s="130">
        <f>IFERROR(INDEX('Oct15'!$G:$G, MATCH(MEM_BF!$K8, 'Oct15'!$A:$A, 0)), 0)</f>
        <v>0</v>
      </c>
      <c r="Y8" s="130">
        <f>IFERROR(INDEX('Nov15'!$F:$F, MATCH(MEM_BF!$K8,'Nov15'!$A:$A, 0)), 0)</f>
        <v>0</v>
      </c>
      <c r="Z8" s="130">
        <f>IFERROR(INDEX('Nov15'!$G:$G, MATCH(MEM_BF!$K8, 'Nov15'!$A:$A, 0)), 0)</f>
        <v>0</v>
      </c>
      <c r="AA8" s="130">
        <v>240</v>
      </c>
      <c r="AB8" s="130">
        <f>IFERROR(INDEX('Dec15'!$G:$G, MATCH(MEM_BF!$K8, 'Dec15'!$A:$A, 0)), 0)</f>
        <v>1000</v>
      </c>
      <c r="AC8" s="130">
        <f>IFERROR(INDEX('Jan16'!$F:$F, MATCH(MEM_BF!$K8,'Jan16'!$A:$A, 0)), 0)</f>
        <v>0</v>
      </c>
      <c r="AD8" s="130">
        <f>IFERROR(INDEX('Jan16'!$G:$G, MATCH(MEM_BF!$K8, 'Jan16'!$A:$A, 0)), 0)</f>
        <v>0</v>
      </c>
      <c r="AE8" s="130">
        <f>IFERROR(INDEX('Feb16'!$F:$F, MATCH(MEM_BF!$K8,'Feb16'!$A:$A, 0)), 0)</f>
        <v>0</v>
      </c>
      <c r="AF8" s="130">
        <f>IFERROR(INDEX('Feb16'!$G:$G, MATCH(MEM_BF!$K8, 'Feb16'!$A:$A, 0)), 0)</f>
        <v>0</v>
      </c>
      <c r="AG8" s="130">
        <f>IFERROR(INDEX('Mar16'!$G:$G, MATCH(MEM_BF!$K8,'Mar16'!$A:$A, 0)), 0)</f>
        <v>0</v>
      </c>
      <c r="AH8" s="130">
        <f>IFERROR(INDEX('Mar16'!$H:$H, MATCH(MEM_BF!$K8, 'Mar16'!$A:$A, 0)), 0)</f>
        <v>0</v>
      </c>
      <c r="AI8" s="130">
        <f>IFERROR(INDEX('Apr16'!$G:$G, MATCH(MEM_BF!$K8,'Apr16'!$A:$A, 0)), 0)</f>
        <v>0</v>
      </c>
      <c r="AJ8" s="130">
        <f>IFERROR(INDEX('Apr16'!$H:$H, MATCH(MEM_BF!$K8, 'Apr16'!$A:$A, 0)), 0)</f>
        <v>0</v>
      </c>
      <c r="AK8" s="130">
        <f>IFERROR(INDEX('May16'!$G:$G, MATCH(MEM_BF!$K8,'May16'!$A:$A, 0)), 0)</f>
        <v>0</v>
      </c>
      <c r="AL8" s="130"/>
      <c r="AM8" s="130"/>
      <c r="AN8" s="130"/>
      <c r="AO8" s="4">
        <f t="shared" si="8"/>
        <v>240</v>
      </c>
      <c r="AP8" s="138" t="str">
        <f>IFERROR(INDEX(Contacts!$O:$O, MATCH(MEM_BF!$K8, Contacts!$B:$B, 0)), 0)</f>
        <v>lal.abeysekera@challengertafe.wa.edu.au</v>
      </c>
      <c r="AQ8" s="138">
        <f>IFERROR(INDEX(Contacts!$L:$L, MATCH(MEM_BF!$K8, Contacts!$B:$B, 0)), 0)</f>
        <v>92595238</v>
      </c>
      <c r="AR8" s="138">
        <f>IFERROR(INDEX(Contacts!$P:$P, MATCH(MEM_BF!$K8, Contacts!$B:$B, 0)), 0)</f>
        <v>0</v>
      </c>
    </row>
    <row r="9" spans="1:45" x14ac:dyDescent="0.3">
      <c r="A9" s="138">
        <v>2</v>
      </c>
      <c r="B9" s="138" t="s">
        <v>523</v>
      </c>
      <c r="C9" s="155">
        <v>15</v>
      </c>
      <c r="D9" s="155">
        <v>6</v>
      </c>
      <c r="E9" s="194">
        <f t="shared" si="2"/>
        <v>5</v>
      </c>
      <c r="F9" s="194">
        <f t="shared" si="3"/>
        <v>0</v>
      </c>
      <c r="G9" s="194">
        <f t="shared" si="4"/>
        <v>15</v>
      </c>
      <c r="H9" s="194">
        <f t="shared" si="5"/>
        <v>5</v>
      </c>
      <c r="I9" s="225">
        <f t="shared" si="6"/>
        <v>0</v>
      </c>
      <c r="J9" s="163" t="s">
        <v>539</v>
      </c>
      <c r="K9" s="160" t="s">
        <v>540</v>
      </c>
      <c r="L9" s="195">
        <f t="shared" si="1"/>
        <v>2015</v>
      </c>
      <c r="M9" s="155" t="str">
        <f t="shared" si="7"/>
        <v>Jun</v>
      </c>
      <c r="N9" s="138">
        <f>IFERROR(INDEX(Contacts!$O:$O, MATCH(MEM_BF!$K9, Contacts!$B:$B, 0)), 0)</f>
        <v>0</v>
      </c>
      <c r="O9" s="130">
        <f>IFERROR(INDEX('May16'!$G:$G, MATCH(MEM_BF!$K9,'May16'!$A:$A, 0)), 0)</f>
        <v>0</v>
      </c>
      <c r="P9" s="130"/>
      <c r="Q9" s="205">
        <f>IFERROR(INDEX(July15!F:F, MATCH(MEM_BF!$K9, July15!$B:$B, 0)), 0)</f>
        <v>0</v>
      </c>
      <c r="R9" s="130">
        <f>IFERROR(INDEX(July15!G:G, MATCH(MEM_BF!$K9, July15!$B:$B, 0)), 0)</f>
        <v>0</v>
      </c>
      <c r="S9" s="130">
        <f>IFERROR(INDEX('Aug15'!F:F, MATCH(MEM_BF!$K9, 'Aug15'!$A:$A, 0)), 0)</f>
        <v>0</v>
      </c>
      <c r="T9" s="130">
        <f>IFERROR(INDEX('Aug15'!$G:$G, MATCH(MEM_BF!$K9, 'Aug15'!$A:$A, 0)), 0)</f>
        <v>0</v>
      </c>
      <c r="U9" s="130">
        <f>IFERROR(INDEX(Sept15!$F:$F, MATCH(MEM_BF!$K9, Sept15!$A:$A, 0)), 0)</f>
        <v>0</v>
      </c>
      <c r="V9" s="130">
        <f>IFERROR(INDEX(Sept15!$G:$G, MATCH(MEM_BF!$K9, Sept15!$A:$A, 0)), 0)</f>
        <v>0</v>
      </c>
      <c r="W9" s="130">
        <f>IFERROR(INDEX('Oct15'!$F:$F, MATCH(MEM_BF!$K9,'Oct15'!$A:$A, 0)), 0)</f>
        <v>0</v>
      </c>
      <c r="X9" s="130">
        <f>IFERROR(INDEX('Oct15'!$G:$G, MATCH(MEM_BF!$K9, 'Oct15'!$A:$A, 0)), 0)</f>
        <v>0</v>
      </c>
      <c r="Y9" s="130">
        <f>IFERROR(INDEX('Nov15'!$F:$F, MATCH(MEM_BF!$K9,'Nov15'!$A:$A, 0)), 0)</f>
        <v>0</v>
      </c>
      <c r="Z9" s="130">
        <f>IFERROR(INDEX('Nov15'!$G:$G, MATCH(MEM_BF!$K9, 'Nov15'!$A:$A, 0)), 0)</f>
        <v>0</v>
      </c>
      <c r="AA9" s="130">
        <f>IFERROR(INDEX('Dec15'!$F:$F, MATCH(MEM_BF!$K9,'Dec15'!$A:$A, 0)), 0)</f>
        <v>0</v>
      </c>
      <c r="AB9" s="130">
        <f>IFERROR(INDEX('Dec15'!$G:$G, MATCH(MEM_BF!$K9, 'Dec15'!$A:$A, 0)), 0)</f>
        <v>0</v>
      </c>
      <c r="AC9" s="130">
        <f>IFERROR(INDEX('Jan16'!$F:$F, MATCH(MEM_BF!$K9,'Jan16'!$A:$A, 0)), 0)</f>
        <v>0</v>
      </c>
      <c r="AD9" s="130">
        <f>IFERROR(INDEX('Jan16'!$G:$G, MATCH(MEM_BF!$K9, 'Jan16'!$A:$A, 0)), 0)</f>
        <v>0</v>
      </c>
      <c r="AE9" s="130">
        <f>IFERROR(INDEX('Feb16'!$F:$F, MATCH(MEM_BF!$K9,'Feb16'!$A:$A, 0)), 0)</f>
        <v>0</v>
      </c>
      <c r="AF9" s="130">
        <f>IFERROR(INDEX('Feb16'!$G:$G, MATCH(MEM_BF!$K9, 'Feb16'!$A:$A, 0)), 0)</f>
        <v>0</v>
      </c>
      <c r="AG9" s="130">
        <f>IFERROR(INDEX('Mar16'!$G:$G, MATCH(MEM_BF!$K9,'Mar16'!$A:$A, 0)), 0)</f>
        <v>0</v>
      </c>
      <c r="AH9" s="130">
        <f>IFERROR(INDEX('Mar16'!$H:$H, MATCH(MEM_BF!$K9, 'Mar16'!$A:$A, 0)), 0)</f>
        <v>0</v>
      </c>
      <c r="AI9" s="130">
        <f>IFERROR(INDEX('Apr16'!$G:$G, MATCH(MEM_BF!$K9,'Apr16'!$A:$A, 0)), 0)</f>
        <v>0</v>
      </c>
      <c r="AJ9" s="130">
        <f>IFERROR(INDEX('Apr16'!$H:$H, MATCH(MEM_BF!$K9, 'Apr16'!$A:$A, 0)), 0)</f>
        <v>0</v>
      </c>
      <c r="AK9" s="130">
        <f>IFERROR(INDEX('May16'!$G:$G, MATCH(MEM_BF!$K9,'May16'!$A:$A, 0)), 0)</f>
        <v>0</v>
      </c>
      <c r="AL9" s="130"/>
      <c r="AM9" s="130"/>
      <c r="AN9" s="130"/>
      <c r="AO9" s="4">
        <f t="shared" si="8"/>
        <v>0</v>
      </c>
      <c r="AP9" s="138">
        <f>IFERROR(INDEX(Contacts!$O:$O, MATCH(MEM_BF!$K9, Contacts!$B:$B, 0)), 0)</f>
        <v>0</v>
      </c>
      <c r="AQ9" s="138">
        <f>IFERROR(INDEX(Contacts!$L:$L, MATCH(MEM_BF!$K9, Contacts!$B:$B, 0)), 0)</f>
        <v>0</v>
      </c>
      <c r="AR9" s="138">
        <f>IFERROR(INDEX(Contacts!$P:$P, MATCH(MEM_BF!$K9, Contacts!$B:$B, 0)), 0)</f>
        <v>0</v>
      </c>
    </row>
    <row r="10" spans="1:45" x14ac:dyDescent="0.3">
      <c r="A10" s="138">
        <v>3</v>
      </c>
      <c r="B10" s="138" t="s">
        <v>524</v>
      </c>
      <c r="C10" s="155"/>
      <c r="D10" s="155"/>
      <c r="E10" s="194">
        <f t="shared" si="2"/>
        <v>-1</v>
      </c>
      <c r="F10" s="194">
        <f t="shared" si="3"/>
        <v>0</v>
      </c>
      <c r="G10" s="194">
        <f t="shared" si="4"/>
        <v>0</v>
      </c>
      <c r="H10" s="194">
        <f t="shared" si="5"/>
        <v>-1</v>
      </c>
      <c r="I10" s="225">
        <f t="shared" si="6"/>
        <v>0</v>
      </c>
      <c r="J10" s="197" t="s">
        <v>543</v>
      </c>
      <c r="K10" s="155" t="s">
        <v>544</v>
      </c>
      <c r="L10" s="195" t="str">
        <f t="shared" si="1"/>
        <v>Please</v>
      </c>
      <c r="M10" s="155" t="str">
        <f t="shared" si="7"/>
        <v>Pay</v>
      </c>
      <c r="N10" s="138" t="str">
        <f>IFERROR(INDEX(Contacts!$O:$O, MATCH(MEM_BF!$K10, Contacts!$B:$B, 0)), 0)</f>
        <v>budabey@bigpond.com</v>
      </c>
      <c r="O10" s="130">
        <f>IFERROR(INDEX('May16'!$G:$G, MATCH(MEM_BF!$K10,'May16'!$A:$A, 0)), 0)</f>
        <v>0</v>
      </c>
      <c r="P10" s="130"/>
      <c r="Q10" s="205">
        <f>IFERROR(INDEX(July15!F:F, MATCH(MEM_BF!$K10, July15!$B:$B, 0)), 0)</f>
        <v>0</v>
      </c>
      <c r="R10" s="130">
        <f>IFERROR(INDEX(July15!G:G, MATCH(MEM_BF!$K10, July15!$B:$B, 0)), 0)</f>
        <v>0</v>
      </c>
      <c r="S10" s="130">
        <f>IFERROR(INDEX('Aug15'!F:F, MATCH(MEM_BF!$K10, 'Aug15'!$A:$A, 0)), 0)</f>
        <v>0</v>
      </c>
      <c r="T10" s="130">
        <f>IFERROR(INDEX('Aug15'!$G:$G, MATCH(MEM_BF!$K10, 'Aug15'!$A:$A, 0)), 0)</f>
        <v>0</v>
      </c>
      <c r="U10" s="130">
        <f>IFERROR(INDEX(Sept15!$F:$F, MATCH(MEM_BF!$K10, Sept15!$A:$A, 0)), 0)</f>
        <v>0</v>
      </c>
      <c r="V10" s="130">
        <f>IFERROR(INDEX(Sept15!$G:$G, MATCH(MEM_BF!$K10, Sept15!$A:$A, 0)), 0)</f>
        <v>0</v>
      </c>
      <c r="W10" s="130">
        <f>IFERROR(INDEX('Oct15'!$F:$F, MATCH(MEM_BF!$K10,'Oct15'!$A:$A, 0)), 0)</f>
        <v>0</v>
      </c>
      <c r="X10" s="130">
        <f>IFERROR(INDEX('Oct15'!$G:$G, MATCH(MEM_BF!$K10, 'Oct15'!$A:$A, 0)), 0)</f>
        <v>0</v>
      </c>
      <c r="Y10" s="130">
        <f>IFERROR(INDEX('Nov15'!$F:$F, MATCH(MEM_BF!$K10,'Nov15'!$A:$A, 0)), 0)</f>
        <v>0</v>
      </c>
      <c r="Z10" s="130">
        <f>IFERROR(INDEX('Nov15'!$G:$G, MATCH(MEM_BF!$K10, 'Nov15'!$A:$A, 0)), 0)</f>
        <v>0</v>
      </c>
      <c r="AA10" s="130">
        <f>IFERROR(INDEX('Dec15'!$F:$F, MATCH(MEM_BF!$K10,'Dec15'!$A:$A, 0)), 0)</f>
        <v>0</v>
      </c>
      <c r="AB10" s="130">
        <f>IFERROR(INDEX('Dec15'!$G:$G, MATCH(MEM_BF!$K10, 'Dec15'!$A:$A, 0)), 0)</f>
        <v>0</v>
      </c>
      <c r="AC10" s="130">
        <f>IFERROR(INDEX('Jan16'!$F:$F, MATCH(MEM_BF!$K10,'Jan16'!$A:$A, 0)), 0)</f>
        <v>0</v>
      </c>
      <c r="AD10" s="130">
        <f>IFERROR(INDEX('Jan16'!$G:$G, MATCH(MEM_BF!$K10, 'Jan16'!$A:$A, 0)), 0)</f>
        <v>0</v>
      </c>
      <c r="AE10" s="130">
        <f>IFERROR(INDEX('Feb16'!$F:$F, MATCH(MEM_BF!$K10,'Feb16'!$A:$A, 0)), 0)</f>
        <v>0</v>
      </c>
      <c r="AF10" s="130">
        <f>IFERROR(INDEX('Feb16'!$G:$G, MATCH(MEM_BF!$K10, 'Feb16'!$A:$A, 0)), 0)</f>
        <v>0</v>
      </c>
      <c r="AG10" s="130">
        <f>IFERROR(INDEX('Mar16'!$G:$G, MATCH(MEM_BF!$K10,'Mar16'!$A:$A, 0)), 0)</f>
        <v>0</v>
      </c>
      <c r="AH10" s="130">
        <f>IFERROR(INDEX('Mar16'!$H:$H, MATCH(MEM_BF!$K10, 'Mar16'!$A:$A, 0)), 0)</f>
        <v>0</v>
      </c>
      <c r="AI10" s="130">
        <f>IFERROR(INDEX('Apr16'!$G:$G, MATCH(MEM_BF!$K10,'Apr16'!$A:$A, 0)), 0)</f>
        <v>0</v>
      </c>
      <c r="AJ10" s="130">
        <f>IFERROR(INDEX('Apr16'!$H:$H, MATCH(MEM_BF!$K10, 'Apr16'!$A:$A, 0)), 0)</f>
        <v>0</v>
      </c>
      <c r="AK10" s="130">
        <f>IFERROR(INDEX('May16'!$G:$G, MATCH(MEM_BF!$K10,'May16'!$A:$A, 0)), 0)</f>
        <v>0</v>
      </c>
      <c r="AL10" s="130"/>
      <c r="AM10" s="130"/>
      <c r="AN10" s="130"/>
      <c r="AO10" s="4">
        <f t="shared" si="8"/>
        <v>0</v>
      </c>
      <c r="AP10" s="138" t="str">
        <f>IFERROR(INDEX(Contacts!$O:$O, MATCH(MEM_BF!$K10, Contacts!$B:$B, 0)), 0)</f>
        <v>budabey@bigpond.com</v>
      </c>
      <c r="AQ10" s="138">
        <f>IFERROR(INDEX(Contacts!$L:$L, MATCH(MEM_BF!$K10, Contacts!$B:$B, 0)), 0)</f>
        <v>0</v>
      </c>
      <c r="AR10" s="138">
        <f>IFERROR(INDEX(Contacts!$P:$P, MATCH(MEM_BF!$K10, Contacts!$B:$B, 0)), 0)</f>
        <v>0</v>
      </c>
    </row>
    <row r="11" spans="1:45" x14ac:dyDescent="0.3">
      <c r="A11" s="138">
        <v>4</v>
      </c>
      <c r="B11" s="138" t="s">
        <v>525</v>
      </c>
      <c r="C11" s="155">
        <v>15</v>
      </c>
      <c r="D11" s="155">
        <v>12</v>
      </c>
      <c r="E11" s="194">
        <f t="shared" si="2"/>
        <v>11</v>
      </c>
      <c r="F11" s="194">
        <f t="shared" si="3"/>
        <v>0</v>
      </c>
      <c r="G11" s="194">
        <f t="shared" si="4"/>
        <v>15</v>
      </c>
      <c r="H11" s="194">
        <f t="shared" si="5"/>
        <v>11</v>
      </c>
      <c r="I11" s="225">
        <f t="shared" si="6"/>
        <v>0</v>
      </c>
      <c r="J11" s="197" t="s">
        <v>547</v>
      </c>
      <c r="K11" s="155" t="s">
        <v>548</v>
      </c>
      <c r="L11" s="195">
        <f t="shared" si="1"/>
        <v>2015</v>
      </c>
      <c r="M11" s="155" t="str">
        <f t="shared" si="7"/>
        <v>Dec</v>
      </c>
      <c r="N11" s="138" t="str">
        <f>IFERROR(INDEX(Contacts!$O:$O, MATCH(MEM_BF!$K11, Contacts!$B:$B, 0)), 0)</f>
        <v>abeywdc@live.com</v>
      </c>
      <c r="O11" s="130">
        <f>IFERROR(INDEX('May16'!$G:$G, MATCH(MEM_BF!$K11,'May16'!$A:$A, 0)), 0)</f>
        <v>0</v>
      </c>
      <c r="P11" s="130"/>
      <c r="Q11" s="205">
        <f>IFERROR(INDEX(July15!F:F, MATCH(MEM_BF!$K11, July15!$B:$B, 0)), 0)</f>
        <v>0</v>
      </c>
      <c r="R11" s="130">
        <f>IFERROR(INDEX(July15!G:G, MATCH(MEM_BF!$K11, July15!$B:$B, 0)), 0)</f>
        <v>0</v>
      </c>
      <c r="S11" s="130">
        <f>IFERROR(INDEX('Aug15'!F:F, MATCH(MEM_BF!$K11, 'Aug15'!$A:$A, 0)), 0)</f>
        <v>0</v>
      </c>
      <c r="T11" s="130">
        <f>IFERROR(INDEX('Aug15'!$G:$G, MATCH(MEM_BF!$K11, 'Aug15'!$A:$A, 0)), 0)</f>
        <v>0</v>
      </c>
      <c r="U11" s="130">
        <f>IFERROR(INDEX(Sept15!$F:$F, MATCH(MEM_BF!$K11, Sept15!$A:$A, 0)), 0)</f>
        <v>0</v>
      </c>
      <c r="V11" s="130">
        <f>IFERROR(INDEX(Sept15!$G:$G, MATCH(MEM_BF!$K11, Sept15!$A:$A, 0)), 0)</f>
        <v>0</v>
      </c>
      <c r="W11" s="130">
        <f>IFERROR(INDEX('Oct15'!$F:$F, MATCH(MEM_BF!$K11,'Oct15'!$A:$A, 0)), 0)</f>
        <v>0</v>
      </c>
      <c r="X11" s="130">
        <f>IFERROR(INDEX('Oct15'!$G:$G, MATCH(MEM_BF!$K11, 'Oct15'!$A:$A, 0)), 0)</f>
        <v>0</v>
      </c>
      <c r="Y11" s="130">
        <f>IFERROR(INDEX('Nov15'!$F:$F, MATCH(MEM_BF!$K11,'Nov15'!$A:$A, 0)), 0)</f>
        <v>0</v>
      </c>
      <c r="Z11" s="130">
        <f>IFERROR(INDEX('Nov15'!$G:$G, MATCH(MEM_BF!$K11, 'Nov15'!$A:$A, 0)), 0)</f>
        <v>0</v>
      </c>
      <c r="AA11" s="130">
        <f>IFERROR(INDEX('Dec15'!$F:$F, MATCH(MEM_BF!$K11,'Dec15'!$A:$A, 0)), 0)</f>
        <v>0</v>
      </c>
      <c r="AB11" s="130">
        <f>IFERROR(INDEX('Dec15'!$G:$G, MATCH(MEM_BF!$K11, 'Dec15'!$A:$A, 0)), 0)</f>
        <v>0</v>
      </c>
      <c r="AC11" s="130">
        <f>IFERROR(INDEX('Jan16'!$F:$F, MATCH(MEM_BF!$K11,'Jan16'!$A:$A, 0)), 0)</f>
        <v>0</v>
      </c>
      <c r="AD11" s="130">
        <f>IFERROR(INDEX('Jan16'!$G:$G, MATCH(MEM_BF!$K11, 'Jan16'!$A:$A, 0)), 0)</f>
        <v>0</v>
      </c>
      <c r="AE11" s="130">
        <f>IFERROR(INDEX('Feb16'!$F:$F, MATCH(MEM_BF!$K11,'Feb16'!$A:$A, 0)), 0)</f>
        <v>0</v>
      </c>
      <c r="AF11" s="130">
        <f>IFERROR(INDEX('Feb16'!$G:$G, MATCH(MEM_BF!$K11, 'Feb16'!$A:$A, 0)), 0)</f>
        <v>0</v>
      </c>
      <c r="AG11" s="130">
        <f>IFERROR(INDEX('Mar16'!$G:$G, MATCH(MEM_BF!$K11,'Mar16'!$A:$A, 0)), 0)</f>
        <v>0</v>
      </c>
      <c r="AH11" s="130">
        <f>IFERROR(INDEX('Mar16'!$H:$H, MATCH(MEM_BF!$K11, 'Mar16'!$A:$A, 0)), 0)</f>
        <v>0</v>
      </c>
      <c r="AI11" s="130">
        <f>IFERROR(INDEX('Apr16'!$G:$G, MATCH(MEM_BF!$K11,'Apr16'!$A:$A, 0)), 0)</f>
        <v>0</v>
      </c>
      <c r="AJ11" s="130">
        <f>IFERROR(INDEX('Apr16'!$H:$H, MATCH(MEM_BF!$K11, 'Apr16'!$A:$A, 0)), 0)</f>
        <v>0</v>
      </c>
      <c r="AK11" s="130">
        <f>IFERROR(INDEX('May16'!$G:$G, MATCH(MEM_BF!$K11,'May16'!$A:$A, 0)), 0)</f>
        <v>0</v>
      </c>
      <c r="AL11" s="130"/>
      <c r="AM11" s="130"/>
      <c r="AN11" s="130"/>
      <c r="AO11" s="4">
        <f t="shared" si="8"/>
        <v>0</v>
      </c>
      <c r="AP11" s="138" t="str">
        <f>IFERROR(INDEX(Contacts!$O:$O, MATCH(MEM_BF!$K11, Contacts!$B:$B, 0)), 0)</f>
        <v>abeywdc@live.com</v>
      </c>
      <c r="AQ11" s="138">
        <f>IFERROR(INDEX(Contacts!$L:$L, MATCH(MEM_BF!$K11, Contacts!$B:$B, 0)), 0)</f>
        <v>62637738</v>
      </c>
      <c r="AR11" s="138">
        <f>IFERROR(INDEX(Contacts!$P:$P, MATCH(MEM_BF!$K11, Contacts!$B:$B, 0)), 0)</f>
        <v>0</v>
      </c>
    </row>
    <row r="12" spans="1:45" x14ac:dyDescent="0.3">
      <c r="A12" s="138">
        <v>5</v>
      </c>
      <c r="B12" s="138" t="s">
        <v>526</v>
      </c>
      <c r="C12" s="155">
        <v>15</v>
      </c>
      <c r="D12" s="155">
        <v>6</v>
      </c>
      <c r="E12" s="194">
        <f t="shared" si="2"/>
        <v>11</v>
      </c>
      <c r="F12" s="194">
        <f t="shared" si="3"/>
        <v>0</v>
      </c>
      <c r="G12" s="194">
        <f t="shared" si="4"/>
        <v>15</v>
      </c>
      <c r="H12" s="194">
        <f t="shared" si="5"/>
        <v>11</v>
      </c>
      <c r="I12" s="225">
        <f t="shared" si="6"/>
        <v>6</v>
      </c>
      <c r="J12" s="197" t="s">
        <v>554</v>
      </c>
      <c r="K12" s="155" t="s">
        <v>555</v>
      </c>
      <c r="L12" s="195">
        <f t="shared" si="1"/>
        <v>2015</v>
      </c>
      <c r="M12" s="155" t="str">
        <f t="shared" si="7"/>
        <v>Dec</v>
      </c>
      <c r="N12" s="138" t="str">
        <f>IFERROR(INDEX(Contacts!$O:$O, MATCH(MEM_BF!$K12, Contacts!$B:$B, 0)), 0)</f>
        <v>chinthani@yahoo.com</v>
      </c>
      <c r="O12" s="130">
        <f>IFERROR(INDEX('May16'!$G:$G, MATCH(MEM_BF!$K12,'May16'!$A:$A, 0)), 0)</f>
        <v>0</v>
      </c>
      <c r="P12" s="130"/>
      <c r="Q12" s="205">
        <f>IFERROR(INDEX(July15!F:F, MATCH(MEM_BF!$K12, July15!$B:$B, 0)), 0)</f>
        <v>0</v>
      </c>
      <c r="R12" s="130">
        <f>IFERROR(INDEX(July15!G:G, MATCH(MEM_BF!$K12, July15!$B:$B, 0)), 0)</f>
        <v>0</v>
      </c>
      <c r="S12" s="130">
        <f>IFERROR(INDEX('Aug15'!F:F, MATCH(MEM_BF!$K12, 'Aug15'!$A:$A, 0)), 0)</f>
        <v>0</v>
      </c>
      <c r="T12" s="130">
        <f>IFERROR(INDEX('Aug15'!$G:$G, MATCH(MEM_BF!$K12, 'Aug15'!$A:$A, 0)), 0)</f>
        <v>0</v>
      </c>
      <c r="U12" s="130">
        <f>IFERROR(INDEX(Sept15!$F:$F, MATCH(MEM_BF!$K12, Sept15!$A:$A, 0)), 0)</f>
        <v>0</v>
      </c>
      <c r="V12" s="130">
        <f>IFERROR(INDEX(Sept15!$G:$G, MATCH(MEM_BF!$K12, Sept15!$A:$A, 0)), 0)</f>
        <v>0</v>
      </c>
      <c r="W12" s="130">
        <f>IFERROR(INDEX('Oct15'!$F:$F, MATCH(MEM_BF!$K12,'Oct15'!$A:$A, 0)), 0)</f>
        <v>0</v>
      </c>
      <c r="X12" s="130">
        <f>IFERROR(INDEX('Oct15'!$G:$G, MATCH(MEM_BF!$K12, 'Oct15'!$A:$A, 0)), 0)</f>
        <v>0</v>
      </c>
      <c r="Y12" s="130">
        <f>IFERROR(INDEX('Nov15'!$F:$F, MATCH(MEM_BF!$K12,'Nov15'!$A:$A, 0)), 0)</f>
        <v>0</v>
      </c>
      <c r="Z12" s="130">
        <f>IFERROR(INDEX('Nov15'!$G:$G, MATCH(MEM_BF!$K12, 'Nov15'!$A:$A, 0)), 0)</f>
        <v>0</v>
      </c>
      <c r="AA12" s="130">
        <f>IFERROR(INDEX('Dec15'!$F:$F, MATCH(MEM_BF!$K12,'Dec15'!$A:$A, 0)), 0)</f>
        <v>0</v>
      </c>
      <c r="AB12" s="130">
        <f>IFERROR(INDEX('Dec15'!$G:$G, MATCH(MEM_BF!$K12, 'Dec15'!$A:$A, 0)), 0)</f>
        <v>0</v>
      </c>
      <c r="AC12" s="130">
        <f>IFERROR(INDEX('Jan16'!$F:$F, MATCH(MEM_BF!$K12,'Jan16'!$A:$A, 0)), 0)</f>
        <v>0</v>
      </c>
      <c r="AD12" s="130">
        <f>IFERROR(INDEX('Jan16'!$G:$G, MATCH(MEM_BF!$K12, 'Jan16'!$A:$A, 0)), 0)</f>
        <v>0</v>
      </c>
      <c r="AE12" s="130">
        <f>IFERROR(INDEX('Feb16'!$F:$F, MATCH(MEM_BF!$K12,'Feb16'!$A:$A, 0)), 0)</f>
        <v>120</v>
      </c>
      <c r="AF12" s="130">
        <f>IFERROR(INDEX('Feb16'!$G:$G, MATCH(MEM_BF!$K12, 'Feb16'!$A:$A, 0)), 0)</f>
        <v>0</v>
      </c>
      <c r="AG12" s="130">
        <f>IFERROR(INDEX('Mar16'!$G:$G, MATCH(MEM_BF!$K12,'Mar16'!$A:$A, 0)), 0)</f>
        <v>0</v>
      </c>
      <c r="AH12" s="130">
        <f>IFERROR(INDEX('Mar16'!$H:$H, MATCH(MEM_BF!$K12, 'Mar16'!$A:$A, 0)), 0)</f>
        <v>0</v>
      </c>
      <c r="AI12" s="130">
        <f>IFERROR(INDEX('Apr16'!$G:$G, MATCH(MEM_BF!$K12,'Apr16'!$A:$A, 0)), 0)</f>
        <v>0</v>
      </c>
      <c r="AJ12" s="130">
        <f>IFERROR(INDEX('Apr16'!$H:$H, MATCH(MEM_BF!$K12, 'Apr16'!$A:$A, 0)), 0)</f>
        <v>0</v>
      </c>
      <c r="AK12" s="130">
        <f>IFERROR(INDEX('May16'!$G:$G, MATCH(MEM_BF!$K12,'May16'!$A:$A, 0)), 0)</f>
        <v>0</v>
      </c>
      <c r="AL12" s="130"/>
      <c r="AM12" s="130"/>
      <c r="AN12" s="130"/>
      <c r="AO12" s="4">
        <f t="shared" si="8"/>
        <v>120</v>
      </c>
      <c r="AP12" s="138" t="str">
        <f>IFERROR(INDEX(Contacts!$O:$O, MATCH(MEM_BF!$K12, Contacts!$B:$B, 0)), 0)</f>
        <v>chinthani@yahoo.com</v>
      </c>
      <c r="AQ12" s="138">
        <f>IFERROR(INDEX(Contacts!$L:$L, MATCH(MEM_BF!$K12, Contacts!$B:$B, 0)), 0)</f>
        <v>94520751</v>
      </c>
      <c r="AR12" s="138">
        <f>IFERROR(INDEX(Contacts!$P:$P, MATCH(MEM_BF!$K12, Contacts!$B:$B, 0)), 0)</f>
        <v>0</v>
      </c>
    </row>
    <row r="13" spans="1:45" x14ac:dyDescent="0.3">
      <c r="A13" s="138">
        <v>6</v>
      </c>
      <c r="B13" s="138" t="s">
        <v>515</v>
      </c>
      <c r="C13" s="155">
        <v>16</v>
      </c>
      <c r="D13" s="155">
        <v>7</v>
      </c>
      <c r="E13" s="194">
        <f t="shared" si="2"/>
        <v>21</v>
      </c>
      <c r="F13" s="194">
        <f t="shared" si="3"/>
        <v>1</v>
      </c>
      <c r="G13" s="194">
        <f t="shared" si="4"/>
        <v>17</v>
      </c>
      <c r="H13" s="194">
        <f t="shared" si="5"/>
        <v>9</v>
      </c>
      <c r="I13" s="225">
        <f t="shared" si="6"/>
        <v>15</v>
      </c>
      <c r="J13" s="197" t="s">
        <v>558</v>
      </c>
      <c r="K13" s="155" t="s">
        <v>559</v>
      </c>
      <c r="L13" s="195">
        <f t="shared" si="1"/>
        <v>2017</v>
      </c>
      <c r="M13" s="155" t="str">
        <f t="shared" si="7"/>
        <v>Oct</v>
      </c>
      <c r="N13" s="138" t="str">
        <f>IFERROR(INDEX(Contacts!$O:$O, MATCH(MEM_BF!$K13, Contacts!$B:$B, 0)), 0)</f>
        <v>mkamarasinghe@bigpond.com</v>
      </c>
      <c r="O13" s="130">
        <f>IFERROR(INDEX('May16'!$G:$G, MATCH(MEM_BF!$K13,'May16'!$A:$A, 0)), 0)</f>
        <v>0</v>
      </c>
      <c r="P13" s="130"/>
      <c r="Q13" s="205">
        <f>IFERROR(INDEX(July15!F:F, MATCH(MEM_BF!$K13, July15!$B:$B, 0)), 0)</f>
        <v>0</v>
      </c>
      <c r="R13" s="130">
        <f>IFERROR(INDEX(July15!G:G, MATCH(MEM_BF!$K13, July15!$B:$B, 0)), 0)</f>
        <v>0</v>
      </c>
      <c r="S13" s="130">
        <f>IFERROR(INDEX('Aug15'!F:F, MATCH(MEM_BF!$K13, 'Aug15'!$A:$A, 0)), 0)</f>
        <v>300</v>
      </c>
      <c r="T13" s="130">
        <f>IFERROR(INDEX('Aug15'!$G:$G, MATCH(MEM_BF!$K13, 'Aug15'!$A:$A, 0)), 0)</f>
        <v>0</v>
      </c>
      <c r="U13" s="130">
        <f>IFERROR(INDEX(Sept15!$F:$F, MATCH(MEM_BF!$K13, Sept15!$A:$A, 0)), 0)</f>
        <v>0</v>
      </c>
      <c r="V13" s="130">
        <f>IFERROR(INDEX(Sept15!$G:$G, MATCH(MEM_BF!$K13, Sept15!$A:$A, 0)), 0)</f>
        <v>0</v>
      </c>
      <c r="W13" s="130">
        <f>IFERROR(INDEX('Oct15'!$F:$F, MATCH(MEM_BF!$K13,'Oct15'!$A:$A, 0)), 0)</f>
        <v>0</v>
      </c>
      <c r="X13" s="130">
        <f>IFERROR(INDEX('Oct15'!$G:$G, MATCH(MEM_BF!$K13, 'Oct15'!$A:$A, 0)), 0)</f>
        <v>0</v>
      </c>
      <c r="Y13" s="130">
        <f>IFERROR(INDEX('Nov15'!$F:$F, MATCH(MEM_BF!$K13,'Nov15'!$A:$A, 0)), 0)</f>
        <v>0</v>
      </c>
      <c r="Z13" s="130">
        <f>IFERROR(INDEX('Nov15'!$G:$G, MATCH(MEM_BF!$K13, 'Nov15'!$A:$A, 0)), 0)</f>
        <v>0</v>
      </c>
      <c r="AA13" s="130">
        <f>IFERROR(INDEX('Dec15'!$F:$F, MATCH(MEM_BF!$K13,'Dec15'!$A:$A, 0)), 0)</f>
        <v>0</v>
      </c>
      <c r="AB13" s="130">
        <f>IFERROR(INDEX('Dec15'!$G:$G, MATCH(MEM_BF!$K13, 'Dec15'!$A:$A, 0)), 0)</f>
        <v>0</v>
      </c>
      <c r="AC13" s="130">
        <f>IFERROR(INDEX('Jan16'!$F:$F, MATCH(MEM_BF!$K13,'Jan16'!$A:$A, 0)), 0)</f>
        <v>0</v>
      </c>
      <c r="AD13" s="130">
        <f>IFERROR(INDEX('Jan16'!$G:$G, MATCH(MEM_BF!$K13, 'Jan16'!$A:$A, 0)), 0)</f>
        <v>0</v>
      </c>
      <c r="AE13" s="130">
        <f>IFERROR(INDEX('Feb16'!$F:$F, MATCH(MEM_BF!$K13,'Feb16'!$A:$A, 0)), 0)</f>
        <v>0</v>
      </c>
      <c r="AF13" s="130">
        <f>IFERROR(INDEX('Feb16'!$G:$G, MATCH(MEM_BF!$K13, 'Feb16'!$A:$A, 0)), 0)</f>
        <v>0</v>
      </c>
      <c r="AG13" s="130">
        <f>IFERROR(INDEX('Mar16'!$G:$G, MATCH(MEM_BF!$K13,'Mar16'!$A:$A, 0)), 0)</f>
        <v>0</v>
      </c>
      <c r="AH13" s="130">
        <f>IFERROR(INDEX('Mar16'!$H:$H, MATCH(MEM_BF!$K13, 'Mar16'!$A:$A, 0)), 0)</f>
        <v>0</v>
      </c>
      <c r="AI13" s="130">
        <f>IFERROR(INDEX('Apr16'!$G:$G, MATCH(MEM_BF!$K13,'Apr16'!$A:$A, 0)), 0)</f>
        <v>0</v>
      </c>
      <c r="AJ13" s="130">
        <f>IFERROR(INDEX('Apr16'!$H:$H, MATCH(MEM_BF!$K13, 'Apr16'!$A:$A, 0)), 0)</f>
        <v>0</v>
      </c>
      <c r="AK13" s="130">
        <f>IFERROR(INDEX('May16'!$G:$G, MATCH(MEM_BF!$K13,'May16'!$A:$A, 0)), 0)</f>
        <v>0</v>
      </c>
      <c r="AL13" s="130"/>
      <c r="AM13" s="130"/>
      <c r="AN13" s="130"/>
      <c r="AO13" s="4">
        <f t="shared" si="8"/>
        <v>300</v>
      </c>
      <c r="AP13" s="138" t="str">
        <f>IFERROR(INDEX(Contacts!$O:$O, MATCH(MEM_BF!$K13, Contacts!$B:$B, 0)), 0)</f>
        <v>mkamarasinghe@bigpond.com</v>
      </c>
      <c r="AQ13" s="138" t="str">
        <f>IFERROR(INDEX(Contacts!$L:$L, MATCH(MEM_BF!$K13, Contacts!$B:$B, 0)), 0)</f>
        <v>93568974</v>
      </c>
      <c r="AR13" s="138" t="str">
        <f>IFERROR(INDEX(Contacts!$P:$P, MATCH(MEM_BF!$K13, Contacts!$B:$B, 0)), 0)</f>
        <v>muditha.wickramarachchi.yahoo.com</v>
      </c>
    </row>
    <row r="14" spans="1:45" x14ac:dyDescent="0.3">
      <c r="A14" s="138">
        <v>7</v>
      </c>
      <c r="B14" s="138" t="s">
        <v>516</v>
      </c>
      <c r="C14" s="155">
        <v>15</v>
      </c>
      <c r="D14" s="155">
        <v>9</v>
      </c>
      <c r="E14" s="194">
        <f t="shared" si="2"/>
        <v>23</v>
      </c>
      <c r="F14" s="194">
        <f t="shared" si="3"/>
        <v>1</v>
      </c>
      <c r="G14" s="194">
        <f t="shared" si="4"/>
        <v>16</v>
      </c>
      <c r="H14" s="194">
        <f t="shared" si="5"/>
        <v>11</v>
      </c>
      <c r="I14" s="225">
        <f t="shared" si="6"/>
        <v>15</v>
      </c>
      <c r="J14" s="197" t="s">
        <v>561</v>
      </c>
      <c r="K14" s="155" t="s">
        <v>65</v>
      </c>
      <c r="L14" s="195">
        <f t="shared" si="1"/>
        <v>2016</v>
      </c>
      <c r="M14" s="155" t="str">
        <f t="shared" si="7"/>
        <v>Dec</v>
      </c>
      <c r="N14" s="138" t="str">
        <f>IFERROR(INDEX(Contacts!$O:$O, MATCH(MEM_BF!$K14, Contacts!$B:$B, 0)), 0)</f>
        <v>sanath1000@gmail.com</v>
      </c>
      <c r="O14" s="130">
        <f>IFERROR(INDEX('May16'!$G:$G, MATCH(MEM_BF!$K14,'May16'!$A:$A, 0)), 0)</f>
        <v>0</v>
      </c>
      <c r="P14" s="130"/>
      <c r="Q14" s="205">
        <f>IFERROR(INDEX(July15!F:F, MATCH(MEM_BF!$K14, July15!$B:$B, 0)), 0)</f>
        <v>100</v>
      </c>
      <c r="R14" s="130">
        <f>IFERROR(INDEX(July15!G:G, MATCH(MEM_BF!$K14, July15!$B:$B, 0)), 0)</f>
        <v>0</v>
      </c>
      <c r="S14" s="130">
        <f>IFERROR(INDEX('Aug15'!F:F, MATCH(MEM_BF!$K14, 'Aug15'!$A:$A, 0)), 0)</f>
        <v>0</v>
      </c>
      <c r="T14" s="130">
        <f>IFERROR(INDEX('Aug15'!$G:$G, MATCH(MEM_BF!$K14, 'Aug15'!$A:$A, 0)), 0)</f>
        <v>0</v>
      </c>
      <c r="U14" s="130">
        <f>IFERROR(INDEX(Sept15!$F:$F, MATCH(MEM_BF!$K14, Sept15!$A:$A, 0)), 0)</f>
        <v>0</v>
      </c>
      <c r="V14" s="130">
        <f>IFERROR(INDEX(Sept15!$G:$G, MATCH(MEM_BF!$K14, Sept15!$A:$A, 0)), 0)</f>
        <v>0</v>
      </c>
      <c r="W14" s="130">
        <f>IFERROR(INDEX('Oct15'!$F:$F, MATCH(MEM_BF!$K14,'Oct15'!$A:$A, 0)), 0)</f>
        <v>0</v>
      </c>
      <c r="X14" s="130">
        <f>IFERROR(INDEX('Oct15'!$G:$G, MATCH(MEM_BF!$K14, 'Oct15'!$A:$A, 0)), 0)</f>
        <v>0</v>
      </c>
      <c r="Y14" s="130">
        <f>IFERROR(INDEX('Nov15'!$F:$F, MATCH(MEM_BF!$K14,'Nov15'!$A:$A, 0)), 0)</f>
        <v>0</v>
      </c>
      <c r="Z14" s="130">
        <f>IFERROR(INDEX('Nov15'!$G:$G, MATCH(MEM_BF!$K14, 'Nov15'!$A:$A, 0)), 0)</f>
        <v>0</v>
      </c>
      <c r="AA14" s="130">
        <f>IFERROR(INDEX('Dec15'!$F:$F, MATCH(MEM_BF!$K14,'Dec15'!$A:$A, 0)), 0)</f>
        <v>0</v>
      </c>
      <c r="AB14" s="130">
        <f>IFERROR(INDEX('Dec15'!$G:$G, MATCH(MEM_BF!$K14, 'Dec15'!$A:$A, 0)), 0)</f>
        <v>0</v>
      </c>
      <c r="AC14" s="130">
        <f>IFERROR(INDEX('Jan16'!$F:$F, MATCH(MEM_BF!$K14,'Jan16'!$A:$A, 0)), 0)</f>
        <v>0</v>
      </c>
      <c r="AD14" s="130">
        <f>IFERROR(INDEX('Jan16'!$G:$G, MATCH(MEM_BF!$K14, 'Jan16'!$A:$A, 0)), 0)</f>
        <v>0</v>
      </c>
      <c r="AE14" s="130">
        <f>IFERROR(INDEX('Feb16'!$F:$F, MATCH(MEM_BF!$K14,'Feb16'!$A:$A, 0)), 0)</f>
        <v>0</v>
      </c>
      <c r="AF14" s="130">
        <f>IFERROR(INDEX('Feb16'!$G:$G, MATCH(MEM_BF!$K14, 'Feb16'!$A:$A, 0)), 0)</f>
        <v>0</v>
      </c>
      <c r="AG14" s="130">
        <f>IFERROR(INDEX('Mar16'!$G:$G, MATCH(MEM_BF!$K14,'Mar16'!$A:$A, 0)), 0)</f>
        <v>200</v>
      </c>
      <c r="AH14" s="130">
        <f>IFERROR(INDEX('Mar16'!$H:$H, MATCH(MEM_BF!$K14, 'Mar16'!$A:$A, 0)), 0)</f>
        <v>0</v>
      </c>
      <c r="AI14" s="130">
        <f>IFERROR(INDEX('Apr16'!$G:$G, MATCH(MEM_BF!$K14,'Apr16'!$A:$A, 0)), 0)</f>
        <v>0</v>
      </c>
      <c r="AJ14" s="130">
        <f>IFERROR(INDEX('Apr16'!$H:$H, MATCH(MEM_BF!$K14, 'Apr16'!$A:$A, 0)), 0)</f>
        <v>0</v>
      </c>
      <c r="AK14" s="130">
        <f>IFERROR(INDEX('May16'!$G:$G, MATCH(MEM_BF!$K14,'May16'!$A:$A, 0)), 0)</f>
        <v>0</v>
      </c>
      <c r="AL14" s="130"/>
      <c r="AM14" s="130"/>
      <c r="AN14" s="130"/>
      <c r="AO14" s="4">
        <f t="shared" si="8"/>
        <v>300</v>
      </c>
      <c r="AP14" s="138" t="str">
        <f>IFERROR(INDEX(Contacts!$O:$O, MATCH(MEM_BF!$K14, Contacts!$B:$B, 0)), 0)</f>
        <v>sanath1000@gmail.com</v>
      </c>
      <c r="AQ14" s="138">
        <f>IFERROR(INDEX(Contacts!$L:$L, MATCH(MEM_BF!$K14, Contacts!$B:$B, 0)), 0)</f>
        <v>0</v>
      </c>
      <c r="AR14" s="138">
        <f>IFERROR(INDEX(Contacts!$P:$P, MATCH(MEM_BF!$K14, Contacts!$B:$B, 0)), 0)</f>
        <v>0</v>
      </c>
    </row>
    <row r="15" spans="1:45" x14ac:dyDescent="0.3">
      <c r="A15" s="138">
        <v>8</v>
      </c>
      <c r="B15" s="138" t="s">
        <v>517</v>
      </c>
      <c r="C15" s="155">
        <v>15</v>
      </c>
      <c r="D15" s="155">
        <v>12</v>
      </c>
      <c r="E15" s="194">
        <f t="shared" si="2"/>
        <v>11</v>
      </c>
      <c r="F15" s="194">
        <f t="shared" si="3"/>
        <v>0</v>
      </c>
      <c r="G15" s="194">
        <f t="shared" si="4"/>
        <v>15</v>
      </c>
      <c r="H15" s="194">
        <f t="shared" si="5"/>
        <v>11</v>
      </c>
      <c r="I15" s="225">
        <f t="shared" si="6"/>
        <v>0</v>
      </c>
      <c r="J15" s="197" t="s">
        <v>566</v>
      </c>
      <c r="K15" s="155" t="s">
        <v>567</v>
      </c>
      <c r="L15" s="195">
        <f t="shared" si="1"/>
        <v>2015</v>
      </c>
      <c r="M15" s="155" t="str">
        <f t="shared" si="7"/>
        <v>Dec</v>
      </c>
      <c r="N15" s="138" t="str">
        <f>IFERROR(INDEX(Contacts!$O:$O, MATCH(MEM_BF!$K15, Contacts!$B:$B, 0)), 0)</f>
        <v>Gaw635@hotmail.com</v>
      </c>
      <c r="O15" s="130">
        <f>IFERROR(INDEX('May16'!$G:$G, MATCH(MEM_BF!$K15,'May16'!$A:$A, 0)), 0)</f>
        <v>0</v>
      </c>
      <c r="P15" s="130"/>
      <c r="Q15" s="205">
        <f>IFERROR(INDEX(July15!F:F, MATCH(MEM_BF!$K15, July15!$B:$B, 0)), 0)</f>
        <v>0</v>
      </c>
      <c r="R15" s="130">
        <f>IFERROR(INDEX(July15!G:G, MATCH(MEM_BF!$K15, July15!$B:$B, 0)), 0)</f>
        <v>0</v>
      </c>
      <c r="S15" s="130">
        <f>IFERROR(INDEX('Aug15'!F:F, MATCH(MEM_BF!$K15, 'Aug15'!$A:$A, 0)), 0)</f>
        <v>0</v>
      </c>
      <c r="T15" s="130">
        <f>IFERROR(INDEX('Aug15'!$G:$G, MATCH(MEM_BF!$K15, 'Aug15'!$A:$A, 0)), 0)</f>
        <v>0</v>
      </c>
      <c r="U15" s="130">
        <f>IFERROR(INDEX(Sept15!$F:$F, MATCH(MEM_BF!$K15, Sept15!$A:$A, 0)), 0)</f>
        <v>0</v>
      </c>
      <c r="V15" s="130">
        <f>IFERROR(INDEX(Sept15!$G:$G, MATCH(MEM_BF!$K15, Sept15!$A:$A, 0)), 0)</f>
        <v>0</v>
      </c>
      <c r="W15" s="130">
        <f>IFERROR(INDEX('Oct15'!$F:$F, MATCH(MEM_BF!$K15,'Oct15'!$A:$A, 0)), 0)</f>
        <v>0</v>
      </c>
      <c r="X15" s="130">
        <f>IFERROR(INDEX('Oct15'!$G:$G, MATCH(MEM_BF!$K15, 'Oct15'!$A:$A, 0)), 0)</f>
        <v>0</v>
      </c>
      <c r="Y15" s="130">
        <f>IFERROR(INDEX('Nov15'!$F:$F, MATCH(MEM_BF!$K15,'Nov15'!$A:$A, 0)), 0)</f>
        <v>0</v>
      </c>
      <c r="Z15" s="130">
        <f>IFERROR(INDEX('Nov15'!$G:$G, MATCH(MEM_BF!$K15, 'Nov15'!$A:$A, 0)), 0)</f>
        <v>0</v>
      </c>
      <c r="AA15" s="130">
        <f>IFERROR(INDEX('Dec15'!$F:$F, MATCH(MEM_BF!$K15,'Dec15'!$A:$A, 0)), 0)</f>
        <v>0</v>
      </c>
      <c r="AB15" s="130">
        <f>IFERROR(INDEX('Dec15'!$G:$G, MATCH(MEM_BF!$K15, 'Dec15'!$A:$A, 0)), 0)</f>
        <v>0</v>
      </c>
      <c r="AC15" s="130">
        <f>IFERROR(INDEX('Jan16'!$F:$F, MATCH(MEM_BF!$K15,'Jan16'!$A:$A, 0)), 0)</f>
        <v>0</v>
      </c>
      <c r="AD15" s="130">
        <f>IFERROR(INDEX('Jan16'!$G:$G, MATCH(MEM_BF!$K15, 'Jan16'!$A:$A, 0)), 0)</f>
        <v>0</v>
      </c>
      <c r="AE15" s="130">
        <f>IFERROR(INDEX('Feb16'!$F:$F, MATCH(MEM_BF!$K15,'Feb16'!$A:$A, 0)), 0)</f>
        <v>0</v>
      </c>
      <c r="AF15" s="130">
        <f>IFERROR(INDEX('Feb16'!$G:$G, MATCH(MEM_BF!$K15, 'Feb16'!$A:$A, 0)), 0)</f>
        <v>0</v>
      </c>
      <c r="AG15" s="130">
        <f>IFERROR(INDEX('Mar16'!$G:$G, MATCH(MEM_BF!$K15,'Mar16'!$A:$A, 0)), 0)</f>
        <v>0</v>
      </c>
      <c r="AH15" s="130">
        <f>IFERROR(INDEX('Mar16'!$H:$H, MATCH(MEM_BF!$K15, 'Mar16'!$A:$A, 0)), 0)</f>
        <v>0</v>
      </c>
      <c r="AI15" s="130">
        <f>IFERROR(INDEX('Apr16'!$G:$G, MATCH(MEM_BF!$K15,'Apr16'!$A:$A, 0)), 0)</f>
        <v>0</v>
      </c>
      <c r="AJ15" s="130">
        <f>IFERROR(INDEX('Apr16'!$H:$H, MATCH(MEM_BF!$K15, 'Apr16'!$A:$A, 0)), 0)</f>
        <v>0</v>
      </c>
      <c r="AK15" s="130">
        <f>IFERROR(INDEX('May16'!$G:$G, MATCH(MEM_BF!$K15,'May16'!$A:$A, 0)), 0)</f>
        <v>0</v>
      </c>
      <c r="AL15" s="130"/>
      <c r="AM15" s="130"/>
      <c r="AN15" s="130"/>
      <c r="AO15" s="4">
        <f t="shared" si="8"/>
        <v>0</v>
      </c>
      <c r="AP15" s="138" t="str">
        <f>IFERROR(INDEX(Contacts!$O:$O, MATCH(MEM_BF!$K15, Contacts!$B:$B, 0)), 0)</f>
        <v>Gaw635@hotmail.com</v>
      </c>
      <c r="AQ15" s="138">
        <f>IFERROR(INDEX(Contacts!$L:$L, MATCH(MEM_BF!$K15, Contacts!$B:$B, 0)), 0)</f>
        <v>0</v>
      </c>
      <c r="AR15" s="138">
        <f>IFERROR(INDEX(Contacts!$P:$P, MATCH(MEM_BF!$K15, Contacts!$B:$B, 0)), 0)</f>
        <v>0</v>
      </c>
    </row>
    <row r="16" spans="1:45" x14ac:dyDescent="0.3">
      <c r="A16" s="138">
        <v>9</v>
      </c>
      <c r="B16" s="138" t="s">
        <v>518</v>
      </c>
      <c r="C16" s="155"/>
      <c r="D16" s="155"/>
      <c r="E16" s="194">
        <f t="shared" si="2"/>
        <v>-1</v>
      </c>
      <c r="F16" s="194">
        <f t="shared" si="3"/>
        <v>0</v>
      </c>
      <c r="G16" s="194">
        <f t="shared" si="4"/>
        <v>0</v>
      </c>
      <c r="H16" s="194">
        <f t="shared" si="5"/>
        <v>-1</v>
      </c>
      <c r="I16" s="225">
        <f t="shared" si="6"/>
        <v>0</v>
      </c>
      <c r="J16" s="197" t="s">
        <v>572</v>
      </c>
      <c r="K16" s="155" t="s">
        <v>573</v>
      </c>
      <c r="L16" s="195" t="str">
        <f t="shared" si="1"/>
        <v>Please</v>
      </c>
      <c r="M16" s="155" t="str">
        <f t="shared" si="7"/>
        <v>Pay</v>
      </c>
      <c r="N16" s="138" t="str">
        <f>IFERROR(INDEX(Contacts!$O:$O, MATCH(MEM_BF!$K16, Contacts!$B:$B, 0)), 0)</f>
        <v>sanjeeva10139@yahoo.com</v>
      </c>
      <c r="O16" s="130">
        <f>IFERROR(INDEX('May16'!$G:$G, MATCH(MEM_BF!$K16,'May16'!$A:$A, 0)), 0)</f>
        <v>0</v>
      </c>
      <c r="P16" s="130"/>
      <c r="Q16" s="205">
        <f>IFERROR(INDEX(July15!F:F, MATCH(MEM_BF!$K16, July15!$B:$B, 0)), 0)</f>
        <v>0</v>
      </c>
      <c r="R16" s="130">
        <f>IFERROR(INDEX(July15!G:G, MATCH(MEM_BF!$K16, July15!$B:$B, 0)), 0)</f>
        <v>0</v>
      </c>
      <c r="S16" s="130">
        <f>IFERROR(INDEX('Aug15'!F:F, MATCH(MEM_BF!$K16, 'Aug15'!$A:$A, 0)), 0)</f>
        <v>0</v>
      </c>
      <c r="T16" s="130">
        <f>IFERROR(INDEX('Aug15'!$G:$G, MATCH(MEM_BF!$K16, 'Aug15'!$A:$A, 0)), 0)</f>
        <v>0</v>
      </c>
      <c r="U16" s="130">
        <f>IFERROR(INDEX(Sept15!$F:$F, MATCH(MEM_BF!$K16, Sept15!$A:$A, 0)), 0)</f>
        <v>0</v>
      </c>
      <c r="V16" s="130">
        <f>IFERROR(INDEX(Sept15!$G:$G, MATCH(MEM_BF!$K16, Sept15!$A:$A, 0)), 0)</f>
        <v>0</v>
      </c>
      <c r="W16" s="130">
        <f>IFERROR(INDEX('Oct15'!$F:$F, MATCH(MEM_BF!$K16,'Oct15'!$A:$A, 0)), 0)</f>
        <v>0</v>
      </c>
      <c r="X16" s="130">
        <f>IFERROR(INDEX('Oct15'!$G:$G, MATCH(MEM_BF!$K16, 'Oct15'!$A:$A, 0)), 0)</f>
        <v>0</v>
      </c>
      <c r="Y16" s="130">
        <f>IFERROR(INDEX('Nov15'!$F:$F, MATCH(MEM_BF!$K16,'Nov15'!$A:$A, 0)), 0)</f>
        <v>0</v>
      </c>
      <c r="Z16" s="130">
        <f>IFERROR(INDEX('Nov15'!$G:$G, MATCH(MEM_BF!$K16, 'Nov15'!$A:$A, 0)), 0)</f>
        <v>0</v>
      </c>
      <c r="AA16" s="130">
        <f>IFERROR(INDEX('Dec15'!$F:$F, MATCH(MEM_BF!$K16,'Dec15'!$A:$A, 0)), 0)</f>
        <v>0</v>
      </c>
      <c r="AB16" s="130">
        <f>IFERROR(INDEX('Dec15'!$G:$G, MATCH(MEM_BF!$K16, 'Dec15'!$A:$A, 0)), 0)</f>
        <v>0</v>
      </c>
      <c r="AC16" s="130">
        <f>IFERROR(INDEX('Jan16'!$F:$F, MATCH(MEM_BF!$K16,'Jan16'!$A:$A, 0)), 0)</f>
        <v>0</v>
      </c>
      <c r="AD16" s="130">
        <f>IFERROR(INDEX('Jan16'!$G:$G, MATCH(MEM_BF!$K16, 'Jan16'!$A:$A, 0)), 0)</f>
        <v>0</v>
      </c>
      <c r="AE16" s="130">
        <f>IFERROR(INDEX('Feb16'!$F:$F, MATCH(MEM_BF!$K16,'Feb16'!$A:$A, 0)), 0)</f>
        <v>0</v>
      </c>
      <c r="AF16" s="130">
        <f>IFERROR(INDEX('Feb16'!$G:$G, MATCH(MEM_BF!$K16, 'Feb16'!$A:$A, 0)), 0)</f>
        <v>0</v>
      </c>
      <c r="AG16" s="130">
        <f>IFERROR(INDEX('Mar16'!$G:$G, MATCH(MEM_BF!$K16,'Mar16'!$A:$A, 0)), 0)</f>
        <v>0</v>
      </c>
      <c r="AH16" s="130">
        <f>IFERROR(INDEX('Mar16'!$H:$H, MATCH(MEM_BF!$K16, 'Mar16'!$A:$A, 0)), 0)</f>
        <v>0</v>
      </c>
      <c r="AI16" s="130">
        <f>IFERROR(INDEX('Apr16'!$G:$G, MATCH(MEM_BF!$K16,'Apr16'!$A:$A, 0)), 0)</f>
        <v>0</v>
      </c>
      <c r="AJ16" s="130">
        <f>IFERROR(INDEX('Apr16'!$H:$H, MATCH(MEM_BF!$K16, 'Apr16'!$A:$A, 0)), 0)</f>
        <v>0</v>
      </c>
      <c r="AK16" s="130">
        <f>IFERROR(INDEX('May16'!$G:$G, MATCH(MEM_BF!$K16,'May16'!$A:$A, 0)), 0)</f>
        <v>0</v>
      </c>
      <c r="AL16" s="130"/>
      <c r="AM16" s="130"/>
      <c r="AN16" s="130"/>
      <c r="AO16" s="4">
        <f t="shared" si="8"/>
        <v>0</v>
      </c>
      <c r="AP16" s="138" t="str">
        <f>IFERROR(INDEX(Contacts!$O:$O, MATCH(MEM_BF!$K16, Contacts!$B:$B, 0)), 0)</f>
        <v>sanjeeva10139@yahoo.com</v>
      </c>
      <c r="AQ16" s="138">
        <f>IFERROR(INDEX(Contacts!$L:$L, MATCH(MEM_BF!$K16, Contacts!$B:$B, 0)), 0)</f>
        <v>0</v>
      </c>
      <c r="AR16" s="138">
        <f>IFERROR(INDEX(Contacts!$P:$P, MATCH(MEM_BF!$K16, Contacts!$B:$B, 0)), 0)</f>
        <v>0</v>
      </c>
    </row>
    <row r="17" spans="1:45" x14ac:dyDescent="0.3">
      <c r="A17" s="138">
        <v>10</v>
      </c>
      <c r="B17" s="138" t="s">
        <v>519</v>
      </c>
      <c r="C17" s="155">
        <v>15</v>
      </c>
      <c r="D17" s="155">
        <v>10</v>
      </c>
      <c r="E17" s="194">
        <f t="shared" si="2"/>
        <v>15</v>
      </c>
      <c r="F17" s="194">
        <f>ROUNDDOWN(E17/12, 0)</f>
        <v>1</v>
      </c>
      <c r="G17" s="194">
        <f t="shared" si="4"/>
        <v>16</v>
      </c>
      <c r="H17" s="194">
        <f>E17-F17*12</f>
        <v>3</v>
      </c>
      <c r="I17" s="225">
        <f t="shared" si="6"/>
        <v>6</v>
      </c>
      <c r="J17" s="197" t="s">
        <v>575</v>
      </c>
      <c r="K17" s="155" t="s">
        <v>576</v>
      </c>
      <c r="L17" s="195">
        <f t="shared" si="1"/>
        <v>2016</v>
      </c>
      <c r="M17" s="155" t="str">
        <f t="shared" si="7"/>
        <v>Apr</v>
      </c>
      <c r="N17" s="138">
        <f>IFERROR(INDEX(Contacts!$O:$O, MATCH(MEM_BF!$K17, Contacts!$B:$B, 0)), 0)</f>
        <v>0</v>
      </c>
      <c r="O17" s="130">
        <f>IFERROR(INDEX('May16'!$G:$G, MATCH(MEM_BF!$K17,'May16'!$A:$A, 0)), 0)</f>
        <v>0</v>
      </c>
      <c r="P17" s="130"/>
      <c r="Q17" s="205">
        <f>IFERROR(INDEX(July15!F:F, MATCH(MEM_BF!$K17, July15!$B:$B, 0)), 0)</f>
        <v>0</v>
      </c>
      <c r="R17" s="130">
        <f>IFERROR(INDEX(July15!G:G, MATCH(MEM_BF!$K17, July15!$B:$B, 0)), 0)</f>
        <v>0</v>
      </c>
      <c r="S17" s="130">
        <f>IFERROR(INDEX('Aug15'!F:F, MATCH(MEM_BF!$K17, 'Aug15'!$A:$A, 0)), 0)</f>
        <v>0</v>
      </c>
      <c r="T17" s="130">
        <f>IFERROR(INDEX('Aug15'!$G:$G, MATCH(MEM_BF!$K17, 'Aug15'!$A:$A, 0)), 0)</f>
        <v>0</v>
      </c>
      <c r="U17" s="130">
        <f>IFERROR(INDEX(Sept15!$F:$F, MATCH(MEM_BF!$K17, Sept15!$A:$A, 0)), 0)</f>
        <v>0</v>
      </c>
      <c r="V17" s="130">
        <f>IFERROR(INDEX(Sept15!$G:$G, MATCH(MEM_BF!$K17, Sept15!$A:$A, 0)), 0)</f>
        <v>0</v>
      </c>
      <c r="W17" s="130">
        <f>IFERROR(INDEX('Oct15'!$F:$F, MATCH(MEM_BF!$K17,'Oct15'!$A:$A, 0)), 0)</f>
        <v>0</v>
      </c>
      <c r="X17" s="130">
        <f>IFERROR(INDEX('Oct15'!$G:$G, MATCH(MEM_BF!$K17, 'Oct15'!$A:$A, 0)), 0)</f>
        <v>0</v>
      </c>
      <c r="Y17" s="130">
        <f>IFERROR(INDEX('Nov15'!$F:$F, MATCH(MEM_BF!$K17,'Nov15'!$A:$A, 0)), 0)</f>
        <v>120</v>
      </c>
      <c r="Z17" s="130">
        <f>IFERROR(INDEX('Nov15'!$G:$G, MATCH(MEM_BF!$K17, 'Nov15'!$A:$A, 0)), 0)</f>
        <v>0</v>
      </c>
      <c r="AA17" s="130">
        <f>IFERROR(INDEX('Dec15'!$F:$F, MATCH(MEM_BF!$K17,'Dec15'!$A:$A, 0)), 0)</f>
        <v>0</v>
      </c>
      <c r="AB17" s="130">
        <f>IFERROR(INDEX('Dec15'!$G:$G, MATCH(MEM_BF!$K17, 'Dec15'!$A:$A, 0)), 0)</f>
        <v>0</v>
      </c>
      <c r="AC17" s="130">
        <f>IFERROR(INDEX('Jan16'!$F:$F, MATCH(MEM_BF!$K17,'Jan16'!$A:$A, 0)), 0)</f>
        <v>0</v>
      </c>
      <c r="AD17" s="130">
        <f>IFERROR(INDEX('Jan16'!$G:$G, MATCH(MEM_BF!$K17, 'Jan16'!$A:$A, 0)), 0)</f>
        <v>0</v>
      </c>
      <c r="AE17" s="130">
        <f>IFERROR(INDEX('Feb16'!$F:$F, MATCH(MEM_BF!$K17,'Feb16'!$A:$A, 0)), 0)</f>
        <v>0</v>
      </c>
      <c r="AF17" s="130">
        <f>IFERROR(INDEX('Feb16'!$G:$G, MATCH(MEM_BF!$K17, 'Feb16'!$A:$A, 0)), 0)</f>
        <v>0</v>
      </c>
      <c r="AG17" s="130">
        <f>IFERROR(INDEX('Mar16'!$G:$G, MATCH(MEM_BF!$K17,'Mar16'!$A:$A, 0)), 0)</f>
        <v>0</v>
      </c>
      <c r="AH17" s="130">
        <f>IFERROR(INDEX('Mar16'!$H:$H, MATCH(MEM_BF!$K17, 'Mar16'!$A:$A, 0)), 0)</f>
        <v>0</v>
      </c>
      <c r="AI17" s="130">
        <f>IFERROR(INDEX('Apr16'!$G:$G, MATCH(MEM_BF!$K17,'Apr16'!$A:$A, 0)), 0)</f>
        <v>0</v>
      </c>
      <c r="AJ17" s="130">
        <f>IFERROR(INDEX('Apr16'!$H:$H, MATCH(MEM_BF!$K17, 'Apr16'!$A:$A, 0)), 0)</f>
        <v>0</v>
      </c>
      <c r="AK17" s="130">
        <f>IFERROR(INDEX('May16'!$G:$G, MATCH(MEM_BF!$K17,'May16'!$A:$A, 0)), 0)</f>
        <v>0</v>
      </c>
      <c r="AL17" s="130"/>
      <c r="AM17" s="130"/>
      <c r="AN17" s="130"/>
      <c r="AO17" s="4">
        <f t="shared" si="8"/>
        <v>120</v>
      </c>
      <c r="AP17" s="138">
        <f>IFERROR(INDEX(Contacts!$O:$O, MATCH(MEM_BF!$K17, Contacts!$B:$B, 0)), 0)</f>
        <v>0</v>
      </c>
      <c r="AQ17" s="138">
        <f>IFERROR(INDEX(Contacts!$L:$L, MATCH(MEM_BF!$K17, Contacts!$B:$B, 0)), 0)</f>
        <v>0</v>
      </c>
      <c r="AR17" s="138">
        <f>IFERROR(INDEX(Contacts!$P:$P, MATCH(MEM_BF!$K17, Contacts!$B:$B, 0)), 0)</f>
        <v>0</v>
      </c>
    </row>
    <row r="18" spans="1:45" x14ac:dyDescent="0.3">
      <c r="A18" s="138">
        <v>11</v>
      </c>
      <c r="B18" s="138" t="s">
        <v>520</v>
      </c>
      <c r="C18" s="155"/>
      <c r="D18" s="155"/>
      <c r="E18" s="194">
        <f t="shared" si="2"/>
        <v>-1</v>
      </c>
      <c r="F18" s="194">
        <f t="shared" si="3"/>
        <v>0</v>
      </c>
      <c r="G18" s="194">
        <f t="shared" si="4"/>
        <v>0</v>
      </c>
      <c r="H18" s="194">
        <f t="shared" ref="H18:H27" si="9">E18-F18*12</f>
        <v>-1</v>
      </c>
      <c r="I18" s="225">
        <f t="shared" si="6"/>
        <v>0</v>
      </c>
      <c r="J18" s="197" t="s">
        <v>2625</v>
      </c>
      <c r="K18" s="155" t="s">
        <v>579</v>
      </c>
      <c r="L18" s="195" t="str">
        <f t="shared" si="1"/>
        <v>Please</v>
      </c>
      <c r="M18" s="155" t="str">
        <f t="shared" si="7"/>
        <v>Pay</v>
      </c>
      <c r="N18" s="138" t="str">
        <f>IFERROR(INDEX(Contacts!$O:$O, MATCH(MEM_BF!$K18, Contacts!$B:$B, 0)), 0)</f>
        <v>chamila_saranga@yahoo.com</v>
      </c>
      <c r="O18" s="130">
        <f>IFERROR(INDEX('May16'!$G:$G, MATCH(MEM_BF!$K18,'May16'!$A:$A, 0)), 0)</f>
        <v>0</v>
      </c>
      <c r="P18" s="130"/>
      <c r="Q18" s="205">
        <f>IFERROR(INDEX(July15!F:F, MATCH(MEM_BF!$K18, July15!$B:$B, 0)), 0)</f>
        <v>0</v>
      </c>
      <c r="R18" s="130">
        <f>IFERROR(INDEX(July15!G:G, MATCH(MEM_BF!$K18, July15!$B:$B, 0)), 0)</f>
        <v>0</v>
      </c>
      <c r="S18" s="130">
        <f>IFERROR(INDEX('Aug15'!F:F, MATCH(MEM_BF!$K18, 'Aug15'!$A:$A, 0)), 0)</f>
        <v>0</v>
      </c>
      <c r="T18" s="130">
        <f>IFERROR(INDEX('Aug15'!$G:$G, MATCH(MEM_BF!$K18, 'Aug15'!$A:$A, 0)), 0)</f>
        <v>0</v>
      </c>
      <c r="U18" s="130">
        <f>IFERROR(INDEX(Sept15!$F:$F, MATCH(MEM_BF!$K18, Sept15!$A:$A, 0)), 0)</f>
        <v>0</v>
      </c>
      <c r="V18" s="130">
        <f>IFERROR(INDEX(Sept15!$G:$G, MATCH(MEM_BF!$K18, Sept15!$A:$A, 0)), 0)</f>
        <v>0</v>
      </c>
      <c r="W18" s="130">
        <f>IFERROR(INDEX('Oct15'!$F:$F, MATCH(MEM_BF!$K18,'Oct15'!$A:$A, 0)), 0)</f>
        <v>0</v>
      </c>
      <c r="X18" s="130">
        <f>IFERROR(INDEX('Oct15'!$G:$G, MATCH(MEM_BF!$K18, 'Oct15'!$A:$A, 0)), 0)</f>
        <v>0</v>
      </c>
      <c r="Y18" s="130">
        <f>IFERROR(INDEX('Nov15'!$F:$F, MATCH(MEM_BF!$K18,'Nov15'!$A:$A, 0)), 0)</f>
        <v>0</v>
      </c>
      <c r="Z18" s="130">
        <f>IFERROR(INDEX('Nov15'!$G:$G, MATCH(MEM_BF!$K18, 'Nov15'!$A:$A, 0)), 0)</f>
        <v>0</v>
      </c>
      <c r="AA18" s="130">
        <f>IFERROR(INDEX('Dec15'!$F:$F, MATCH(MEM_BF!$K18,'Dec15'!$A:$A, 0)), 0)</f>
        <v>0</v>
      </c>
      <c r="AB18" s="130">
        <f>IFERROR(INDEX('Dec15'!$G:$G, MATCH(MEM_BF!$K18, 'Dec15'!$A:$A, 0)), 0)</f>
        <v>0</v>
      </c>
      <c r="AC18" s="130">
        <f>IFERROR(INDEX('Jan16'!$F:$F, MATCH(MEM_BF!$K18,'Jan16'!$A:$A, 0)), 0)</f>
        <v>0</v>
      </c>
      <c r="AD18" s="130">
        <f>IFERROR(INDEX('Jan16'!$G:$G, MATCH(MEM_BF!$K18, 'Jan16'!$A:$A, 0)), 0)</f>
        <v>0</v>
      </c>
      <c r="AE18" s="130">
        <f>IFERROR(INDEX('Feb16'!$F:$F, MATCH(MEM_BF!$K18,'Feb16'!$A:$A, 0)), 0)</f>
        <v>0</v>
      </c>
      <c r="AF18" s="130">
        <f>IFERROR(INDEX('Feb16'!$G:$G, MATCH(MEM_BF!$K18, 'Feb16'!$A:$A, 0)), 0)</f>
        <v>0</v>
      </c>
      <c r="AG18" s="130">
        <f>IFERROR(INDEX('Mar16'!$G:$G, MATCH(MEM_BF!$K18,'Mar16'!$A:$A, 0)), 0)</f>
        <v>0</v>
      </c>
      <c r="AH18" s="130">
        <f>IFERROR(INDEX('Mar16'!$H:$H, MATCH(MEM_BF!$K18, 'Mar16'!$A:$A, 0)), 0)</f>
        <v>0</v>
      </c>
      <c r="AI18" s="130">
        <f>IFERROR(INDEX('Apr16'!$G:$G, MATCH(MEM_BF!$K18,'Apr16'!$A:$A, 0)), 0)</f>
        <v>0</v>
      </c>
      <c r="AJ18" s="130">
        <f>IFERROR(INDEX('Apr16'!$H:$H, MATCH(MEM_BF!$K18, 'Apr16'!$A:$A, 0)), 0)</f>
        <v>0</v>
      </c>
      <c r="AK18" s="130">
        <f>IFERROR(INDEX('May16'!$G:$G, MATCH(MEM_BF!$K18,'May16'!$A:$A, 0)), 0)</f>
        <v>0</v>
      </c>
      <c r="AL18" s="130"/>
      <c r="AM18" s="130"/>
      <c r="AN18" s="130"/>
      <c r="AO18" s="4">
        <f t="shared" si="8"/>
        <v>0</v>
      </c>
      <c r="AP18" s="138" t="str">
        <f>IFERROR(INDEX(Contacts!$O:$O, MATCH(MEM_BF!$K18, Contacts!$B:$B, 0)), 0)</f>
        <v>chamila_saranga@yahoo.com</v>
      </c>
      <c r="AQ18" s="138">
        <f>IFERROR(INDEX(Contacts!$L:$L, MATCH(MEM_BF!$K18, Contacts!$B:$B, 0)), 0)</f>
        <v>423376370</v>
      </c>
      <c r="AR18" s="138">
        <f>IFERROR(INDEX(Contacts!$P:$P, MATCH(MEM_BF!$K18, Contacts!$B:$B, 0)), 0)</f>
        <v>0</v>
      </c>
    </row>
    <row r="19" spans="1:45" x14ac:dyDescent="0.3">
      <c r="C19" s="155">
        <v>15</v>
      </c>
      <c r="D19" s="155">
        <v>3</v>
      </c>
      <c r="E19" s="194">
        <f t="shared" si="2"/>
        <v>2</v>
      </c>
      <c r="F19" s="194">
        <f t="shared" si="3"/>
        <v>0</v>
      </c>
      <c r="G19" s="194">
        <f t="shared" si="4"/>
        <v>15</v>
      </c>
      <c r="H19" s="194">
        <f t="shared" si="9"/>
        <v>2</v>
      </c>
      <c r="I19" s="225">
        <f t="shared" si="6"/>
        <v>0</v>
      </c>
      <c r="J19" s="197" t="s">
        <v>581</v>
      </c>
      <c r="K19" s="155" t="s">
        <v>582</v>
      </c>
      <c r="L19" s="195">
        <f t="shared" si="1"/>
        <v>2015</v>
      </c>
      <c r="M19" s="155" t="str">
        <f t="shared" si="7"/>
        <v>Mar</v>
      </c>
      <c r="N19" s="138">
        <f>IFERROR(INDEX(Contacts!$O:$O, MATCH(MEM_BF!$K19, Contacts!$B:$B, 0)), 0)</f>
        <v>0</v>
      </c>
      <c r="O19" s="130">
        <f>IFERROR(INDEX('May16'!$G:$G, MATCH(MEM_BF!$K19,'May16'!$A:$A, 0)), 0)</f>
        <v>0</v>
      </c>
      <c r="P19" s="130"/>
      <c r="Q19" s="205">
        <f>IFERROR(INDEX(July15!F:F, MATCH(MEM_BF!$K19, July15!$B:$B, 0)), 0)</f>
        <v>0</v>
      </c>
      <c r="R19" s="130">
        <f>IFERROR(INDEX(July15!G:G, MATCH(MEM_BF!$K19, July15!$B:$B, 0)), 0)</f>
        <v>0</v>
      </c>
      <c r="S19" s="130">
        <f>IFERROR(INDEX('Aug15'!F:F, MATCH(MEM_BF!$K19, 'Aug15'!$A:$A, 0)), 0)</f>
        <v>0</v>
      </c>
      <c r="T19" s="130">
        <f>IFERROR(INDEX('Aug15'!$G:$G, MATCH(MEM_BF!$K19, 'Aug15'!$A:$A, 0)), 0)</f>
        <v>0</v>
      </c>
      <c r="U19" s="130">
        <f>IFERROR(INDEX(Sept15!$F:$F, MATCH(MEM_BF!$K19, Sept15!$A:$A, 0)), 0)</f>
        <v>0</v>
      </c>
      <c r="V19" s="130">
        <f>IFERROR(INDEX(Sept15!$G:$G, MATCH(MEM_BF!$K19, Sept15!$A:$A, 0)), 0)</f>
        <v>0</v>
      </c>
      <c r="W19" s="130">
        <f>IFERROR(INDEX('Oct15'!$F:$F, MATCH(MEM_BF!$K19,'Oct15'!$A:$A, 0)), 0)</f>
        <v>0</v>
      </c>
      <c r="X19" s="130">
        <f>IFERROR(INDEX('Oct15'!$G:$G, MATCH(MEM_BF!$K19, 'Oct15'!$A:$A, 0)), 0)</f>
        <v>0</v>
      </c>
      <c r="Y19" s="130">
        <f>IFERROR(INDEX('Nov15'!$F:$F, MATCH(MEM_BF!$K19,'Nov15'!$A:$A, 0)), 0)</f>
        <v>0</v>
      </c>
      <c r="Z19" s="130">
        <f>IFERROR(INDEX('Nov15'!$G:$G, MATCH(MEM_BF!$K19, 'Nov15'!$A:$A, 0)), 0)</f>
        <v>0</v>
      </c>
      <c r="AA19" s="130">
        <f>IFERROR(INDEX('Dec15'!$F:$F, MATCH(MEM_BF!$K19,'Dec15'!$A:$A, 0)), 0)</f>
        <v>0</v>
      </c>
      <c r="AB19" s="130">
        <f>IFERROR(INDEX('Dec15'!$G:$G, MATCH(MEM_BF!$K19, 'Dec15'!$A:$A, 0)), 0)</f>
        <v>0</v>
      </c>
      <c r="AC19" s="130">
        <f>IFERROR(INDEX('Jan16'!$F:$F, MATCH(MEM_BF!$K19,'Jan16'!$A:$A, 0)), 0)</f>
        <v>0</v>
      </c>
      <c r="AD19" s="130">
        <f>IFERROR(INDEX('Jan16'!$G:$G, MATCH(MEM_BF!$K19, 'Jan16'!$A:$A, 0)), 0)</f>
        <v>0</v>
      </c>
      <c r="AE19" s="130">
        <f>IFERROR(INDEX('Feb16'!$F:$F, MATCH(MEM_BF!$K19,'Feb16'!$A:$A, 0)), 0)</f>
        <v>0</v>
      </c>
      <c r="AF19" s="130">
        <f>IFERROR(INDEX('Feb16'!$G:$G, MATCH(MEM_BF!$K19, 'Feb16'!$A:$A, 0)), 0)</f>
        <v>0</v>
      </c>
      <c r="AG19" s="130">
        <f>IFERROR(INDEX('Mar16'!$G:$G, MATCH(MEM_BF!$K19,'Mar16'!$A:$A, 0)), 0)</f>
        <v>0</v>
      </c>
      <c r="AH19" s="130">
        <f>IFERROR(INDEX('Mar16'!$H:$H, MATCH(MEM_BF!$K19, 'Mar16'!$A:$A, 0)), 0)</f>
        <v>0</v>
      </c>
      <c r="AI19" s="130">
        <f>IFERROR(INDEX('Apr16'!$G:$G, MATCH(MEM_BF!$K19,'Apr16'!$A:$A, 0)), 0)</f>
        <v>0</v>
      </c>
      <c r="AJ19" s="130">
        <f>IFERROR(INDEX('Apr16'!$H:$H, MATCH(MEM_BF!$K19, 'Apr16'!$A:$A, 0)), 0)</f>
        <v>0</v>
      </c>
      <c r="AK19" s="130">
        <f>IFERROR(INDEX('May16'!$G:$G, MATCH(MEM_BF!$K19,'May16'!$A:$A, 0)), 0)</f>
        <v>0</v>
      </c>
      <c r="AL19" s="130"/>
      <c r="AM19" s="130"/>
      <c r="AN19" s="130"/>
      <c r="AO19" s="4">
        <f t="shared" si="8"/>
        <v>0</v>
      </c>
      <c r="AP19" s="138">
        <f>IFERROR(INDEX(Contacts!$O:$O, MATCH(MEM_BF!$K19, Contacts!$B:$B, 0)), 0)</f>
        <v>0</v>
      </c>
      <c r="AQ19" s="138">
        <f>IFERROR(INDEX(Contacts!$L:$L, MATCH(MEM_BF!$K19, Contacts!$B:$B, 0)), 0)</f>
        <v>0</v>
      </c>
      <c r="AR19" s="138">
        <f>IFERROR(INDEX(Contacts!$P:$P, MATCH(MEM_BF!$K19, Contacts!$B:$B, 0)), 0)</f>
        <v>0</v>
      </c>
    </row>
    <row r="20" spans="1:45" x14ac:dyDescent="0.3">
      <c r="A20" s="138">
        <v>0</v>
      </c>
      <c r="B20" s="138" t="s">
        <v>2744</v>
      </c>
      <c r="C20" s="155">
        <v>15</v>
      </c>
      <c r="D20" s="155">
        <v>8</v>
      </c>
      <c r="E20" s="194">
        <f t="shared" si="2"/>
        <v>19</v>
      </c>
      <c r="F20" s="194">
        <f t="shared" si="3"/>
        <v>1</v>
      </c>
      <c r="G20" s="194">
        <f t="shared" si="4"/>
        <v>16</v>
      </c>
      <c r="H20" s="194">
        <f t="shared" si="9"/>
        <v>7</v>
      </c>
      <c r="I20" s="225">
        <f t="shared" si="6"/>
        <v>12</v>
      </c>
      <c r="J20" s="197" t="s">
        <v>585</v>
      </c>
      <c r="K20" s="155" t="s">
        <v>39</v>
      </c>
      <c r="L20" s="195">
        <f t="shared" si="1"/>
        <v>2016</v>
      </c>
      <c r="M20" s="155" t="str">
        <f t="shared" si="7"/>
        <v>Aug</v>
      </c>
      <c r="N20" s="138" t="str">
        <f>IFERROR(INDEX(Contacts!$O:$O, MATCH(MEM_BF!$K20, Contacts!$B:$B, 0)), 0)</f>
        <v>udaya.amaratunge@westernpower.com.au</v>
      </c>
      <c r="O20" s="130">
        <f>IFERROR(INDEX('May16'!$G:$G, MATCH(MEM_BF!$K20,'May16'!$A:$A, 0)), 0)</f>
        <v>0</v>
      </c>
      <c r="P20" s="130"/>
      <c r="Q20" s="205">
        <f>IFERROR(INDEX(July15!F:F, MATCH(MEM_BF!$K20, July15!$B:$B, 0)), 0)</f>
        <v>20</v>
      </c>
      <c r="R20" s="130">
        <f>IFERROR(INDEX(July15!G:G, MATCH(MEM_BF!$K20, July15!$B:$B, 0)), 0)</f>
        <v>0</v>
      </c>
      <c r="S20" s="130">
        <f>IFERROR(INDEX('Aug15'!F:F, MATCH(MEM_BF!$K20, 'Aug15'!$A:$A, 0)), 0)</f>
        <v>20</v>
      </c>
      <c r="T20" s="130">
        <f>IFERROR(INDEX('Aug15'!$G:$G, MATCH(MEM_BF!$K20, 'Aug15'!$A:$A, 0)), 0)</f>
        <v>0</v>
      </c>
      <c r="U20" s="130">
        <f>IFERROR(INDEX(Sept15!$F:$F, MATCH(MEM_BF!$K20, Sept15!$A:$A, 0)), 0)</f>
        <v>20</v>
      </c>
      <c r="V20" s="130">
        <f>IFERROR(INDEX(Sept15!$G:$G, MATCH(MEM_BF!$K20, Sept15!$A:$A, 0)), 0)</f>
        <v>0</v>
      </c>
      <c r="W20" s="130">
        <f>IFERROR(INDEX('Oct15'!$F:$F, MATCH(MEM_BF!$K20,'Oct15'!$A:$A, 0)), 0)</f>
        <v>20</v>
      </c>
      <c r="X20" s="130">
        <f>IFERROR(INDEX('Oct15'!$G:$G, MATCH(MEM_BF!$K20, 'Oct15'!$A:$A, 0)), 0)</f>
        <v>0</v>
      </c>
      <c r="Y20" s="130">
        <f>IFERROR(INDEX('Nov15'!$F:$F, MATCH(MEM_BF!$K20,'Nov15'!$A:$A, 0)), 0)</f>
        <v>20</v>
      </c>
      <c r="Z20" s="130">
        <f>IFERROR(INDEX('Nov15'!$G:$G, MATCH(MEM_BF!$K20, 'Nov15'!$A:$A, 0)), 0)</f>
        <v>0</v>
      </c>
      <c r="AA20" s="130">
        <f>IFERROR(INDEX('Dec15'!$F:$F, MATCH(MEM_BF!$K20,'Dec15'!$A:$A, 0)), 0)</f>
        <v>20</v>
      </c>
      <c r="AB20" s="130">
        <f>IFERROR(INDEX('Dec15'!$G:$G, MATCH(MEM_BF!$K20, 'Dec15'!$A:$A, 0)), 0)</f>
        <v>0</v>
      </c>
      <c r="AC20" s="130">
        <f>IFERROR(INDEX('Jan16'!$F:$F, MATCH(MEM_BF!$K20,'Jan16'!$A:$A, 0)), 0)</f>
        <v>20</v>
      </c>
      <c r="AD20" s="130">
        <f>IFERROR(INDEX('Jan16'!$G:$G, MATCH(MEM_BF!$K20, 'Jan16'!$A:$A, 0)), 0)</f>
        <v>0</v>
      </c>
      <c r="AE20" s="130">
        <f>IFERROR(INDEX('Feb16'!$F:$F, MATCH(MEM_BF!$K20,'Feb16'!$A:$A, 0)), 0)</f>
        <v>20</v>
      </c>
      <c r="AF20" s="130">
        <f>IFERROR(INDEX('Feb16'!$G:$G, MATCH(MEM_BF!$K20, 'Feb16'!$A:$A, 0)), 0)</f>
        <v>0</v>
      </c>
      <c r="AG20" s="130">
        <f>IFERROR(INDEX('Mar16'!$G:$G, MATCH(MEM_BF!$K20,'Mar16'!$A:$A, 0)), 0)</f>
        <v>80</v>
      </c>
      <c r="AH20" s="130">
        <f>IFERROR(INDEX('Mar16'!$H:$H, MATCH(MEM_BF!$K20, 'Mar16'!$A:$A, 0)), 0)</f>
        <v>0</v>
      </c>
      <c r="AI20" s="130">
        <f>IFERROR(INDEX('Apr16'!$G:$G, MATCH(MEM_BF!$K20,'Apr16'!$A:$A, 0)), 0)</f>
        <v>0</v>
      </c>
      <c r="AJ20" s="130">
        <f>IFERROR(INDEX('Apr16'!$H:$H, MATCH(MEM_BF!$K20, 'Apr16'!$A:$A, 0)), 0)</f>
        <v>0</v>
      </c>
      <c r="AK20" s="130">
        <f>IFERROR(INDEX('May16'!$G:$G, MATCH(MEM_BF!$K20,'May16'!$A:$A, 0)), 0)</f>
        <v>0</v>
      </c>
      <c r="AL20" s="130"/>
      <c r="AM20" s="130"/>
      <c r="AN20" s="130"/>
      <c r="AO20" s="4">
        <f t="shared" si="8"/>
        <v>240</v>
      </c>
      <c r="AP20" s="138" t="str">
        <f>IFERROR(INDEX(Contacts!$O:$O, MATCH(MEM_BF!$K20, Contacts!$B:$B, 0)), 0)</f>
        <v>udaya.amaratunge@westernpower.com.au</v>
      </c>
      <c r="AQ20" s="138" t="str">
        <f>IFERROR(INDEX(Contacts!$L:$L, MATCH(MEM_BF!$K20, Contacts!$B:$B, 0)), 0)</f>
        <v>9441 3517 /040 911 6437</v>
      </c>
      <c r="AR20" s="138">
        <f>IFERROR(INDEX(Contacts!$P:$P, MATCH(MEM_BF!$K20, Contacts!$B:$B, 0)), 0)</f>
        <v>0</v>
      </c>
    </row>
    <row r="21" spans="1:45" x14ac:dyDescent="0.3">
      <c r="A21" s="138">
        <v>15</v>
      </c>
      <c r="B21" s="138">
        <v>2015</v>
      </c>
      <c r="C21" s="155">
        <v>15</v>
      </c>
      <c r="D21" s="155">
        <v>8</v>
      </c>
      <c r="E21" s="194">
        <f t="shared" si="2"/>
        <v>17</v>
      </c>
      <c r="F21" s="194">
        <f t="shared" si="3"/>
        <v>1</v>
      </c>
      <c r="G21" s="194">
        <f t="shared" si="4"/>
        <v>16</v>
      </c>
      <c r="H21" s="194">
        <f t="shared" si="9"/>
        <v>5</v>
      </c>
      <c r="I21" s="225">
        <f t="shared" si="6"/>
        <v>10</v>
      </c>
      <c r="J21" s="197" t="s">
        <v>601</v>
      </c>
      <c r="K21" s="155" t="s">
        <v>602</v>
      </c>
      <c r="L21" s="195">
        <f t="shared" si="1"/>
        <v>2016</v>
      </c>
      <c r="M21" s="155" t="str">
        <f t="shared" si="7"/>
        <v>Jun</v>
      </c>
      <c r="N21" s="138">
        <f>IFERROR(INDEX(Contacts!$O:$O, MATCH(MEM_BF!$K21, Contacts!$B:$B, 0)), 0)</f>
        <v>0</v>
      </c>
      <c r="O21" s="130">
        <f>IFERROR(INDEX('May16'!$G:$G, MATCH(MEM_BF!$K21,'May16'!$A:$A, 0)), 0)</f>
        <v>0</v>
      </c>
      <c r="P21" s="130"/>
      <c r="Q21" s="205">
        <f>IFERROR(INDEX(July15!F:F, MATCH(MEM_BF!$K21, July15!$B:$B, 0)), 0)</f>
        <v>0</v>
      </c>
      <c r="R21" s="130">
        <f>IFERROR(INDEX(July15!G:G, MATCH(MEM_BF!$K21, July15!$B:$B, 0)), 0)</f>
        <v>0</v>
      </c>
      <c r="S21" s="130">
        <f>IFERROR(INDEX('Aug15'!F:F, MATCH(MEM_BF!$K21, 'Aug15'!$A:$A, 0)), 0)</f>
        <v>0</v>
      </c>
      <c r="T21" s="130">
        <f>IFERROR(INDEX('Aug15'!$G:$G, MATCH(MEM_BF!$K21, 'Aug15'!$A:$A, 0)), 0)</f>
        <v>0</v>
      </c>
      <c r="U21" s="130">
        <f>IFERROR(INDEX(Sept15!$F:$F, MATCH(MEM_BF!$K21, Sept15!$A:$A, 0)), 0)</f>
        <v>200</v>
      </c>
      <c r="V21" s="130">
        <f>IFERROR(INDEX(Sept15!$G:$G, MATCH(MEM_BF!$K21, Sept15!$A:$A, 0)), 0)</f>
        <v>0</v>
      </c>
      <c r="W21" s="130">
        <f>IFERROR(INDEX('Oct15'!$F:$F, MATCH(MEM_BF!$K21,'Oct15'!$A:$A, 0)), 0)</f>
        <v>0</v>
      </c>
      <c r="X21" s="130">
        <f>IFERROR(INDEX('Oct15'!$G:$G, MATCH(MEM_BF!$K21, 'Oct15'!$A:$A, 0)), 0)</f>
        <v>0</v>
      </c>
      <c r="Y21" s="130">
        <f>IFERROR(INDEX('Nov15'!$F:$F, MATCH(MEM_BF!$K21,'Nov15'!$A:$A, 0)), 0)</f>
        <v>0</v>
      </c>
      <c r="Z21" s="130">
        <f>IFERROR(INDEX('Nov15'!$G:$G, MATCH(MEM_BF!$K21, 'Nov15'!$A:$A, 0)), 0)</f>
        <v>0</v>
      </c>
      <c r="AA21" s="130">
        <f>IFERROR(INDEX('Dec15'!$F:$F, MATCH(MEM_BF!$K21,'Dec15'!$A:$A, 0)), 0)</f>
        <v>0</v>
      </c>
      <c r="AB21" s="130">
        <f>IFERROR(INDEX('Dec15'!$G:$G, MATCH(MEM_BF!$K21, 'Dec15'!$A:$A, 0)), 0)</f>
        <v>0</v>
      </c>
      <c r="AC21" s="130">
        <f>IFERROR(INDEX('Jan16'!$F:$F, MATCH(MEM_BF!$K21,'Jan16'!$A:$A, 0)), 0)</f>
        <v>0</v>
      </c>
      <c r="AD21" s="130">
        <f>IFERROR(INDEX('Jan16'!$G:$G, MATCH(MEM_BF!$K21, 'Jan16'!$A:$A, 0)), 0)</f>
        <v>0</v>
      </c>
      <c r="AE21" s="130">
        <f>IFERROR(INDEX('Feb16'!$F:$F, MATCH(MEM_BF!$K21,'Feb16'!$A:$A, 0)), 0)</f>
        <v>0</v>
      </c>
      <c r="AF21" s="130">
        <f>IFERROR(INDEX('Feb16'!$G:$G, MATCH(MEM_BF!$K21, 'Feb16'!$A:$A, 0)), 0)</f>
        <v>0</v>
      </c>
      <c r="AG21" s="130">
        <f>IFERROR(INDEX('Mar16'!$G:$G, MATCH(MEM_BF!$K21,'Mar16'!$A:$A, 0)), 0)</f>
        <v>0</v>
      </c>
      <c r="AH21" s="130">
        <f>IFERROR(INDEX('Mar16'!$H:$H, MATCH(MEM_BF!$K21, 'Mar16'!$A:$A, 0)), 0)</f>
        <v>0</v>
      </c>
      <c r="AI21" s="130">
        <f>IFERROR(INDEX('Apr16'!$G:$G, MATCH(MEM_BF!$K21,'Apr16'!$A:$A, 0)), 0)</f>
        <v>0</v>
      </c>
      <c r="AJ21" s="130">
        <f>IFERROR(INDEX('Apr16'!$H:$H, MATCH(MEM_BF!$K21, 'Apr16'!$A:$A, 0)), 0)</f>
        <v>0</v>
      </c>
      <c r="AK21" s="130">
        <f>IFERROR(INDEX('May16'!$G:$G, MATCH(MEM_BF!$K21,'May16'!$A:$A, 0)), 0)</f>
        <v>0</v>
      </c>
      <c r="AL21" s="130"/>
      <c r="AM21" s="130"/>
      <c r="AN21" s="130"/>
      <c r="AO21" s="4">
        <f t="shared" si="8"/>
        <v>200</v>
      </c>
      <c r="AP21" s="138">
        <f>IFERROR(INDEX(Contacts!$O:$O, MATCH(MEM_BF!$K21, Contacts!$B:$B, 0)), 0)</f>
        <v>0</v>
      </c>
      <c r="AQ21" s="138">
        <f>IFERROR(INDEX(Contacts!$L:$L, MATCH(MEM_BF!$K21, Contacts!$B:$B, 0)), 0)</f>
        <v>0</v>
      </c>
      <c r="AR21" s="138">
        <f>IFERROR(INDEX(Contacts!$P:$P, MATCH(MEM_BF!$K21, Contacts!$B:$B, 0)), 0)</f>
        <v>0</v>
      </c>
    </row>
    <row r="22" spans="1:45" x14ac:dyDescent="0.3">
      <c r="A22" s="138">
        <v>16</v>
      </c>
      <c r="B22" s="138">
        <v>2016</v>
      </c>
      <c r="C22" s="155">
        <v>15</v>
      </c>
      <c r="D22" s="155">
        <v>3</v>
      </c>
      <c r="E22" s="194">
        <f t="shared" si="2"/>
        <v>2</v>
      </c>
      <c r="F22" s="194">
        <f t="shared" si="3"/>
        <v>0</v>
      </c>
      <c r="G22" s="194">
        <f t="shared" si="4"/>
        <v>15</v>
      </c>
      <c r="H22" s="194">
        <f t="shared" si="9"/>
        <v>2</v>
      </c>
      <c r="I22" s="225">
        <f t="shared" si="6"/>
        <v>0</v>
      </c>
      <c r="J22" s="197" t="s">
        <v>604</v>
      </c>
      <c r="K22" s="155" t="s">
        <v>605</v>
      </c>
      <c r="L22" s="195">
        <f t="shared" si="1"/>
        <v>2015</v>
      </c>
      <c r="M22" s="155" t="str">
        <f t="shared" si="7"/>
        <v>Mar</v>
      </c>
      <c r="N22" s="138">
        <f>IFERROR(INDEX(Contacts!$O:$O, MATCH(MEM_BF!$K22, Contacts!$B:$B, 0)), 0)</f>
        <v>0</v>
      </c>
      <c r="O22" s="130">
        <f>IFERROR(INDEX('May16'!$G:$G, MATCH(MEM_BF!$K22,'May16'!$A:$A, 0)), 0)</f>
        <v>0</v>
      </c>
      <c r="P22" s="130"/>
      <c r="Q22" s="205">
        <f>IFERROR(INDEX(July15!F:F, MATCH(MEM_BF!$K22, July15!$B:$B, 0)), 0)</f>
        <v>0</v>
      </c>
      <c r="R22" s="130">
        <f>IFERROR(INDEX(July15!G:G, MATCH(MEM_BF!$K22, July15!$B:$B, 0)), 0)</f>
        <v>0</v>
      </c>
      <c r="S22" s="130">
        <f>IFERROR(INDEX('Aug15'!F:F, MATCH(MEM_BF!$K22, 'Aug15'!$A:$A, 0)), 0)</f>
        <v>0</v>
      </c>
      <c r="T22" s="130">
        <f>IFERROR(INDEX('Aug15'!$G:$G, MATCH(MEM_BF!$K22, 'Aug15'!$A:$A, 0)), 0)</f>
        <v>0</v>
      </c>
      <c r="U22" s="130">
        <f>IFERROR(INDEX(Sept15!$F:$F, MATCH(MEM_BF!$K22, Sept15!$A:$A, 0)), 0)</f>
        <v>0</v>
      </c>
      <c r="V22" s="130">
        <f>IFERROR(INDEX(Sept15!$G:$G, MATCH(MEM_BF!$K22, Sept15!$A:$A, 0)), 0)</f>
        <v>0</v>
      </c>
      <c r="W22" s="130">
        <f>IFERROR(INDEX('Oct15'!$F:$F, MATCH(MEM_BF!$K22,'Oct15'!$A:$A, 0)), 0)</f>
        <v>0</v>
      </c>
      <c r="X22" s="130">
        <f>IFERROR(INDEX('Oct15'!$G:$G, MATCH(MEM_BF!$K22, 'Oct15'!$A:$A, 0)), 0)</f>
        <v>0</v>
      </c>
      <c r="Y22" s="130">
        <f>IFERROR(INDEX('Nov15'!$F:$F, MATCH(MEM_BF!$K22,'Nov15'!$A:$A, 0)), 0)</f>
        <v>0</v>
      </c>
      <c r="Z22" s="130">
        <f>IFERROR(INDEX('Nov15'!$G:$G, MATCH(MEM_BF!$K22, 'Nov15'!$A:$A, 0)), 0)</f>
        <v>0</v>
      </c>
      <c r="AA22" s="130">
        <f>IFERROR(INDEX('Dec15'!$F:$F, MATCH(MEM_BF!$K22,'Dec15'!$A:$A, 0)), 0)</f>
        <v>0</v>
      </c>
      <c r="AB22" s="130">
        <f>IFERROR(INDEX('Dec15'!$G:$G, MATCH(MEM_BF!$K22, 'Dec15'!$A:$A, 0)), 0)</f>
        <v>0</v>
      </c>
      <c r="AC22" s="130">
        <f>IFERROR(INDEX('Jan16'!$F:$F, MATCH(MEM_BF!$K22,'Jan16'!$A:$A, 0)), 0)</f>
        <v>0</v>
      </c>
      <c r="AD22" s="130">
        <f>IFERROR(INDEX('Jan16'!$G:$G, MATCH(MEM_BF!$K22, 'Jan16'!$A:$A, 0)), 0)</f>
        <v>0</v>
      </c>
      <c r="AE22" s="130">
        <f>IFERROR(INDEX('Feb16'!$F:$F, MATCH(MEM_BF!$K22,'Feb16'!$A:$A, 0)), 0)</f>
        <v>0</v>
      </c>
      <c r="AF22" s="130">
        <f>IFERROR(INDEX('Feb16'!$G:$G, MATCH(MEM_BF!$K22, 'Feb16'!$A:$A, 0)), 0)</f>
        <v>0</v>
      </c>
      <c r="AG22" s="130">
        <f>IFERROR(INDEX('Mar16'!$G:$G, MATCH(MEM_BF!$K22,'Mar16'!$A:$A, 0)), 0)</f>
        <v>0</v>
      </c>
      <c r="AH22" s="130">
        <f>IFERROR(INDEX('Mar16'!$H:$H, MATCH(MEM_BF!$K22, 'Mar16'!$A:$A, 0)), 0)</f>
        <v>0</v>
      </c>
      <c r="AI22" s="130">
        <f>IFERROR(INDEX('Apr16'!$G:$G, MATCH(MEM_BF!$K22,'Apr16'!$A:$A, 0)), 0)</f>
        <v>0</v>
      </c>
      <c r="AJ22" s="130">
        <f>IFERROR(INDEX('Apr16'!$H:$H, MATCH(MEM_BF!$K22, 'Apr16'!$A:$A, 0)), 0)</f>
        <v>0</v>
      </c>
      <c r="AK22" s="130">
        <f>IFERROR(INDEX('May16'!$G:$G, MATCH(MEM_BF!$K22,'May16'!$A:$A, 0)), 0)</f>
        <v>0</v>
      </c>
      <c r="AL22" s="130"/>
      <c r="AM22" s="130"/>
      <c r="AN22" s="130"/>
      <c r="AO22" s="4">
        <f t="shared" si="8"/>
        <v>0</v>
      </c>
      <c r="AP22" s="138">
        <f>IFERROR(INDEX(Contacts!$O:$O, MATCH(MEM_BF!$K22, Contacts!$B:$B, 0)), 0)</f>
        <v>0</v>
      </c>
      <c r="AQ22" s="138">
        <f>IFERROR(INDEX(Contacts!$L:$L, MATCH(MEM_BF!$K22, Contacts!$B:$B, 0)), 0)</f>
        <v>0</v>
      </c>
      <c r="AR22" s="138">
        <f>IFERROR(INDEX(Contacts!$P:$P, MATCH(MEM_BF!$K22, Contacts!$B:$B, 0)), 0)</f>
        <v>0</v>
      </c>
    </row>
    <row r="23" spans="1:45" x14ac:dyDescent="0.3">
      <c r="A23" s="138">
        <v>17</v>
      </c>
      <c r="B23" s="138">
        <v>2017</v>
      </c>
      <c r="C23" s="155">
        <v>15</v>
      </c>
      <c r="D23" s="155">
        <v>12</v>
      </c>
      <c r="E23" s="194">
        <f t="shared" si="2"/>
        <v>23</v>
      </c>
      <c r="F23" s="194">
        <f t="shared" si="3"/>
        <v>1</v>
      </c>
      <c r="G23" s="194">
        <f t="shared" si="4"/>
        <v>16</v>
      </c>
      <c r="H23" s="194">
        <f t="shared" si="9"/>
        <v>11</v>
      </c>
      <c r="I23" s="225">
        <f t="shared" si="6"/>
        <v>12</v>
      </c>
      <c r="J23" s="197" t="s">
        <v>607</v>
      </c>
      <c r="K23" s="155" t="s">
        <v>608</v>
      </c>
      <c r="L23" s="195">
        <f t="shared" si="1"/>
        <v>2016</v>
      </c>
      <c r="M23" s="155" t="str">
        <f t="shared" si="7"/>
        <v>Dec</v>
      </c>
      <c r="N23" s="138">
        <f>IFERROR(INDEX(Contacts!$O:$O, MATCH(MEM_BF!$K23, Contacts!$B:$B, 0)), 0)</f>
        <v>0</v>
      </c>
      <c r="O23" s="130">
        <f>IFERROR(INDEX('May16'!$G:$G, MATCH(MEM_BF!$K23,'May16'!$A:$A, 0)), 0)</f>
        <v>0</v>
      </c>
      <c r="P23" s="130"/>
      <c r="Q23" s="205">
        <f>IFERROR(INDEX(July15!F:F, MATCH(MEM_BF!$K23, July15!$B:$B, 0)), 0)</f>
        <v>0</v>
      </c>
      <c r="R23" s="130">
        <f>IFERROR(INDEX(July15!G:G, MATCH(MEM_BF!$K23, July15!$B:$B, 0)), 0)</f>
        <v>0</v>
      </c>
      <c r="S23" s="130">
        <f>IFERROR(INDEX('Aug15'!F:F, MATCH(MEM_BF!$K23, 'Aug15'!$A:$A, 0)), 0)</f>
        <v>0</v>
      </c>
      <c r="T23" s="130">
        <f>IFERROR(INDEX('Aug15'!$G:$G, MATCH(MEM_BF!$K23, 'Aug15'!$A:$A, 0)), 0)</f>
        <v>0</v>
      </c>
      <c r="U23" s="130">
        <f>IFERROR(INDEX(Sept15!$F:$F, MATCH(MEM_BF!$K23, Sept15!$A:$A, 0)), 0)</f>
        <v>0</v>
      </c>
      <c r="V23" s="130">
        <f>IFERROR(INDEX(Sept15!$G:$G, MATCH(MEM_BF!$K23, Sept15!$A:$A, 0)), 0)</f>
        <v>0</v>
      </c>
      <c r="W23" s="130">
        <f>IFERROR(INDEX('Oct15'!$F:$F, MATCH(MEM_BF!$K23,'Oct15'!$A:$A, 0)), 0)</f>
        <v>0</v>
      </c>
      <c r="X23" s="130">
        <f>IFERROR(INDEX('Oct15'!$G:$G, MATCH(MEM_BF!$K23, 'Oct15'!$A:$A, 0)), 0)</f>
        <v>0</v>
      </c>
      <c r="Y23" s="130">
        <f>IFERROR(INDEX('Nov15'!$F:$F, MATCH(MEM_BF!$K23,'Nov15'!$A:$A, 0)), 0)</f>
        <v>0</v>
      </c>
      <c r="Z23" s="130">
        <f>IFERROR(INDEX('Nov15'!$G:$G, MATCH(MEM_BF!$K23, 'Nov15'!$A:$A, 0)), 0)</f>
        <v>0</v>
      </c>
      <c r="AA23" s="130">
        <f>IFERROR(INDEX('Dec15'!$F:$F, MATCH(MEM_BF!$K23,'Dec15'!$A:$A, 0)), 0)</f>
        <v>0</v>
      </c>
      <c r="AB23" s="130">
        <f>IFERROR(INDEX('Dec15'!$G:$G, MATCH(MEM_BF!$K23, 'Dec15'!$A:$A, 0)), 0)</f>
        <v>0</v>
      </c>
      <c r="AC23" s="130">
        <f>IFERROR(INDEX('Jan16'!$F:$F, MATCH(MEM_BF!$K23,'Jan16'!$A:$A, 0)), 0)</f>
        <v>240</v>
      </c>
      <c r="AD23" s="130">
        <f>IFERROR(INDEX('Jan16'!$G:$G, MATCH(MEM_BF!$K23, 'Jan16'!$A:$A, 0)), 0)</f>
        <v>0</v>
      </c>
      <c r="AE23" s="130">
        <f>IFERROR(INDEX('Feb16'!$F:$F, MATCH(MEM_BF!$K23,'Feb16'!$A:$A, 0)), 0)</f>
        <v>0</v>
      </c>
      <c r="AF23" s="130">
        <f>IFERROR(INDEX('Feb16'!$G:$G, MATCH(MEM_BF!$K23, 'Feb16'!$A:$A, 0)), 0)</f>
        <v>0</v>
      </c>
      <c r="AG23" s="130">
        <f>IFERROR(INDEX('Mar16'!$G:$G, MATCH(MEM_BF!$K23,'Mar16'!$A:$A, 0)), 0)</f>
        <v>0</v>
      </c>
      <c r="AH23" s="130">
        <f>IFERROR(INDEX('Mar16'!$H:$H, MATCH(MEM_BF!$K23, 'Mar16'!$A:$A, 0)), 0)</f>
        <v>0</v>
      </c>
      <c r="AI23" s="130">
        <f>IFERROR(INDEX('Apr16'!$G:$G, MATCH(MEM_BF!$K23,'Apr16'!$A:$A, 0)), 0)</f>
        <v>0</v>
      </c>
      <c r="AJ23" s="130">
        <f>IFERROR(INDEX('Apr16'!$H:$H, MATCH(MEM_BF!$K23, 'Apr16'!$A:$A, 0)), 0)</f>
        <v>0</v>
      </c>
      <c r="AK23" s="130">
        <f>IFERROR(INDEX('May16'!$G:$G, MATCH(MEM_BF!$K23,'May16'!$A:$A, 0)), 0)</f>
        <v>0</v>
      </c>
      <c r="AL23" s="130"/>
      <c r="AM23" s="130"/>
      <c r="AN23" s="130"/>
      <c r="AO23" s="4">
        <f t="shared" si="8"/>
        <v>240</v>
      </c>
      <c r="AP23" s="138">
        <f>IFERROR(INDEX(Contacts!$O:$O, MATCH(MEM_BF!$K23, Contacts!$B:$B, 0)), 0)</f>
        <v>0</v>
      </c>
      <c r="AQ23" s="224" t="s">
        <v>5271</v>
      </c>
      <c r="AR23" s="138">
        <f>IFERROR(INDEX(Contacts!$P:$P, MATCH(MEM_BF!$K23, Contacts!$B:$B, 0)), 0)</f>
        <v>0</v>
      </c>
    </row>
    <row r="24" spans="1:45" x14ac:dyDescent="0.3">
      <c r="A24" s="138">
        <v>18</v>
      </c>
      <c r="B24" s="138">
        <v>2018</v>
      </c>
      <c r="C24" s="155">
        <v>16</v>
      </c>
      <c r="D24" s="155">
        <v>6</v>
      </c>
      <c r="E24" s="194">
        <f t="shared" si="2"/>
        <v>11</v>
      </c>
      <c r="F24" s="194">
        <f t="shared" si="3"/>
        <v>0</v>
      </c>
      <c r="G24" s="194">
        <f t="shared" si="4"/>
        <v>16</v>
      </c>
      <c r="H24" s="194">
        <f t="shared" si="9"/>
        <v>11</v>
      </c>
      <c r="I24" s="225">
        <f t="shared" si="6"/>
        <v>6</v>
      </c>
      <c r="J24" s="197" t="s">
        <v>611</v>
      </c>
      <c r="K24" s="155" t="s">
        <v>612</v>
      </c>
      <c r="L24" s="195">
        <f t="shared" si="1"/>
        <v>2016</v>
      </c>
      <c r="M24" s="155" t="str">
        <f t="shared" si="7"/>
        <v>Dec</v>
      </c>
      <c r="N24" s="138" t="str">
        <f>IFERROR(INDEX(Contacts!$O:$O, MATCH(MEM_BF!$K24, Contacts!$B:$B, 0)), 0)</f>
        <v>indika.athukorala@yahoo.com</v>
      </c>
      <c r="O24" s="130">
        <f>IFERROR(INDEX('May16'!$G:$G, MATCH(MEM_BF!$K24,'May16'!$A:$A, 0)), 0)</f>
        <v>0</v>
      </c>
      <c r="P24" s="130"/>
      <c r="Q24" s="205">
        <f>IFERROR(INDEX(July15!F:F, MATCH(MEM_BF!$K24, July15!$B:$B, 0)), 0)</f>
        <v>0</v>
      </c>
      <c r="R24" s="130">
        <f>IFERROR(INDEX(July15!G:G, MATCH(MEM_BF!$K24, July15!$B:$B, 0)), 0)</f>
        <v>0</v>
      </c>
      <c r="S24" s="130">
        <f>IFERROR(INDEX('Aug15'!F:F, MATCH(MEM_BF!$K24, 'Aug15'!$A:$A, 0)), 0)</f>
        <v>0</v>
      </c>
      <c r="T24" s="130">
        <f>IFERROR(INDEX('Aug15'!$G:$G, MATCH(MEM_BF!$K24, 'Aug15'!$A:$A, 0)), 0)</f>
        <v>0</v>
      </c>
      <c r="U24" s="130">
        <f>IFERROR(INDEX(Sept15!$F:$F, MATCH(MEM_BF!$K24, Sept15!$A:$A, 0)), 0)</f>
        <v>0</v>
      </c>
      <c r="V24" s="130">
        <f>IFERROR(INDEX(Sept15!$G:$G, MATCH(MEM_BF!$K24, Sept15!$A:$A, 0)), 0)</f>
        <v>0</v>
      </c>
      <c r="W24" s="130">
        <f>IFERROR(INDEX('Oct15'!$F:$F, MATCH(MEM_BF!$K24,'Oct15'!$A:$A, 0)), 0)</f>
        <v>0</v>
      </c>
      <c r="X24" s="130">
        <f>IFERROR(INDEX('Oct15'!$G:$G, MATCH(MEM_BF!$K24, 'Oct15'!$A:$A, 0)), 0)</f>
        <v>0</v>
      </c>
      <c r="Y24" s="130">
        <f>IFERROR(INDEX('Nov15'!$F:$F, MATCH(MEM_BF!$K24,'Nov15'!$A:$A, 0)), 0)</f>
        <v>100</v>
      </c>
      <c r="Z24" s="130">
        <f>IFERROR(INDEX('Nov15'!$G:$G, MATCH(MEM_BF!$K24, 'Nov15'!$A:$A, 0)), 0)</f>
        <v>0</v>
      </c>
      <c r="AA24" s="130">
        <f>IFERROR(INDEX('Dec15'!$F:$F, MATCH(MEM_BF!$K24,'Dec15'!$A:$A, 0)), 0)</f>
        <v>20</v>
      </c>
      <c r="AB24" s="130">
        <f>IFERROR(INDEX('Dec15'!$G:$G, MATCH(MEM_BF!$K24, 'Dec15'!$A:$A, 0)), 0)</f>
        <v>0</v>
      </c>
      <c r="AC24" s="130">
        <f>IFERROR(INDEX('Jan16'!$F:$F, MATCH(MEM_BF!$K24,'Jan16'!$A:$A, 0)), 0)</f>
        <v>0</v>
      </c>
      <c r="AD24" s="130">
        <f>IFERROR(INDEX('Jan16'!$G:$G, MATCH(MEM_BF!$K24, 'Jan16'!$A:$A, 0)), 0)</f>
        <v>0</v>
      </c>
      <c r="AE24" s="130">
        <f>IFERROR(INDEX('Feb16'!$F:$F, MATCH(MEM_BF!$K24,'Feb16'!$A:$A, 0)), 0)</f>
        <v>0</v>
      </c>
      <c r="AF24" s="130">
        <f>IFERROR(INDEX('Feb16'!$G:$G, MATCH(MEM_BF!$K24, 'Feb16'!$A:$A, 0)), 0)</f>
        <v>0</v>
      </c>
      <c r="AG24" s="130">
        <f>IFERROR(INDEX('Mar16'!$G:$G, MATCH(MEM_BF!$K24,'Mar16'!$A:$A, 0)), 0)</f>
        <v>0</v>
      </c>
      <c r="AH24" s="130">
        <f>IFERROR(INDEX('Mar16'!$H:$H, MATCH(MEM_BF!$K24, 'Mar16'!$A:$A, 0)), 0)</f>
        <v>0</v>
      </c>
      <c r="AI24" s="130">
        <f>IFERROR(INDEX('Apr16'!$G:$G, MATCH(MEM_BF!$K24,'Apr16'!$A:$A, 0)), 0)</f>
        <v>0</v>
      </c>
      <c r="AJ24" s="130">
        <f>IFERROR(INDEX('Apr16'!$H:$H, MATCH(MEM_BF!$K24, 'Apr16'!$A:$A, 0)), 0)</f>
        <v>0</v>
      </c>
      <c r="AK24" s="130">
        <f>IFERROR(INDEX('May16'!$G:$G, MATCH(MEM_BF!$K24,'May16'!$A:$A, 0)), 0)</f>
        <v>0</v>
      </c>
      <c r="AL24" s="130"/>
      <c r="AM24" s="130"/>
      <c r="AN24" s="130"/>
      <c r="AO24" s="4">
        <f t="shared" si="8"/>
        <v>120</v>
      </c>
      <c r="AP24" s="138" t="str">
        <f>IFERROR(INDEX(Contacts!$O:$O, MATCH(MEM_BF!$K24, Contacts!$B:$B, 0)), 0)</f>
        <v>indika.athukorala@yahoo.com</v>
      </c>
      <c r="AQ24" s="138">
        <f>IFERROR(INDEX(Contacts!$L:$L, MATCH(MEM_BF!$K24, Contacts!$B:$B, 0)), 0)</f>
        <v>0</v>
      </c>
      <c r="AR24" s="138">
        <f>IFERROR(INDEX(Contacts!$P:$P, MATCH(MEM_BF!$K24, Contacts!$B:$B, 0)), 0)</f>
        <v>0</v>
      </c>
    </row>
    <row r="25" spans="1:45" x14ac:dyDescent="0.3">
      <c r="A25" s="138">
        <v>19</v>
      </c>
      <c r="B25" s="138">
        <v>2019</v>
      </c>
      <c r="C25" s="155">
        <v>15</v>
      </c>
      <c r="D25" s="155">
        <v>1</v>
      </c>
      <c r="E25" s="194">
        <f t="shared" si="2"/>
        <v>0</v>
      </c>
      <c r="F25" s="194">
        <f t="shared" si="3"/>
        <v>0</v>
      </c>
      <c r="G25" s="194">
        <f t="shared" si="4"/>
        <v>15</v>
      </c>
      <c r="H25" s="194">
        <f t="shared" si="9"/>
        <v>0</v>
      </c>
      <c r="I25" s="225">
        <f t="shared" si="6"/>
        <v>0</v>
      </c>
      <c r="J25" s="197" t="s">
        <v>2626</v>
      </c>
      <c r="K25" s="155" t="s">
        <v>2562</v>
      </c>
      <c r="L25" s="195">
        <f t="shared" si="1"/>
        <v>2015</v>
      </c>
      <c r="M25" s="155" t="str">
        <f t="shared" si="7"/>
        <v>Jan</v>
      </c>
      <c r="N25" s="138">
        <f>IFERROR(INDEX(Contacts!$O:$O, MATCH(MEM_BF!$K25, Contacts!$B:$B, 0)), 0)</f>
        <v>0</v>
      </c>
      <c r="O25" s="130">
        <f>IFERROR(INDEX('May16'!$G:$G, MATCH(MEM_BF!$K25,'May16'!$A:$A, 0)), 0)</f>
        <v>0</v>
      </c>
      <c r="P25" s="130"/>
      <c r="Q25" s="205">
        <f>IFERROR(INDEX(July15!F:F, MATCH(MEM_BF!$K25, July15!$B:$B, 0)), 0)</f>
        <v>0</v>
      </c>
      <c r="R25" s="130">
        <f>IFERROR(INDEX(July15!G:G, MATCH(MEM_BF!$K25, July15!$B:$B, 0)), 0)</f>
        <v>0</v>
      </c>
      <c r="S25" s="130">
        <f>IFERROR(INDEX('Aug15'!F:F, MATCH(MEM_BF!$K25, 'Aug15'!$A:$A, 0)), 0)</f>
        <v>0</v>
      </c>
      <c r="T25" s="130">
        <f>IFERROR(INDEX('Aug15'!$G:$G, MATCH(MEM_BF!$K25, 'Aug15'!$A:$A, 0)), 0)</f>
        <v>0</v>
      </c>
      <c r="U25" s="130">
        <f>IFERROR(INDEX(Sept15!$F:$F, MATCH(MEM_BF!$K25, Sept15!$A:$A, 0)), 0)</f>
        <v>0</v>
      </c>
      <c r="V25" s="130">
        <f>IFERROR(INDEX(Sept15!$G:$G, MATCH(MEM_BF!$K25, Sept15!$A:$A, 0)), 0)</f>
        <v>0</v>
      </c>
      <c r="W25" s="130">
        <f>IFERROR(INDEX('Oct15'!$F:$F, MATCH(MEM_BF!$K25,'Oct15'!$A:$A, 0)), 0)</f>
        <v>0</v>
      </c>
      <c r="X25" s="130">
        <f>IFERROR(INDEX('Oct15'!$G:$G, MATCH(MEM_BF!$K25, 'Oct15'!$A:$A, 0)), 0)</f>
        <v>0</v>
      </c>
      <c r="Y25" s="130">
        <f>IFERROR(INDEX('Nov15'!$F:$F, MATCH(MEM_BF!$K25,'Nov15'!$A:$A, 0)), 0)</f>
        <v>0</v>
      </c>
      <c r="Z25" s="130">
        <f>IFERROR(INDEX('Nov15'!$G:$G, MATCH(MEM_BF!$K25, 'Nov15'!$A:$A, 0)), 0)</f>
        <v>0</v>
      </c>
      <c r="AA25" s="130">
        <f>IFERROR(INDEX('Dec15'!$F:$F, MATCH(MEM_BF!$K25,'Dec15'!$A:$A, 0)), 0)</f>
        <v>0</v>
      </c>
      <c r="AB25" s="130">
        <f>IFERROR(INDEX('Dec15'!$G:$G, MATCH(MEM_BF!$K25, 'Dec15'!$A:$A, 0)), 0)</f>
        <v>0</v>
      </c>
      <c r="AC25" s="130">
        <f>IFERROR(INDEX('Jan16'!$F:$F, MATCH(MEM_BF!$K25,'Jan16'!$A:$A, 0)), 0)</f>
        <v>0</v>
      </c>
      <c r="AD25" s="130">
        <f>IFERROR(INDEX('Jan16'!$G:$G, MATCH(MEM_BF!$K25, 'Jan16'!$A:$A, 0)), 0)</f>
        <v>0</v>
      </c>
      <c r="AE25" s="130">
        <f>IFERROR(INDEX('Feb16'!$F:$F, MATCH(MEM_BF!$K25,'Feb16'!$A:$A, 0)), 0)</f>
        <v>0</v>
      </c>
      <c r="AF25" s="130">
        <f>IFERROR(INDEX('Feb16'!$G:$G, MATCH(MEM_BF!$K25, 'Feb16'!$A:$A, 0)), 0)</f>
        <v>0</v>
      </c>
      <c r="AG25" s="130">
        <f>IFERROR(INDEX('Mar16'!$G:$G, MATCH(MEM_BF!$K25,'Mar16'!$A:$A, 0)), 0)</f>
        <v>0</v>
      </c>
      <c r="AH25" s="130">
        <f>IFERROR(INDEX('Mar16'!$H:$H, MATCH(MEM_BF!$K25, 'Mar16'!$A:$A, 0)), 0)</f>
        <v>0</v>
      </c>
      <c r="AI25" s="130">
        <f>IFERROR(INDEX('Apr16'!$G:$G, MATCH(MEM_BF!$K25,'Apr16'!$A:$A, 0)), 0)</f>
        <v>0</v>
      </c>
      <c r="AJ25" s="130">
        <f>IFERROR(INDEX('Apr16'!$H:$H, MATCH(MEM_BF!$K25, 'Apr16'!$A:$A, 0)), 0)</f>
        <v>0</v>
      </c>
      <c r="AK25" s="130">
        <f>IFERROR(INDEX('May16'!$G:$G, MATCH(MEM_BF!$K25,'May16'!$A:$A, 0)), 0)</f>
        <v>0</v>
      </c>
      <c r="AL25" s="130"/>
      <c r="AM25" s="130"/>
      <c r="AN25" s="130"/>
      <c r="AO25" s="4">
        <f t="shared" si="8"/>
        <v>0</v>
      </c>
      <c r="AP25" s="138">
        <f>IFERROR(INDEX(Contacts!$O:$O, MATCH(MEM_BF!$K25, Contacts!$B:$B, 0)), 0)</f>
        <v>0</v>
      </c>
      <c r="AQ25" s="138">
        <f>IFERROR(INDEX(Contacts!$L:$L, MATCH(MEM_BF!$K25, Contacts!$B:$B, 0)), 0)</f>
        <v>0</v>
      </c>
      <c r="AR25" s="138">
        <f>IFERROR(INDEX(Contacts!$P:$P, MATCH(MEM_BF!$K25, Contacts!$B:$B, 0)), 0)</f>
        <v>0</v>
      </c>
    </row>
    <row r="26" spans="1:45" x14ac:dyDescent="0.3">
      <c r="A26" s="138">
        <v>20</v>
      </c>
      <c r="B26" s="138">
        <v>2020</v>
      </c>
      <c r="C26" s="131">
        <v>15</v>
      </c>
      <c r="D26" s="131">
        <v>9</v>
      </c>
      <c r="E26" s="194">
        <f t="shared" si="2"/>
        <v>17</v>
      </c>
      <c r="F26" s="194">
        <f t="shared" si="3"/>
        <v>1</v>
      </c>
      <c r="G26" s="194">
        <f t="shared" si="4"/>
        <v>16</v>
      </c>
      <c r="H26" s="194">
        <f t="shared" si="9"/>
        <v>5</v>
      </c>
      <c r="I26" s="225">
        <f t="shared" si="6"/>
        <v>9</v>
      </c>
      <c r="J26" s="198" t="s">
        <v>2685</v>
      </c>
      <c r="K26" s="131" t="s">
        <v>2624</v>
      </c>
      <c r="L26" s="195">
        <f t="shared" si="1"/>
        <v>2016</v>
      </c>
      <c r="M26" s="155" t="str">
        <f t="shared" si="7"/>
        <v>Jun</v>
      </c>
      <c r="N26" s="138">
        <f>IFERROR(INDEX(Contacts!$O:$O, MATCH(MEM_BF!$K26, Contacts!$B:$B, 0)), 0)</f>
        <v>0</v>
      </c>
      <c r="O26" s="130">
        <f>IFERROR(INDEX('May16'!$G:$G, MATCH(MEM_BF!$K26,'May16'!$A:$A, 0)), 0)</f>
        <v>20</v>
      </c>
      <c r="P26" s="130"/>
      <c r="Q26" s="205">
        <f>IFERROR(INDEX(July15!F:F, MATCH(MEM_BF!$K26, July15!$B:$B, 0)), 0)</f>
        <v>0</v>
      </c>
      <c r="R26" s="130">
        <f>IFERROR(INDEX(July15!G:G, MATCH(MEM_BF!$K26, July15!$B:$B, 0)), 0)</f>
        <v>0</v>
      </c>
      <c r="S26" s="130">
        <f>IFERROR(INDEX('Aug15'!F:F, MATCH(MEM_BF!$K26, 'Aug15'!$A:$A, 0)), 0)</f>
        <v>0</v>
      </c>
      <c r="T26" s="130">
        <f>IFERROR(INDEX('Aug15'!$G:$G, MATCH(MEM_BF!$K26, 'Aug15'!$A:$A, 0)), 0)</f>
        <v>0</v>
      </c>
      <c r="U26" s="130">
        <f>IFERROR(INDEX(Sept15!$F:$F, MATCH(MEM_BF!$K26, Sept15!$A:$A, 0)), 0)</f>
        <v>20</v>
      </c>
      <c r="V26" s="130">
        <f>IFERROR(INDEX(Sept15!$G:$G, MATCH(MEM_BF!$K26, Sept15!$A:$A, 0)), 0)</f>
        <v>20</v>
      </c>
      <c r="W26" s="130">
        <f>IFERROR(INDEX('Oct15'!$F:$F, MATCH(MEM_BF!$K26,'Oct15'!$A:$A, 0)), 0)</f>
        <v>20</v>
      </c>
      <c r="X26" s="130">
        <f>IFERROR(INDEX('Oct15'!$G:$G, MATCH(MEM_BF!$K26, 'Oct15'!$A:$A, 0)), 0)</f>
        <v>0</v>
      </c>
      <c r="Y26" s="130">
        <f>IFERROR(INDEX('Nov15'!$F:$F, MATCH(MEM_BF!$K26,'Nov15'!$A:$A, 0)), 0)</f>
        <v>20</v>
      </c>
      <c r="Z26" s="130">
        <f>IFERROR(INDEX('Nov15'!$G:$G, MATCH(MEM_BF!$K26, 'Nov15'!$A:$A, 0)), 0)</f>
        <v>0</v>
      </c>
      <c r="AA26" s="130">
        <f>IFERROR(INDEX('Dec15'!$F:$F, MATCH(MEM_BF!$K26,'Dec15'!$A:$A, 0)), 0)</f>
        <v>20</v>
      </c>
      <c r="AB26" s="130">
        <f>IFERROR(INDEX('Dec15'!$G:$G, MATCH(MEM_BF!$K26, 'Dec15'!$A:$A, 0)), 0)</f>
        <v>0</v>
      </c>
      <c r="AC26" s="130">
        <f>IFERROR(INDEX('Jan16'!$F:$F, MATCH(MEM_BF!$K26,'Jan16'!$A:$A, 0)), 0)</f>
        <v>20</v>
      </c>
      <c r="AD26" s="130">
        <f>IFERROR(INDEX('Jan16'!$G:$G, MATCH(MEM_BF!$K26, 'Jan16'!$A:$A, 0)), 0)</f>
        <v>0</v>
      </c>
      <c r="AE26" s="130">
        <f>IFERROR(INDEX('Feb16'!$F:$F, MATCH(MEM_BF!$K26,'Feb16'!$A:$A, 0)), 0)</f>
        <v>20</v>
      </c>
      <c r="AF26" s="130">
        <f>IFERROR(INDEX('Feb16'!$G:$G, MATCH(MEM_BF!$K26, 'Feb16'!$A:$A, 0)), 0)</f>
        <v>0</v>
      </c>
      <c r="AG26" s="130">
        <f>IFERROR(INDEX('Mar16'!$G:$G, MATCH(MEM_BF!$K26,'Mar16'!$A:$A, 0)), 0)</f>
        <v>20</v>
      </c>
      <c r="AH26" s="130">
        <f>IFERROR(INDEX('Mar16'!$H:$H, MATCH(MEM_BF!$K26, 'Mar16'!$A:$A, 0)), 0)</f>
        <v>0</v>
      </c>
      <c r="AI26" s="130">
        <f>IFERROR(INDEX('Apr16'!$G:$G, MATCH(MEM_BF!$K26,'Apr16'!$A:$A, 0)), 0)</f>
        <v>20</v>
      </c>
      <c r="AJ26" s="130">
        <f>IFERROR(INDEX('Apr16'!$H:$H, MATCH(MEM_BF!$K26, 'Apr16'!$A:$A, 0)), 0)</f>
        <v>0</v>
      </c>
      <c r="AK26" s="130">
        <f>IFERROR(INDEX('May16'!$G:$G, MATCH(MEM_BF!$K26,'May16'!$A:$A, 0)), 0)</f>
        <v>20</v>
      </c>
      <c r="AL26" s="130"/>
      <c r="AM26" s="130"/>
      <c r="AN26" s="130"/>
      <c r="AO26" s="4">
        <f t="shared" si="8"/>
        <v>180</v>
      </c>
      <c r="AP26" s="138">
        <f>IFERROR(INDEX(Contacts!$O:$O, MATCH(MEM_BF!$K26, Contacts!$B:$B, 0)), 0)</f>
        <v>0</v>
      </c>
      <c r="AQ26" s="138">
        <f>IFERROR(INDEX(Contacts!$L:$L, MATCH(MEM_BF!$K26, Contacts!$B:$B, 0)), 0)</f>
        <v>0</v>
      </c>
      <c r="AR26" s="138">
        <f>IFERROR(INDEX(Contacts!$P:$P, MATCH(MEM_BF!$K26, Contacts!$B:$B, 0)), 0)</f>
        <v>0</v>
      </c>
    </row>
    <row r="27" spans="1:45" s="138" customFormat="1" x14ac:dyDescent="0.3">
      <c r="A27" s="138">
        <v>21</v>
      </c>
      <c r="B27" s="138">
        <v>2021</v>
      </c>
      <c r="C27" s="155">
        <v>16</v>
      </c>
      <c r="D27" s="155">
        <v>7</v>
      </c>
      <c r="E27" s="194">
        <f t="shared" si="2"/>
        <v>18</v>
      </c>
      <c r="F27" s="194">
        <f t="shared" si="3"/>
        <v>1</v>
      </c>
      <c r="G27" s="194">
        <f t="shared" si="4"/>
        <v>17</v>
      </c>
      <c r="H27" s="194">
        <f t="shared" si="9"/>
        <v>6</v>
      </c>
      <c r="I27" s="225">
        <f t="shared" si="6"/>
        <v>12</v>
      </c>
      <c r="J27" s="198" t="s">
        <v>2601</v>
      </c>
      <c r="K27" s="155" t="s">
        <v>2655</v>
      </c>
      <c r="L27" s="195">
        <f t="shared" si="1"/>
        <v>2017</v>
      </c>
      <c r="M27" s="155" t="str">
        <f t="shared" si="7"/>
        <v>Jul</v>
      </c>
      <c r="N27" s="138">
        <f>IFERROR(INDEX(Contacts!$O:$O, MATCH(MEM_BF!$K27, Contacts!$B:$B, 0)), 0)</f>
        <v>0</v>
      </c>
      <c r="O27" s="130">
        <f>IFERROR(INDEX('May16'!$G:$G, MATCH(MEM_BF!$K27,'May16'!$A:$A, 0)), 0)</f>
        <v>0</v>
      </c>
      <c r="P27" s="130"/>
      <c r="Q27" s="205">
        <f>IFERROR(INDEX(July15!F:F, MATCH(MEM_BF!$K27, July15!$B:$B, 0)), 0)</f>
        <v>0</v>
      </c>
      <c r="R27" s="130">
        <f>IFERROR(INDEX(July15!G:G, MATCH(MEM_BF!$K27, July15!$B:$B, 0)), 0)</f>
        <v>0</v>
      </c>
      <c r="S27" s="130">
        <f>IFERROR(INDEX('Aug15'!F:F, MATCH(MEM_BF!$K27, 'Aug15'!$A:$A, 0)), 0)</f>
        <v>240</v>
      </c>
      <c r="T27" s="130">
        <f>IFERROR(INDEX('Aug15'!$G:$G, MATCH(MEM_BF!$K27, 'Aug15'!$A:$A, 0)), 0)</f>
        <v>0</v>
      </c>
      <c r="U27" s="130">
        <f>IFERROR(INDEX(Sept15!$F:$F, MATCH(MEM_BF!$K27, Sept15!$A:$A, 0)), 0)</f>
        <v>0</v>
      </c>
      <c r="V27" s="130">
        <f>IFERROR(INDEX(Sept15!$G:$G, MATCH(MEM_BF!$K27, Sept15!$A:$A, 0)), 0)</f>
        <v>0</v>
      </c>
      <c r="W27" s="130">
        <f>IFERROR(INDEX('Oct15'!$F:$F, MATCH(MEM_BF!$K27,'Oct15'!$A:$A, 0)), 0)</f>
        <v>0</v>
      </c>
      <c r="X27" s="130">
        <f>IFERROR(INDEX('Oct15'!$G:$G, MATCH(MEM_BF!$K27, 'Oct15'!$A:$A, 0)), 0)</f>
        <v>0</v>
      </c>
      <c r="Y27" s="130">
        <f>IFERROR(INDEX('Nov15'!$F:$F, MATCH(MEM_BF!$K27,'Nov15'!$A:$A, 0)), 0)</f>
        <v>0</v>
      </c>
      <c r="Z27" s="130">
        <f>IFERROR(INDEX('Nov15'!$G:$G, MATCH(MEM_BF!$K27, 'Nov15'!$A:$A, 0)), 0)</f>
        <v>0</v>
      </c>
      <c r="AA27" s="130">
        <f>IFERROR(INDEX('Dec15'!$F:$F, MATCH(MEM_BF!$K27,'Dec15'!$A:$A, 0)), 0)</f>
        <v>0</v>
      </c>
      <c r="AB27" s="130">
        <f>IFERROR(INDEX('Dec15'!$G:$G, MATCH(MEM_BF!$K27, 'Dec15'!$A:$A, 0)), 0)</f>
        <v>0</v>
      </c>
      <c r="AC27" s="130">
        <f>IFERROR(INDEX('Jan16'!$F:$F, MATCH(MEM_BF!$K27,'Jan16'!$A:$A, 0)), 0)</f>
        <v>0</v>
      </c>
      <c r="AD27" s="130">
        <f>IFERROR(INDEX('Jan16'!$G:$G, MATCH(MEM_BF!$K27, 'Jan16'!$A:$A, 0)), 0)</f>
        <v>0</v>
      </c>
      <c r="AE27" s="130">
        <f>IFERROR(INDEX('Feb16'!$F:$F, MATCH(MEM_BF!$K27,'Feb16'!$A:$A, 0)), 0)</f>
        <v>0</v>
      </c>
      <c r="AF27" s="130">
        <f>IFERROR(INDEX('Feb16'!$G:$G, MATCH(MEM_BF!$K27, 'Feb16'!$A:$A, 0)), 0)</f>
        <v>0</v>
      </c>
      <c r="AG27" s="130">
        <f>IFERROR(INDEX('Mar16'!$G:$G, MATCH(MEM_BF!$K27,'Mar16'!$A:$A, 0)), 0)</f>
        <v>0</v>
      </c>
      <c r="AH27" s="130">
        <f>IFERROR(INDEX('Mar16'!$H:$H, MATCH(MEM_BF!$K27, 'Mar16'!$A:$A, 0)), 0)</f>
        <v>0</v>
      </c>
      <c r="AI27" s="130">
        <f>IFERROR(INDEX('Apr16'!$G:$G, MATCH(MEM_BF!$K27,'Apr16'!$A:$A, 0)), 0)</f>
        <v>0</v>
      </c>
      <c r="AJ27" s="130">
        <f>IFERROR(INDEX('Apr16'!$H:$H, MATCH(MEM_BF!$K27, 'Apr16'!$A:$A, 0)), 0)</f>
        <v>0</v>
      </c>
      <c r="AK27" s="130">
        <f>IFERROR(INDEX('May16'!$G:$G, MATCH(MEM_BF!$K27,'May16'!$A:$A, 0)), 0)</f>
        <v>0</v>
      </c>
      <c r="AL27" s="130"/>
      <c r="AM27" s="130"/>
      <c r="AN27" s="130"/>
      <c r="AO27" s="4">
        <f t="shared" si="8"/>
        <v>240</v>
      </c>
      <c r="AP27" s="138">
        <f>IFERROR(INDEX(Contacts!$O:$O, MATCH(MEM_BF!$K27, Contacts!$B:$B, 0)), 0)</f>
        <v>0</v>
      </c>
      <c r="AQ27" s="138">
        <f>IFERROR(INDEX(Contacts!$L:$L, MATCH(MEM_BF!$K27, Contacts!$B:$B, 0)), 0)</f>
        <v>0</v>
      </c>
      <c r="AR27" s="138">
        <f>IFERROR(INDEX(Contacts!$P:$P, MATCH(MEM_BF!$K27, Contacts!$B:$B, 0)), 0)</f>
        <v>0</v>
      </c>
      <c r="AS27" s="224"/>
    </row>
    <row r="28" spans="1:45" s="138" customFormat="1" x14ac:dyDescent="0.3">
      <c r="C28" s="155">
        <v>15</v>
      </c>
      <c r="D28" s="155">
        <v>12</v>
      </c>
      <c r="E28" s="194">
        <f t="shared" ref="E28" si="10">D28+I28-1</f>
        <v>25</v>
      </c>
      <c r="F28" s="194">
        <f t="shared" ref="F28" si="11">ROUNDDOWN(E28/12, 0)</f>
        <v>2</v>
      </c>
      <c r="G28" s="194">
        <f t="shared" ref="G28" si="12">C28+F28</f>
        <v>17</v>
      </c>
      <c r="H28" s="194">
        <f t="shared" ref="H28" si="13">E28-F28*12</f>
        <v>1</v>
      </c>
      <c r="I28" s="225">
        <f t="shared" ref="I28" si="14">AO28/20</f>
        <v>14</v>
      </c>
      <c r="J28" s="198" t="s">
        <v>3167</v>
      </c>
      <c r="K28" s="131" t="s">
        <v>3166</v>
      </c>
      <c r="L28" s="195">
        <f t="shared" si="1"/>
        <v>2017</v>
      </c>
      <c r="M28" s="155" t="str">
        <f t="shared" ref="M28:M33" si="15">LOOKUP(H28,$A$6:$B$18)</f>
        <v>Feb</v>
      </c>
      <c r="N28" s="138">
        <f>IFERROR(INDEX(Contacts!$O:$O, MATCH(MEM_BF!$K28, Contacts!$B:$B, 0)), 0)</f>
        <v>0</v>
      </c>
      <c r="O28" s="130">
        <f>IFERROR(INDEX('May16'!$G:$G, MATCH(MEM_BF!$K28,'May16'!$A:$A, 0)), 0)</f>
        <v>0</v>
      </c>
      <c r="P28" s="130"/>
      <c r="Q28" s="220"/>
      <c r="R28" s="221"/>
      <c r="S28" s="221"/>
      <c r="T28" s="221"/>
      <c r="U28" s="221"/>
      <c r="V28" s="221"/>
      <c r="W28" s="221"/>
      <c r="X28" s="221"/>
      <c r="Y28" s="221"/>
      <c r="Z28" s="221"/>
      <c r="AA28" s="130">
        <f>IFERROR(INDEX('Dec15'!$F:$F, MATCH(MEM_BF!$K28,'Dec15'!$A:$A, 0)), 0)</f>
        <v>280</v>
      </c>
      <c r="AB28" s="130">
        <f>IFERROR(INDEX('Dec15'!$G:$G, MATCH(MEM_BF!$K28, 'Dec15'!$A:$A, 0)), 0)</f>
        <v>0</v>
      </c>
      <c r="AC28" s="130">
        <f>IFERROR(INDEX('Jan16'!$F:$F, MATCH(MEM_BF!$K28,'Jan16'!$A:$A, 0)), 0)</f>
        <v>0</v>
      </c>
      <c r="AD28" s="130">
        <f>IFERROR(INDEX('Jan16'!$G:$G, MATCH(MEM_BF!$K28, 'Jan16'!$A:$A, 0)), 0)</f>
        <v>0</v>
      </c>
      <c r="AE28" s="130">
        <f>IFERROR(INDEX('Feb16'!$F:$F, MATCH(MEM_BF!$K28,'Feb16'!$A:$A, 0)), 0)</f>
        <v>0</v>
      </c>
      <c r="AF28" s="130">
        <f>IFERROR(INDEX('Feb16'!$G:$G, MATCH(MEM_BF!$K28, 'Feb16'!$A:$A, 0)), 0)</f>
        <v>0</v>
      </c>
      <c r="AG28" s="130">
        <f>IFERROR(INDEX('Mar16'!$G:$G, MATCH(MEM_BF!$K28,'Mar16'!$A:$A, 0)), 0)</f>
        <v>0</v>
      </c>
      <c r="AH28" s="130">
        <f>IFERROR(INDEX('Mar16'!$H:$H, MATCH(MEM_BF!$K28, 'Mar16'!$A:$A, 0)), 0)</f>
        <v>0</v>
      </c>
      <c r="AI28" s="130">
        <f>IFERROR(INDEX('Apr16'!$G:$G, MATCH(MEM_BF!$K28,'Apr16'!$A:$A, 0)), 0)</f>
        <v>0</v>
      </c>
      <c r="AJ28" s="130">
        <f>IFERROR(INDEX('Apr16'!$H:$H, MATCH(MEM_BF!$K28, 'Apr16'!$A:$A, 0)), 0)</f>
        <v>0</v>
      </c>
      <c r="AK28" s="130">
        <f>IFERROR(INDEX('May16'!$G:$G, MATCH(MEM_BF!$K28,'May16'!$A:$A, 0)), 0)</f>
        <v>0</v>
      </c>
      <c r="AL28" s="130"/>
      <c r="AM28" s="130"/>
      <c r="AN28" s="130"/>
      <c r="AO28" s="4">
        <f t="shared" si="8"/>
        <v>280</v>
      </c>
      <c r="AP28" s="138">
        <f>IFERROR(INDEX(Contacts!$O:$O, MATCH(MEM_BF!$K28, Contacts!$B:$B, 0)), 0)</f>
        <v>0</v>
      </c>
      <c r="AQ28" s="138">
        <f>IFERROR(INDEX(Contacts!$L:$L, MATCH(MEM_BF!$K28, Contacts!$B:$B, 0)), 0)</f>
        <v>0</v>
      </c>
      <c r="AR28" s="138">
        <f>IFERROR(INDEX(Contacts!$P:$P, MATCH(MEM_BF!$K28, Contacts!$B:$B, 0)), 0)</f>
        <v>0</v>
      </c>
      <c r="AS28" s="224"/>
    </row>
    <row r="29" spans="1:45" s="138" customFormat="1" x14ac:dyDescent="0.3">
      <c r="C29" s="155">
        <v>15</v>
      </c>
      <c r="D29" s="155">
        <v>12</v>
      </c>
      <c r="E29" s="194">
        <f t="shared" ref="E29" si="16">D29+I29-1</f>
        <v>17</v>
      </c>
      <c r="F29" s="194">
        <f t="shared" ref="F29" si="17">ROUNDDOWN(E29/12, 0)</f>
        <v>1</v>
      </c>
      <c r="G29" s="194">
        <f t="shared" ref="G29" si="18">C29+F29</f>
        <v>16</v>
      </c>
      <c r="H29" s="194">
        <f t="shared" ref="H29" si="19">E29-F29*12</f>
        <v>5</v>
      </c>
      <c r="I29" s="225">
        <f t="shared" ref="I29" si="20">AO29/20</f>
        <v>6</v>
      </c>
      <c r="J29" s="198" t="s">
        <v>3302</v>
      </c>
      <c r="K29" s="131" t="s">
        <v>3303</v>
      </c>
      <c r="L29" s="195">
        <f t="shared" si="1"/>
        <v>2016</v>
      </c>
      <c r="M29" s="155" t="str">
        <f t="shared" ref="M29" si="21">LOOKUP(H29,$A$6:$B$18)</f>
        <v>Jun</v>
      </c>
      <c r="N29" s="223" t="s">
        <v>3304</v>
      </c>
      <c r="O29" s="130">
        <f>IFERROR(INDEX('May16'!$G:$G, MATCH(MEM_BF!$K29,'May16'!$A:$A, 0)), 0)</f>
        <v>0</v>
      </c>
      <c r="P29" s="130"/>
      <c r="Q29" s="220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130">
        <f>IFERROR(INDEX('Jan16'!$F:$F, MATCH(MEM_BF!$K29,'Jan16'!$A:$A, 0)), 0)</f>
        <v>60</v>
      </c>
      <c r="AD29" s="130">
        <f>IFERROR(INDEX('Jan16'!$G:$G, MATCH(MEM_BF!$K29, 'Jan16'!$A:$A, 0)), 0)</f>
        <v>0</v>
      </c>
      <c r="AE29" s="130">
        <f>IFERROR(INDEX('Feb16'!$F:$F, MATCH(MEM_BF!$K29,'Feb16'!$A:$A, 0)), 0)</f>
        <v>0</v>
      </c>
      <c r="AF29" s="130">
        <f>IFERROR(INDEX('Feb16'!$G:$G, MATCH(MEM_BF!$K29, 'Feb16'!$A:$A, 0)), 0)</f>
        <v>0</v>
      </c>
      <c r="AG29" s="130">
        <f>IFERROR(INDEX('Mar16'!$G:$G, MATCH(MEM_BF!$K29,'Mar16'!$A:$A, 0)), 0)</f>
        <v>0</v>
      </c>
      <c r="AH29" s="130">
        <f>IFERROR(INDEX('Mar16'!$H:$H, MATCH(MEM_BF!$K29, 'Mar16'!$A:$A, 0)), 0)</f>
        <v>0</v>
      </c>
      <c r="AI29" s="130">
        <f>IFERROR(INDEX('Apr16'!$G:$G, MATCH(MEM_BF!$K29,'Apr16'!$A:$A, 0)), 0)</f>
        <v>60</v>
      </c>
      <c r="AJ29" s="130">
        <f>IFERROR(INDEX('Apr16'!$H:$H, MATCH(MEM_BF!$K29, 'Apr16'!$A:$A, 0)), 0)</f>
        <v>0</v>
      </c>
      <c r="AK29" s="130">
        <f>IFERROR(INDEX('May16'!$G:$G, MATCH(MEM_BF!$K29,'May16'!$A:$A, 0)), 0)</f>
        <v>0</v>
      </c>
      <c r="AL29" s="130"/>
      <c r="AM29" s="130"/>
      <c r="AN29" s="130"/>
      <c r="AO29" s="4">
        <f t="shared" si="8"/>
        <v>120</v>
      </c>
      <c r="AP29" s="223" t="s">
        <v>3304</v>
      </c>
      <c r="AQ29" s="224" t="s">
        <v>3305</v>
      </c>
      <c r="AS29" s="224"/>
    </row>
    <row r="30" spans="1:45" s="138" customFormat="1" x14ac:dyDescent="0.3">
      <c r="C30" s="155">
        <v>15</v>
      </c>
      <c r="D30" s="155">
        <v>12</v>
      </c>
      <c r="E30" s="194">
        <f t="shared" ref="E30" si="22">D30+I30-1</f>
        <v>17</v>
      </c>
      <c r="F30" s="194">
        <f t="shared" ref="F30" si="23">ROUNDDOWN(E30/12, 0)</f>
        <v>1</v>
      </c>
      <c r="G30" s="194">
        <f t="shared" ref="G30" si="24">C30+F30</f>
        <v>16</v>
      </c>
      <c r="H30" s="194">
        <f t="shared" ref="H30" si="25">E30-F30*12</f>
        <v>5</v>
      </c>
      <c r="I30" s="225">
        <f t="shared" ref="I30" si="26">AO30/20</f>
        <v>6</v>
      </c>
      <c r="J30" s="198" t="s">
        <v>3307</v>
      </c>
      <c r="K30" s="131" t="s">
        <v>3306</v>
      </c>
      <c r="L30" s="195">
        <f t="shared" si="1"/>
        <v>2016</v>
      </c>
      <c r="M30" s="155" t="str">
        <f t="shared" ref="M30" si="27">LOOKUP(H30,$A$6:$B$18)</f>
        <v>Jun</v>
      </c>
      <c r="N30" s="223" t="s">
        <v>3308</v>
      </c>
      <c r="O30" s="130">
        <f>IFERROR(INDEX('May16'!$G:$G, MATCH(MEM_BF!$K30,'May16'!$A:$A, 0)), 0)</f>
        <v>0</v>
      </c>
      <c r="P30" s="130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130">
        <f>IFERROR(INDEX('Jan16'!$F:$F, MATCH(MEM_BF!$K30,'Jan16'!$A:$A, 0)), 0)</f>
        <v>60</v>
      </c>
      <c r="AD30" s="130">
        <f>IFERROR(INDEX('Jan16'!$G:$G, MATCH(MEM_BF!$K30, 'Jan16'!$A:$A, 0)), 0)</f>
        <v>0</v>
      </c>
      <c r="AE30" s="130">
        <f>IFERROR(INDEX('Feb16'!$F:$F, MATCH(MEM_BF!$K30,'Feb16'!$A:$A, 0)), 0)</f>
        <v>0</v>
      </c>
      <c r="AF30" s="130">
        <f>IFERROR(INDEX('Feb16'!$G:$G, MATCH(MEM_BF!$K30, 'Feb16'!$A:$A, 0)), 0)</f>
        <v>0</v>
      </c>
      <c r="AG30" s="130">
        <f>IFERROR(INDEX('Mar16'!$G:$G, MATCH(MEM_BF!$K30,'Mar16'!$A:$A, 0)), 0)</f>
        <v>0</v>
      </c>
      <c r="AH30" s="130">
        <f>IFERROR(INDEX('Mar16'!$H:$H, MATCH(MEM_BF!$K30, 'Mar16'!$A:$A, 0)), 0)</f>
        <v>0</v>
      </c>
      <c r="AI30" s="130">
        <f>IFERROR(INDEX('Apr16'!$G:$G, MATCH(MEM_BF!$K30,'Apr16'!$A:$A, 0)), 0)</f>
        <v>60</v>
      </c>
      <c r="AJ30" s="130">
        <f>IFERROR(INDEX('Apr16'!$H:$H, MATCH(MEM_BF!$K30, 'Apr16'!$A:$A, 0)), 0)</f>
        <v>0</v>
      </c>
      <c r="AK30" s="130">
        <f>IFERROR(INDEX('May16'!$G:$G, MATCH(MEM_BF!$K30,'May16'!$A:$A, 0)), 0)</f>
        <v>0</v>
      </c>
      <c r="AL30" s="130"/>
      <c r="AM30" s="130"/>
      <c r="AN30" s="130"/>
      <c r="AO30" s="4">
        <f t="shared" si="8"/>
        <v>120</v>
      </c>
      <c r="AP30" s="223" t="s">
        <v>3308</v>
      </c>
      <c r="AQ30" s="224" t="s">
        <v>3309</v>
      </c>
      <c r="AS30" s="224"/>
    </row>
    <row r="31" spans="1:45" s="138" customFormat="1" x14ac:dyDescent="0.3">
      <c r="C31" s="155"/>
      <c r="D31" s="155"/>
      <c r="E31" s="194">
        <f t="shared" ref="E31" si="28">D31+I31-1</f>
        <v>-1</v>
      </c>
      <c r="F31" s="194">
        <f t="shared" ref="F31" si="29">ROUNDDOWN(E31/12, 0)</f>
        <v>0</v>
      </c>
      <c r="G31" s="194">
        <f t="shared" ref="G31" si="30">C31+F31</f>
        <v>0</v>
      </c>
      <c r="H31" s="194">
        <f t="shared" ref="H31" si="31">E31-F31*12</f>
        <v>-1</v>
      </c>
      <c r="I31" s="225">
        <f t="shared" ref="I31" si="32">AO31/20</f>
        <v>0</v>
      </c>
      <c r="J31" s="198" t="s">
        <v>5294</v>
      </c>
      <c r="K31" s="131" t="s">
        <v>5295</v>
      </c>
      <c r="L31" s="195" t="str">
        <f t="shared" si="1"/>
        <v>Please</v>
      </c>
      <c r="M31" s="155" t="str">
        <f t="shared" ref="M31" si="33">LOOKUP(H31,$A$6:$B$18)</f>
        <v>Pay</v>
      </c>
      <c r="N31" s="223" t="s">
        <v>5297</v>
      </c>
      <c r="O31" s="130">
        <f>IFERROR(INDEX('May16'!$G:$G, MATCH(MEM_BF!$K31,'May16'!$A:$A, 0)), 0)</f>
        <v>0</v>
      </c>
      <c r="P31" s="130"/>
      <c r="Q31" s="220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130">
        <f>IFERROR(INDEX('Jan16'!$F:$F, MATCH(MEM_BF!$K31,'Jan16'!$A:$A, 0)), 0)</f>
        <v>0</v>
      </c>
      <c r="AD31" s="130">
        <f>IFERROR(INDEX('Jan16'!$G:$G, MATCH(MEM_BF!$K31, 'Jan16'!$A:$A, 0)), 0)</f>
        <v>0</v>
      </c>
      <c r="AE31" s="130">
        <f>IFERROR(INDEX('Feb16'!$F:$F, MATCH(MEM_BF!$K31,'Feb16'!$A:$A, 0)), 0)</f>
        <v>0</v>
      </c>
      <c r="AF31" s="130">
        <f>IFERROR(INDEX('Feb16'!$G:$G, MATCH(MEM_BF!$K31, 'Feb16'!$A:$A, 0)), 0)</f>
        <v>0</v>
      </c>
      <c r="AG31" s="130">
        <f>IFERROR(INDEX('Mar16'!$G:$G, MATCH(MEM_BF!$K31,'Mar16'!$A:$A, 0)), 0)</f>
        <v>0</v>
      </c>
      <c r="AH31" s="130">
        <f>IFERROR(INDEX('Mar16'!$H:$H, MATCH(MEM_BF!$K31, 'Mar16'!$A:$A, 0)), 0)</f>
        <v>0</v>
      </c>
      <c r="AI31" s="130">
        <f>IFERROR(INDEX('Apr16'!$G:$G, MATCH(MEM_BF!$K31,'Apr16'!$A:$A, 0)), 0)</f>
        <v>0</v>
      </c>
      <c r="AJ31" s="130">
        <f>IFERROR(INDEX('Apr16'!$H:$H, MATCH(MEM_BF!$K31, 'Apr16'!$A:$A, 0)), 0)</f>
        <v>0</v>
      </c>
      <c r="AK31" s="130">
        <f>IFERROR(INDEX('May16'!$G:$G, MATCH(MEM_BF!$K31,'May16'!$A:$A, 0)), 0)</f>
        <v>0</v>
      </c>
      <c r="AL31" s="130"/>
      <c r="AM31" s="130"/>
      <c r="AN31" s="130"/>
      <c r="AO31" s="4">
        <f t="shared" si="8"/>
        <v>0</v>
      </c>
      <c r="AP31" s="223" t="s">
        <v>5297</v>
      </c>
      <c r="AQ31" s="224" t="s">
        <v>5296</v>
      </c>
      <c r="AR31" s="223" t="s">
        <v>5299</v>
      </c>
      <c r="AS31" s="224" t="s">
        <v>5298</v>
      </c>
    </row>
    <row r="32" spans="1:45" s="138" customFormat="1" x14ac:dyDescent="0.3">
      <c r="C32" s="155">
        <v>16</v>
      </c>
      <c r="D32" s="155">
        <v>2</v>
      </c>
      <c r="E32" s="194">
        <f t="shared" ref="E32" si="34">D32+I32-1</f>
        <v>6</v>
      </c>
      <c r="F32" s="194">
        <f t="shared" ref="F32" si="35">ROUNDDOWN(E32/12, 0)</f>
        <v>0</v>
      </c>
      <c r="G32" s="194">
        <f t="shared" ref="G32" si="36">C32+F32</f>
        <v>16</v>
      </c>
      <c r="H32" s="194">
        <f t="shared" ref="H32" si="37">E32-F32*12</f>
        <v>6</v>
      </c>
      <c r="I32" s="225">
        <f t="shared" ref="I32" si="38">AO32/20</f>
        <v>5</v>
      </c>
      <c r="J32" s="198" t="s">
        <v>5362</v>
      </c>
      <c r="K32" s="131" t="s">
        <v>5363</v>
      </c>
      <c r="L32" s="195">
        <f t="shared" si="1"/>
        <v>2016</v>
      </c>
      <c r="M32" s="155" t="str">
        <f t="shared" ref="M32" si="39">LOOKUP(H32,$A$6:$B$18)</f>
        <v>Jul</v>
      </c>
      <c r="N32" s="223"/>
      <c r="O32" s="130">
        <f>IFERROR(INDEX('May16'!$G:$G, MATCH(MEM_BF!$K32,'May16'!$A:$A, 0)), 0)</f>
        <v>20</v>
      </c>
      <c r="P32" s="130"/>
      <c r="Q32" s="220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366">
        <v>40</v>
      </c>
      <c r="AF32" s="130">
        <f>IFERROR(INDEX('Feb16'!$G:$G, MATCH(MEM_BF!$K32, 'Feb16'!$A:$A, 0)), 0)</f>
        <v>0</v>
      </c>
      <c r="AG32" s="130">
        <f>IFERROR(INDEX('Mar16'!$G:$G, MATCH(MEM_BF!$K32,'Mar16'!$A:$A, 0)), 0)</f>
        <v>20</v>
      </c>
      <c r="AH32" s="130">
        <f>IFERROR(INDEX('Mar16'!$H:$H, MATCH(MEM_BF!$K32, 'Mar16'!$A:$A, 0)), 0)</f>
        <v>0</v>
      </c>
      <c r="AI32" s="130">
        <f>IFERROR(INDEX('Apr16'!$G:$G, MATCH(MEM_BF!$K32,'Apr16'!$A:$A, 0)), 0)</f>
        <v>20</v>
      </c>
      <c r="AJ32" s="130">
        <f>IFERROR(INDEX('Apr16'!$H:$H, MATCH(MEM_BF!$K32, 'Apr16'!$A:$A, 0)), 0)</f>
        <v>0</v>
      </c>
      <c r="AK32" s="130">
        <f>IFERROR(INDEX('May16'!$G:$G, MATCH(MEM_BF!$K32,'May16'!$A:$A, 0)), 0)</f>
        <v>20</v>
      </c>
      <c r="AL32" s="130"/>
      <c r="AM32" s="130"/>
      <c r="AN32" s="130"/>
      <c r="AO32" s="4">
        <f t="shared" si="8"/>
        <v>100</v>
      </c>
      <c r="AP32" s="223"/>
      <c r="AQ32" s="224"/>
      <c r="AR32" s="223"/>
      <c r="AS32" s="224"/>
    </row>
    <row r="33" spans="1:45" x14ac:dyDescent="0.3">
      <c r="A33" s="138">
        <v>22</v>
      </c>
      <c r="B33" s="138">
        <v>2022</v>
      </c>
      <c r="C33" s="155">
        <v>15</v>
      </c>
      <c r="D33" s="155">
        <v>6</v>
      </c>
      <c r="E33" s="194">
        <f t="shared" si="2"/>
        <v>5</v>
      </c>
      <c r="F33" s="194">
        <f t="shared" si="3"/>
        <v>0</v>
      </c>
      <c r="G33" s="194">
        <f t="shared" si="4"/>
        <v>15</v>
      </c>
      <c r="H33" s="194">
        <f t="shared" ref="H33:H104" si="40">E33-F33*12</f>
        <v>5</v>
      </c>
      <c r="I33" s="225">
        <f t="shared" si="6"/>
        <v>0</v>
      </c>
      <c r="J33" s="197" t="s">
        <v>617</v>
      </c>
      <c r="K33" s="155" t="s">
        <v>618</v>
      </c>
      <c r="L33" s="195">
        <f t="shared" si="1"/>
        <v>2015</v>
      </c>
      <c r="M33" s="155" t="str">
        <f t="shared" si="15"/>
        <v>Jun</v>
      </c>
      <c r="N33" s="138" t="str">
        <f>IFERROR(INDEX(Contacts!$O:$O, MATCH(MEM_BF!$K33, Contacts!$B:$B, 0)), 0)</f>
        <v>anura@rasvor.com</v>
      </c>
      <c r="O33" s="130">
        <f>IFERROR(INDEX('May16'!$G:$G, MATCH(MEM_BF!$K33,'May16'!$A:$A, 0)), 0)</f>
        <v>0</v>
      </c>
      <c r="P33" s="130"/>
      <c r="Q33" s="205">
        <f>IFERROR(INDEX(July15!F:F, MATCH(MEM_BF!$K33, July15!$B:$B, 0)), 0)</f>
        <v>0</v>
      </c>
      <c r="R33" s="130">
        <f>IFERROR(INDEX(July15!G:G, MATCH(MEM_BF!$K33, July15!$B:$B, 0)), 0)</f>
        <v>0</v>
      </c>
      <c r="S33" s="130">
        <f>IFERROR(INDEX('Aug15'!F:F, MATCH(MEM_BF!$K33, 'Aug15'!$A:$A, 0)), 0)</f>
        <v>0</v>
      </c>
      <c r="T33" s="130">
        <f>IFERROR(INDEX('Aug15'!$G:$G, MATCH(MEM_BF!$K33, 'Aug15'!$A:$A, 0)), 0)</f>
        <v>0</v>
      </c>
      <c r="U33" s="130">
        <f>IFERROR(INDEX(Sept15!$F:$F, MATCH(MEM_BF!$K33, Sept15!$A:$A, 0)), 0)</f>
        <v>0</v>
      </c>
      <c r="V33" s="130">
        <f>IFERROR(INDEX(Sept15!$G:$G, MATCH(MEM_BF!$K33, Sept15!$A:$A, 0)), 0)</f>
        <v>0</v>
      </c>
      <c r="W33" s="130">
        <f>IFERROR(INDEX('Oct15'!$F:$F, MATCH(MEM_BF!$K33,'Oct15'!$A:$A, 0)), 0)</f>
        <v>0</v>
      </c>
      <c r="X33" s="130">
        <f>IFERROR(INDEX('Oct15'!$G:$G, MATCH(MEM_BF!$K33, 'Oct15'!$A:$A, 0)), 0)</f>
        <v>0</v>
      </c>
      <c r="Y33" s="130">
        <f>IFERROR(INDEX('Nov15'!$F:$F, MATCH(MEM_BF!$K33,'Nov15'!$A:$A, 0)), 0)</f>
        <v>0</v>
      </c>
      <c r="Z33" s="130">
        <f>IFERROR(INDEX('Nov15'!$G:$G, MATCH(MEM_BF!$K33, 'Nov15'!$A:$A, 0)), 0)</f>
        <v>0</v>
      </c>
      <c r="AA33" s="130">
        <f>IFERROR(INDEX('Dec15'!$F:$F, MATCH(MEM_BF!$K33,'Dec15'!$A:$A, 0)), 0)</f>
        <v>0</v>
      </c>
      <c r="AB33" s="130">
        <f>IFERROR(INDEX('Dec15'!$G:$G, MATCH(MEM_BF!$K33, 'Dec15'!$A:$A, 0)), 0)</f>
        <v>0</v>
      </c>
      <c r="AC33" s="130">
        <f>IFERROR(INDEX('Jan16'!$F:$F, MATCH(MEM_BF!$K33,'Jan16'!$A:$A, 0)), 0)</f>
        <v>0</v>
      </c>
      <c r="AD33" s="130">
        <f>IFERROR(INDEX('Jan16'!$G:$G, MATCH(MEM_BF!$K33, 'Jan16'!$A:$A, 0)), 0)</f>
        <v>0</v>
      </c>
      <c r="AE33" s="130">
        <f>IFERROR(INDEX('Feb16'!$F:$F, MATCH(MEM_BF!$K33,'Feb16'!$A:$A, 0)), 0)</f>
        <v>0</v>
      </c>
      <c r="AF33" s="130">
        <f>IFERROR(INDEX('Feb16'!$G:$G, MATCH(MEM_BF!$K33, 'Feb16'!$A:$A, 0)), 0)</f>
        <v>0</v>
      </c>
      <c r="AG33" s="130">
        <f>IFERROR(INDEX('Mar16'!$G:$G, MATCH(MEM_BF!$K33,'Mar16'!$A:$A, 0)), 0)</f>
        <v>0</v>
      </c>
      <c r="AH33" s="130">
        <f>IFERROR(INDEX('Mar16'!$H:$H, MATCH(MEM_BF!$K33, 'Mar16'!$A:$A, 0)), 0)</f>
        <v>0</v>
      </c>
      <c r="AI33" s="130">
        <f>IFERROR(INDEX('Apr16'!$G:$G, MATCH(MEM_BF!$K33,'Apr16'!$A:$A, 0)), 0)</f>
        <v>0</v>
      </c>
      <c r="AJ33" s="130">
        <f>IFERROR(INDEX('Apr16'!$H:$H, MATCH(MEM_BF!$K33, 'Apr16'!$A:$A, 0)), 0)</f>
        <v>0</v>
      </c>
      <c r="AK33" s="130">
        <f>IFERROR(INDEX('May16'!$G:$G, MATCH(MEM_BF!$K33,'May16'!$A:$A, 0)), 0)</f>
        <v>0</v>
      </c>
      <c r="AL33" s="130"/>
      <c r="AM33" s="130"/>
      <c r="AN33" s="130"/>
      <c r="AO33" s="4">
        <f t="shared" si="8"/>
        <v>0</v>
      </c>
      <c r="AP33" s="138" t="str">
        <f>IFERROR(INDEX(Contacts!$O:$O, MATCH(MEM_BF!$K33, Contacts!$B:$B, 0)), 0)</f>
        <v>anura@rasvor.com</v>
      </c>
      <c r="AQ33" s="138">
        <f>IFERROR(INDEX(Contacts!$L:$L, MATCH(MEM_BF!$K33, Contacts!$B:$B, 0)), 0)</f>
        <v>0</v>
      </c>
      <c r="AR33" s="138">
        <f>IFERROR(INDEX(Contacts!$P:$P, MATCH(MEM_BF!$K33, Contacts!$B:$B, 0)), 0)</f>
        <v>0</v>
      </c>
    </row>
    <row r="34" spans="1:45" x14ac:dyDescent="0.3">
      <c r="A34" s="138">
        <v>23</v>
      </c>
      <c r="B34" s="138">
        <v>2023</v>
      </c>
      <c r="C34" s="155">
        <v>15</v>
      </c>
      <c r="D34" s="155">
        <v>6</v>
      </c>
      <c r="E34" s="194">
        <f t="shared" si="2"/>
        <v>5</v>
      </c>
      <c r="F34" s="194">
        <f t="shared" si="3"/>
        <v>0</v>
      </c>
      <c r="G34" s="194">
        <f t="shared" si="4"/>
        <v>15</v>
      </c>
      <c r="H34" s="194">
        <f t="shared" si="40"/>
        <v>5</v>
      </c>
      <c r="I34" s="225">
        <f t="shared" si="6"/>
        <v>0</v>
      </c>
      <c r="J34" s="197" t="s">
        <v>620</v>
      </c>
      <c r="K34" s="155" t="s">
        <v>621</v>
      </c>
      <c r="L34" s="195">
        <f t="shared" si="1"/>
        <v>2015</v>
      </c>
      <c r="M34" s="155" t="str">
        <f t="shared" si="7"/>
        <v>Jun</v>
      </c>
      <c r="N34" s="138" t="str">
        <f>IFERROR(INDEX(Contacts!$O:$O, MATCH(MEM_BF!$K34, Contacts!$B:$B, 0)), 0)</f>
        <v>rbandarage@iinet.net.au</v>
      </c>
      <c r="O34" s="130">
        <f>IFERROR(INDEX('May16'!$G:$G, MATCH(MEM_BF!$K34,'May16'!$A:$A, 0)), 0)</f>
        <v>0</v>
      </c>
      <c r="P34" s="130"/>
      <c r="Q34" s="205">
        <f>IFERROR(INDEX(July15!F:F, MATCH(MEM_BF!$K34, July15!$B:$B, 0)), 0)</f>
        <v>0</v>
      </c>
      <c r="R34" s="130">
        <f>IFERROR(INDEX(July15!G:G, MATCH(MEM_BF!$K34, July15!$B:$B, 0)), 0)</f>
        <v>0</v>
      </c>
      <c r="S34" s="130">
        <f>IFERROR(INDEX('Aug15'!F:F, MATCH(MEM_BF!$K34, 'Aug15'!$A:$A, 0)), 0)</f>
        <v>0</v>
      </c>
      <c r="T34" s="130">
        <f>IFERROR(INDEX('Aug15'!$G:$G, MATCH(MEM_BF!$K34, 'Aug15'!$A:$A, 0)), 0)</f>
        <v>0</v>
      </c>
      <c r="U34" s="130">
        <f>IFERROR(INDEX(Sept15!$F:$F, MATCH(MEM_BF!$K34, Sept15!$A:$A, 0)), 0)</f>
        <v>0</v>
      </c>
      <c r="V34" s="130">
        <f>IFERROR(INDEX(Sept15!$G:$G, MATCH(MEM_BF!$K34, Sept15!$A:$A, 0)), 0)</f>
        <v>0</v>
      </c>
      <c r="W34" s="130">
        <f>IFERROR(INDEX('Oct15'!$F:$F, MATCH(MEM_BF!$K34,'Oct15'!$A:$A, 0)), 0)</f>
        <v>0</v>
      </c>
      <c r="X34" s="130">
        <f>IFERROR(INDEX('Oct15'!$G:$G, MATCH(MEM_BF!$K34, 'Oct15'!$A:$A, 0)), 0)</f>
        <v>0</v>
      </c>
      <c r="Y34" s="130">
        <f>IFERROR(INDEX('Nov15'!$F:$F, MATCH(MEM_BF!$K34,'Nov15'!$A:$A, 0)), 0)</f>
        <v>0</v>
      </c>
      <c r="Z34" s="130">
        <f>IFERROR(INDEX('Nov15'!$G:$G, MATCH(MEM_BF!$K34, 'Nov15'!$A:$A, 0)), 0)</f>
        <v>0</v>
      </c>
      <c r="AA34" s="130">
        <f>IFERROR(INDEX('Dec15'!$F:$F, MATCH(MEM_BF!$K34,'Dec15'!$A:$A, 0)), 0)</f>
        <v>0</v>
      </c>
      <c r="AB34" s="130">
        <f>IFERROR(INDEX('Dec15'!$G:$G, MATCH(MEM_BF!$K34, 'Dec15'!$A:$A, 0)), 0)</f>
        <v>0</v>
      </c>
      <c r="AC34" s="130">
        <f>IFERROR(INDEX('Jan16'!$F:$F, MATCH(MEM_BF!$K34,'Jan16'!$A:$A, 0)), 0)</f>
        <v>0</v>
      </c>
      <c r="AD34" s="130">
        <f>IFERROR(INDEX('Jan16'!$G:$G, MATCH(MEM_BF!$K34, 'Jan16'!$A:$A, 0)), 0)</f>
        <v>0</v>
      </c>
      <c r="AE34" s="130">
        <f>IFERROR(INDEX('Feb16'!$F:$F, MATCH(MEM_BF!$K34,'Feb16'!$A:$A, 0)), 0)</f>
        <v>0</v>
      </c>
      <c r="AF34" s="130">
        <f>IFERROR(INDEX('Feb16'!$G:$G, MATCH(MEM_BF!$K34, 'Feb16'!$A:$A, 0)), 0)</f>
        <v>0</v>
      </c>
      <c r="AG34" s="130">
        <f>IFERROR(INDEX('Mar16'!$G:$G, MATCH(MEM_BF!$K34,'Mar16'!$A:$A, 0)), 0)</f>
        <v>0</v>
      </c>
      <c r="AH34" s="130">
        <f>IFERROR(INDEX('Mar16'!$H:$H, MATCH(MEM_BF!$K34, 'Mar16'!$A:$A, 0)), 0)</f>
        <v>0</v>
      </c>
      <c r="AI34" s="130">
        <f>IFERROR(INDEX('Apr16'!$G:$G, MATCH(MEM_BF!$K34,'Apr16'!$A:$A, 0)), 0)</f>
        <v>0</v>
      </c>
      <c r="AJ34" s="130">
        <f>IFERROR(INDEX('Apr16'!$H:$H, MATCH(MEM_BF!$K34, 'Apr16'!$A:$A, 0)), 0)</f>
        <v>0</v>
      </c>
      <c r="AK34" s="130">
        <f>IFERROR(INDEX('May16'!$G:$G, MATCH(MEM_BF!$K34,'May16'!$A:$A, 0)), 0)</f>
        <v>0</v>
      </c>
      <c r="AL34" s="130"/>
      <c r="AM34" s="130"/>
      <c r="AN34" s="130"/>
      <c r="AO34" s="4">
        <f t="shared" si="8"/>
        <v>0</v>
      </c>
      <c r="AP34" s="138" t="str">
        <f>IFERROR(INDEX(Contacts!$O:$O, MATCH(MEM_BF!$K34, Contacts!$B:$B, 0)), 0)</f>
        <v>rbandarage@iinet.net.au</v>
      </c>
      <c r="AQ34" s="138">
        <f>IFERROR(INDEX(Contacts!$L:$L, MATCH(MEM_BF!$K34, Contacts!$B:$B, 0)), 0)</f>
        <v>0</v>
      </c>
      <c r="AR34" s="138">
        <f>IFERROR(INDEX(Contacts!$P:$P, MATCH(MEM_BF!$K34, Contacts!$B:$B, 0)), 0)</f>
        <v>0</v>
      </c>
    </row>
    <row r="35" spans="1:45" x14ac:dyDescent="0.3">
      <c r="A35" s="138">
        <v>24</v>
      </c>
      <c r="B35" s="138">
        <v>2024</v>
      </c>
      <c r="C35" s="155"/>
      <c r="D35" s="155"/>
      <c r="E35" s="194">
        <f t="shared" si="2"/>
        <v>-1</v>
      </c>
      <c r="F35" s="194">
        <f t="shared" si="3"/>
        <v>0</v>
      </c>
      <c r="G35" s="194">
        <f t="shared" si="4"/>
        <v>0</v>
      </c>
      <c r="H35" s="194">
        <f t="shared" si="40"/>
        <v>-1</v>
      </c>
      <c r="I35" s="225">
        <f t="shared" si="6"/>
        <v>0</v>
      </c>
      <c r="J35" s="197" t="s">
        <v>624</v>
      </c>
      <c r="K35" s="155" t="s">
        <v>625</v>
      </c>
      <c r="L35" s="195" t="str">
        <f t="shared" si="1"/>
        <v>Please</v>
      </c>
      <c r="M35" s="155" t="str">
        <f t="shared" si="7"/>
        <v>Pay</v>
      </c>
      <c r="N35" s="138" t="str">
        <f>IFERROR(INDEX(Contacts!$O:$O, MATCH(MEM_BF!$K35, Contacts!$B:$B, 0)), 0)</f>
        <v>priyabar@hotmail.com</v>
      </c>
      <c r="O35" s="130">
        <f>IFERROR(INDEX('May16'!$G:$G, MATCH(MEM_BF!$K35,'May16'!$A:$A, 0)), 0)</f>
        <v>0</v>
      </c>
      <c r="P35" s="130"/>
      <c r="Q35" s="205">
        <f>IFERROR(INDEX(July15!F:F, MATCH(MEM_BF!$K35, July15!$B:$B, 0)), 0)</f>
        <v>0</v>
      </c>
      <c r="R35" s="130">
        <f>IFERROR(INDEX(July15!G:G, MATCH(MEM_BF!$K35, July15!$B:$B, 0)), 0)</f>
        <v>0</v>
      </c>
      <c r="S35" s="130">
        <f>IFERROR(INDEX('Aug15'!F:F, MATCH(MEM_BF!$K35, 'Aug15'!$A:$A, 0)), 0)</f>
        <v>0</v>
      </c>
      <c r="T35" s="130">
        <f>IFERROR(INDEX('Aug15'!$G:$G, MATCH(MEM_BF!$K35, 'Aug15'!$A:$A, 0)), 0)</f>
        <v>0</v>
      </c>
      <c r="U35" s="130">
        <f>IFERROR(INDEX(Sept15!$F:$F, MATCH(MEM_BF!$K35, Sept15!$A:$A, 0)), 0)</f>
        <v>0</v>
      </c>
      <c r="V35" s="130">
        <f>IFERROR(INDEX(Sept15!$G:$G, MATCH(MEM_BF!$K35, Sept15!$A:$A, 0)), 0)</f>
        <v>0</v>
      </c>
      <c r="W35" s="130">
        <f>IFERROR(INDEX('Oct15'!$F:$F, MATCH(MEM_BF!$K35,'Oct15'!$A:$A, 0)), 0)</f>
        <v>0</v>
      </c>
      <c r="X35" s="130">
        <f>IFERROR(INDEX('Oct15'!$G:$G, MATCH(MEM_BF!$K35, 'Oct15'!$A:$A, 0)), 0)</f>
        <v>0</v>
      </c>
      <c r="Y35" s="130">
        <f>IFERROR(INDEX('Nov15'!$F:$F, MATCH(MEM_BF!$K35,'Nov15'!$A:$A, 0)), 0)</f>
        <v>0</v>
      </c>
      <c r="Z35" s="130">
        <f>IFERROR(INDEX('Nov15'!$G:$G, MATCH(MEM_BF!$K35, 'Nov15'!$A:$A, 0)), 0)</f>
        <v>0</v>
      </c>
      <c r="AA35" s="130">
        <f>IFERROR(INDEX('Dec15'!$F:$F, MATCH(MEM_BF!$K35,'Dec15'!$A:$A, 0)), 0)</f>
        <v>0</v>
      </c>
      <c r="AB35" s="130">
        <f>IFERROR(INDEX('Dec15'!$G:$G, MATCH(MEM_BF!$K35, 'Dec15'!$A:$A, 0)), 0)</f>
        <v>0</v>
      </c>
      <c r="AC35" s="130">
        <f>IFERROR(INDEX('Jan16'!$F:$F, MATCH(MEM_BF!$K35,'Jan16'!$A:$A, 0)), 0)</f>
        <v>0</v>
      </c>
      <c r="AD35" s="130">
        <f>IFERROR(INDEX('Jan16'!$G:$G, MATCH(MEM_BF!$K35, 'Jan16'!$A:$A, 0)), 0)</f>
        <v>0</v>
      </c>
      <c r="AE35" s="130">
        <f>IFERROR(INDEX('Feb16'!$F:$F, MATCH(MEM_BF!$K35,'Feb16'!$A:$A, 0)), 0)</f>
        <v>0</v>
      </c>
      <c r="AF35" s="130">
        <f>IFERROR(INDEX('Feb16'!$G:$G, MATCH(MEM_BF!$K35, 'Feb16'!$A:$A, 0)), 0)</f>
        <v>0</v>
      </c>
      <c r="AG35" s="130">
        <f>IFERROR(INDEX('Mar16'!$G:$G, MATCH(MEM_BF!$K35,'Mar16'!$A:$A, 0)), 0)</f>
        <v>0</v>
      </c>
      <c r="AH35" s="130">
        <f>IFERROR(INDEX('Mar16'!$H:$H, MATCH(MEM_BF!$K35, 'Mar16'!$A:$A, 0)), 0)</f>
        <v>0</v>
      </c>
      <c r="AI35" s="130">
        <f>IFERROR(INDEX('Apr16'!$G:$G, MATCH(MEM_BF!$K35,'Apr16'!$A:$A, 0)), 0)</f>
        <v>0</v>
      </c>
      <c r="AJ35" s="130">
        <f>IFERROR(INDEX('Apr16'!$H:$H, MATCH(MEM_BF!$K35, 'Apr16'!$A:$A, 0)), 0)</f>
        <v>0</v>
      </c>
      <c r="AK35" s="130">
        <f>IFERROR(INDEX('May16'!$G:$G, MATCH(MEM_BF!$K35,'May16'!$A:$A, 0)), 0)</f>
        <v>0</v>
      </c>
      <c r="AL35" s="130"/>
      <c r="AM35" s="130"/>
      <c r="AN35" s="130"/>
      <c r="AO35" s="4">
        <f t="shared" si="8"/>
        <v>0</v>
      </c>
      <c r="AP35" s="138" t="str">
        <f>IFERROR(INDEX(Contacts!$O:$O, MATCH(MEM_BF!$K35, Contacts!$B:$B, 0)), 0)</f>
        <v>priyabar@hotmail.com</v>
      </c>
      <c r="AQ35" s="138" t="str">
        <f>IFERROR(INDEX(Contacts!$L:$L, MATCH(MEM_BF!$K35, Contacts!$B:$B, 0)), 0)</f>
        <v>93499486</v>
      </c>
      <c r="AR35" s="138">
        <f>IFERROR(INDEX(Contacts!$P:$P, MATCH(MEM_BF!$K35, Contacts!$B:$B, 0)), 0)</f>
        <v>0</v>
      </c>
    </row>
    <row r="36" spans="1:45" x14ac:dyDescent="0.3">
      <c r="A36" s="138">
        <v>25</v>
      </c>
      <c r="B36" s="138">
        <v>2025</v>
      </c>
      <c r="C36" s="185"/>
      <c r="D36" s="185"/>
      <c r="E36" s="194">
        <f t="shared" si="2"/>
        <v>-1</v>
      </c>
      <c r="F36" s="194">
        <f t="shared" si="3"/>
        <v>0</v>
      </c>
      <c r="G36" s="194">
        <f t="shared" si="4"/>
        <v>0</v>
      </c>
      <c r="H36" s="194">
        <f t="shared" si="40"/>
        <v>-1</v>
      </c>
      <c r="I36" s="225">
        <f t="shared" si="6"/>
        <v>0</v>
      </c>
      <c r="J36" s="197" t="s">
        <v>628</v>
      </c>
      <c r="K36" s="155" t="s">
        <v>629</v>
      </c>
      <c r="L36" s="195" t="str">
        <f t="shared" si="1"/>
        <v>Please</v>
      </c>
      <c r="M36" s="155" t="str">
        <f t="shared" si="7"/>
        <v>Pay</v>
      </c>
      <c r="N36" s="138" t="str">
        <f>IFERROR(INDEX(Contacts!$O:$O, MATCH(MEM_BF!$K36, Contacts!$B:$B, 0)), 0)</f>
        <v>baddeliyanage@gmail.com</v>
      </c>
      <c r="O36" s="130">
        <f>IFERROR(INDEX('May16'!$G:$G, MATCH(MEM_BF!$K36,'May16'!$A:$A, 0)), 0)</f>
        <v>0</v>
      </c>
      <c r="P36" s="130"/>
      <c r="Q36" s="205">
        <f>IFERROR(INDEX(July15!F:F, MATCH(MEM_BF!$K36, July15!$B:$B, 0)), 0)</f>
        <v>0</v>
      </c>
      <c r="R36" s="130">
        <f>IFERROR(INDEX(July15!G:G, MATCH(MEM_BF!$K36, July15!$B:$B, 0)), 0)</f>
        <v>0</v>
      </c>
      <c r="S36" s="130">
        <f>IFERROR(INDEX('Aug15'!F:F, MATCH(MEM_BF!$K36, 'Aug15'!$A:$A, 0)), 0)</f>
        <v>0</v>
      </c>
      <c r="T36" s="130">
        <f>IFERROR(INDEX('Aug15'!$G:$G, MATCH(MEM_BF!$K36, 'Aug15'!$A:$A, 0)), 0)</f>
        <v>0</v>
      </c>
      <c r="U36" s="130">
        <f>IFERROR(INDEX(Sept15!$F:$F, MATCH(MEM_BF!$K36, Sept15!$A:$A, 0)), 0)</f>
        <v>0</v>
      </c>
      <c r="V36" s="130">
        <f>IFERROR(INDEX(Sept15!$G:$G, MATCH(MEM_BF!$K36, Sept15!$A:$A, 0)), 0)</f>
        <v>0</v>
      </c>
      <c r="W36" s="130">
        <f>IFERROR(INDEX('Oct15'!$F:$F, MATCH(MEM_BF!$K36,'Oct15'!$A:$A, 0)), 0)</f>
        <v>0</v>
      </c>
      <c r="X36" s="130">
        <f>IFERROR(INDEX('Oct15'!$G:$G, MATCH(MEM_BF!$K36, 'Oct15'!$A:$A, 0)), 0)</f>
        <v>0</v>
      </c>
      <c r="Y36" s="130">
        <f>IFERROR(INDEX('Nov15'!$F:$F, MATCH(MEM_BF!$K36,'Nov15'!$A:$A, 0)), 0)</f>
        <v>0</v>
      </c>
      <c r="Z36" s="130">
        <f>IFERROR(INDEX('Nov15'!$G:$G, MATCH(MEM_BF!$K36, 'Nov15'!$A:$A, 0)), 0)</f>
        <v>0</v>
      </c>
      <c r="AA36" s="130">
        <f>IFERROR(INDEX('Dec15'!$F:$F, MATCH(MEM_BF!$K36,'Dec15'!$A:$A, 0)), 0)</f>
        <v>0</v>
      </c>
      <c r="AB36" s="130">
        <f>IFERROR(INDEX('Dec15'!$G:$G, MATCH(MEM_BF!$K36, 'Dec15'!$A:$A, 0)), 0)</f>
        <v>0</v>
      </c>
      <c r="AC36" s="130">
        <f>IFERROR(INDEX('Jan16'!$F:$F, MATCH(MEM_BF!$K36,'Jan16'!$A:$A, 0)), 0)</f>
        <v>0</v>
      </c>
      <c r="AD36" s="130">
        <f>IFERROR(INDEX('Jan16'!$G:$G, MATCH(MEM_BF!$K36, 'Jan16'!$A:$A, 0)), 0)</f>
        <v>0</v>
      </c>
      <c r="AE36" s="130">
        <f>IFERROR(INDEX('Feb16'!$F:$F, MATCH(MEM_BF!$K36,'Feb16'!$A:$A, 0)), 0)</f>
        <v>0</v>
      </c>
      <c r="AF36" s="130">
        <f>IFERROR(INDEX('Feb16'!$G:$G, MATCH(MEM_BF!$K36, 'Feb16'!$A:$A, 0)), 0)</f>
        <v>0</v>
      </c>
      <c r="AG36" s="130">
        <f>IFERROR(INDEX('Mar16'!$G:$G, MATCH(MEM_BF!$K36,'Mar16'!$A:$A, 0)), 0)</f>
        <v>0</v>
      </c>
      <c r="AH36" s="130">
        <f>IFERROR(INDEX('Mar16'!$H:$H, MATCH(MEM_BF!$K36, 'Mar16'!$A:$A, 0)), 0)</f>
        <v>0</v>
      </c>
      <c r="AI36" s="130">
        <f>IFERROR(INDEX('Apr16'!$G:$G, MATCH(MEM_BF!$K36,'Apr16'!$A:$A, 0)), 0)</f>
        <v>0</v>
      </c>
      <c r="AJ36" s="130">
        <f>IFERROR(INDEX('Apr16'!$H:$H, MATCH(MEM_BF!$K36, 'Apr16'!$A:$A, 0)), 0)</f>
        <v>0</v>
      </c>
      <c r="AK36" s="130">
        <f>IFERROR(INDEX('May16'!$G:$G, MATCH(MEM_BF!$K36,'May16'!$A:$A, 0)), 0)</f>
        <v>0</v>
      </c>
      <c r="AL36" s="130"/>
      <c r="AM36" s="130"/>
      <c r="AN36" s="130"/>
      <c r="AO36" s="4">
        <f t="shared" si="8"/>
        <v>0</v>
      </c>
      <c r="AP36" s="138" t="str">
        <f>IFERROR(INDEX(Contacts!$O:$O, MATCH(MEM_BF!$K36, Contacts!$B:$B, 0)), 0)</f>
        <v>baddeliyanage@gmail.com</v>
      </c>
      <c r="AQ36" s="138" t="str">
        <f>IFERROR(INDEX(Contacts!$L:$L, MATCH(MEM_BF!$K36, Contacts!$B:$B, 0)), 0)</f>
        <v>6161 0799</v>
      </c>
      <c r="AR36" s="138">
        <f>IFERROR(INDEX(Contacts!$P:$P, MATCH(MEM_BF!$K36, Contacts!$B:$B, 0)), 0)</f>
        <v>0</v>
      </c>
    </row>
    <row r="37" spans="1:45" x14ac:dyDescent="0.3">
      <c r="A37" s="138">
        <v>26</v>
      </c>
      <c r="B37" s="138">
        <v>2026</v>
      </c>
      <c r="C37" s="155">
        <v>15</v>
      </c>
      <c r="D37" s="155">
        <v>8</v>
      </c>
      <c r="E37" s="194">
        <f t="shared" si="2"/>
        <v>17</v>
      </c>
      <c r="F37" s="194">
        <f t="shared" si="3"/>
        <v>1</v>
      </c>
      <c r="G37" s="194">
        <f t="shared" si="4"/>
        <v>16</v>
      </c>
      <c r="H37" s="194">
        <f t="shared" si="40"/>
        <v>5</v>
      </c>
      <c r="I37" s="225">
        <f t="shared" si="6"/>
        <v>10</v>
      </c>
      <c r="J37" s="197" t="s">
        <v>630</v>
      </c>
      <c r="K37" s="155" t="s">
        <v>631</v>
      </c>
      <c r="L37" s="195">
        <f t="shared" si="1"/>
        <v>2016</v>
      </c>
      <c r="M37" s="155" t="str">
        <f t="shared" si="7"/>
        <v>Jun</v>
      </c>
      <c r="N37" s="138" t="str">
        <f>IFERROR(INDEX(Contacts!$O:$O, MATCH(MEM_BF!$K37, Contacts!$B:$B, 0)), 0)</f>
        <v>kalingabalasooriya@yahoo.com</v>
      </c>
      <c r="O37" s="130">
        <f>IFERROR(INDEX('May16'!$G:$G, MATCH(MEM_BF!$K37,'May16'!$A:$A, 0)), 0)</f>
        <v>0</v>
      </c>
      <c r="P37" s="130"/>
      <c r="Q37" s="205">
        <f>IFERROR(INDEX(July15!F:F, MATCH(MEM_BF!$K37, July15!$B:$B, 0)), 0)</f>
        <v>0</v>
      </c>
      <c r="R37" s="130">
        <f>IFERROR(INDEX(July15!G:G, MATCH(MEM_BF!$K37, July15!$B:$B, 0)), 0)</f>
        <v>0</v>
      </c>
      <c r="S37" s="130">
        <f>IFERROR(INDEX('Aug15'!F:F, MATCH(MEM_BF!$K37, 'Aug15'!$A:$A, 0)), 0)</f>
        <v>0</v>
      </c>
      <c r="T37" s="130">
        <f>IFERROR(INDEX('Aug15'!$G:$G, MATCH(MEM_BF!$K37, 'Aug15'!$A:$A, 0)), 0)</f>
        <v>0</v>
      </c>
      <c r="U37" s="130">
        <f>IFERROR(INDEX(Sept15!$F:$F, MATCH(MEM_BF!$K37, Sept15!$A:$A, 0)), 0)</f>
        <v>200</v>
      </c>
      <c r="V37" s="130">
        <f>IFERROR(INDEX(Sept15!$G:$G, MATCH(MEM_BF!$K37, Sept15!$A:$A, 0)), 0)</f>
        <v>0</v>
      </c>
      <c r="W37" s="130">
        <f>IFERROR(INDEX('Oct15'!$F:$F, MATCH(MEM_BF!$K37,'Oct15'!$A:$A, 0)), 0)</f>
        <v>0</v>
      </c>
      <c r="X37" s="130">
        <f>IFERROR(INDEX('Oct15'!$G:$G, MATCH(MEM_BF!$K37, 'Oct15'!$A:$A, 0)), 0)</f>
        <v>0</v>
      </c>
      <c r="Y37" s="130">
        <f>IFERROR(INDEX('Nov15'!$F:$F, MATCH(MEM_BF!$K37,'Nov15'!$A:$A, 0)), 0)</f>
        <v>0</v>
      </c>
      <c r="Z37" s="130">
        <f>IFERROR(INDEX('Nov15'!$G:$G, MATCH(MEM_BF!$K37, 'Nov15'!$A:$A, 0)), 0)</f>
        <v>0</v>
      </c>
      <c r="AA37" s="130">
        <f>IFERROR(INDEX('Dec15'!$F:$F, MATCH(MEM_BF!$K37,'Dec15'!$A:$A, 0)), 0)</f>
        <v>0</v>
      </c>
      <c r="AB37" s="130">
        <f>IFERROR(INDEX('Dec15'!$G:$G, MATCH(MEM_BF!$K37, 'Dec15'!$A:$A, 0)), 0)</f>
        <v>0</v>
      </c>
      <c r="AC37" s="130">
        <f>IFERROR(INDEX('Jan16'!$F:$F, MATCH(MEM_BF!$K37,'Jan16'!$A:$A, 0)), 0)</f>
        <v>0</v>
      </c>
      <c r="AD37" s="130">
        <f>IFERROR(INDEX('Jan16'!$G:$G, MATCH(MEM_BF!$K37, 'Jan16'!$A:$A, 0)), 0)</f>
        <v>0</v>
      </c>
      <c r="AE37" s="130">
        <f>IFERROR(INDEX('Feb16'!$F:$F, MATCH(MEM_BF!$K37,'Feb16'!$A:$A, 0)), 0)</f>
        <v>0</v>
      </c>
      <c r="AF37" s="130">
        <f>IFERROR(INDEX('Feb16'!$G:$G, MATCH(MEM_BF!$K37, 'Feb16'!$A:$A, 0)), 0)</f>
        <v>0</v>
      </c>
      <c r="AG37" s="130">
        <f>IFERROR(INDEX('Mar16'!$G:$G, MATCH(MEM_BF!$K37,'Mar16'!$A:$A, 0)), 0)</f>
        <v>0</v>
      </c>
      <c r="AH37" s="130">
        <f>IFERROR(INDEX('Mar16'!$H:$H, MATCH(MEM_BF!$K37, 'Mar16'!$A:$A, 0)), 0)</f>
        <v>0</v>
      </c>
      <c r="AI37" s="130">
        <f>IFERROR(INDEX('Apr16'!$G:$G, MATCH(MEM_BF!$K37,'Apr16'!$A:$A, 0)), 0)</f>
        <v>0</v>
      </c>
      <c r="AJ37" s="130">
        <f>IFERROR(INDEX('Apr16'!$H:$H, MATCH(MEM_BF!$K37, 'Apr16'!$A:$A, 0)), 0)</f>
        <v>0</v>
      </c>
      <c r="AK37" s="130">
        <f>IFERROR(INDEX('May16'!$G:$G, MATCH(MEM_BF!$K37,'May16'!$A:$A, 0)), 0)</f>
        <v>0</v>
      </c>
      <c r="AL37" s="130"/>
      <c r="AM37" s="130"/>
      <c r="AN37" s="130"/>
      <c r="AO37" s="4">
        <f t="shared" si="8"/>
        <v>200</v>
      </c>
      <c r="AP37" s="138" t="str">
        <f>IFERROR(INDEX(Contacts!$O:$O, MATCH(MEM_BF!$K37, Contacts!$B:$B, 0)), 0)</f>
        <v>kalingabalasooriya@yahoo.com</v>
      </c>
      <c r="AQ37" s="138">
        <f>IFERROR(INDEX(Contacts!$L:$L, MATCH(MEM_BF!$K37, Contacts!$B:$B, 0)), 0)</f>
        <v>0</v>
      </c>
      <c r="AR37" s="138">
        <f>IFERROR(INDEX(Contacts!$P:$P, MATCH(MEM_BF!$K37, Contacts!$B:$B, 0)), 0)</f>
        <v>0</v>
      </c>
    </row>
    <row r="38" spans="1:45" x14ac:dyDescent="0.3">
      <c r="A38" s="138">
        <v>27</v>
      </c>
      <c r="B38" s="138">
        <v>2027</v>
      </c>
      <c r="C38" s="133">
        <v>15</v>
      </c>
      <c r="D38" s="133">
        <v>6</v>
      </c>
      <c r="E38" s="194">
        <f t="shared" si="2"/>
        <v>9</v>
      </c>
      <c r="F38" s="194">
        <f t="shared" si="3"/>
        <v>0</v>
      </c>
      <c r="G38" s="194">
        <f t="shared" si="4"/>
        <v>15</v>
      </c>
      <c r="H38" s="194">
        <f t="shared" si="40"/>
        <v>9</v>
      </c>
      <c r="I38" s="225">
        <f t="shared" si="6"/>
        <v>4</v>
      </c>
      <c r="J38" s="199" t="s">
        <v>2602</v>
      </c>
      <c r="K38" s="133" t="s">
        <v>2613</v>
      </c>
      <c r="L38" s="195">
        <f t="shared" si="1"/>
        <v>2015</v>
      </c>
      <c r="M38" s="155" t="str">
        <f t="shared" si="7"/>
        <v>Oct</v>
      </c>
      <c r="N38" s="138">
        <f>IFERROR(INDEX(Contacts!$O:$O, MATCH(MEM_BF!$K38, Contacts!$B:$B, 0)), 0)</f>
        <v>0</v>
      </c>
      <c r="O38" s="130">
        <f>IFERROR(INDEX('May16'!$G:$G, MATCH(MEM_BF!$K38,'May16'!$A:$A, 0)), 0)</f>
        <v>0</v>
      </c>
      <c r="P38" s="130"/>
      <c r="Q38" s="205">
        <f>IFERROR(INDEX(July15!F:F, MATCH(MEM_BF!$K38, July15!$B:$B, 0)), 0)</f>
        <v>0</v>
      </c>
      <c r="R38" s="130">
        <f>IFERROR(INDEX(July15!G:G, MATCH(MEM_BF!$K38, July15!$B:$B, 0)), 0)</f>
        <v>0</v>
      </c>
      <c r="S38" s="130">
        <f>IFERROR(INDEX('Aug15'!F:F, MATCH(MEM_BF!$K38, 'Aug15'!$A:$A, 0)), 0)</f>
        <v>80</v>
      </c>
      <c r="T38" s="130">
        <f>IFERROR(INDEX('Aug15'!$G:$G, MATCH(MEM_BF!$K38, 'Aug15'!$A:$A, 0)), 0)</f>
        <v>0</v>
      </c>
      <c r="U38" s="130">
        <f>IFERROR(INDEX(Sept15!$F:$F, MATCH(MEM_BF!$K38, Sept15!$A:$A, 0)), 0)</f>
        <v>0</v>
      </c>
      <c r="V38" s="130">
        <f>IFERROR(INDEX(Sept15!$G:$G, MATCH(MEM_BF!$K38, Sept15!$A:$A, 0)), 0)</f>
        <v>0</v>
      </c>
      <c r="W38" s="130">
        <f>IFERROR(INDEX('Oct15'!$F:$F, MATCH(MEM_BF!$K38,'Oct15'!$A:$A, 0)), 0)</f>
        <v>0</v>
      </c>
      <c r="X38" s="130">
        <f>IFERROR(INDEX('Oct15'!$G:$G, MATCH(MEM_BF!$K38, 'Oct15'!$A:$A, 0)), 0)</f>
        <v>0</v>
      </c>
      <c r="Y38" s="130">
        <f>IFERROR(INDEX('Nov15'!$F:$F, MATCH(MEM_BF!$K38,'Nov15'!$A:$A, 0)), 0)</f>
        <v>0</v>
      </c>
      <c r="Z38" s="130">
        <f>IFERROR(INDEX('Nov15'!$G:$G, MATCH(MEM_BF!$K38, 'Nov15'!$A:$A, 0)), 0)</f>
        <v>0</v>
      </c>
      <c r="AA38" s="130">
        <f>IFERROR(INDEX('Dec15'!$F:$F, MATCH(MEM_BF!$K38,'Dec15'!$A:$A, 0)), 0)</f>
        <v>0</v>
      </c>
      <c r="AB38" s="130">
        <f>IFERROR(INDEX('Dec15'!$G:$G, MATCH(MEM_BF!$K38, 'Dec15'!$A:$A, 0)), 0)</f>
        <v>0</v>
      </c>
      <c r="AC38" s="130">
        <f>IFERROR(INDEX('Jan16'!$F:$F, MATCH(MEM_BF!$K38,'Jan16'!$A:$A, 0)), 0)</f>
        <v>0</v>
      </c>
      <c r="AD38" s="130">
        <f>IFERROR(INDEX('Jan16'!$G:$G, MATCH(MEM_BF!$K38, 'Jan16'!$A:$A, 0)), 0)</f>
        <v>0</v>
      </c>
      <c r="AE38" s="130">
        <f>IFERROR(INDEX('Feb16'!$F:$F, MATCH(MEM_BF!$K38,'Feb16'!$A:$A, 0)), 0)</f>
        <v>0</v>
      </c>
      <c r="AF38" s="130">
        <f>IFERROR(INDEX('Feb16'!$G:$G, MATCH(MEM_BF!$K38, 'Feb16'!$A:$A, 0)), 0)</f>
        <v>0</v>
      </c>
      <c r="AG38" s="130">
        <f>IFERROR(INDEX('Mar16'!$G:$G, MATCH(MEM_BF!$K38,'Mar16'!$A:$A, 0)), 0)</f>
        <v>0</v>
      </c>
      <c r="AH38" s="130">
        <f>IFERROR(INDEX('Mar16'!$H:$H, MATCH(MEM_BF!$K38, 'Mar16'!$A:$A, 0)), 0)</f>
        <v>0</v>
      </c>
      <c r="AI38" s="130">
        <f>IFERROR(INDEX('Apr16'!$G:$G, MATCH(MEM_BF!$K38,'Apr16'!$A:$A, 0)), 0)</f>
        <v>0</v>
      </c>
      <c r="AJ38" s="130">
        <f>IFERROR(INDEX('Apr16'!$H:$H, MATCH(MEM_BF!$K38, 'Apr16'!$A:$A, 0)), 0)</f>
        <v>0</v>
      </c>
      <c r="AK38" s="130">
        <f>IFERROR(INDEX('May16'!$G:$G, MATCH(MEM_BF!$K38,'May16'!$A:$A, 0)), 0)</f>
        <v>0</v>
      </c>
      <c r="AL38" s="130"/>
      <c r="AM38" s="130"/>
      <c r="AN38" s="130"/>
      <c r="AO38" s="4">
        <f t="shared" si="8"/>
        <v>80</v>
      </c>
      <c r="AP38" s="138">
        <f>IFERROR(INDEX(Contacts!$O:$O, MATCH(MEM_BF!$K38, Contacts!$B:$B, 0)), 0)</f>
        <v>0</v>
      </c>
      <c r="AQ38" s="138">
        <f>IFERROR(INDEX(Contacts!$L:$L, MATCH(MEM_BF!$K38, Contacts!$B:$B, 0)), 0)</f>
        <v>0</v>
      </c>
      <c r="AR38" s="138">
        <f>IFERROR(INDEX(Contacts!$P:$P, MATCH(MEM_BF!$K38, Contacts!$B:$B, 0)), 0)</f>
        <v>0</v>
      </c>
    </row>
    <row r="39" spans="1:45" x14ac:dyDescent="0.3">
      <c r="A39" s="138">
        <v>28</v>
      </c>
      <c r="B39" s="138">
        <v>2028</v>
      </c>
      <c r="C39" s="155">
        <v>15</v>
      </c>
      <c r="D39" s="155">
        <v>11</v>
      </c>
      <c r="E39" s="194">
        <f t="shared" si="2"/>
        <v>10</v>
      </c>
      <c r="F39" s="194">
        <f t="shared" si="3"/>
        <v>0</v>
      </c>
      <c r="G39" s="194">
        <f t="shared" si="4"/>
        <v>15</v>
      </c>
      <c r="H39" s="194">
        <f t="shared" si="40"/>
        <v>10</v>
      </c>
      <c r="I39" s="225">
        <f t="shared" si="6"/>
        <v>0</v>
      </c>
      <c r="J39" s="197" t="s">
        <v>634</v>
      </c>
      <c r="K39" s="155" t="s">
        <v>635</v>
      </c>
      <c r="L39" s="195">
        <f t="shared" si="1"/>
        <v>2015</v>
      </c>
      <c r="M39" s="155" t="str">
        <f t="shared" si="7"/>
        <v>Nov</v>
      </c>
      <c r="N39" s="138" t="str">
        <f>IFERROR(INDEX(Contacts!$O:$O, MATCH(MEM_BF!$K39, Contacts!$B:$B, 0)), 0)</f>
        <v>chandrad@bigpond.net.au</v>
      </c>
      <c r="O39" s="130">
        <f>IFERROR(INDEX('May16'!$G:$G, MATCH(MEM_BF!$K39,'May16'!$A:$A, 0)), 0)</f>
        <v>0</v>
      </c>
      <c r="P39" s="130"/>
      <c r="Q39" s="205">
        <f>IFERROR(INDEX(July15!F:F, MATCH(MEM_BF!$K39, July15!$B:$B, 0)), 0)</f>
        <v>0</v>
      </c>
      <c r="R39" s="130">
        <f>IFERROR(INDEX(July15!G:G, MATCH(MEM_BF!$K39, July15!$B:$B, 0)), 0)</f>
        <v>0</v>
      </c>
      <c r="S39" s="130">
        <f>IFERROR(INDEX('Aug15'!F:F, MATCH(MEM_BF!$K39, 'Aug15'!$A:$A, 0)), 0)</f>
        <v>0</v>
      </c>
      <c r="T39" s="130">
        <f>IFERROR(INDEX('Aug15'!$G:$G, MATCH(MEM_BF!$K39, 'Aug15'!$A:$A, 0)), 0)</f>
        <v>0</v>
      </c>
      <c r="U39" s="130">
        <f>IFERROR(INDEX(Sept15!$F:$F, MATCH(MEM_BF!$K39, Sept15!$A:$A, 0)), 0)</f>
        <v>0</v>
      </c>
      <c r="V39" s="130">
        <f>IFERROR(INDEX(Sept15!$G:$G, MATCH(MEM_BF!$K39, Sept15!$A:$A, 0)), 0)</f>
        <v>0</v>
      </c>
      <c r="W39" s="130">
        <f>IFERROR(INDEX('Oct15'!$F:$F, MATCH(MEM_BF!$K39,'Oct15'!$A:$A, 0)), 0)</f>
        <v>0</v>
      </c>
      <c r="X39" s="130">
        <f>IFERROR(INDEX('Oct15'!$G:$G, MATCH(MEM_BF!$K39, 'Oct15'!$A:$A, 0)), 0)</f>
        <v>0</v>
      </c>
      <c r="Y39" s="130">
        <f>IFERROR(INDEX('Nov15'!$F:$F, MATCH(MEM_BF!$K39,'Nov15'!$A:$A, 0)), 0)</f>
        <v>0</v>
      </c>
      <c r="Z39" s="130">
        <f>IFERROR(INDEX('Nov15'!$G:$G, MATCH(MEM_BF!$K39, 'Nov15'!$A:$A, 0)), 0)</f>
        <v>0</v>
      </c>
      <c r="AA39" s="130">
        <f>IFERROR(INDEX('Dec15'!$F:$F, MATCH(MEM_BF!$K39,'Dec15'!$A:$A, 0)), 0)</f>
        <v>0</v>
      </c>
      <c r="AB39" s="130">
        <f>IFERROR(INDEX('Dec15'!$G:$G, MATCH(MEM_BF!$K39, 'Dec15'!$A:$A, 0)), 0)</f>
        <v>0</v>
      </c>
      <c r="AC39" s="130">
        <f>IFERROR(INDEX('Jan16'!$F:$F, MATCH(MEM_BF!$K39,'Jan16'!$A:$A, 0)), 0)</f>
        <v>0</v>
      </c>
      <c r="AD39" s="130">
        <f>IFERROR(INDEX('Jan16'!$G:$G, MATCH(MEM_BF!$K39, 'Jan16'!$A:$A, 0)), 0)</f>
        <v>0</v>
      </c>
      <c r="AE39" s="130">
        <f>IFERROR(INDEX('Feb16'!$F:$F, MATCH(MEM_BF!$K39,'Feb16'!$A:$A, 0)), 0)</f>
        <v>0</v>
      </c>
      <c r="AF39" s="130">
        <f>IFERROR(INDEX('Feb16'!$G:$G, MATCH(MEM_BF!$K39, 'Feb16'!$A:$A, 0)), 0)</f>
        <v>0</v>
      </c>
      <c r="AG39" s="130">
        <f>IFERROR(INDEX('Mar16'!$G:$G, MATCH(MEM_BF!$K39,'Mar16'!$A:$A, 0)), 0)</f>
        <v>0</v>
      </c>
      <c r="AH39" s="130">
        <f>IFERROR(INDEX('Mar16'!$H:$H, MATCH(MEM_BF!$K39, 'Mar16'!$A:$A, 0)), 0)</f>
        <v>0</v>
      </c>
      <c r="AI39" s="130">
        <f>IFERROR(INDEX('Apr16'!$G:$G, MATCH(MEM_BF!$K39,'Apr16'!$A:$A, 0)), 0)</f>
        <v>0</v>
      </c>
      <c r="AJ39" s="130">
        <f>IFERROR(INDEX('Apr16'!$H:$H, MATCH(MEM_BF!$K39, 'Apr16'!$A:$A, 0)), 0)</f>
        <v>0</v>
      </c>
      <c r="AK39" s="130">
        <f>IFERROR(INDEX('May16'!$G:$G, MATCH(MEM_BF!$K39,'May16'!$A:$A, 0)), 0)</f>
        <v>0</v>
      </c>
      <c r="AL39" s="130"/>
      <c r="AM39" s="130"/>
      <c r="AN39" s="130"/>
      <c r="AO39" s="4">
        <f t="shared" si="8"/>
        <v>0</v>
      </c>
      <c r="AP39" s="138" t="str">
        <f>IFERROR(INDEX(Contacts!$O:$O, MATCH(MEM_BF!$K39, Contacts!$B:$B, 0)), 0)</f>
        <v>chandrad@bigpond.net.au</v>
      </c>
      <c r="AQ39" s="138">
        <f>IFERROR(INDEX(Contacts!$L:$L, MATCH(MEM_BF!$K39, Contacts!$B:$B, 0)), 0)</f>
        <v>93831433</v>
      </c>
      <c r="AR39" s="138">
        <f>IFERROR(INDEX(Contacts!$P:$P, MATCH(MEM_BF!$K39, Contacts!$B:$B, 0)), 0)</f>
        <v>0</v>
      </c>
    </row>
    <row r="40" spans="1:45" x14ac:dyDescent="0.3">
      <c r="A40" s="138">
        <v>29</v>
      </c>
      <c r="B40" s="138">
        <v>2029</v>
      </c>
      <c r="C40" s="185"/>
      <c r="D40" s="185"/>
      <c r="E40" s="194">
        <f t="shared" si="2"/>
        <v>-1</v>
      </c>
      <c r="F40" s="194">
        <f t="shared" si="3"/>
        <v>0</v>
      </c>
      <c r="G40" s="194">
        <f t="shared" si="4"/>
        <v>0</v>
      </c>
      <c r="H40" s="194">
        <f t="shared" si="40"/>
        <v>-1</v>
      </c>
      <c r="I40" s="225">
        <f t="shared" si="6"/>
        <v>0</v>
      </c>
      <c r="J40" s="197" t="s">
        <v>640</v>
      </c>
      <c r="K40" s="155" t="s">
        <v>641</v>
      </c>
      <c r="L40" s="195" t="str">
        <f t="shared" si="1"/>
        <v>Please</v>
      </c>
      <c r="M40" s="155" t="str">
        <f t="shared" si="7"/>
        <v>Pay</v>
      </c>
      <c r="N40" s="138" t="str">
        <f>IFERROR(INDEX(Contacts!$O:$O, MATCH(MEM_BF!$K40, Contacts!$B:$B, 0)), 0)</f>
        <v>srajakaruna@flowserve.com</v>
      </c>
      <c r="O40" s="130">
        <f>IFERROR(INDEX('May16'!$G:$G, MATCH(MEM_BF!$K40,'May16'!$A:$A, 0)), 0)</f>
        <v>0</v>
      </c>
      <c r="P40" s="130"/>
      <c r="Q40" s="205">
        <f>IFERROR(INDEX(July15!F:F, MATCH(MEM_BF!$K40, July15!$B:$B, 0)), 0)</f>
        <v>0</v>
      </c>
      <c r="R40" s="130">
        <f>IFERROR(INDEX(July15!G:G, MATCH(MEM_BF!$K40, July15!$B:$B, 0)), 0)</f>
        <v>0</v>
      </c>
      <c r="S40" s="130">
        <f>IFERROR(INDEX('Aug15'!F:F, MATCH(MEM_BF!$K40, 'Aug15'!$A:$A, 0)), 0)</f>
        <v>0</v>
      </c>
      <c r="T40" s="130">
        <f>IFERROR(INDEX('Aug15'!$G:$G, MATCH(MEM_BF!$K40, 'Aug15'!$A:$A, 0)), 0)</f>
        <v>0</v>
      </c>
      <c r="U40" s="130">
        <f>IFERROR(INDEX(Sept15!$F:$F, MATCH(MEM_BF!$K40, Sept15!$A:$A, 0)), 0)</f>
        <v>0</v>
      </c>
      <c r="V40" s="130">
        <f>IFERROR(INDEX(Sept15!$G:$G, MATCH(MEM_BF!$K40, Sept15!$A:$A, 0)), 0)</f>
        <v>0</v>
      </c>
      <c r="W40" s="130">
        <f>IFERROR(INDEX('Oct15'!$F:$F, MATCH(MEM_BF!$K40,'Oct15'!$A:$A, 0)), 0)</f>
        <v>0</v>
      </c>
      <c r="X40" s="130">
        <f>IFERROR(INDEX('Oct15'!$G:$G, MATCH(MEM_BF!$K40, 'Oct15'!$A:$A, 0)), 0)</f>
        <v>0</v>
      </c>
      <c r="Y40" s="130">
        <f>IFERROR(INDEX('Nov15'!$F:$F, MATCH(MEM_BF!$K40,'Nov15'!$A:$A, 0)), 0)</f>
        <v>0</v>
      </c>
      <c r="Z40" s="130">
        <f>IFERROR(INDEX('Nov15'!$G:$G, MATCH(MEM_BF!$K40, 'Nov15'!$A:$A, 0)), 0)</f>
        <v>0</v>
      </c>
      <c r="AA40" s="130">
        <f>IFERROR(INDEX('Dec15'!$F:$F, MATCH(MEM_BF!$K40,'Dec15'!$A:$A, 0)), 0)</f>
        <v>0</v>
      </c>
      <c r="AB40" s="130">
        <f>IFERROR(INDEX('Dec15'!$G:$G, MATCH(MEM_BF!$K40, 'Dec15'!$A:$A, 0)), 0)</f>
        <v>0</v>
      </c>
      <c r="AC40" s="130">
        <f>IFERROR(INDEX('Jan16'!$F:$F, MATCH(MEM_BF!$K40,'Jan16'!$A:$A, 0)), 0)</f>
        <v>0</v>
      </c>
      <c r="AD40" s="130">
        <f>IFERROR(INDEX('Jan16'!$G:$G, MATCH(MEM_BF!$K40, 'Jan16'!$A:$A, 0)), 0)</f>
        <v>0</v>
      </c>
      <c r="AE40" s="130">
        <f>IFERROR(INDEX('Feb16'!$F:$F, MATCH(MEM_BF!$K40,'Feb16'!$A:$A, 0)), 0)</f>
        <v>0</v>
      </c>
      <c r="AF40" s="130">
        <f>IFERROR(INDEX('Feb16'!$G:$G, MATCH(MEM_BF!$K40, 'Feb16'!$A:$A, 0)), 0)</f>
        <v>0</v>
      </c>
      <c r="AG40" s="130">
        <f>IFERROR(INDEX('Mar16'!$G:$G, MATCH(MEM_BF!$K40,'Mar16'!$A:$A, 0)), 0)</f>
        <v>0</v>
      </c>
      <c r="AH40" s="130">
        <f>IFERROR(INDEX('Mar16'!$H:$H, MATCH(MEM_BF!$K40, 'Mar16'!$A:$A, 0)), 0)</f>
        <v>0</v>
      </c>
      <c r="AI40" s="130">
        <f>IFERROR(INDEX('Apr16'!$G:$G, MATCH(MEM_BF!$K40,'Apr16'!$A:$A, 0)), 0)</f>
        <v>0</v>
      </c>
      <c r="AJ40" s="130">
        <f>IFERROR(INDEX('Apr16'!$H:$H, MATCH(MEM_BF!$K40, 'Apr16'!$A:$A, 0)), 0)</f>
        <v>0</v>
      </c>
      <c r="AK40" s="130">
        <f>IFERROR(INDEX('May16'!$G:$G, MATCH(MEM_BF!$K40,'May16'!$A:$A, 0)), 0)</f>
        <v>0</v>
      </c>
      <c r="AL40" s="130"/>
      <c r="AM40" s="130"/>
      <c r="AN40" s="130"/>
      <c r="AO40" s="4">
        <f t="shared" si="8"/>
        <v>0</v>
      </c>
      <c r="AP40" s="138" t="str">
        <f>IFERROR(INDEX(Contacts!$O:$O, MATCH(MEM_BF!$K40, Contacts!$B:$B, 0)), 0)</f>
        <v>srajakaruna@flowserve.com</v>
      </c>
      <c r="AQ40" s="138">
        <f>IFERROR(INDEX(Contacts!$L:$L, MATCH(MEM_BF!$K40, Contacts!$B:$B, 0)), 0)</f>
        <v>93137332</v>
      </c>
      <c r="AR40" s="138">
        <f>IFERROR(INDEX(Contacts!$P:$P, MATCH(MEM_BF!$K40, Contacts!$B:$B, 0)), 0)</f>
        <v>0</v>
      </c>
    </row>
    <row r="41" spans="1:45" x14ac:dyDescent="0.3">
      <c r="C41" s="185"/>
      <c r="D41" s="185"/>
      <c r="E41" s="194">
        <f t="shared" si="2"/>
        <v>-1</v>
      </c>
      <c r="F41" s="194">
        <f t="shared" si="3"/>
        <v>0</v>
      </c>
      <c r="G41" s="194">
        <f t="shared" si="4"/>
        <v>0</v>
      </c>
      <c r="H41" s="194">
        <f t="shared" si="40"/>
        <v>-1</v>
      </c>
      <c r="I41" s="225">
        <f t="shared" si="6"/>
        <v>0</v>
      </c>
      <c r="J41" s="197" t="s">
        <v>642</v>
      </c>
      <c r="K41" s="155" t="s">
        <v>643</v>
      </c>
      <c r="L41" s="195" t="str">
        <f t="shared" si="1"/>
        <v>Please</v>
      </c>
      <c r="M41" s="155" t="str">
        <f t="shared" si="7"/>
        <v>Pay</v>
      </c>
      <c r="N41" s="138">
        <f>IFERROR(INDEX(Contacts!$O:$O, MATCH(MEM_BF!$K41, Contacts!$B:$B, 0)), 0)</f>
        <v>0</v>
      </c>
      <c r="O41" s="130">
        <f>IFERROR(INDEX('May16'!$G:$G, MATCH(MEM_BF!$K41,'May16'!$A:$A, 0)), 0)</f>
        <v>0</v>
      </c>
      <c r="P41" s="130"/>
      <c r="Q41" s="205">
        <f>IFERROR(INDEX(July15!F:F, MATCH(MEM_BF!$K41, July15!$B:$B, 0)), 0)</f>
        <v>0</v>
      </c>
      <c r="R41" s="130">
        <f>IFERROR(INDEX(July15!G:G, MATCH(MEM_BF!$K41, July15!$B:$B, 0)), 0)</f>
        <v>0</v>
      </c>
      <c r="S41" s="130">
        <f>IFERROR(INDEX('Aug15'!F:F, MATCH(MEM_BF!$K41, 'Aug15'!$A:$A, 0)), 0)</f>
        <v>0</v>
      </c>
      <c r="T41" s="130">
        <f>IFERROR(INDEX('Aug15'!$G:$G, MATCH(MEM_BF!$K41, 'Aug15'!$A:$A, 0)), 0)</f>
        <v>0</v>
      </c>
      <c r="U41" s="130">
        <f>IFERROR(INDEX(Sept15!$F:$F, MATCH(MEM_BF!$K41, Sept15!$A:$A, 0)), 0)</f>
        <v>0</v>
      </c>
      <c r="V41" s="130">
        <f>IFERROR(INDEX(Sept15!$G:$G, MATCH(MEM_BF!$K41, Sept15!$A:$A, 0)), 0)</f>
        <v>0</v>
      </c>
      <c r="W41" s="130">
        <f>IFERROR(INDEX('Oct15'!$F:$F, MATCH(MEM_BF!$K41,'Oct15'!$A:$A, 0)), 0)</f>
        <v>0</v>
      </c>
      <c r="X41" s="130">
        <f>IFERROR(INDEX('Oct15'!$G:$G, MATCH(MEM_BF!$K41, 'Oct15'!$A:$A, 0)), 0)</f>
        <v>0</v>
      </c>
      <c r="Y41" s="130">
        <f>IFERROR(INDEX('Nov15'!$F:$F, MATCH(MEM_BF!$K41,'Nov15'!$A:$A, 0)), 0)</f>
        <v>0</v>
      </c>
      <c r="Z41" s="130">
        <f>IFERROR(INDEX('Nov15'!$G:$G, MATCH(MEM_BF!$K41, 'Nov15'!$A:$A, 0)), 0)</f>
        <v>0</v>
      </c>
      <c r="AA41" s="130">
        <f>IFERROR(INDEX('Dec15'!$F:$F, MATCH(MEM_BF!$K41,'Dec15'!$A:$A, 0)), 0)</f>
        <v>0</v>
      </c>
      <c r="AB41" s="130">
        <f>IFERROR(INDEX('Dec15'!$G:$G, MATCH(MEM_BF!$K41, 'Dec15'!$A:$A, 0)), 0)</f>
        <v>0</v>
      </c>
      <c r="AC41" s="130">
        <f>IFERROR(INDEX('Jan16'!$F:$F, MATCH(MEM_BF!$K41,'Jan16'!$A:$A, 0)), 0)</f>
        <v>0</v>
      </c>
      <c r="AD41" s="130">
        <f>IFERROR(INDEX('Jan16'!$G:$G, MATCH(MEM_BF!$K41, 'Jan16'!$A:$A, 0)), 0)</f>
        <v>0</v>
      </c>
      <c r="AE41" s="130">
        <f>IFERROR(INDEX('Feb16'!$F:$F, MATCH(MEM_BF!$K41,'Feb16'!$A:$A, 0)), 0)</f>
        <v>0</v>
      </c>
      <c r="AF41" s="130">
        <f>IFERROR(INDEX('Feb16'!$G:$G, MATCH(MEM_BF!$K41, 'Feb16'!$A:$A, 0)), 0)</f>
        <v>0</v>
      </c>
      <c r="AG41" s="130">
        <f>IFERROR(INDEX('Mar16'!$G:$G, MATCH(MEM_BF!$K41,'Mar16'!$A:$A, 0)), 0)</f>
        <v>0</v>
      </c>
      <c r="AH41" s="130">
        <f>IFERROR(INDEX('Mar16'!$H:$H, MATCH(MEM_BF!$K41, 'Mar16'!$A:$A, 0)), 0)</f>
        <v>0</v>
      </c>
      <c r="AI41" s="130">
        <f>IFERROR(INDEX('Apr16'!$G:$G, MATCH(MEM_BF!$K41,'Apr16'!$A:$A, 0)), 0)</f>
        <v>0</v>
      </c>
      <c r="AJ41" s="130">
        <f>IFERROR(INDEX('Apr16'!$H:$H, MATCH(MEM_BF!$K41, 'Apr16'!$A:$A, 0)), 0)</f>
        <v>0</v>
      </c>
      <c r="AK41" s="130">
        <f>IFERROR(INDEX('May16'!$G:$G, MATCH(MEM_BF!$K41,'May16'!$A:$A, 0)), 0)</f>
        <v>0</v>
      </c>
      <c r="AL41" s="130"/>
      <c r="AM41" s="130"/>
      <c r="AN41" s="130"/>
      <c r="AO41" s="4">
        <f t="shared" si="8"/>
        <v>0</v>
      </c>
      <c r="AP41" s="138">
        <f>IFERROR(INDEX(Contacts!$O:$O, MATCH(MEM_BF!$K41, Contacts!$B:$B, 0)), 0)</f>
        <v>0</v>
      </c>
      <c r="AQ41" s="138">
        <f>IFERROR(INDEX(Contacts!$L:$L, MATCH(MEM_BF!$K41, Contacts!$B:$B, 0)), 0)</f>
        <v>0</v>
      </c>
      <c r="AR41" s="138">
        <f>IFERROR(INDEX(Contacts!$P:$P, MATCH(MEM_BF!$K41, Contacts!$B:$B, 0)), 0)</f>
        <v>0</v>
      </c>
    </row>
    <row r="42" spans="1:45" x14ac:dyDescent="0.3">
      <c r="C42" s="155">
        <v>15</v>
      </c>
      <c r="D42" s="155">
        <v>8</v>
      </c>
      <c r="E42" s="194">
        <f t="shared" si="2"/>
        <v>13</v>
      </c>
      <c r="F42" s="194">
        <f t="shared" si="3"/>
        <v>1</v>
      </c>
      <c r="G42" s="194">
        <f t="shared" si="4"/>
        <v>16</v>
      </c>
      <c r="H42" s="194">
        <f t="shared" si="40"/>
        <v>1</v>
      </c>
      <c r="I42" s="225">
        <f t="shared" si="6"/>
        <v>6</v>
      </c>
      <c r="J42" s="197" t="s">
        <v>644</v>
      </c>
      <c r="K42" s="155" t="s">
        <v>645</v>
      </c>
      <c r="L42" s="195">
        <f t="shared" si="1"/>
        <v>2016</v>
      </c>
      <c r="M42" s="155" t="str">
        <f t="shared" si="7"/>
        <v>Feb</v>
      </c>
      <c r="N42" s="138" t="str">
        <f>IFERROR(INDEX(Contacts!$O:$O, MATCH(MEM_BF!$K42, Contacts!$B:$B, 0)), 0)</f>
        <v>rchandresekera@vtown.com.au</v>
      </c>
      <c r="O42" s="130">
        <f>IFERROR(INDEX('May16'!$G:$G, MATCH(MEM_BF!$K42,'May16'!$A:$A, 0)), 0)</f>
        <v>20</v>
      </c>
      <c r="P42" s="130"/>
      <c r="Q42" s="205">
        <f>IFERROR(INDEX(July15!F:F, MATCH(MEM_BF!$K42, July15!$B:$B, 0)), 0)</f>
        <v>0</v>
      </c>
      <c r="R42" s="130">
        <f>IFERROR(INDEX(July15!G:G, MATCH(MEM_BF!$K42, July15!$B:$B, 0)), 0)</f>
        <v>0</v>
      </c>
      <c r="S42" s="130">
        <f>IFERROR(INDEX('Aug15'!F:F, MATCH(MEM_BF!$K42, 'Aug15'!$A:$A, 0)), 0)</f>
        <v>0</v>
      </c>
      <c r="T42" s="130">
        <f>IFERROR(INDEX('Aug15'!$G:$G, MATCH(MEM_BF!$K42, 'Aug15'!$A:$A, 0)), 0)</f>
        <v>0</v>
      </c>
      <c r="U42" s="130">
        <v>40</v>
      </c>
      <c r="V42" s="130">
        <f>IFERROR(INDEX(Sept15!$G:$G, MATCH(MEM_BF!$K42, Sept15!$A:$A, 0)), 0)</f>
        <v>0</v>
      </c>
      <c r="W42" s="130">
        <f>IFERROR(INDEX('Oct15'!$F:$F, MATCH(MEM_BF!$K42,'Oct15'!$A:$A, 0)), 0)</f>
        <v>0</v>
      </c>
      <c r="X42" s="130">
        <f>IFERROR(INDEX('Oct15'!$G:$G, MATCH(MEM_BF!$K42, 'Oct15'!$A:$A, 0)), 0)</f>
        <v>0</v>
      </c>
      <c r="Y42" s="130">
        <f>IFERROR(INDEX('Nov15'!$F:$F, MATCH(MEM_BF!$K42,'Nov15'!$A:$A, 0)), 0)</f>
        <v>0</v>
      </c>
      <c r="Z42" s="130">
        <f>IFERROR(INDEX('Nov15'!$G:$G, MATCH(MEM_BF!$K42, 'Nov15'!$A:$A, 0)), 0)</f>
        <v>0</v>
      </c>
      <c r="AA42" s="130">
        <f>IFERROR(INDEX('Dec15'!$F:$F, MATCH(MEM_BF!$K42,'Dec15'!$A:$A, 0)), 0)</f>
        <v>40</v>
      </c>
      <c r="AB42" s="130">
        <f>IFERROR(INDEX('Dec15'!$G:$G, MATCH(MEM_BF!$K42, 'Dec15'!$A:$A, 0)), 0)</f>
        <v>0</v>
      </c>
      <c r="AC42" s="130">
        <f>IFERROR(INDEX('Jan16'!$F:$F, MATCH(MEM_BF!$K42,'Jan16'!$A:$A, 0)), 0)</f>
        <v>0</v>
      </c>
      <c r="AD42" s="130">
        <f>IFERROR(INDEX('Jan16'!$G:$G, MATCH(MEM_BF!$K42, 'Jan16'!$A:$A, 0)), 0)</f>
        <v>0</v>
      </c>
      <c r="AE42" s="130">
        <f>IFERROR(INDEX('Feb16'!$F:$F, MATCH(MEM_BF!$K42,'Feb16'!$A:$A, 0)), 0)</f>
        <v>0</v>
      </c>
      <c r="AF42" s="130">
        <f>IFERROR(INDEX('Feb16'!$G:$G, MATCH(MEM_BF!$K42, 'Feb16'!$A:$A, 0)), 0)</f>
        <v>0</v>
      </c>
      <c r="AG42" s="130">
        <f>IFERROR(INDEX('Mar16'!$G:$G, MATCH(MEM_BF!$K42,'Mar16'!$A:$A, 0)), 0)</f>
        <v>20</v>
      </c>
      <c r="AH42" s="130">
        <f>IFERROR(INDEX('Mar16'!$H:$H, MATCH(MEM_BF!$K42, 'Mar16'!$A:$A, 0)), 0)</f>
        <v>0</v>
      </c>
      <c r="AI42" s="130">
        <f>IFERROR(INDEX('Apr16'!$G:$G, MATCH(MEM_BF!$K42,'Apr16'!$A:$A, 0)), 0)</f>
        <v>0</v>
      </c>
      <c r="AJ42" s="130">
        <f>IFERROR(INDEX('Apr16'!$H:$H, MATCH(MEM_BF!$K42, 'Apr16'!$A:$A, 0)), 0)</f>
        <v>0</v>
      </c>
      <c r="AK42" s="130">
        <f>IFERROR(INDEX('May16'!$G:$G, MATCH(MEM_BF!$K42,'May16'!$A:$A, 0)), 0)</f>
        <v>20</v>
      </c>
      <c r="AL42" s="130"/>
      <c r="AM42" s="130"/>
      <c r="AN42" s="130"/>
      <c r="AO42" s="4">
        <f t="shared" si="8"/>
        <v>120</v>
      </c>
      <c r="AP42" s="138" t="str">
        <f>IFERROR(INDEX(Contacts!$O:$O, MATCH(MEM_BF!$K42, Contacts!$B:$B, 0)), 0)</f>
        <v>rchandresekera@vtown.com.au</v>
      </c>
      <c r="AQ42" s="138">
        <f>IFERROR(INDEX(Contacts!$L:$L, MATCH(MEM_BF!$K42, Contacts!$B:$B, 0)), 0)</f>
        <v>94578515</v>
      </c>
      <c r="AR42" s="138">
        <f>IFERROR(INDEX(Contacts!$P:$P, MATCH(MEM_BF!$K42, Contacts!$B:$B, 0)), 0)</f>
        <v>0</v>
      </c>
    </row>
    <row r="43" spans="1:45" x14ac:dyDescent="0.3">
      <c r="C43" s="155">
        <v>15</v>
      </c>
      <c r="D43" s="155">
        <v>12</v>
      </c>
      <c r="E43" s="194">
        <f t="shared" si="2"/>
        <v>11</v>
      </c>
      <c r="F43" s="194">
        <f t="shared" si="3"/>
        <v>0</v>
      </c>
      <c r="G43" s="194">
        <f t="shared" si="4"/>
        <v>15</v>
      </c>
      <c r="H43" s="194">
        <f t="shared" si="40"/>
        <v>11</v>
      </c>
      <c r="I43" s="225">
        <f t="shared" si="6"/>
        <v>0</v>
      </c>
      <c r="J43" s="197" t="s">
        <v>660</v>
      </c>
      <c r="K43" s="155" t="s">
        <v>661</v>
      </c>
      <c r="L43" s="195">
        <f t="shared" si="1"/>
        <v>2015</v>
      </c>
      <c r="M43" s="155" t="str">
        <f t="shared" si="7"/>
        <v>Dec</v>
      </c>
      <c r="N43" s="138" t="str">
        <f>IFERROR(INDEX(Contacts!$O:$O, MATCH(MEM_BF!$K43, Contacts!$B:$B, 0)), 0)</f>
        <v>T.Chandratilleke@curtin.edu.au</v>
      </c>
      <c r="O43" s="130">
        <f>IFERROR(INDEX('May16'!$G:$G, MATCH(MEM_BF!$K43,'May16'!$A:$A, 0)), 0)</f>
        <v>0</v>
      </c>
      <c r="P43" s="130"/>
      <c r="Q43" s="205">
        <f>IFERROR(INDEX(July15!F:F, MATCH(MEM_BF!$K43, July15!$B:$B, 0)), 0)</f>
        <v>0</v>
      </c>
      <c r="R43" s="130">
        <f>IFERROR(INDEX(July15!G:G, MATCH(MEM_BF!$K43, July15!$B:$B, 0)), 0)</f>
        <v>0</v>
      </c>
      <c r="S43" s="130">
        <f>IFERROR(INDEX('Aug15'!F:F, MATCH(MEM_BF!$K43, 'Aug15'!$A:$A, 0)), 0)</f>
        <v>0</v>
      </c>
      <c r="T43" s="130">
        <f>IFERROR(INDEX('Aug15'!$G:$G, MATCH(MEM_BF!$K43, 'Aug15'!$A:$A, 0)), 0)</f>
        <v>0</v>
      </c>
      <c r="U43" s="130">
        <f>IFERROR(INDEX(Sept15!$F:$F, MATCH(MEM_BF!$K43, Sept15!$A:$A, 0)), 0)</f>
        <v>0</v>
      </c>
      <c r="V43" s="130">
        <f>IFERROR(INDEX(Sept15!$G:$G, MATCH(MEM_BF!$K43, Sept15!$A:$A, 0)), 0)</f>
        <v>0</v>
      </c>
      <c r="W43" s="130">
        <f>IFERROR(INDEX('Oct15'!$F:$F, MATCH(MEM_BF!$K43,'Oct15'!$A:$A, 0)), 0)</f>
        <v>0</v>
      </c>
      <c r="X43" s="130">
        <f>IFERROR(INDEX('Oct15'!$G:$G, MATCH(MEM_BF!$K43, 'Oct15'!$A:$A, 0)), 0)</f>
        <v>0</v>
      </c>
      <c r="Y43" s="130">
        <f>IFERROR(INDEX('Nov15'!$F:$F, MATCH(MEM_BF!$K43,'Nov15'!$A:$A, 0)), 0)</f>
        <v>0</v>
      </c>
      <c r="Z43" s="130">
        <f>IFERROR(INDEX('Nov15'!$G:$G, MATCH(MEM_BF!$K43, 'Nov15'!$A:$A, 0)), 0)</f>
        <v>0</v>
      </c>
      <c r="AA43" s="130">
        <f>IFERROR(INDEX('Dec15'!$F:$F, MATCH(MEM_BF!$K43,'Dec15'!$A:$A, 0)), 0)</f>
        <v>0</v>
      </c>
      <c r="AB43" s="130">
        <f>IFERROR(INDEX('Dec15'!$G:$G, MATCH(MEM_BF!$K43, 'Dec15'!$A:$A, 0)), 0)</f>
        <v>0</v>
      </c>
      <c r="AC43" s="130">
        <f>IFERROR(INDEX('Jan16'!$F:$F, MATCH(MEM_BF!$K43,'Jan16'!$A:$A, 0)), 0)</f>
        <v>0</v>
      </c>
      <c r="AD43" s="130">
        <f>IFERROR(INDEX('Jan16'!$G:$G, MATCH(MEM_BF!$K43, 'Jan16'!$A:$A, 0)), 0)</f>
        <v>0</v>
      </c>
      <c r="AE43" s="130">
        <f>IFERROR(INDEX('Feb16'!$F:$F, MATCH(MEM_BF!$K43,'Feb16'!$A:$A, 0)), 0)</f>
        <v>0</v>
      </c>
      <c r="AF43" s="130">
        <f>IFERROR(INDEX('Feb16'!$G:$G, MATCH(MEM_BF!$K43, 'Feb16'!$A:$A, 0)), 0)</f>
        <v>0</v>
      </c>
      <c r="AG43" s="130">
        <f>IFERROR(INDEX('Mar16'!$G:$G, MATCH(MEM_BF!$K43,'Mar16'!$A:$A, 0)), 0)</f>
        <v>0</v>
      </c>
      <c r="AH43" s="130">
        <f>IFERROR(INDEX('Mar16'!$H:$H, MATCH(MEM_BF!$K43, 'Mar16'!$A:$A, 0)), 0)</f>
        <v>0</v>
      </c>
      <c r="AI43" s="130">
        <f>IFERROR(INDEX('Apr16'!$G:$G, MATCH(MEM_BF!$K43,'Apr16'!$A:$A, 0)), 0)</f>
        <v>0</v>
      </c>
      <c r="AJ43" s="130">
        <f>IFERROR(INDEX('Apr16'!$H:$H, MATCH(MEM_BF!$K43, 'Apr16'!$A:$A, 0)), 0)</f>
        <v>0</v>
      </c>
      <c r="AK43" s="130">
        <f>IFERROR(INDEX('May16'!$G:$G, MATCH(MEM_BF!$K43,'May16'!$A:$A, 0)), 0)</f>
        <v>0</v>
      </c>
      <c r="AL43" s="130"/>
      <c r="AM43" s="130"/>
      <c r="AN43" s="130"/>
      <c r="AO43" s="4">
        <f t="shared" si="8"/>
        <v>0</v>
      </c>
      <c r="AP43" s="138" t="str">
        <f>IFERROR(INDEX(Contacts!$O:$O, MATCH(MEM_BF!$K43, Contacts!$B:$B, 0)), 0)</f>
        <v>T.Chandratilleke@curtin.edu.au</v>
      </c>
      <c r="AQ43" s="138" t="str">
        <f>IFERROR(INDEX(Contacts!$L:$L, MATCH(MEM_BF!$K43, Contacts!$B:$B, 0)), 0)</f>
        <v>61629611</v>
      </c>
      <c r="AR43" s="138">
        <f>IFERROR(INDEX(Contacts!$P:$P, MATCH(MEM_BF!$K43, Contacts!$B:$B, 0)), 0)</f>
        <v>0</v>
      </c>
    </row>
    <row r="44" spans="1:45" x14ac:dyDescent="0.3">
      <c r="C44" s="155">
        <v>15</v>
      </c>
      <c r="D44" s="155">
        <v>12</v>
      </c>
      <c r="E44" s="194">
        <f t="shared" si="2"/>
        <v>23</v>
      </c>
      <c r="F44" s="194">
        <f t="shared" si="3"/>
        <v>1</v>
      </c>
      <c r="G44" s="194">
        <f t="shared" si="4"/>
        <v>16</v>
      </c>
      <c r="H44" s="194">
        <f t="shared" si="40"/>
        <v>11</v>
      </c>
      <c r="I44" s="225">
        <f t="shared" si="6"/>
        <v>12</v>
      </c>
      <c r="J44" s="197" t="s">
        <v>665</v>
      </c>
      <c r="K44" s="155" t="s">
        <v>666</v>
      </c>
      <c r="L44" s="195">
        <f t="shared" si="1"/>
        <v>2016</v>
      </c>
      <c r="M44" s="155" t="str">
        <f t="shared" si="7"/>
        <v>Dec</v>
      </c>
      <c r="N44" s="138" t="str">
        <f>IFERROR(INDEX(Contacts!$O:$O, MATCH(MEM_BF!$K44, Contacts!$B:$B, 0)), 0)</f>
        <v>upali.don@mainroads.gov.au</v>
      </c>
      <c r="O44" s="130">
        <f>IFERROR(INDEX('May16'!$G:$G, MATCH(MEM_BF!$K44,'May16'!$A:$A, 0)), 0)</f>
        <v>0</v>
      </c>
      <c r="P44" s="130"/>
      <c r="Q44" s="205">
        <f>IFERROR(INDEX(July15!F:F, MATCH(MEM_BF!$K44, July15!$B:$B, 0)), 0)</f>
        <v>0</v>
      </c>
      <c r="R44" s="130">
        <f>IFERROR(INDEX(July15!G:G, MATCH(MEM_BF!$K44, July15!$B:$B, 0)), 0)</f>
        <v>0</v>
      </c>
      <c r="S44" s="130">
        <f>IFERROR(INDEX('Aug15'!F:F, MATCH(MEM_BF!$K44, 'Aug15'!$A:$A, 0)), 0)</f>
        <v>0</v>
      </c>
      <c r="T44" s="130">
        <f>IFERROR(INDEX('Aug15'!$G:$G, MATCH(MEM_BF!$K44, 'Aug15'!$A:$A, 0)), 0)</f>
        <v>0</v>
      </c>
      <c r="U44" s="130">
        <f>IFERROR(INDEX(Sept15!$F:$F, MATCH(MEM_BF!$K44, Sept15!$A:$A, 0)), 0)</f>
        <v>0</v>
      </c>
      <c r="V44" s="130">
        <f>IFERROR(INDEX(Sept15!$G:$G, MATCH(MEM_BF!$K44, Sept15!$A:$A, 0)), 0)</f>
        <v>0</v>
      </c>
      <c r="W44" s="130">
        <f>IFERROR(INDEX('Oct15'!$F:$F, MATCH(MEM_BF!$K44,'Oct15'!$A:$A, 0)), 0)</f>
        <v>0</v>
      </c>
      <c r="X44" s="130">
        <f>IFERROR(INDEX('Oct15'!$G:$G, MATCH(MEM_BF!$K44, 'Oct15'!$A:$A, 0)), 0)</f>
        <v>0</v>
      </c>
      <c r="Y44" s="130">
        <f>IFERROR(INDEX('Nov15'!$F:$F, MATCH(MEM_BF!$K44,'Nov15'!$A:$A, 0)), 0)</f>
        <v>0</v>
      </c>
      <c r="Z44" s="130">
        <f>IFERROR(INDEX('Nov15'!$G:$G, MATCH(MEM_BF!$K44, 'Nov15'!$A:$A, 0)), 0)</f>
        <v>0</v>
      </c>
      <c r="AA44" s="130">
        <f>IFERROR(INDEX('Dec15'!$F:$F, MATCH(MEM_BF!$K44,'Dec15'!$A:$A, 0)), 0)</f>
        <v>0</v>
      </c>
      <c r="AB44" s="130">
        <f>IFERROR(INDEX('Dec15'!$G:$G, MATCH(MEM_BF!$K44, 'Dec15'!$A:$A, 0)), 0)</f>
        <v>0</v>
      </c>
      <c r="AC44" s="130">
        <f>IFERROR(INDEX('Jan16'!$F:$F, MATCH(MEM_BF!$K44,'Jan16'!$A:$A, 0)), 0)</f>
        <v>0</v>
      </c>
      <c r="AD44" s="130">
        <f>IFERROR(INDEX('Jan16'!$G:$G, MATCH(MEM_BF!$K44, 'Jan16'!$A:$A, 0)), 0)</f>
        <v>0</v>
      </c>
      <c r="AE44" s="130">
        <f>IFERROR(INDEX('Feb16'!$F:$F, MATCH(MEM_BF!$K44,'Feb16'!$A:$A, 0)), 0)</f>
        <v>0</v>
      </c>
      <c r="AF44" s="130">
        <f>IFERROR(INDEX('Feb16'!$G:$G, MATCH(MEM_BF!$K44, 'Feb16'!$A:$A, 0)), 0)</f>
        <v>0</v>
      </c>
      <c r="AG44" s="130">
        <f>IFERROR(INDEX('Mar16'!$G:$G, MATCH(MEM_BF!$K44,'Mar16'!$A:$A, 0)), 0)</f>
        <v>0</v>
      </c>
      <c r="AH44" s="130">
        <f>IFERROR(INDEX('Mar16'!$H:$H, MATCH(MEM_BF!$K44, 'Mar16'!$A:$A, 0)), 0)</f>
        <v>0</v>
      </c>
      <c r="AI44" s="130">
        <f>IFERROR(INDEX('Apr16'!$G:$G, MATCH(MEM_BF!$K44,'Apr16'!$A:$A, 0)), 0)</f>
        <v>240</v>
      </c>
      <c r="AJ44" s="130">
        <f>IFERROR(INDEX('Apr16'!$H:$H, MATCH(MEM_BF!$K44, 'Apr16'!$A:$A, 0)), 0)</f>
        <v>0</v>
      </c>
      <c r="AK44" s="130">
        <f>IFERROR(INDEX('May16'!$G:$G, MATCH(MEM_BF!$K44,'May16'!$A:$A, 0)), 0)</f>
        <v>0</v>
      </c>
      <c r="AL44" s="130"/>
      <c r="AM44" s="130"/>
      <c r="AN44" s="130"/>
      <c r="AO44" s="4">
        <f t="shared" si="8"/>
        <v>240</v>
      </c>
      <c r="AP44" s="138" t="str">
        <f>IFERROR(INDEX(Contacts!$O:$O, MATCH(MEM_BF!$K44, Contacts!$B:$B, 0)), 0)</f>
        <v>upali.don@mainroads.gov.au</v>
      </c>
      <c r="AQ44" s="138" t="str">
        <f>IFERROR(INDEX(Contacts!$L:$L, MATCH(MEM_BF!$K44, Contacts!$B:$B, 0)), 0)</f>
        <v>93322723</v>
      </c>
      <c r="AR44" s="138">
        <f>IFERROR(INDEX(Contacts!$P:$P, MATCH(MEM_BF!$K44, Contacts!$B:$B, 0)), 0)</f>
        <v>0</v>
      </c>
    </row>
    <row r="45" spans="1:45" x14ac:dyDescent="0.3">
      <c r="C45" s="155"/>
      <c r="D45" s="155"/>
      <c r="E45" s="194">
        <f t="shared" si="2"/>
        <v>-1</v>
      </c>
      <c r="F45" s="194">
        <f t="shared" si="3"/>
        <v>0</v>
      </c>
      <c r="G45" s="194">
        <f t="shared" si="4"/>
        <v>0</v>
      </c>
      <c r="H45" s="194">
        <f t="shared" si="40"/>
        <v>-1</v>
      </c>
      <c r="I45" s="225">
        <f t="shared" si="6"/>
        <v>0</v>
      </c>
      <c r="J45" s="197" t="s">
        <v>3310</v>
      </c>
      <c r="K45" s="155" t="s">
        <v>671</v>
      </c>
      <c r="L45" s="195" t="str">
        <f t="shared" si="1"/>
        <v>Please</v>
      </c>
      <c r="M45" s="155" t="str">
        <f t="shared" si="7"/>
        <v>Pay</v>
      </c>
      <c r="N45" s="223" t="s">
        <v>3311</v>
      </c>
      <c r="O45" s="130">
        <f>IFERROR(INDEX('May16'!$G:$G, MATCH(MEM_BF!$K45,'May16'!$A:$A, 0)), 0)</f>
        <v>0</v>
      </c>
      <c r="P45" s="130"/>
      <c r="Q45" s="205">
        <f>IFERROR(INDEX(July15!F:F, MATCH(MEM_BF!$K45, July15!$B:$B, 0)), 0)</f>
        <v>0</v>
      </c>
      <c r="R45" s="130">
        <f>IFERROR(INDEX(July15!G:G, MATCH(MEM_BF!$K45, July15!$B:$B, 0)), 0)</f>
        <v>0</v>
      </c>
      <c r="S45" s="130">
        <f>IFERROR(INDEX('Aug15'!F:F, MATCH(MEM_BF!$K45, 'Aug15'!$A:$A, 0)), 0)</f>
        <v>0</v>
      </c>
      <c r="T45" s="130">
        <f>IFERROR(INDEX('Aug15'!$G:$G, MATCH(MEM_BF!$K45, 'Aug15'!$A:$A, 0)), 0)</f>
        <v>0</v>
      </c>
      <c r="U45" s="130">
        <f>IFERROR(INDEX(Sept15!$F:$F, MATCH(MEM_BF!$K45, Sept15!$A:$A, 0)), 0)</f>
        <v>0</v>
      </c>
      <c r="V45" s="130">
        <f>IFERROR(INDEX(Sept15!$G:$G, MATCH(MEM_BF!$K45, Sept15!$A:$A, 0)), 0)</f>
        <v>0</v>
      </c>
      <c r="W45" s="130">
        <f>IFERROR(INDEX('Oct15'!$F:$F, MATCH(MEM_BF!$K45,'Oct15'!$A:$A, 0)), 0)</f>
        <v>0</v>
      </c>
      <c r="X45" s="130">
        <f>IFERROR(INDEX('Oct15'!$G:$G, MATCH(MEM_BF!$K45, 'Oct15'!$A:$A, 0)), 0)</f>
        <v>0</v>
      </c>
      <c r="Y45" s="130">
        <f>IFERROR(INDEX('Nov15'!$F:$F, MATCH(MEM_BF!$K45,'Nov15'!$A:$A, 0)), 0)</f>
        <v>0</v>
      </c>
      <c r="Z45" s="130">
        <f>IFERROR(INDEX('Nov15'!$G:$G, MATCH(MEM_BF!$K45, 'Nov15'!$A:$A, 0)), 0)</f>
        <v>0</v>
      </c>
      <c r="AA45" s="130">
        <f>IFERROR(INDEX('Dec15'!$F:$F, MATCH(MEM_BF!$K45,'Dec15'!$A:$A, 0)), 0)</f>
        <v>0</v>
      </c>
      <c r="AB45" s="130">
        <f>IFERROR(INDEX('Dec15'!$G:$G, MATCH(MEM_BF!$K45, 'Dec15'!$A:$A, 0)), 0)</f>
        <v>0</v>
      </c>
      <c r="AC45" s="130">
        <f>IFERROR(INDEX('Jan16'!$F:$F, MATCH(MEM_BF!$K45,'Jan16'!$A:$A, 0)), 0)</f>
        <v>0</v>
      </c>
      <c r="AD45" s="130">
        <f>IFERROR(INDEX('Jan16'!$G:$G, MATCH(MEM_BF!$K45, 'Jan16'!$A:$A, 0)), 0)</f>
        <v>0</v>
      </c>
      <c r="AE45" s="130">
        <f>IFERROR(INDEX('Feb16'!$F:$F, MATCH(MEM_BF!$K45,'Feb16'!$A:$A, 0)), 0)</f>
        <v>0</v>
      </c>
      <c r="AF45" s="130">
        <f>IFERROR(INDEX('Feb16'!$G:$G, MATCH(MEM_BF!$K45, 'Feb16'!$A:$A, 0)), 0)</f>
        <v>0</v>
      </c>
      <c r="AG45" s="130">
        <f>IFERROR(INDEX('Mar16'!$G:$G, MATCH(MEM_BF!$K45,'Mar16'!$A:$A, 0)), 0)</f>
        <v>0</v>
      </c>
      <c r="AH45" s="130">
        <f>IFERROR(INDEX('Mar16'!$H:$H, MATCH(MEM_BF!$K45, 'Mar16'!$A:$A, 0)), 0)</f>
        <v>0</v>
      </c>
      <c r="AI45" s="130">
        <f>IFERROR(INDEX('Apr16'!$G:$G, MATCH(MEM_BF!$K45,'Apr16'!$A:$A, 0)), 0)</f>
        <v>0</v>
      </c>
      <c r="AJ45" s="130">
        <f>IFERROR(INDEX('Apr16'!$H:$H, MATCH(MEM_BF!$K45, 'Apr16'!$A:$A, 0)), 0)</f>
        <v>0</v>
      </c>
      <c r="AK45" s="130">
        <f>IFERROR(INDEX('May16'!$G:$G, MATCH(MEM_BF!$K45,'May16'!$A:$A, 0)), 0)</f>
        <v>0</v>
      </c>
      <c r="AL45" s="130"/>
      <c r="AM45" s="130"/>
      <c r="AN45" s="130"/>
      <c r="AO45" s="4">
        <f t="shared" si="8"/>
        <v>0</v>
      </c>
      <c r="AP45" s="223" t="s">
        <v>3311</v>
      </c>
      <c r="AQ45" s="224" t="s">
        <v>3312</v>
      </c>
    </row>
    <row r="46" spans="1:45" s="138" customFormat="1" x14ac:dyDescent="0.3">
      <c r="C46" s="155">
        <v>16</v>
      </c>
      <c r="D46" s="155">
        <v>1</v>
      </c>
      <c r="E46" s="194">
        <f t="shared" ref="E46" si="41">D46+I46-1</f>
        <v>1</v>
      </c>
      <c r="F46" s="194">
        <f t="shared" ref="F46" si="42">ROUNDDOWN(E46/12, 0)</f>
        <v>0</v>
      </c>
      <c r="G46" s="194">
        <f t="shared" ref="G46" si="43">C46+F46</f>
        <v>16</v>
      </c>
      <c r="H46" s="194">
        <f t="shared" ref="H46" si="44">E46-F46*12</f>
        <v>1</v>
      </c>
      <c r="I46" s="225">
        <f t="shared" ref="I46" si="45">AO46/20</f>
        <v>1</v>
      </c>
      <c r="J46" s="197" t="s">
        <v>5157</v>
      </c>
      <c r="K46" s="155" t="s">
        <v>5158</v>
      </c>
      <c r="L46" s="195">
        <f t="shared" ref="L46" si="46">LOOKUP(G46,$A$20:$B$40)</f>
        <v>2016</v>
      </c>
      <c r="M46" s="155" t="str">
        <f t="shared" ref="M46" si="47">LOOKUP(H46,$A$6:$B$18)</f>
        <v>Feb</v>
      </c>
      <c r="N46" s="223"/>
      <c r="O46" s="130">
        <f>IFERROR(INDEX('May16'!$G:$G, MATCH(MEM_BF!$K46,'May16'!$A:$A, 0)), 0)</f>
        <v>0</v>
      </c>
      <c r="P46" s="13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130">
        <f>IFERROR(INDEX('Jan16'!$F:$F, MATCH(MEM_BF!$K46,'Jan16'!$A:$A, 0)), 0)</f>
        <v>20</v>
      </c>
      <c r="AD46" s="130">
        <f>IFERROR(INDEX('Jan16'!$G:$G, MATCH(MEM_BF!$K46, 'Jan16'!$A:$A, 0)), 0)</f>
        <v>0</v>
      </c>
      <c r="AE46" s="130">
        <f>IFERROR(INDEX('Feb16'!$F:$F, MATCH(MEM_BF!$K46,'Feb16'!$A:$A, 0)), 0)</f>
        <v>0</v>
      </c>
      <c r="AF46" s="130">
        <f>IFERROR(INDEX('Feb16'!$G:$G, MATCH(MEM_BF!$K46, 'Feb16'!$A:$A, 0)), 0)</f>
        <v>0</v>
      </c>
      <c r="AG46" s="130">
        <f>IFERROR(INDEX('Mar16'!$G:$G, MATCH(MEM_BF!$K46,'Mar16'!$A:$A, 0)), 0)</f>
        <v>0</v>
      </c>
      <c r="AH46" s="130">
        <f>IFERROR(INDEX('Mar16'!$H:$H, MATCH(MEM_BF!$K46, 'Mar16'!$A:$A, 0)), 0)</f>
        <v>0</v>
      </c>
      <c r="AI46" s="130">
        <f>IFERROR(INDEX('Apr16'!$G:$G, MATCH(MEM_BF!$K46,'Apr16'!$A:$A, 0)), 0)</f>
        <v>0</v>
      </c>
      <c r="AJ46" s="130">
        <f>IFERROR(INDEX('Apr16'!$H:$H, MATCH(MEM_BF!$K46, 'Apr16'!$A:$A, 0)), 0)</f>
        <v>0</v>
      </c>
      <c r="AK46" s="130">
        <f>IFERROR(INDEX('May16'!$G:$G, MATCH(MEM_BF!$K46,'May16'!$A:$A, 0)), 0)</f>
        <v>0</v>
      </c>
      <c r="AL46" s="130"/>
      <c r="AM46" s="130"/>
      <c r="AN46" s="130"/>
      <c r="AO46" s="4">
        <f t="shared" si="8"/>
        <v>20</v>
      </c>
      <c r="AP46" s="223"/>
      <c r="AQ46" s="224"/>
      <c r="AS46" s="224"/>
    </row>
    <row r="47" spans="1:45" s="138" customFormat="1" x14ac:dyDescent="0.3">
      <c r="C47" s="155"/>
      <c r="D47" s="155"/>
      <c r="E47" s="194">
        <f t="shared" ref="E47" si="48">D47+I47-1</f>
        <v>0</v>
      </c>
      <c r="F47" s="194">
        <f t="shared" ref="F47" si="49">ROUNDDOWN(E47/12, 0)</f>
        <v>0</v>
      </c>
      <c r="G47" s="194">
        <f t="shared" ref="G47" si="50">C47+F47</f>
        <v>0</v>
      </c>
      <c r="H47" s="194">
        <f t="shared" ref="H47" si="51">E47-F47*12</f>
        <v>0</v>
      </c>
      <c r="I47" s="225">
        <f t="shared" ref="I47" si="52">AO47/20</f>
        <v>1</v>
      </c>
      <c r="J47" s="17" t="s">
        <v>5611</v>
      </c>
      <c r="K47" s="155" t="s">
        <v>5870</v>
      </c>
      <c r="L47" s="195" t="str">
        <f t="shared" ref="L47" si="53">LOOKUP(G47,$A$20:$B$40)</f>
        <v>Please</v>
      </c>
      <c r="M47" s="155" t="str">
        <f t="shared" ref="M47" si="54">LOOKUP(H47,$A$6:$B$18)</f>
        <v>Jan</v>
      </c>
      <c r="N47" s="223"/>
      <c r="O47" s="130">
        <f>IFERROR(INDEX('May16'!$G:$G, MATCH(MEM_BF!$K47,'May16'!$A:$A, 0)), 0)</f>
        <v>20</v>
      </c>
      <c r="P47" s="13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130">
        <f>IFERROR(INDEX('May16'!$G:$G, MATCH(MEM_BF!$K47,'May16'!$A:$A, 0)), 0)</f>
        <v>20</v>
      </c>
      <c r="AL47" s="130"/>
      <c r="AM47" s="130"/>
      <c r="AN47" s="130"/>
      <c r="AO47" s="4">
        <f t="shared" si="8"/>
        <v>20</v>
      </c>
      <c r="AP47" s="223"/>
      <c r="AQ47" s="224"/>
      <c r="AS47" s="224"/>
    </row>
    <row r="48" spans="1:45" x14ac:dyDescent="0.3">
      <c r="C48" s="155">
        <v>15</v>
      </c>
      <c r="D48" s="155">
        <v>3</v>
      </c>
      <c r="E48" s="194">
        <f t="shared" si="2"/>
        <v>2</v>
      </c>
      <c r="F48" s="194">
        <f t="shared" si="3"/>
        <v>0</v>
      </c>
      <c r="G48" s="194">
        <f t="shared" si="4"/>
        <v>15</v>
      </c>
      <c r="H48" s="194">
        <f t="shared" si="40"/>
        <v>2</v>
      </c>
      <c r="I48" s="225">
        <f t="shared" si="6"/>
        <v>0</v>
      </c>
      <c r="J48" s="197" t="s">
        <v>673</v>
      </c>
      <c r="K48" s="155" t="s">
        <v>674</v>
      </c>
      <c r="L48" s="195">
        <f t="shared" ref="L48:L78" si="55">LOOKUP(G48,$A$20:$B$40)</f>
        <v>2015</v>
      </c>
      <c r="M48" s="155" t="str">
        <f t="shared" si="7"/>
        <v>Mar</v>
      </c>
      <c r="N48" s="138" t="str">
        <f>IFERROR(INDEX(Contacts!$O:$O, MATCH(MEM_BF!$K48, Contacts!$B:$B, 0)), 0)</f>
        <v>dinesh.desilva@gmail.com</v>
      </c>
      <c r="O48" s="130">
        <f>IFERROR(INDEX('May16'!$G:$G, MATCH(MEM_BF!$K48,'May16'!$A:$A, 0)), 0)</f>
        <v>0</v>
      </c>
      <c r="P48" s="130"/>
      <c r="Q48" s="205">
        <f>IFERROR(INDEX(July15!F:F, MATCH(MEM_BF!$K48, July15!$B:$B, 0)), 0)</f>
        <v>0</v>
      </c>
      <c r="R48" s="130">
        <f>IFERROR(INDEX(July15!G:G, MATCH(MEM_BF!$K48, July15!$B:$B, 0)), 0)</f>
        <v>0</v>
      </c>
      <c r="S48" s="130">
        <f>IFERROR(INDEX('Aug15'!F:F, MATCH(MEM_BF!$K48, 'Aug15'!$A:$A, 0)), 0)</f>
        <v>0</v>
      </c>
      <c r="T48" s="130">
        <f>IFERROR(INDEX('Aug15'!$G:$G, MATCH(MEM_BF!$K48, 'Aug15'!$A:$A, 0)), 0)</f>
        <v>0</v>
      </c>
      <c r="U48" s="130">
        <f>IFERROR(INDEX(Sept15!$F:$F, MATCH(MEM_BF!$K48, Sept15!$A:$A, 0)), 0)</f>
        <v>0</v>
      </c>
      <c r="V48" s="130">
        <f>IFERROR(INDEX(Sept15!$G:$G, MATCH(MEM_BF!$K48, Sept15!$A:$A, 0)), 0)</f>
        <v>0</v>
      </c>
      <c r="W48" s="130">
        <f>IFERROR(INDEX('Oct15'!$F:$F, MATCH(MEM_BF!$K48,'Oct15'!$A:$A, 0)), 0)</f>
        <v>0</v>
      </c>
      <c r="X48" s="130">
        <f>IFERROR(INDEX('Oct15'!$G:$G, MATCH(MEM_BF!$K48, 'Oct15'!$A:$A, 0)), 0)</f>
        <v>0</v>
      </c>
      <c r="Y48" s="130">
        <f>IFERROR(INDEX('Nov15'!$F:$F, MATCH(MEM_BF!$K48,'Nov15'!$A:$A, 0)), 0)</f>
        <v>0</v>
      </c>
      <c r="Z48" s="130">
        <f>IFERROR(INDEX('Nov15'!$G:$G, MATCH(MEM_BF!$K48, 'Nov15'!$A:$A, 0)), 0)</f>
        <v>0</v>
      </c>
      <c r="AA48" s="130">
        <f>IFERROR(INDEX('Dec15'!$F:$F, MATCH(MEM_BF!$K48,'Dec15'!$A:$A, 0)), 0)</f>
        <v>0</v>
      </c>
      <c r="AB48" s="130">
        <f>IFERROR(INDEX('Dec15'!$G:$G, MATCH(MEM_BF!$K48, 'Dec15'!$A:$A, 0)), 0)</f>
        <v>0</v>
      </c>
      <c r="AC48" s="130">
        <f>IFERROR(INDEX('Jan16'!$F:$F, MATCH(MEM_BF!$K48,'Jan16'!$A:$A, 0)), 0)</f>
        <v>0</v>
      </c>
      <c r="AD48" s="130">
        <f>IFERROR(INDEX('Jan16'!$G:$G, MATCH(MEM_BF!$K48, 'Jan16'!$A:$A, 0)), 0)</f>
        <v>0</v>
      </c>
      <c r="AE48" s="130">
        <f>IFERROR(INDEX('Feb16'!$F:$F, MATCH(MEM_BF!$K48,'Feb16'!$A:$A, 0)), 0)</f>
        <v>0</v>
      </c>
      <c r="AF48" s="130">
        <f>IFERROR(INDEX('Feb16'!$G:$G, MATCH(MEM_BF!$K48, 'Feb16'!$A:$A, 0)), 0)</f>
        <v>0</v>
      </c>
      <c r="AG48" s="130">
        <f>IFERROR(INDEX('Mar16'!$G:$G, MATCH(MEM_BF!$K48,'Mar16'!$A:$A, 0)), 0)</f>
        <v>0</v>
      </c>
      <c r="AH48" s="130">
        <f>IFERROR(INDEX('Mar16'!$H:$H, MATCH(MEM_BF!$K48, 'Mar16'!$A:$A, 0)), 0)</f>
        <v>0</v>
      </c>
      <c r="AI48" s="130">
        <f>IFERROR(INDEX('Apr16'!$G:$G, MATCH(MEM_BF!$K48,'Apr16'!$A:$A, 0)), 0)</f>
        <v>0</v>
      </c>
      <c r="AJ48" s="130">
        <f>IFERROR(INDEX('Apr16'!$H:$H, MATCH(MEM_BF!$K48, 'Apr16'!$A:$A, 0)), 0)</f>
        <v>0</v>
      </c>
      <c r="AK48" s="130">
        <f>IFERROR(INDEX('May16'!$G:$G, MATCH(MEM_BF!$K48,'May16'!$A:$A, 0)), 0)</f>
        <v>0</v>
      </c>
      <c r="AL48" s="130"/>
      <c r="AM48" s="130"/>
      <c r="AN48" s="130"/>
      <c r="AO48" s="4">
        <f t="shared" si="8"/>
        <v>0</v>
      </c>
      <c r="AP48" s="138" t="str">
        <f>IFERROR(INDEX(Contacts!$O:$O, MATCH(MEM_BF!$K48, Contacts!$B:$B, 0)), 0)</f>
        <v>dinesh.desilva@gmail.com</v>
      </c>
      <c r="AQ48" s="138">
        <f>IFERROR(INDEX(Contacts!$L:$L, MATCH(MEM_BF!$K48, Contacts!$B:$B, 0)), 0)</f>
        <v>93584301</v>
      </c>
      <c r="AR48" s="138" t="str">
        <f>IFERROR(INDEX(Contacts!$P:$P, MATCH(MEM_BF!$K48, Contacts!$B:$B, 0)), 0)</f>
        <v>manjariefernando@gmail.com</v>
      </c>
    </row>
    <row r="49" spans="3:44" x14ac:dyDescent="0.3">
      <c r="C49" s="155">
        <v>15</v>
      </c>
      <c r="D49" s="155">
        <v>8</v>
      </c>
      <c r="E49" s="194">
        <f t="shared" si="2"/>
        <v>23.5</v>
      </c>
      <c r="F49" s="194">
        <f t="shared" si="3"/>
        <v>1</v>
      </c>
      <c r="G49" s="194">
        <f t="shared" si="4"/>
        <v>16</v>
      </c>
      <c r="H49" s="194">
        <f t="shared" si="40"/>
        <v>11.5</v>
      </c>
      <c r="I49" s="225">
        <f t="shared" si="6"/>
        <v>16.5</v>
      </c>
      <c r="J49" s="197" t="s">
        <v>678</v>
      </c>
      <c r="K49" s="155" t="s">
        <v>59</v>
      </c>
      <c r="L49" s="195">
        <f t="shared" si="55"/>
        <v>2016</v>
      </c>
      <c r="M49" s="155" t="str">
        <f t="shared" si="7"/>
        <v>Dec</v>
      </c>
      <c r="N49" s="138" t="str">
        <f>IFERROR(INDEX(Contacts!$O:$O, MATCH(MEM_BF!$K49, Contacts!$B:$B, 0)), 0)</f>
        <v>piyal.sanjaya@gmail.com</v>
      </c>
      <c r="O49" s="130">
        <f>IFERROR(INDEX('May16'!$G:$G, MATCH(MEM_BF!$K49,'May16'!$A:$A, 0)), 0)</f>
        <v>30</v>
      </c>
      <c r="P49" s="130"/>
      <c r="Q49" s="205">
        <f>IFERROR(INDEX(July15!F:F, MATCH(MEM_BF!$K49, July15!$B:$B, 0)), 0)</f>
        <v>30</v>
      </c>
      <c r="R49" s="130">
        <f>IFERROR(INDEX(July15!G:G, MATCH(MEM_BF!$K49, July15!$B:$B, 0)), 0)</f>
        <v>0</v>
      </c>
      <c r="S49" s="130">
        <f>IFERROR(INDEX('Aug15'!F:F, MATCH(MEM_BF!$K49, 'Aug15'!$A:$A, 0)), 0)</f>
        <v>30</v>
      </c>
      <c r="T49" s="130">
        <f>IFERROR(INDEX('Aug15'!$G:$G, MATCH(MEM_BF!$K49, 'Aug15'!$A:$A, 0)), 0)</f>
        <v>0</v>
      </c>
      <c r="U49" s="130">
        <f>IFERROR(INDEX(Sept15!$F:$F, MATCH(MEM_BF!$K49, Sept15!$A:$A, 0)), 0)</f>
        <v>30</v>
      </c>
      <c r="V49" s="130">
        <f>IFERROR(INDEX(Sept15!$G:$G, MATCH(MEM_BF!$K49, Sept15!$A:$A, 0)), 0)</f>
        <v>0</v>
      </c>
      <c r="W49" s="130">
        <f>IFERROR(INDEX('Oct15'!$F:$F, MATCH(MEM_BF!$K49,'Oct15'!$A:$A, 0)), 0)</f>
        <v>30</v>
      </c>
      <c r="X49" s="130">
        <f>IFERROR(INDEX('Oct15'!$G:$G, MATCH(MEM_BF!$K49, 'Oct15'!$A:$A, 0)), 0)</f>
        <v>0</v>
      </c>
      <c r="Y49" s="130">
        <f>IFERROR(INDEX('Nov15'!$F:$F, MATCH(MEM_BF!$K49,'Nov15'!$A:$A, 0)), 0)</f>
        <v>30</v>
      </c>
      <c r="Z49" s="130">
        <f>IFERROR(INDEX('Nov15'!$G:$G, MATCH(MEM_BF!$K49, 'Nov15'!$A:$A, 0)), 0)</f>
        <v>0</v>
      </c>
      <c r="AA49" s="130">
        <f>IFERROR(INDEX('Dec15'!$F:$F, MATCH(MEM_BF!$K49,'Dec15'!$A:$A, 0)), 0)</f>
        <v>30</v>
      </c>
      <c r="AB49" s="130">
        <f>IFERROR(INDEX('Dec15'!$G:$G, MATCH(MEM_BF!$K49, 'Dec15'!$A:$A, 0)), 0)</f>
        <v>0</v>
      </c>
      <c r="AC49" s="130">
        <f>IFERROR(INDEX('Jan16'!$F:$F, MATCH(MEM_BF!$K49,'Jan16'!$A:$A, 0)), 0)</f>
        <v>30</v>
      </c>
      <c r="AD49" s="130">
        <f>IFERROR(INDEX('Jan16'!$G:$G, MATCH(MEM_BF!$K49, 'Jan16'!$A:$A, 0)), 0)</f>
        <v>0</v>
      </c>
      <c r="AE49" s="130">
        <f>IFERROR(INDEX('Feb16'!$F:$F, MATCH(MEM_BF!$K49,'Feb16'!$A:$A, 0)), 0)</f>
        <v>30</v>
      </c>
      <c r="AF49" s="130">
        <f>IFERROR(INDEX('Feb16'!$G:$G, MATCH(MEM_BF!$K49, 'Feb16'!$A:$A, 0)), 0)</f>
        <v>0</v>
      </c>
      <c r="AG49" s="130">
        <f>IFERROR(INDEX('Mar16'!$G:$G, MATCH(MEM_BF!$K49,'Mar16'!$A:$A, 0)), 0)</f>
        <v>30</v>
      </c>
      <c r="AH49" s="130">
        <f>IFERROR(INDEX('Mar16'!$H:$H, MATCH(MEM_BF!$K49, 'Mar16'!$A:$A, 0)), 0)</f>
        <v>0</v>
      </c>
      <c r="AI49" s="130">
        <f>IFERROR(INDEX('Apr16'!$G:$G, MATCH(MEM_BF!$K49,'Apr16'!$A:$A, 0)), 0)</f>
        <v>30</v>
      </c>
      <c r="AJ49" s="130">
        <f>IFERROR(INDEX('Apr16'!$H:$H, MATCH(MEM_BF!$K49, 'Apr16'!$A:$A, 0)), 0)</f>
        <v>0</v>
      </c>
      <c r="AK49" s="130">
        <f>IFERROR(INDEX('May16'!$G:$G, MATCH(MEM_BF!$K49,'May16'!$A:$A, 0)), 0)</f>
        <v>30</v>
      </c>
      <c r="AL49" s="130"/>
      <c r="AM49" s="130"/>
      <c r="AN49" s="130"/>
      <c r="AO49" s="4">
        <f t="shared" si="8"/>
        <v>330</v>
      </c>
      <c r="AP49" s="138" t="str">
        <f>IFERROR(INDEX(Contacts!$O:$O, MATCH(MEM_BF!$K49, Contacts!$B:$B, 0)), 0)</f>
        <v>piyal.sanjaya@gmail.com</v>
      </c>
      <c r="AQ49" s="138">
        <f>IFERROR(INDEX(Contacts!$L:$L, MATCH(MEM_BF!$K49, Contacts!$B:$B, 0)), 0)</f>
        <v>94555264</v>
      </c>
      <c r="AR49" s="138" t="str">
        <f>IFERROR(INDEX(Contacts!$P:$P, MATCH(MEM_BF!$K49, Contacts!$B:$B, 0)), 0)</f>
        <v>suranga05@gmail.com</v>
      </c>
    </row>
    <row r="50" spans="3:44" x14ac:dyDescent="0.3">
      <c r="C50" s="155"/>
      <c r="D50" s="155"/>
      <c r="E50" s="194">
        <f t="shared" si="2"/>
        <v>-1</v>
      </c>
      <c r="F50" s="194">
        <f t="shared" si="3"/>
        <v>0</v>
      </c>
      <c r="G50" s="194">
        <f t="shared" si="4"/>
        <v>0</v>
      </c>
      <c r="H50" s="194">
        <f t="shared" si="40"/>
        <v>-1</v>
      </c>
      <c r="I50" s="225">
        <f t="shared" si="6"/>
        <v>0</v>
      </c>
      <c r="J50" s="197" t="s">
        <v>703</v>
      </c>
      <c r="K50" s="155" t="s">
        <v>704</v>
      </c>
      <c r="L50" s="195" t="str">
        <f t="shared" si="55"/>
        <v>Please</v>
      </c>
      <c r="M50" s="155" t="str">
        <f t="shared" si="7"/>
        <v>Pay</v>
      </c>
      <c r="N50" s="138">
        <f>IFERROR(INDEX(Contacts!$O:$O, MATCH(MEM_BF!$K50, Contacts!$B:$B, 0)), 0)</f>
        <v>0</v>
      </c>
      <c r="O50" s="130">
        <f>IFERROR(INDEX('May16'!$G:$G, MATCH(MEM_BF!$K50,'May16'!$A:$A, 0)), 0)</f>
        <v>0</v>
      </c>
      <c r="P50" s="130"/>
      <c r="Q50" s="205">
        <f>IFERROR(INDEX(July15!F:F, MATCH(MEM_BF!$K50, July15!$B:$B, 0)), 0)</f>
        <v>0</v>
      </c>
      <c r="R50" s="130">
        <f>IFERROR(INDEX(July15!G:G, MATCH(MEM_BF!$K50, July15!$B:$B, 0)), 0)</f>
        <v>0</v>
      </c>
      <c r="S50" s="130">
        <f>IFERROR(INDEX('Aug15'!F:F, MATCH(MEM_BF!$K50, 'Aug15'!$A:$A, 0)), 0)</f>
        <v>0</v>
      </c>
      <c r="T50" s="130">
        <f>IFERROR(INDEX('Aug15'!$G:$G, MATCH(MEM_BF!$K50, 'Aug15'!$A:$A, 0)), 0)</f>
        <v>0</v>
      </c>
      <c r="U50" s="130">
        <f>IFERROR(INDEX(Sept15!$F:$F, MATCH(MEM_BF!$K50, Sept15!$A:$A, 0)), 0)</f>
        <v>0</v>
      </c>
      <c r="V50" s="130">
        <f>IFERROR(INDEX(Sept15!$G:$G, MATCH(MEM_BF!$K50, Sept15!$A:$A, 0)), 0)</f>
        <v>0</v>
      </c>
      <c r="W50" s="130">
        <f>IFERROR(INDEX('Oct15'!$F:$F, MATCH(MEM_BF!$K50,'Oct15'!$A:$A, 0)), 0)</f>
        <v>0</v>
      </c>
      <c r="X50" s="130">
        <f>IFERROR(INDEX('Oct15'!$G:$G, MATCH(MEM_BF!$K50, 'Oct15'!$A:$A, 0)), 0)</f>
        <v>0</v>
      </c>
      <c r="Y50" s="130">
        <f>IFERROR(INDEX('Nov15'!$F:$F, MATCH(MEM_BF!$K50,'Nov15'!$A:$A, 0)), 0)</f>
        <v>0</v>
      </c>
      <c r="Z50" s="130">
        <f>IFERROR(INDEX('Nov15'!$G:$G, MATCH(MEM_BF!$K50, 'Nov15'!$A:$A, 0)), 0)</f>
        <v>0</v>
      </c>
      <c r="AA50" s="130">
        <f>IFERROR(INDEX('Dec15'!$F:$F, MATCH(MEM_BF!$K50,'Dec15'!$A:$A, 0)), 0)</f>
        <v>0</v>
      </c>
      <c r="AB50" s="130">
        <f>IFERROR(INDEX('Dec15'!$G:$G, MATCH(MEM_BF!$K50, 'Dec15'!$A:$A, 0)), 0)</f>
        <v>0</v>
      </c>
      <c r="AC50" s="130">
        <f>IFERROR(INDEX('Jan16'!$F:$F, MATCH(MEM_BF!$K50,'Jan16'!$A:$A, 0)), 0)</f>
        <v>0</v>
      </c>
      <c r="AD50" s="130">
        <f>IFERROR(INDEX('Jan16'!$G:$G, MATCH(MEM_BF!$K50, 'Jan16'!$A:$A, 0)), 0)</f>
        <v>0</v>
      </c>
      <c r="AE50" s="130">
        <f>IFERROR(INDEX('Feb16'!$F:$F, MATCH(MEM_BF!$K50,'Feb16'!$A:$A, 0)), 0)</f>
        <v>0</v>
      </c>
      <c r="AF50" s="130">
        <f>IFERROR(INDEX('Feb16'!$G:$G, MATCH(MEM_BF!$K50, 'Feb16'!$A:$A, 0)), 0)</f>
        <v>0</v>
      </c>
      <c r="AG50" s="130">
        <f>IFERROR(INDEX('Mar16'!$G:$G, MATCH(MEM_BF!$K50,'Mar16'!$A:$A, 0)), 0)</f>
        <v>0</v>
      </c>
      <c r="AH50" s="130">
        <f>IFERROR(INDEX('Mar16'!$H:$H, MATCH(MEM_BF!$K50, 'Mar16'!$A:$A, 0)), 0)</f>
        <v>0</v>
      </c>
      <c r="AI50" s="130">
        <f>IFERROR(INDEX('Apr16'!$G:$G, MATCH(MEM_BF!$K50,'Apr16'!$A:$A, 0)), 0)</f>
        <v>0</v>
      </c>
      <c r="AJ50" s="130">
        <f>IFERROR(INDEX('Apr16'!$H:$H, MATCH(MEM_BF!$K50, 'Apr16'!$A:$A, 0)), 0)</f>
        <v>0</v>
      </c>
      <c r="AK50" s="130">
        <f>IFERROR(INDEX('May16'!$G:$G, MATCH(MEM_BF!$K50,'May16'!$A:$A, 0)), 0)</f>
        <v>0</v>
      </c>
      <c r="AL50" s="130"/>
      <c r="AM50" s="130"/>
      <c r="AN50" s="130"/>
      <c r="AO50" s="4">
        <f t="shared" si="8"/>
        <v>0</v>
      </c>
      <c r="AP50" s="138">
        <f>IFERROR(INDEX(Contacts!$O:$O, MATCH(MEM_BF!$K50, Contacts!$B:$B, 0)), 0)</f>
        <v>0</v>
      </c>
      <c r="AQ50" s="138">
        <f>IFERROR(INDEX(Contacts!$L:$L, MATCH(MEM_BF!$K50, Contacts!$B:$B, 0)), 0)</f>
        <v>9259.0365000000002</v>
      </c>
      <c r="AR50" s="138">
        <f>IFERROR(INDEX(Contacts!$P:$P, MATCH(MEM_BF!$K50, Contacts!$B:$B, 0)), 0)</f>
        <v>0</v>
      </c>
    </row>
    <row r="51" spans="3:44" x14ac:dyDescent="0.3">
      <c r="C51" s="185"/>
      <c r="D51" s="185"/>
      <c r="E51" s="194">
        <f t="shared" si="2"/>
        <v>-1</v>
      </c>
      <c r="F51" s="194">
        <f t="shared" si="3"/>
        <v>0</v>
      </c>
      <c r="G51" s="194">
        <f t="shared" si="4"/>
        <v>0</v>
      </c>
      <c r="H51" s="194">
        <f t="shared" si="40"/>
        <v>-1</v>
      </c>
      <c r="I51" s="225">
        <f t="shared" si="6"/>
        <v>0</v>
      </c>
      <c r="J51" s="197" t="s">
        <v>708</v>
      </c>
      <c r="K51" s="155" t="s">
        <v>709</v>
      </c>
      <c r="L51" s="195" t="str">
        <f t="shared" si="55"/>
        <v>Please</v>
      </c>
      <c r="M51" s="155" t="str">
        <f t="shared" si="7"/>
        <v>Pay</v>
      </c>
      <c r="N51" s="138" t="str">
        <f>IFERROR(INDEX(Contacts!$O:$O, MATCH(MEM_BF!$K51, Contacts!$B:$B, 0)), 0)</f>
        <v>ravi_des@virginbroadband.com.au</v>
      </c>
      <c r="O51" s="130">
        <f>IFERROR(INDEX('May16'!$G:$G, MATCH(MEM_BF!$K51,'May16'!$A:$A, 0)), 0)</f>
        <v>0</v>
      </c>
      <c r="P51" s="130"/>
      <c r="Q51" s="205">
        <f>IFERROR(INDEX(July15!F:F, MATCH(MEM_BF!$K51, July15!$B:$B, 0)), 0)</f>
        <v>0</v>
      </c>
      <c r="R51" s="130">
        <f>IFERROR(INDEX(July15!G:G, MATCH(MEM_BF!$K51, July15!$B:$B, 0)), 0)</f>
        <v>0</v>
      </c>
      <c r="S51" s="130">
        <f>IFERROR(INDEX('Aug15'!F:F, MATCH(MEM_BF!$K51, 'Aug15'!$A:$A, 0)), 0)</f>
        <v>0</v>
      </c>
      <c r="T51" s="130">
        <f>IFERROR(INDEX('Aug15'!$G:$G, MATCH(MEM_BF!$K51, 'Aug15'!$A:$A, 0)), 0)</f>
        <v>0</v>
      </c>
      <c r="U51" s="130">
        <f>IFERROR(INDEX(Sept15!$F:$F, MATCH(MEM_BF!$K51, Sept15!$A:$A, 0)), 0)</f>
        <v>0</v>
      </c>
      <c r="V51" s="130">
        <f>IFERROR(INDEX(Sept15!$G:$G, MATCH(MEM_BF!$K51, Sept15!$A:$A, 0)), 0)</f>
        <v>0</v>
      </c>
      <c r="W51" s="130">
        <f>IFERROR(INDEX('Oct15'!$F:$F, MATCH(MEM_BF!$K51,'Oct15'!$A:$A, 0)), 0)</f>
        <v>0</v>
      </c>
      <c r="X51" s="130">
        <f>IFERROR(INDEX('Oct15'!$G:$G, MATCH(MEM_BF!$K51, 'Oct15'!$A:$A, 0)), 0)</f>
        <v>0</v>
      </c>
      <c r="Y51" s="130">
        <f>IFERROR(INDEX('Nov15'!$F:$F, MATCH(MEM_BF!$K51,'Nov15'!$A:$A, 0)), 0)</f>
        <v>0</v>
      </c>
      <c r="Z51" s="130">
        <f>IFERROR(INDEX('Nov15'!$G:$G, MATCH(MEM_BF!$K51, 'Nov15'!$A:$A, 0)), 0)</f>
        <v>0</v>
      </c>
      <c r="AA51" s="130">
        <f>IFERROR(INDEX('Dec15'!$F:$F, MATCH(MEM_BF!$K51,'Dec15'!$A:$A, 0)), 0)</f>
        <v>0</v>
      </c>
      <c r="AB51" s="130">
        <f>IFERROR(INDEX('Dec15'!$G:$G, MATCH(MEM_BF!$K51, 'Dec15'!$A:$A, 0)), 0)</f>
        <v>0</v>
      </c>
      <c r="AC51" s="130">
        <f>IFERROR(INDEX('Jan16'!$F:$F, MATCH(MEM_BF!$K51,'Jan16'!$A:$A, 0)), 0)</f>
        <v>0</v>
      </c>
      <c r="AD51" s="130">
        <f>IFERROR(INDEX('Jan16'!$G:$G, MATCH(MEM_BF!$K51, 'Jan16'!$A:$A, 0)), 0)</f>
        <v>0</v>
      </c>
      <c r="AE51" s="130">
        <f>IFERROR(INDEX('Feb16'!$F:$F, MATCH(MEM_BF!$K51,'Feb16'!$A:$A, 0)), 0)</f>
        <v>0</v>
      </c>
      <c r="AF51" s="130">
        <f>IFERROR(INDEX('Feb16'!$G:$G, MATCH(MEM_BF!$K51, 'Feb16'!$A:$A, 0)), 0)</f>
        <v>0</v>
      </c>
      <c r="AG51" s="130">
        <f>IFERROR(INDEX('Mar16'!$G:$G, MATCH(MEM_BF!$K51,'Mar16'!$A:$A, 0)), 0)</f>
        <v>0</v>
      </c>
      <c r="AH51" s="130">
        <f>IFERROR(INDEX('Mar16'!$H:$H, MATCH(MEM_BF!$K51, 'Mar16'!$A:$A, 0)), 0)</f>
        <v>0</v>
      </c>
      <c r="AI51" s="130">
        <f>IFERROR(INDEX('Apr16'!$G:$G, MATCH(MEM_BF!$K51,'Apr16'!$A:$A, 0)), 0)</f>
        <v>0</v>
      </c>
      <c r="AJ51" s="130">
        <f>IFERROR(INDEX('Apr16'!$H:$H, MATCH(MEM_BF!$K51, 'Apr16'!$A:$A, 0)), 0)</f>
        <v>0</v>
      </c>
      <c r="AK51" s="130">
        <f>IFERROR(INDEX('May16'!$G:$G, MATCH(MEM_BF!$K51,'May16'!$A:$A, 0)), 0)</f>
        <v>0</v>
      </c>
      <c r="AL51" s="130"/>
      <c r="AM51" s="130"/>
      <c r="AN51" s="130"/>
      <c r="AO51" s="4">
        <f t="shared" si="8"/>
        <v>0</v>
      </c>
      <c r="AP51" s="138" t="str">
        <f>IFERROR(INDEX(Contacts!$O:$O, MATCH(MEM_BF!$K51, Contacts!$B:$B, 0)), 0)</f>
        <v>ravi_des@virginbroadband.com.au</v>
      </c>
      <c r="AQ51" s="138" t="str">
        <f>IFERROR(INDEX(Contacts!$L:$L, MATCH(MEM_BF!$K51, Contacts!$B:$B, 0)), 0)</f>
        <v>61929069</v>
      </c>
      <c r="AR51" s="138">
        <f>IFERROR(INDEX(Contacts!$P:$P, MATCH(MEM_BF!$K51, Contacts!$B:$B, 0)), 0)</f>
        <v>0</v>
      </c>
    </row>
    <row r="52" spans="3:44" x14ac:dyDescent="0.3">
      <c r="C52" s="185">
        <v>16</v>
      </c>
      <c r="D52" s="185">
        <v>2</v>
      </c>
      <c r="E52" s="194">
        <f t="shared" ref="E52" si="56">D52+I52-1</f>
        <v>7</v>
      </c>
      <c r="F52" s="194">
        <f t="shared" ref="F52" si="57">ROUNDDOWN(E52/12, 0)</f>
        <v>0</v>
      </c>
      <c r="G52" s="194">
        <f t="shared" ref="G52" si="58">C52+F52</f>
        <v>16</v>
      </c>
      <c r="H52" s="194">
        <f t="shared" ref="H52" si="59">E52-F52*12</f>
        <v>7</v>
      </c>
      <c r="I52" s="225">
        <f t="shared" ref="I52" si="60">AO52/20</f>
        <v>6</v>
      </c>
      <c r="J52" s="197" t="s">
        <v>710</v>
      </c>
      <c r="K52" s="155" t="s">
        <v>711</v>
      </c>
      <c r="L52" s="195">
        <f t="shared" si="55"/>
        <v>2016</v>
      </c>
      <c r="M52" s="155" t="str">
        <f t="shared" si="7"/>
        <v>Aug</v>
      </c>
      <c r="N52" s="138">
        <f>IFERROR(INDEX(Contacts!$O:$O, MATCH(MEM_BF!$K52, Contacts!$B:$B, 0)), 0)</f>
        <v>0</v>
      </c>
      <c r="O52" s="130">
        <f>IFERROR(INDEX('May16'!$G:$G, MATCH(MEM_BF!$K52,'May16'!$A:$A, 0)), 0)</f>
        <v>0</v>
      </c>
      <c r="P52" s="130"/>
      <c r="Q52" s="205">
        <f>IFERROR(INDEX(July15!F:F, MATCH(MEM_BF!$K52, July15!$B:$B, 0)), 0)</f>
        <v>0</v>
      </c>
      <c r="R52" s="130">
        <f>IFERROR(INDEX(July15!G:G, MATCH(MEM_BF!$K52, July15!$B:$B, 0)), 0)</f>
        <v>0</v>
      </c>
      <c r="S52" s="130">
        <f>IFERROR(INDEX('Aug15'!F:F, MATCH(MEM_BF!$K52, 'Aug15'!$A:$A, 0)), 0)</f>
        <v>0</v>
      </c>
      <c r="T52" s="130">
        <f>IFERROR(INDEX('Aug15'!$G:$G, MATCH(MEM_BF!$K52, 'Aug15'!$A:$A, 0)), 0)</f>
        <v>0</v>
      </c>
      <c r="U52" s="130">
        <f>IFERROR(INDEX(Sept15!$F:$F, MATCH(MEM_BF!$K52, Sept15!$A:$A, 0)), 0)</f>
        <v>0</v>
      </c>
      <c r="V52" s="130">
        <f>IFERROR(INDEX(Sept15!$G:$G, MATCH(MEM_BF!$K52, Sept15!$A:$A, 0)), 0)</f>
        <v>0</v>
      </c>
      <c r="W52" s="130">
        <f>IFERROR(INDEX('Oct15'!$F:$F, MATCH(MEM_BF!$K52,'Oct15'!$A:$A, 0)), 0)</f>
        <v>0</v>
      </c>
      <c r="X52" s="130">
        <f>IFERROR(INDEX('Oct15'!$G:$G, MATCH(MEM_BF!$K52, 'Oct15'!$A:$A, 0)), 0)</f>
        <v>0</v>
      </c>
      <c r="Y52" s="130">
        <f>IFERROR(INDEX('Nov15'!$F:$F, MATCH(MEM_BF!$K52,'Nov15'!$A:$A, 0)), 0)</f>
        <v>0</v>
      </c>
      <c r="Z52" s="130">
        <f>IFERROR(INDEX('Nov15'!$G:$G, MATCH(MEM_BF!$K52, 'Nov15'!$A:$A, 0)), 0)</f>
        <v>0</v>
      </c>
      <c r="AA52" s="130">
        <f>IFERROR(INDEX('Dec15'!$F:$F, MATCH(MEM_BF!$K52,'Dec15'!$A:$A, 0)), 0)</f>
        <v>0</v>
      </c>
      <c r="AB52" s="130">
        <f>IFERROR(INDEX('Dec15'!$G:$G, MATCH(MEM_BF!$K52, 'Dec15'!$A:$A, 0)), 0)</f>
        <v>0</v>
      </c>
      <c r="AC52" s="130">
        <f>IFERROR(INDEX('Jan16'!$F:$F, MATCH(MEM_BF!$K52,'Jan16'!$A:$A, 0)), 0)</f>
        <v>0</v>
      </c>
      <c r="AD52" s="130">
        <f>IFERROR(INDEX('Jan16'!$G:$G, MATCH(MEM_BF!$K52, 'Jan16'!$A:$A, 0)), 0)</f>
        <v>0</v>
      </c>
      <c r="AE52" s="130">
        <f>IFERROR(INDEX('Feb16'!$F:$F, MATCH(MEM_BF!$K52,'Feb16'!$A:$A, 0)), 0)</f>
        <v>0</v>
      </c>
      <c r="AF52" s="130">
        <f>IFERROR(INDEX('Feb16'!$G:$G, MATCH(MEM_BF!$K52, 'Feb16'!$A:$A, 0)), 0)</f>
        <v>0</v>
      </c>
      <c r="AG52" s="130">
        <f>IFERROR(INDEX('Mar16'!$G:$G, MATCH(MEM_BF!$K52,'Mar16'!$A:$A, 0)), 0)</f>
        <v>120</v>
      </c>
      <c r="AH52" s="130">
        <f>IFERROR(INDEX('Mar16'!$H:$H, MATCH(MEM_BF!$K52, 'Mar16'!$A:$A, 0)), 0)</f>
        <v>0</v>
      </c>
      <c r="AI52" s="130">
        <f>IFERROR(INDEX('Apr16'!$G:$G, MATCH(MEM_BF!$K52,'Apr16'!$A:$A, 0)), 0)</f>
        <v>0</v>
      </c>
      <c r="AJ52" s="130">
        <f>IFERROR(INDEX('Apr16'!$H:$H, MATCH(MEM_BF!$K52, 'Apr16'!$A:$A, 0)), 0)</f>
        <v>0</v>
      </c>
      <c r="AK52" s="130">
        <f>IFERROR(INDEX('May16'!$G:$G, MATCH(MEM_BF!$K52,'May16'!$A:$A, 0)), 0)</f>
        <v>0</v>
      </c>
      <c r="AL52" s="130"/>
      <c r="AM52" s="130"/>
      <c r="AN52" s="130"/>
      <c r="AO52" s="4">
        <f t="shared" si="8"/>
        <v>120</v>
      </c>
      <c r="AP52" s="138">
        <f>IFERROR(INDEX(Contacts!$O:$O, MATCH(MEM_BF!$K52, Contacts!$B:$B, 0)), 0)</f>
        <v>0</v>
      </c>
      <c r="AQ52" s="138">
        <f>IFERROR(INDEX(Contacts!$L:$L, MATCH(MEM_BF!$K52, Contacts!$B:$B, 0)), 0)</f>
        <v>94553969</v>
      </c>
      <c r="AR52" s="138">
        <f>IFERROR(INDEX(Contacts!$P:$P, MATCH(MEM_BF!$K52, Contacts!$B:$B, 0)), 0)</f>
        <v>0</v>
      </c>
    </row>
    <row r="53" spans="3:44" x14ac:dyDescent="0.3">
      <c r="C53" s="155">
        <v>15</v>
      </c>
      <c r="D53" s="155">
        <v>12</v>
      </c>
      <c r="E53" s="194">
        <f t="shared" si="2"/>
        <v>23</v>
      </c>
      <c r="F53" s="194">
        <f t="shared" si="3"/>
        <v>1</v>
      </c>
      <c r="G53" s="194">
        <f t="shared" si="4"/>
        <v>16</v>
      </c>
      <c r="H53" s="194">
        <f t="shared" si="40"/>
        <v>11</v>
      </c>
      <c r="I53" s="225">
        <f t="shared" si="6"/>
        <v>12</v>
      </c>
      <c r="J53" s="197" t="s">
        <v>712</v>
      </c>
      <c r="K53" s="155" t="s">
        <v>713</v>
      </c>
      <c r="L53" s="195">
        <f t="shared" si="55"/>
        <v>2016</v>
      </c>
      <c r="M53" s="155" t="str">
        <f t="shared" si="7"/>
        <v>Dec</v>
      </c>
      <c r="N53" s="138" t="str">
        <f>IFERROR(INDEX(Contacts!$O:$O, MATCH(MEM_BF!$K53, Contacts!$B:$B, 0)), 0)</f>
        <v>gehan@iinet.net.au</v>
      </c>
      <c r="O53" s="130">
        <f>IFERROR(INDEX('May16'!$G:$G, MATCH(MEM_BF!$K53,'May16'!$A:$A, 0)), 0)</f>
        <v>240</v>
      </c>
      <c r="P53" s="130"/>
      <c r="Q53" s="205">
        <f>IFERROR(INDEX(July15!F:F, MATCH(MEM_BF!$K53, July15!$B:$B, 0)), 0)</f>
        <v>0</v>
      </c>
      <c r="R53" s="130">
        <f>IFERROR(INDEX(July15!G:G, MATCH(MEM_BF!$K53, July15!$B:$B, 0)), 0)</f>
        <v>0</v>
      </c>
      <c r="S53" s="130">
        <f>IFERROR(INDEX('Aug15'!F:F, MATCH(MEM_BF!$K53, 'Aug15'!$A:$A, 0)), 0)</f>
        <v>0</v>
      </c>
      <c r="T53" s="130">
        <f>IFERROR(INDEX('Aug15'!$G:$G, MATCH(MEM_BF!$K53, 'Aug15'!$A:$A, 0)), 0)</f>
        <v>0</v>
      </c>
      <c r="U53" s="130">
        <f>IFERROR(INDEX(Sept15!$F:$F, MATCH(MEM_BF!$K53, Sept15!$A:$A, 0)), 0)</f>
        <v>0</v>
      </c>
      <c r="V53" s="130">
        <f>IFERROR(INDEX(Sept15!$G:$G, MATCH(MEM_BF!$K53, Sept15!$A:$A, 0)), 0)</f>
        <v>0</v>
      </c>
      <c r="W53" s="130">
        <f>IFERROR(INDEX('Oct15'!$F:$F, MATCH(MEM_BF!$K53,'Oct15'!$A:$A, 0)), 0)</f>
        <v>0</v>
      </c>
      <c r="X53" s="130">
        <f>IFERROR(INDEX('Oct15'!$G:$G, MATCH(MEM_BF!$K53, 'Oct15'!$A:$A, 0)), 0)</f>
        <v>0</v>
      </c>
      <c r="Y53" s="130">
        <f>IFERROR(INDEX('Nov15'!$F:$F, MATCH(MEM_BF!$K53,'Nov15'!$A:$A, 0)), 0)</f>
        <v>0</v>
      </c>
      <c r="Z53" s="130">
        <f>IFERROR(INDEX('Nov15'!$G:$G, MATCH(MEM_BF!$K53, 'Nov15'!$A:$A, 0)), 0)</f>
        <v>0</v>
      </c>
      <c r="AA53" s="130">
        <f>IFERROR(INDEX('Dec15'!$F:$F, MATCH(MEM_BF!$K53,'Dec15'!$A:$A, 0)), 0)</f>
        <v>0</v>
      </c>
      <c r="AB53" s="130">
        <f>IFERROR(INDEX('Dec15'!$G:$G, MATCH(MEM_BF!$K53, 'Dec15'!$A:$A, 0)), 0)</f>
        <v>0</v>
      </c>
      <c r="AC53" s="130">
        <f>IFERROR(INDEX('Jan16'!$F:$F, MATCH(MEM_BF!$K53,'Jan16'!$A:$A, 0)), 0)</f>
        <v>0</v>
      </c>
      <c r="AD53" s="130">
        <f>IFERROR(INDEX('Jan16'!$G:$G, MATCH(MEM_BF!$K53, 'Jan16'!$A:$A, 0)), 0)</f>
        <v>0</v>
      </c>
      <c r="AE53" s="130">
        <f>IFERROR(INDEX('Feb16'!$F:$F, MATCH(MEM_BF!$K53,'Feb16'!$A:$A, 0)), 0)</f>
        <v>0</v>
      </c>
      <c r="AF53" s="130">
        <f>IFERROR(INDEX('Feb16'!$G:$G, MATCH(MEM_BF!$K53, 'Feb16'!$A:$A, 0)), 0)</f>
        <v>0</v>
      </c>
      <c r="AG53" s="130">
        <f>IFERROR(INDEX('Mar16'!$G:$G, MATCH(MEM_BF!$K53,'Mar16'!$A:$A, 0)), 0)</f>
        <v>0</v>
      </c>
      <c r="AH53" s="130">
        <f>IFERROR(INDEX('Mar16'!$H:$H, MATCH(MEM_BF!$K53, 'Mar16'!$A:$A, 0)), 0)</f>
        <v>0</v>
      </c>
      <c r="AI53" s="130">
        <f>IFERROR(INDEX('Apr16'!$G:$G, MATCH(MEM_BF!$K53,'Apr16'!$A:$A, 0)), 0)</f>
        <v>0</v>
      </c>
      <c r="AJ53" s="130">
        <f>IFERROR(INDEX('Apr16'!$H:$H, MATCH(MEM_BF!$K53, 'Apr16'!$A:$A, 0)), 0)</f>
        <v>0</v>
      </c>
      <c r="AK53" s="130">
        <f>IFERROR(INDEX('May16'!$G:$G, MATCH(MEM_BF!$K53,'May16'!$A:$A, 0)), 0)</f>
        <v>240</v>
      </c>
      <c r="AL53" s="130"/>
      <c r="AM53" s="130"/>
      <c r="AN53" s="130"/>
      <c r="AO53" s="4">
        <f t="shared" si="8"/>
        <v>240</v>
      </c>
      <c r="AP53" s="138" t="str">
        <f>IFERROR(INDEX(Contacts!$O:$O, MATCH(MEM_BF!$K53, Contacts!$B:$B, 0)), 0)</f>
        <v>gehan@iinet.net.au</v>
      </c>
      <c r="AQ53" s="138">
        <f>IFERROR(INDEX(Contacts!$L:$L, MATCH(MEM_BF!$K53, Contacts!$B:$B, 0)), 0)</f>
        <v>94553969</v>
      </c>
      <c r="AR53" s="138" t="str">
        <f>IFERROR(INDEX(Contacts!$P:$P, MATCH(MEM_BF!$K53, Contacts!$B:$B, 0)), 0)</f>
        <v>maheshathenabadu@yahoo.co.uk</v>
      </c>
    </row>
    <row r="54" spans="3:44" x14ac:dyDescent="0.3">
      <c r="C54" s="155">
        <v>15</v>
      </c>
      <c r="D54" s="155">
        <v>12</v>
      </c>
      <c r="E54" s="194">
        <f t="shared" si="2"/>
        <v>11</v>
      </c>
      <c r="F54" s="194">
        <f t="shared" si="3"/>
        <v>0</v>
      </c>
      <c r="G54" s="194">
        <f t="shared" si="4"/>
        <v>15</v>
      </c>
      <c r="H54" s="194">
        <f t="shared" si="40"/>
        <v>11</v>
      </c>
      <c r="I54" s="225">
        <f t="shared" si="6"/>
        <v>0</v>
      </c>
      <c r="J54" s="197" t="s">
        <v>718</v>
      </c>
      <c r="K54" s="155" t="s">
        <v>719</v>
      </c>
      <c r="L54" s="195">
        <f t="shared" si="55"/>
        <v>2015</v>
      </c>
      <c r="M54" s="155" t="str">
        <f t="shared" si="7"/>
        <v>Dec</v>
      </c>
      <c r="N54" s="138" t="str">
        <f>IFERROR(INDEX(Contacts!$O:$O, MATCH(MEM_BF!$K54, Contacts!$B:$B, 0)), 0)</f>
        <v>kithdesilva@hotmail.com</v>
      </c>
      <c r="O54" s="130">
        <f>IFERROR(INDEX('May16'!$G:$G, MATCH(MEM_BF!$K54,'May16'!$A:$A, 0)), 0)</f>
        <v>0</v>
      </c>
      <c r="P54" s="130"/>
      <c r="Q54" s="205">
        <f>IFERROR(INDEX(July15!F:F, MATCH(MEM_BF!$K54, July15!$B:$B, 0)), 0)</f>
        <v>0</v>
      </c>
      <c r="R54" s="130">
        <f>IFERROR(INDEX(July15!G:G, MATCH(MEM_BF!$K54, July15!$B:$B, 0)), 0)</f>
        <v>0</v>
      </c>
      <c r="S54" s="130">
        <f>IFERROR(INDEX('Aug15'!F:F, MATCH(MEM_BF!$K54, 'Aug15'!$A:$A, 0)), 0)</f>
        <v>0</v>
      </c>
      <c r="T54" s="130">
        <f>IFERROR(INDEX('Aug15'!$G:$G, MATCH(MEM_BF!$K54, 'Aug15'!$A:$A, 0)), 0)</f>
        <v>0</v>
      </c>
      <c r="U54" s="130">
        <f>IFERROR(INDEX(Sept15!$F:$F, MATCH(MEM_BF!$K54, Sept15!$A:$A, 0)), 0)</f>
        <v>0</v>
      </c>
      <c r="V54" s="130">
        <f>IFERROR(INDEX(Sept15!$G:$G, MATCH(MEM_BF!$K54, Sept15!$A:$A, 0)), 0)</f>
        <v>0</v>
      </c>
      <c r="W54" s="130">
        <f>IFERROR(INDEX('Oct15'!$F:$F, MATCH(MEM_BF!$K54,'Oct15'!$A:$A, 0)), 0)</f>
        <v>0</v>
      </c>
      <c r="X54" s="130">
        <f>IFERROR(INDEX('Oct15'!$G:$G, MATCH(MEM_BF!$K54, 'Oct15'!$A:$A, 0)), 0)</f>
        <v>0</v>
      </c>
      <c r="Y54" s="130">
        <f>IFERROR(INDEX('Nov15'!$F:$F, MATCH(MEM_BF!$K54,'Nov15'!$A:$A, 0)), 0)</f>
        <v>0</v>
      </c>
      <c r="Z54" s="130">
        <f>IFERROR(INDEX('Nov15'!$G:$G, MATCH(MEM_BF!$K54, 'Nov15'!$A:$A, 0)), 0)</f>
        <v>0</v>
      </c>
      <c r="AA54" s="130">
        <f>IFERROR(INDEX('Dec15'!$F:$F, MATCH(MEM_BF!$K54,'Dec15'!$A:$A, 0)), 0)</f>
        <v>0</v>
      </c>
      <c r="AB54" s="130">
        <f>IFERROR(INDEX('Dec15'!$G:$G, MATCH(MEM_BF!$K54, 'Dec15'!$A:$A, 0)), 0)</f>
        <v>0</v>
      </c>
      <c r="AC54" s="130">
        <f>IFERROR(INDEX('Jan16'!$F:$F, MATCH(MEM_BF!$K54,'Jan16'!$A:$A, 0)), 0)</f>
        <v>0</v>
      </c>
      <c r="AD54" s="130">
        <f>IFERROR(INDEX('Jan16'!$G:$G, MATCH(MEM_BF!$K54, 'Jan16'!$A:$A, 0)), 0)</f>
        <v>0</v>
      </c>
      <c r="AE54" s="130">
        <f>IFERROR(INDEX('Feb16'!$F:$F, MATCH(MEM_BF!$K54,'Feb16'!$A:$A, 0)), 0)</f>
        <v>0</v>
      </c>
      <c r="AF54" s="130">
        <f>IFERROR(INDEX('Feb16'!$G:$G, MATCH(MEM_BF!$K54, 'Feb16'!$A:$A, 0)), 0)</f>
        <v>0</v>
      </c>
      <c r="AG54" s="130">
        <f>IFERROR(INDEX('Mar16'!$G:$G, MATCH(MEM_BF!$K54,'Mar16'!$A:$A, 0)), 0)</f>
        <v>0</v>
      </c>
      <c r="AH54" s="130">
        <f>IFERROR(INDEX('Mar16'!$H:$H, MATCH(MEM_BF!$K54, 'Mar16'!$A:$A, 0)), 0)</f>
        <v>0</v>
      </c>
      <c r="AI54" s="130">
        <f>IFERROR(INDEX('Apr16'!$G:$G, MATCH(MEM_BF!$K54,'Apr16'!$A:$A, 0)), 0)</f>
        <v>0</v>
      </c>
      <c r="AJ54" s="130">
        <f>IFERROR(INDEX('Apr16'!$H:$H, MATCH(MEM_BF!$K54, 'Apr16'!$A:$A, 0)), 0)</f>
        <v>0</v>
      </c>
      <c r="AK54" s="130">
        <f>IFERROR(INDEX('May16'!$G:$G, MATCH(MEM_BF!$K54,'May16'!$A:$A, 0)), 0)</f>
        <v>0</v>
      </c>
      <c r="AL54" s="130"/>
      <c r="AM54" s="130"/>
      <c r="AN54" s="130"/>
      <c r="AO54" s="4">
        <f t="shared" si="8"/>
        <v>0</v>
      </c>
      <c r="AP54" s="138" t="str">
        <f>IFERROR(INDEX(Contacts!$O:$O, MATCH(MEM_BF!$K54, Contacts!$B:$B, 0)), 0)</f>
        <v>kithdesilva@hotmail.com</v>
      </c>
      <c r="AQ54" s="138">
        <f>IFERROR(INDEX(Contacts!$L:$L, MATCH(MEM_BF!$K54, Contacts!$B:$B, 0)), 0)</f>
        <v>93353009</v>
      </c>
      <c r="AR54" s="138">
        <f>IFERROR(INDEX(Contacts!$P:$P, MATCH(MEM_BF!$K54, Contacts!$B:$B, 0)), 0)</f>
        <v>0</v>
      </c>
    </row>
    <row r="55" spans="3:44" x14ac:dyDescent="0.3">
      <c r="C55" s="155">
        <v>15</v>
      </c>
      <c r="D55" s="155">
        <v>6</v>
      </c>
      <c r="E55" s="194">
        <f t="shared" si="2"/>
        <v>5</v>
      </c>
      <c r="F55" s="194">
        <f t="shared" si="3"/>
        <v>0</v>
      </c>
      <c r="G55" s="194">
        <f t="shared" si="4"/>
        <v>15</v>
      </c>
      <c r="H55" s="194">
        <f t="shared" si="40"/>
        <v>5</v>
      </c>
      <c r="I55" s="225">
        <f t="shared" si="6"/>
        <v>0</v>
      </c>
      <c r="J55" s="197" t="s">
        <v>724</v>
      </c>
      <c r="K55" s="155" t="s">
        <v>725</v>
      </c>
      <c r="L55" s="195">
        <f t="shared" si="55"/>
        <v>2015</v>
      </c>
      <c r="M55" s="155" t="str">
        <f t="shared" si="7"/>
        <v>Jun</v>
      </c>
      <c r="N55" s="138" t="str">
        <f>IFERROR(INDEX(Contacts!$O:$O, MATCH(MEM_BF!$K55, Contacts!$B:$B, 0)), 0)</f>
        <v>Sudath.DeSilva@landgate.wa.gov.au</v>
      </c>
      <c r="O55" s="130">
        <f>IFERROR(INDEX('May16'!$G:$G, MATCH(MEM_BF!$K55,'May16'!$A:$A, 0)), 0)</f>
        <v>0</v>
      </c>
      <c r="P55" s="130"/>
      <c r="Q55" s="205">
        <f>IFERROR(INDEX(July15!F:F, MATCH(MEM_BF!$K55, July15!$B:$B, 0)), 0)</f>
        <v>0</v>
      </c>
      <c r="R55" s="130">
        <f>IFERROR(INDEX(July15!G:G, MATCH(MEM_BF!$K55, July15!$B:$B, 0)), 0)</f>
        <v>0</v>
      </c>
      <c r="S55" s="130">
        <f>IFERROR(INDEX('Aug15'!F:F, MATCH(MEM_BF!$K55, 'Aug15'!$A:$A, 0)), 0)</f>
        <v>0</v>
      </c>
      <c r="T55" s="130">
        <f>IFERROR(INDEX('Aug15'!$G:$G, MATCH(MEM_BF!$K55, 'Aug15'!$A:$A, 0)), 0)</f>
        <v>0</v>
      </c>
      <c r="U55" s="130">
        <f>IFERROR(INDEX(Sept15!$F:$F, MATCH(MEM_BF!$K55, Sept15!$A:$A, 0)), 0)</f>
        <v>0</v>
      </c>
      <c r="V55" s="130">
        <f>IFERROR(INDEX(Sept15!$G:$G, MATCH(MEM_BF!$K55, Sept15!$A:$A, 0)), 0)</f>
        <v>0</v>
      </c>
      <c r="W55" s="130">
        <f>IFERROR(INDEX('Oct15'!$F:$F, MATCH(MEM_BF!$K55,'Oct15'!$A:$A, 0)), 0)</f>
        <v>0</v>
      </c>
      <c r="X55" s="130">
        <f>IFERROR(INDEX('Oct15'!$G:$G, MATCH(MEM_BF!$K55, 'Oct15'!$A:$A, 0)), 0)</f>
        <v>0</v>
      </c>
      <c r="Y55" s="130">
        <f>IFERROR(INDEX('Nov15'!$F:$F, MATCH(MEM_BF!$K55,'Nov15'!$A:$A, 0)), 0)</f>
        <v>0</v>
      </c>
      <c r="Z55" s="130">
        <f>IFERROR(INDEX('Nov15'!$G:$G, MATCH(MEM_BF!$K55, 'Nov15'!$A:$A, 0)), 0)</f>
        <v>0</v>
      </c>
      <c r="AA55" s="130">
        <f>IFERROR(INDEX('Dec15'!$F:$F, MATCH(MEM_BF!$K55,'Dec15'!$A:$A, 0)), 0)</f>
        <v>0</v>
      </c>
      <c r="AB55" s="130">
        <f>IFERROR(INDEX('Dec15'!$G:$G, MATCH(MEM_BF!$K55, 'Dec15'!$A:$A, 0)), 0)</f>
        <v>0</v>
      </c>
      <c r="AC55" s="130">
        <f>IFERROR(INDEX('Jan16'!$F:$F, MATCH(MEM_BF!$K55,'Jan16'!$A:$A, 0)), 0)</f>
        <v>0</v>
      </c>
      <c r="AD55" s="130">
        <f>IFERROR(INDEX('Jan16'!$G:$G, MATCH(MEM_BF!$K55, 'Jan16'!$A:$A, 0)), 0)</f>
        <v>0</v>
      </c>
      <c r="AE55" s="130">
        <f>IFERROR(INDEX('Feb16'!$F:$F, MATCH(MEM_BF!$K55,'Feb16'!$A:$A, 0)), 0)</f>
        <v>0</v>
      </c>
      <c r="AF55" s="130">
        <f>IFERROR(INDEX('Feb16'!$G:$G, MATCH(MEM_BF!$K55, 'Feb16'!$A:$A, 0)), 0)</f>
        <v>0</v>
      </c>
      <c r="AG55" s="130">
        <f>IFERROR(INDEX('Mar16'!$G:$G, MATCH(MEM_BF!$K55,'Mar16'!$A:$A, 0)), 0)</f>
        <v>0</v>
      </c>
      <c r="AH55" s="130">
        <f>IFERROR(INDEX('Mar16'!$H:$H, MATCH(MEM_BF!$K55, 'Mar16'!$A:$A, 0)), 0)</f>
        <v>0</v>
      </c>
      <c r="AI55" s="130">
        <f>IFERROR(INDEX('Apr16'!$G:$G, MATCH(MEM_BF!$K55,'Apr16'!$A:$A, 0)), 0)</f>
        <v>0</v>
      </c>
      <c r="AJ55" s="130">
        <f>IFERROR(INDEX('Apr16'!$H:$H, MATCH(MEM_BF!$K55, 'Apr16'!$A:$A, 0)), 0)</f>
        <v>0</v>
      </c>
      <c r="AK55" s="130">
        <f>IFERROR(INDEX('May16'!$G:$G, MATCH(MEM_BF!$K55,'May16'!$A:$A, 0)), 0)</f>
        <v>0</v>
      </c>
      <c r="AL55" s="130"/>
      <c r="AM55" s="130"/>
      <c r="AN55" s="130"/>
      <c r="AO55" s="4">
        <f t="shared" si="8"/>
        <v>0</v>
      </c>
      <c r="AP55" s="138" t="str">
        <f>IFERROR(INDEX(Contacts!$O:$O, MATCH(MEM_BF!$K55, Contacts!$B:$B, 0)), 0)</f>
        <v>Sudath.DeSilva@landgate.wa.gov.au</v>
      </c>
      <c r="AQ55" s="138">
        <f>IFERROR(INDEX(Contacts!$L:$L, MATCH(MEM_BF!$K55, Contacts!$B:$B, 0)), 0)</f>
        <v>93313802</v>
      </c>
      <c r="AR55" s="138" t="str">
        <f>IFERROR(INDEX(Contacts!$P:$P, MATCH(MEM_BF!$K55, Contacts!$B:$B, 0)), 0)</f>
        <v>Lakshmi.DeSilva@det.wa.edu.au</v>
      </c>
    </row>
    <row r="56" spans="3:44" x14ac:dyDescent="0.3">
      <c r="C56" s="155">
        <v>15</v>
      </c>
      <c r="D56" s="155">
        <v>3</v>
      </c>
      <c r="E56" s="194">
        <f t="shared" si="2"/>
        <v>2</v>
      </c>
      <c r="F56" s="194">
        <f t="shared" si="3"/>
        <v>0</v>
      </c>
      <c r="G56" s="194">
        <f t="shared" si="4"/>
        <v>15</v>
      </c>
      <c r="H56" s="194">
        <f t="shared" si="40"/>
        <v>2</v>
      </c>
      <c r="I56" s="225">
        <f t="shared" si="6"/>
        <v>0</v>
      </c>
      <c r="J56" s="197" t="s">
        <v>728</v>
      </c>
      <c r="K56" s="155" t="s">
        <v>729</v>
      </c>
      <c r="L56" s="195">
        <f t="shared" si="55"/>
        <v>2015</v>
      </c>
      <c r="M56" s="155" t="str">
        <f t="shared" si="7"/>
        <v>Mar</v>
      </c>
      <c r="N56" s="138" t="str">
        <f>IFERROR(INDEX(Contacts!$O:$O, MATCH(MEM_BF!$K56, Contacts!$B:$B, 0)), 0)</f>
        <v>metlin1@hotmail.com</v>
      </c>
      <c r="O56" s="130">
        <f>IFERROR(INDEX('May16'!$G:$G, MATCH(MEM_BF!$K56,'May16'!$A:$A, 0)), 0)</f>
        <v>0</v>
      </c>
      <c r="P56" s="130"/>
      <c r="Q56" s="205">
        <f>IFERROR(INDEX(July15!F:F, MATCH(MEM_BF!$K56, July15!$B:$B, 0)), 0)</f>
        <v>0</v>
      </c>
      <c r="R56" s="130">
        <f>IFERROR(INDEX(July15!G:G, MATCH(MEM_BF!$K56, July15!$B:$B, 0)), 0)</f>
        <v>0</v>
      </c>
      <c r="S56" s="130">
        <f>IFERROR(INDEX('Aug15'!F:F, MATCH(MEM_BF!$K56, 'Aug15'!$A:$A, 0)), 0)</f>
        <v>0</v>
      </c>
      <c r="T56" s="130">
        <f>IFERROR(INDEX('Aug15'!$G:$G, MATCH(MEM_BF!$K56, 'Aug15'!$A:$A, 0)), 0)</f>
        <v>0</v>
      </c>
      <c r="U56" s="130">
        <f>IFERROR(INDEX(Sept15!$F:$F, MATCH(MEM_BF!$K56, Sept15!$A:$A, 0)), 0)</f>
        <v>0</v>
      </c>
      <c r="V56" s="130">
        <f>IFERROR(INDEX(Sept15!$G:$G, MATCH(MEM_BF!$K56, Sept15!$A:$A, 0)), 0)</f>
        <v>0</v>
      </c>
      <c r="W56" s="130">
        <f>IFERROR(INDEX('Oct15'!$F:$F, MATCH(MEM_BF!$K56,'Oct15'!$A:$A, 0)), 0)</f>
        <v>0</v>
      </c>
      <c r="X56" s="130">
        <f>IFERROR(INDEX('Oct15'!$G:$G, MATCH(MEM_BF!$K56, 'Oct15'!$A:$A, 0)), 0)</f>
        <v>0</v>
      </c>
      <c r="Y56" s="130">
        <f>IFERROR(INDEX('Nov15'!$F:$F, MATCH(MEM_BF!$K56,'Nov15'!$A:$A, 0)), 0)</f>
        <v>0</v>
      </c>
      <c r="Z56" s="130">
        <f>IFERROR(INDEX('Nov15'!$G:$G, MATCH(MEM_BF!$K56, 'Nov15'!$A:$A, 0)), 0)</f>
        <v>0</v>
      </c>
      <c r="AA56" s="130">
        <f>IFERROR(INDEX('Dec15'!$F:$F, MATCH(MEM_BF!$K56,'Dec15'!$A:$A, 0)), 0)</f>
        <v>0</v>
      </c>
      <c r="AB56" s="130">
        <f>IFERROR(INDEX('Dec15'!$G:$G, MATCH(MEM_BF!$K56, 'Dec15'!$A:$A, 0)), 0)</f>
        <v>0</v>
      </c>
      <c r="AC56" s="130">
        <f>IFERROR(INDEX('Jan16'!$F:$F, MATCH(MEM_BF!$K56,'Jan16'!$A:$A, 0)), 0)</f>
        <v>0</v>
      </c>
      <c r="AD56" s="130">
        <f>IFERROR(INDEX('Jan16'!$G:$G, MATCH(MEM_BF!$K56, 'Jan16'!$A:$A, 0)), 0)</f>
        <v>0</v>
      </c>
      <c r="AE56" s="130">
        <f>IFERROR(INDEX('Feb16'!$F:$F, MATCH(MEM_BF!$K56,'Feb16'!$A:$A, 0)), 0)</f>
        <v>0</v>
      </c>
      <c r="AF56" s="130">
        <f>IFERROR(INDEX('Feb16'!$G:$G, MATCH(MEM_BF!$K56, 'Feb16'!$A:$A, 0)), 0)</f>
        <v>0</v>
      </c>
      <c r="AG56" s="130">
        <f>IFERROR(INDEX('Mar16'!$G:$G, MATCH(MEM_BF!$K56,'Mar16'!$A:$A, 0)), 0)</f>
        <v>0</v>
      </c>
      <c r="AH56" s="130">
        <f>IFERROR(INDEX('Mar16'!$H:$H, MATCH(MEM_BF!$K56, 'Mar16'!$A:$A, 0)), 0)</f>
        <v>0</v>
      </c>
      <c r="AI56" s="130">
        <f>IFERROR(INDEX('Apr16'!$G:$G, MATCH(MEM_BF!$K56,'Apr16'!$A:$A, 0)), 0)</f>
        <v>0</v>
      </c>
      <c r="AJ56" s="130">
        <f>IFERROR(INDEX('Apr16'!$H:$H, MATCH(MEM_BF!$K56, 'Apr16'!$A:$A, 0)), 0)</f>
        <v>0</v>
      </c>
      <c r="AK56" s="130">
        <f>IFERROR(INDEX('May16'!$G:$G, MATCH(MEM_BF!$K56,'May16'!$A:$A, 0)), 0)</f>
        <v>0</v>
      </c>
      <c r="AL56" s="130"/>
      <c r="AM56" s="130"/>
      <c r="AN56" s="130"/>
      <c r="AO56" s="4">
        <f t="shared" si="8"/>
        <v>0</v>
      </c>
      <c r="AP56" s="138" t="str">
        <f>IFERROR(INDEX(Contacts!$O:$O, MATCH(MEM_BF!$K56, Contacts!$B:$B, 0)), 0)</f>
        <v>metlin1@hotmail.com</v>
      </c>
      <c r="AQ56" s="138">
        <f>IFERROR(INDEX(Contacts!$L:$L, MATCH(MEM_BF!$K56, Contacts!$B:$B, 0)), 0)</f>
        <v>93896394</v>
      </c>
      <c r="AR56" s="138">
        <f>IFERROR(INDEX(Contacts!$P:$P, MATCH(MEM_BF!$K56, Contacts!$B:$B, 0)), 0)</f>
        <v>0</v>
      </c>
    </row>
    <row r="57" spans="3:44" x14ac:dyDescent="0.3">
      <c r="C57" s="155">
        <v>15</v>
      </c>
      <c r="D57" s="155">
        <v>9</v>
      </c>
      <c r="E57" s="194">
        <f t="shared" si="2"/>
        <v>20</v>
      </c>
      <c r="F57" s="194">
        <f t="shared" si="3"/>
        <v>1</v>
      </c>
      <c r="G57" s="194">
        <f t="shared" si="4"/>
        <v>16</v>
      </c>
      <c r="H57" s="194">
        <f t="shared" si="40"/>
        <v>8</v>
      </c>
      <c r="I57" s="225">
        <f t="shared" si="6"/>
        <v>12</v>
      </c>
      <c r="J57" s="197" t="s">
        <v>732</v>
      </c>
      <c r="K57" s="155" t="s">
        <v>733</v>
      </c>
      <c r="L57" s="195">
        <f t="shared" si="55"/>
        <v>2016</v>
      </c>
      <c r="M57" s="155" t="str">
        <f t="shared" si="7"/>
        <v>Sep</v>
      </c>
      <c r="N57" s="138" t="str">
        <f>IFERROR(INDEX(Contacts!$O:$O, MATCH(MEM_BF!$K57, Contacts!$B:$B, 0)), 0)</f>
        <v>kddevapriya@yahoo.com</v>
      </c>
      <c r="O57" s="130">
        <f>IFERROR(INDEX('May16'!$G:$G, MATCH(MEM_BF!$K57,'May16'!$A:$A, 0)), 0)</f>
        <v>0</v>
      </c>
      <c r="P57" s="130"/>
      <c r="Q57" s="205">
        <f>IFERROR(INDEX(July15!F:F, MATCH(MEM_BF!$K57, July15!$B:$B, 0)), 0)</f>
        <v>0</v>
      </c>
      <c r="R57" s="130">
        <f>IFERROR(INDEX(July15!G:G, MATCH(MEM_BF!$K57, July15!$B:$B, 0)), 0)</f>
        <v>0</v>
      </c>
      <c r="S57" s="130">
        <f>IFERROR(INDEX('Aug15'!F:F, MATCH(MEM_BF!$K57, 'Aug15'!$A:$A, 0)), 0)</f>
        <v>0</v>
      </c>
      <c r="T57" s="130">
        <f>IFERROR(INDEX('Aug15'!$G:$G, MATCH(MEM_BF!$K57, 'Aug15'!$A:$A, 0)), 0)</f>
        <v>0</v>
      </c>
      <c r="U57" s="130">
        <f>IFERROR(INDEX(Sept15!$F:$F, MATCH(MEM_BF!$K57, Sept15!$A:$A, 0)), 0)</f>
        <v>0</v>
      </c>
      <c r="V57" s="130">
        <f>IFERROR(INDEX(Sept15!$G:$G, MATCH(MEM_BF!$K57, Sept15!$A:$A, 0)), 0)</f>
        <v>0</v>
      </c>
      <c r="W57" s="130">
        <f>IFERROR(INDEX('Oct15'!$F:$F, MATCH(MEM_BF!$K57,'Oct15'!$A:$A, 0)), 0)</f>
        <v>240</v>
      </c>
      <c r="X57" s="130">
        <f>IFERROR(INDEX('Oct15'!$G:$G, MATCH(MEM_BF!$K57, 'Oct15'!$A:$A, 0)), 0)</f>
        <v>0</v>
      </c>
      <c r="Y57" s="130">
        <f>IFERROR(INDEX('Nov15'!$F:$F, MATCH(MEM_BF!$K57,'Nov15'!$A:$A, 0)), 0)</f>
        <v>0</v>
      </c>
      <c r="Z57" s="130">
        <f>IFERROR(INDEX('Nov15'!$G:$G, MATCH(MEM_BF!$K57, 'Nov15'!$A:$A, 0)), 0)</f>
        <v>0</v>
      </c>
      <c r="AA57" s="130">
        <f>IFERROR(INDEX('Dec15'!$F:$F, MATCH(MEM_BF!$K57,'Dec15'!$A:$A, 0)), 0)</f>
        <v>0</v>
      </c>
      <c r="AB57" s="130">
        <f>IFERROR(INDEX('Dec15'!$G:$G, MATCH(MEM_BF!$K57, 'Dec15'!$A:$A, 0)), 0)</f>
        <v>0</v>
      </c>
      <c r="AC57" s="130">
        <f>IFERROR(INDEX('Jan16'!$F:$F, MATCH(MEM_BF!$K57,'Jan16'!$A:$A, 0)), 0)</f>
        <v>0</v>
      </c>
      <c r="AD57" s="130">
        <f>IFERROR(INDEX('Jan16'!$G:$G, MATCH(MEM_BF!$K57, 'Jan16'!$A:$A, 0)), 0)</f>
        <v>0</v>
      </c>
      <c r="AE57" s="130">
        <f>IFERROR(INDEX('Feb16'!$F:$F, MATCH(MEM_BF!$K57,'Feb16'!$A:$A, 0)), 0)</f>
        <v>0</v>
      </c>
      <c r="AF57" s="130">
        <f>IFERROR(INDEX('Feb16'!$G:$G, MATCH(MEM_BF!$K57, 'Feb16'!$A:$A, 0)), 0)</f>
        <v>0</v>
      </c>
      <c r="AG57" s="130">
        <f>IFERROR(INDEX('Mar16'!$G:$G, MATCH(MEM_BF!$K57,'Mar16'!$A:$A, 0)), 0)</f>
        <v>0</v>
      </c>
      <c r="AH57" s="130">
        <f>IFERROR(INDEX('Mar16'!$H:$H, MATCH(MEM_BF!$K57, 'Mar16'!$A:$A, 0)), 0)</f>
        <v>0</v>
      </c>
      <c r="AI57" s="130">
        <f>IFERROR(INDEX('Apr16'!$G:$G, MATCH(MEM_BF!$K57,'Apr16'!$A:$A, 0)), 0)</f>
        <v>0</v>
      </c>
      <c r="AJ57" s="130">
        <f>IFERROR(INDEX('Apr16'!$H:$H, MATCH(MEM_BF!$K57, 'Apr16'!$A:$A, 0)), 0)</f>
        <v>0</v>
      </c>
      <c r="AK57" s="130">
        <f>IFERROR(INDEX('May16'!$G:$G, MATCH(MEM_BF!$K57,'May16'!$A:$A, 0)), 0)</f>
        <v>0</v>
      </c>
      <c r="AL57" s="130"/>
      <c r="AM57" s="130"/>
      <c r="AN57" s="130"/>
      <c r="AO57" s="4">
        <f t="shared" si="8"/>
        <v>240</v>
      </c>
      <c r="AP57" s="138" t="str">
        <f>IFERROR(INDEX(Contacts!$O:$O, MATCH(MEM_BF!$K57, Contacts!$B:$B, 0)), 0)</f>
        <v>kddevapriya@yahoo.com</v>
      </c>
      <c r="AQ57" s="138">
        <f>IFERROR(INDEX(Contacts!$L:$L, MATCH(MEM_BF!$K57, Contacts!$B:$B, 0)), 0)</f>
        <v>0</v>
      </c>
      <c r="AR57" s="138">
        <f>IFERROR(INDEX(Contacts!$P:$P, MATCH(MEM_BF!$K57, Contacts!$B:$B, 0)), 0)</f>
        <v>0</v>
      </c>
    </row>
    <row r="58" spans="3:44" x14ac:dyDescent="0.3">
      <c r="C58" s="185">
        <v>15</v>
      </c>
      <c r="D58" s="185">
        <v>9</v>
      </c>
      <c r="E58" s="194">
        <f t="shared" si="2"/>
        <v>14</v>
      </c>
      <c r="F58" s="194">
        <f t="shared" si="3"/>
        <v>1</v>
      </c>
      <c r="G58" s="194">
        <f t="shared" si="4"/>
        <v>16</v>
      </c>
      <c r="H58" s="194">
        <f t="shared" si="40"/>
        <v>2</v>
      </c>
      <c r="I58" s="225">
        <f t="shared" si="6"/>
        <v>6</v>
      </c>
      <c r="J58" s="197" t="s">
        <v>735</v>
      </c>
      <c r="K58" s="155" t="s">
        <v>736</v>
      </c>
      <c r="L58" s="195">
        <f t="shared" si="55"/>
        <v>2016</v>
      </c>
      <c r="M58" s="155" t="str">
        <f t="shared" si="7"/>
        <v>Mar</v>
      </c>
      <c r="N58" s="138" t="str">
        <f>IFERROR(INDEX(Contacts!$O:$O, MATCH(MEM_BF!$K58, Contacts!$B:$B, 0)), 0)</f>
        <v>Shaakya@gmail.com</v>
      </c>
      <c r="O58" s="130">
        <f>IFERROR(INDEX('May16'!$G:$G, MATCH(MEM_BF!$K58,'May16'!$A:$A, 0)), 0)</f>
        <v>0</v>
      </c>
      <c r="P58" s="130"/>
      <c r="Q58" s="205">
        <f>IFERROR(INDEX(July15!F:F, MATCH(MEM_BF!$K58, July15!$B:$B, 0)), 0)</f>
        <v>0</v>
      </c>
      <c r="R58" s="130">
        <f>IFERROR(INDEX(July15!G:G, MATCH(MEM_BF!$K58, July15!$B:$B, 0)), 0)</f>
        <v>0</v>
      </c>
      <c r="S58" s="130">
        <f>IFERROR(INDEX('Aug15'!F:F, MATCH(MEM_BF!$K58, 'Aug15'!$A:$A, 0)), 0)</f>
        <v>0</v>
      </c>
      <c r="T58" s="130">
        <f>IFERROR(INDEX('Aug15'!$G:$G, MATCH(MEM_BF!$K58, 'Aug15'!$A:$A, 0)), 0)</f>
        <v>0</v>
      </c>
      <c r="U58" s="130">
        <f>IFERROR(INDEX(Sept15!$F:$F, MATCH(MEM_BF!$K58, Sept15!$A:$A, 0)), 0)</f>
        <v>0</v>
      </c>
      <c r="V58" s="130">
        <f>IFERROR(INDEX(Sept15!$G:$G, MATCH(MEM_BF!$K58, Sept15!$A:$A, 0)), 0)</f>
        <v>0</v>
      </c>
      <c r="W58" s="130">
        <f>IFERROR(INDEX('Oct15'!$F:$F, MATCH(MEM_BF!$K58,'Oct15'!$A:$A, 0)), 0)</f>
        <v>20</v>
      </c>
      <c r="X58" s="130">
        <f>IFERROR(INDEX('Oct15'!$G:$G, MATCH(MEM_BF!$K58, 'Oct15'!$A:$A, 0)), 0)</f>
        <v>0</v>
      </c>
      <c r="Y58" s="130">
        <f>IFERROR(INDEX('Nov15'!$F:$F, MATCH(MEM_BF!$K58,'Nov15'!$A:$A, 0)), 0)</f>
        <v>20</v>
      </c>
      <c r="Z58" s="130">
        <f>IFERROR(INDEX('Nov15'!$G:$G, MATCH(MEM_BF!$K58, 'Nov15'!$A:$A, 0)), 0)</f>
        <v>0</v>
      </c>
      <c r="AA58" s="130">
        <f>IFERROR(INDEX('Dec15'!$F:$F, MATCH(MEM_BF!$K58,'Dec15'!$A:$A, 0)), 0)</f>
        <v>20</v>
      </c>
      <c r="AB58" s="130">
        <f>IFERROR(INDEX('Dec15'!$G:$G, MATCH(MEM_BF!$K58, 'Dec15'!$A:$A, 0)), 0)</f>
        <v>0</v>
      </c>
      <c r="AC58" s="130">
        <f>IFERROR(INDEX('Jan16'!$F:$F, MATCH(MEM_BF!$K58,'Jan16'!$A:$A, 0)), 0)</f>
        <v>20</v>
      </c>
      <c r="AD58" s="130">
        <f>IFERROR(INDEX('Jan16'!$G:$G, MATCH(MEM_BF!$K58, 'Jan16'!$A:$A, 0)), 0)</f>
        <v>0</v>
      </c>
      <c r="AE58" s="130">
        <f>IFERROR(INDEX('Feb16'!$F:$F, MATCH(MEM_BF!$K58,'Feb16'!$A:$A, 0)), 0)</f>
        <v>20</v>
      </c>
      <c r="AF58" s="130">
        <f>IFERROR(INDEX('Feb16'!$G:$G, MATCH(MEM_BF!$K58, 'Feb16'!$A:$A, 0)), 0)</f>
        <v>0</v>
      </c>
      <c r="AG58" s="130">
        <f>IFERROR(INDEX('Mar16'!$G:$G, MATCH(MEM_BF!$K58,'Mar16'!$A:$A, 0)), 0)</f>
        <v>20</v>
      </c>
      <c r="AH58" s="130">
        <f>IFERROR(INDEX('Mar16'!$H:$H, MATCH(MEM_BF!$K58, 'Mar16'!$A:$A, 0)), 0)</f>
        <v>0</v>
      </c>
      <c r="AI58" s="130">
        <f>IFERROR(INDEX('Apr16'!$G:$G, MATCH(MEM_BF!$K58,'Apr16'!$A:$A, 0)), 0)</f>
        <v>0</v>
      </c>
      <c r="AJ58" s="130">
        <f>IFERROR(INDEX('Apr16'!$H:$H, MATCH(MEM_BF!$K58, 'Apr16'!$A:$A, 0)), 0)</f>
        <v>0</v>
      </c>
      <c r="AK58" s="130">
        <f>IFERROR(INDEX('May16'!$G:$G, MATCH(MEM_BF!$K58,'May16'!$A:$A, 0)), 0)</f>
        <v>0</v>
      </c>
      <c r="AL58" s="130"/>
      <c r="AM58" s="130"/>
      <c r="AN58" s="130"/>
      <c r="AO58" s="4">
        <f t="shared" si="8"/>
        <v>120</v>
      </c>
      <c r="AP58" s="138" t="str">
        <f>IFERROR(INDEX(Contacts!$O:$O, MATCH(MEM_BF!$K58, Contacts!$B:$B, 0)), 0)</f>
        <v>Shaakya@gmail.com</v>
      </c>
      <c r="AQ58" s="138">
        <f>IFERROR(INDEX(Contacts!$L:$L, MATCH(MEM_BF!$K58, Contacts!$B:$B, 0)), 0)</f>
        <v>92588608</v>
      </c>
      <c r="AR58" s="138" t="str">
        <f>IFERROR(INDEX(Contacts!$P:$P, MATCH(MEM_BF!$K58, Contacts!$B:$B, 0)), 0)</f>
        <v>Dinu.Ekanayake@bateman-perth.com</v>
      </c>
    </row>
    <row r="59" spans="3:44" x14ac:dyDescent="0.3">
      <c r="C59" s="155">
        <v>15</v>
      </c>
      <c r="D59" s="155">
        <v>12</v>
      </c>
      <c r="E59" s="194">
        <f t="shared" si="2"/>
        <v>17</v>
      </c>
      <c r="F59" s="194">
        <f t="shared" si="3"/>
        <v>1</v>
      </c>
      <c r="G59" s="194">
        <f t="shared" si="4"/>
        <v>16</v>
      </c>
      <c r="H59" s="194">
        <f t="shared" si="40"/>
        <v>5</v>
      </c>
      <c r="I59" s="225">
        <f t="shared" si="6"/>
        <v>6</v>
      </c>
      <c r="J59" s="197" t="s">
        <v>737</v>
      </c>
      <c r="K59" s="155" t="s">
        <v>738</v>
      </c>
      <c r="L59" s="195">
        <f t="shared" si="55"/>
        <v>2016</v>
      </c>
      <c r="M59" s="155" t="str">
        <f t="shared" si="7"/>
        <v>Jun</v>
      </c>
      <c r="N59" s="138" t="str">
        <f>IFERROR(INDEX(Contacts!$O:$O, MATCH(MEM_BF!$K59, Contacts!$B:$B, 0)), 0)</f>
        <v>sdissa@iprimus.com.au</v>
      </c>
      <c r="O59" s="130">
        <f>IFERROR(INDEX('May16'!$G:$G, MATCH(MEM_BF!$K59,'May16'!$A:$A, 0)), 0)</f>
        <v>0</v>
      </c>
      <c r="P59" s="130"/>
      <c r="Q59" s="205">
        <f>IFERROR(INDEX(July15!F:F, MATCH(MEM_BF!$K59, July15!$B:$B, 0)), 0)</f>
        <v>0</v>
      </c>
      <c r="R59" s="130">
        <f>IFERROR(INDEX(July15!G:G, MATCH(MEM_BF!$K59, July15!$B:$B, 0)), 0)</f>
        <v>0</v>
      </c>
      <c r="S59" s="130">
        <f>IFERROR(INDEX('Aug15'!F:F, MATCH(MEM_BF!$K59, 'Aug15'!$A:$A, 0)), 0)</f>
        <v>0</v>
      </c>
      <c r="T59" s="130">
        <f>IFERROR(INDEX('Aug15'!$G:$G, MATCH(MEM_BF!$K59, 'Aug15'!$A:$A, 0)), 0)</f>
        <v>0</v>
      </c>
      <c r="U59" s="130">
        <f>IFERROR(INDEX(Sept15!$F:$F, MATCH(MEM_BF!$K59, Sept15!$A:$A, 0)), 0)</f>
        <v>0</v>
      </c>
      <c r="V59" s="130">
        <f>IFERROR(INDEX(Sept15!$G:$G, MATCH(MEM_BF!$K59, Sept15!$A:$A, 0)), 0)</f>
        <v>0</v>
      </c>
      <c r="W59" s="130">
        <f>IFERROR(INDEX('Oct15'!$F:$F, MATCH(MEM_BF!$K59,'Oct15'!$A:$A, 0)), 0)</f>
        <v>0</v>
      </c>
      <c r="X59" s="130">
        <f>IFERROR(INDEX('Oct15'!$G:$G, MATCH(MEM_BF!$K59, 'Oct15'!$A:$A, 0)), 0)</f>
        <v>0</v>
      </c>
      <c r="Y59" s="130">
        <f>IFERROR(INDEX('Nov15'!$F:$F, MATCH(MEM_BF!$K59,'Nov15'!$A:$A, 0)), 0)</f>
        <v>0</v>
      </c>
      <c r="Z59" s="130">
        <f>IFERROR(INDEX('Nov15'!$G:$G, MATCH(MEM_BF!$K59, 'Nov15'!$A:$A, 0)), 0)</f>
        <v>0</v>
      </c>
      <c r="AA59" s="130">
        <f>IFERROR(INDEX('Dec15'!$F:$F, MATCH(MEM_BF!$K59,'Dec15'!$A:$A, 0)), 0)</f>
        <v>0</v>
      </c>
      <c r="AB59" s="130">
        <f>IFERROR(INDEX('Dec15'!$G:$G, MATCH(MEM_BF!$K59, 'Dec15'!$A:$A, 0)), 0)</f>
        <v>0</v>
      </c>
      <c r="AC59" s="130">
        <f>IFERROR(INDEX('Jan16'!$F:$F, MATCH(MEM_BF!$K59,'Jan16'!$A:$A, 0)), 0)</f>
        <v>0</v>
      </c>
      <c r="AD59" s="130">
        <f>IFERROR(INDEX('Jan16'!$G:$G, MATCH(MEM_BF!$K59, 'Jan16'!$A:$A, 0)), 0)</f>
        <v>0</v>
      </c>
      <c r="AE59" s="130">
        <f>IFERROR(INDEX('Feb16'!$F:$F, MATCH(MEM_BF!$K59,'Feb16'!$A:$A, 0)), 0)</f>
        <v>0</v>
      </c>
      <c r="AF59" s="130">
        <f>IFERROR(INDEX('Feb16'!$G:$G, MATCH(MEM_BF!$K59, 'Feb16'!$A:$A, 0)), 0)</f>
        <v>0</v>
      </c>
      <c r="AG59" s="130">
        <f>IFERROR(INDEX('Mar16'!$G:$G, MATCH(MEM_BF!$K59,'Mar16'!$A:$A, 0)), 0)</f>
        <v>120</v>
      </c>
      <c r="AH59" s="130">
        <f>IFERROR(INDEX('Mar16'!$H:$H, MATCH(MEM_BF!$K59, 'Mar16'!$A:$A, 0)), 0)</f>
        <v>0</v>
      </c>
      <c r="AI59" s="130">
        <f>IFERROR(INDEX('Apr16'!$G:$G, MATCH(MEM_BF!$K59,'Apr16'!$A:$A, 0)), 0)</f>
        <v>0</v>
      </c>
      <c r="AJ59" s="130">
        <f>IFERROR(INDEX('Apr16'!$H:$H, MATCH(MEM_BF!$K59, 'Apr16'!$A:$A, 0)), 0)</f>
        <v>0</v>
      </c>
      <c r="AK59" s="130">
        <f>IFERROR(INDEX('May16'!$G:$G, MATCH(MEM_BF!$K59,'May16'!$A:$A, 0)), 0)</f>
        <v>0</v>
      </c>
      <c r="AL59" s="130"/>
      <c r="AM59" s="130"/>
      <c r="AN59" s="130"/>
      <c r="AO59" s="4">
        <f t="shared" si="8"/>
        <v>120</v>
      </c>
      <c r="AP59" s="138" t="str">
        <f>IFERROR(INDEX(Contacts!$O:$O, MATCH(MEM_BF!$K59, Contacts!$B:$B, 0)), 0)</f>
        <v>sdissa@iprimus.com.au</v>
      </c>
      <c r="AQ59" s="138">
        <f>IFERROR(INDEX(Contacts!$L:$L, MATCH(MEM_BF!$K59, Contacts!$B:$B, 0)), 0)</f>
        <v>94579322</v>
      </c>
      <c r="AR59" s="138">
        <f>IFERROR(INDEX(Contacts!$P:$P, MATCH(MEM_BF!$K59, Contacts!$B:$B, 0)), 0)</f>
        <v>0</v>
      </c>
    </row>
    <row r="60" spans="3:44" x14ac:dyDescent="0.3">
      <c r="C60" s="155">
        <v>15</v>
      </c>
      <c r="D60" s="155">
        <v>6</v>
      </c>
      <c r="E60" s="194">
        <f t="shared" si="2"/>
        <v>5</v>
      </c>
      <c r="F60" s="194">
        <f t="shared" si="3"/>
        <v>0</v>
      </c>
      <c r="G60" s="194">
        <f t="shared" si="4"/>
        <v>15</v>
      </c>
      <c r="H60" s="194">
        <f t="shared" si="40"/>
        <v>5</v>
      </c>
      <c r="I60" s="225">
        <f t="shared" si="6"/>
        <v>0</v>
      </c>
      <c r="J60" s="197" t="s">
        <v>745</v>
      </c>
      <c r="K60" s="155" t="s">
        <v>746</v>
      </c>
      <c r="L60" s="195">
        <f t="shared" si="55"/>
        <v>2015</v>
      </c>
      <c r="M60" s="155" t="str">
        <f t="shared" si="7"/>
        <v>Jun</v>
      </c>
      <c r="N60" s="138" t="str">
        <f>IFERROR(INDEX(Contacts!$O:$O, MATCH(MEM_BF!$K60, Contacts!$B:$B, 0)), 0)</f>
        <v>b_diyasena@yahoo.com</v>
      </c>
      <c r="O60" s="130">
        <f>IFERROR(INDEX('May16'!$G:$G, MATCH(MEM_BF!$K60,'May16'!$A:$A, 0)), 0)</f>
        <v>0</v>
      </c>
      <c r="P60" s="130"/>
      <c r="Q60" s="205">
        <f>IFERROR(INDEX(July15!F:F, MATCH(MEM_BF!$K60, July15!$B:$B, 0)), 0)</f>
        <v>0</v>
      </c>
      <c r="R60" s="130">
        <f>IFERROR(INDEX(July15!G:G, MATCH(MEM_BF!$K60, July15!$B:$B, 0)), 0)</f>
        <v>0</v>
      </c>
      <c r="S60" s="130">
        <f>IFERROR(INDEX('Aug15'!F:F, MATCH(MEM_BF!$K60, 'Aug15'!$A:$A, 0)), 0)</f>
        <v>0</v>
      </c>
      <c r="T60" s="130">
        <f>IFERROR(INDEX('Aug15'!$G:$G, MATCH(MEM_BF!$K60, 'Aug15'!$A:$A, 0)), 0)</f>
        <v>0</v>
      </c>
      <c r="U60" s="130">
        <f>IFERROR(INDEX(Sept15!$F:$F, MATCH(MEM_BF!$K60, Sept15!$A:$A, 0)), 0)</f>
        <v>0</v>
      </c>
      <c r="V60" s="130">
        <f>IFERROR(INDEX(Sept15!$G:$G, MATCH(MEM_BF!$K60, Sept15!$A:$A, 0)), 0)</f>
        <v>0</v>
      </c>
      <c r="W60" s="130">
        <f>IFERROR(INDEX('Oct15'!$F:$F, MATCH(MEM_BF!$K60,'Oct15'!$A:$A, 0)), 0)</f>
        <v>0</v>
      </c>
      <c r="X60" s="130">
        <f>IFERROR(INDEX('Oct15'!$G:$G, MATCH(MEM_BF!$K60, 'Oct15'!$A:$A, 0)), 0)</f>
        <v>0</v>
      </c>
      <c r="Y60" s="130">
        <f>IFERROR(INDEX('Nov15'!$F:$F, MATCH(MEM_BF!$K60,'Nov15'!$A:$A, 0)), 0)</f>
        <v>0</v>
      </c>
      <c r="Z60" s="130">
        <f>IFERROR(INDEX('Nov15'!$G:$G, MATCH(MEM_BF!$K60, 'Nov15'!$A:$A, 0)), 0)</f>
        <v>0</v>
      </c>
      <c r="AA60" s="130">
        <f>IFERROR(INDEX('Dec15'!$F:$F, MATCH(MEM_BF!$K60,'Dec15'!$A:$A, 0)), 0)</f>
        <v>0</v>
      </c>
      <c r="AB60" s="130">
        <f>IFERROR(INDEX('Dec15'!$G:$G, MATCH(MEM_BF!$K60, 'Dec15'!$A:$A, 0)), 0)</f>
        <v>0</v>
      </c>
      <c r="AC60" s="130">
        <f>IFERROR(INDEX('Jan16'!$F:$F, MATCH(MEM_BF!$K60,'Jan16'!$A:$A, 0)), 0)</f>
        <v>0</v>
      </c>
      <c r="AD60" s="130">
        <f>IFERROR(INDEX('Jan16'!$G:$G, MATCH(MEM_BF!$K60, 'Jan16'!$A:$A, 0)), 0)</f>
        <v>0</v>
      </c>
      <c r="AE60" s="130">
        <f>IFERROR(INDEX('Feb16'!$F:$F, MATCH(MEM_BF!$K60,'Feb16'!$A:$A, 0)), 0)</f>
        <v>0</v>
      </c>
      <c r="AF60" s="130">
        <f>IFERROR(INDEX('Feb16'!$G:$G, MATCH(MEM_BF!$K60, 'Feb16'!$A:$A, 0)), 0)</f>
        <v>0</v>
      </c>
      <c r="AG60" s="130">
        <f>IFERROR(INDEX('Mar16'!$G:$G, MATCH(MEM_BF!$K60,'Mar16'!$A:$A, 0)), 0)</f>
        <v>0</v>
      </c>
      <c r="AH60" s="130">
        <f>IFERROR(INDEX('Mar16'!$H:$H, MATCH(MEM_BF!$K60, 'Mar16'!$A:$A, 0)), 0)</f>
        <v>0</v>
      </c>
      <c r="AI60" s="130">
        <f>IFERROR(INDEX('Apr16'!$G:$G, MATCH(MEM_BF!$K60,'Apr16'!$A:$A, 0)), 0)</f>
        <v>0</v>
      </c>
      <c r="AJ60" s="130">
        <f>IFERROR(INDEX('Apr16'!$H:$H, MATCH(MEM_BF!$K60, 'Apr16'!$A:$A, 0)), 0)</f>
        <v>0</v>
      </c>
      <c r="AK60" s="130">
        <f>IFERROR(INDEX('May16'!$G:$G, MATCH(MEM_BF!$K60,'May16'!$A:$A, 0)), 0)</f>
        <v>0</v>
      </c>
      <c r="AL60" s="130"/>
      <c r="AM60" s="130"/>
      <c r="AN60" s="130"/>
      <c r="AO60" s="4">
        <f t="shared" si="8"/>
        <v>0</v>
      </c>
      <c r="AP60" s="138" t="str">
        <f>IFERROR(INDEX(Contacts!$O:$O, MATCH(MEM_BF!$K60, Contacts!$B:$B, 0)), 0)</f>
        <v>b_diyasena@yahoo.com</v>
      </c>
      <c r="AQ60" s="138" t="str">
        <f>IFERROR(INDEX(Contacts!$L:$L, MATCH(MEM_BF!$K60, Contacts!$B:$B, 0)), 0)</f>
        <v>65403472</v>
      </c>
      <c r="AR60" s="138">
        <f>IFERROR(INDEX(Contacts!$P:$P, MATCH(MEM_BF!$K60, Contacts!$B:$B, 0)), 0)</f>
        <v>0</v>
      </c>
    </row>
    <row r="61" spans="3:44" x14ac:dyDescent="0.3">
      <c r="C61" s="187">
        <v>16</v>
      </c>
      <c r="D61" s="187">
        <v>2</v>
      </c>
      <c r="E61" s="194">
        <f t="shared" si="2"/>
        <v>6</v>
      </c>
      <c r="F61" s="194">
        <f t="shared" si="3"/>
        <v>0</v>
      </c>
      <c r="G61" s="194">
        <f t="shared" si="4"/>
        <v>16</v>
      </c>
      <c r="H61" s="194">
        <f t="shared" si="40"/>
        <v>6</v>
      </c>
      <c r="I61" s="225">
        <f t="shared" si="6"/>
        <v>5</v>
      </c>
      <c r="J61" s="200" t="s">
        <v>749</v>
      </c>
      <c r="K61" s="162" t="s">
        <v>750</v>
      </c>
      <c r="L61" s="195">
        <f t="shared" si="55"/>
        <v>2016</v>
      </c>
      <c r="M61" s="155" t="str">
        <f t="shared" si="7"/>
        <v>Jul</v>
      </c>
      <c r="N61" s="138" t="str">
        <f>IFERROR(INDEX(Contacts!$O:$O, MATCH(MEM_BF!$K61, Contacts!$B:$B, 0)), 0)</f>
        <v>sbdalu@yahoo.co.uk</v>
      </c>
      <c r="O61" s="130">
        <v>40</v>
      </c>
      <c r="P61" s="130"/>
      <c r="Q61" s="205">
        <f>IFERROR(INDEX(July15!F:F, MATCH(MEM_BF!$K61, July15!$B:$B, 0)), 0)</f>
        <v>0</v>
      </c>
      <c r="R61" s="130">
        <f>IFERROR(INDEX(July15!G:G, MATCH(MEM_BF!$K61, July15!$B:$B, 0)), 0)</f>
        <v>0</v>
      </c>
      <c r="S61" s="130">
        <f>IFERROR(INDEX('Aug15'!F:F, MATCH(MEM_BF!$K61, 'Aug15'!$A:$A, 0)), 0)</f>
        <v>0</v>
      </c>
      <c r="T61" s="130">
        <f>IFERROR(INDEX('Aug15'!$G:$G, MATCH(MEM_BF!$K61, 'Aug15'!$A:$A, 0)), 0)</f>
        <v>0</v>
      </c>
      <c r="U61" s="130">
        <f>IFERROR(INDEX(Sept15!$F:$F, MATCH(MEM_BF!$K61, Sept15!$A:$A, 0)), 0)</f>
        <v>0</v>
      </c>
      <c r="V61" s="130">
        <f>IFERROR(INDEX(Sept15!$G:$G, MATCH(MEM_BF!$K61, Sept15!$A:$A, 0)), 0)</f>
        <v>0</v>
      </c>
      <c r="W61" s="130">
        <f>IFERROR(INDEX('Oct15'!$F:$F, MATCH(MEM_BF!$K61,'Oct15'!$A:$A, 0)), 0)</f>
        <v>0</v>
      </c>
      <c r="X61" s="130">
        <f>IFERROR(INDEX('Oct15'!$G:$G, MATCH(MEM_BF!$K61, 'Oct15'!$A:$A, 0)), 0)</f>
        <v>0</v>
      </c>
      <c r="Y61" s="130">
        <f>IFERROR(INDEX('Nov15'!$F:$F, MATCH(MEM_BF!$K61,'Nov15'!$A:$A, 0)), 0)</f>
        <v>0</v>
      </c>
      <c r="Z61" s="130">
        <f>IFERROR(INDEX('Nov15'!$G:$G, MATCH(MEM_BF!$K61, 'Nov15'!$A:$A, 0)), 0)</f>
        <v>0</v>
      </c>
      <c r="AA61" s="130">
        <f>IFERROR(INDEX('Dec15'!$F:$F, MATCH(MEM_BF!$K61,'Dec15'!$A:$A, 0)), 0)</f>
        <v>0</v>
      </c>
      <c r="AB61" s="130">
        <f>IFERROR(INDEX('Dec15'!$G:$G, MATCH(MEM_BF!$K61, 'Dec15'!$A:$A, 0)), 0)</f>
        <v>0</v>
      </c>
      <c r="AC61" s="130">
        <f>IFERROR(INDEX('Jan16'!$F:$F, MATCH(MEM_BF!$K61,'Jan16'!$A:$A, 0)), 0)</f>
        <v>0</v>
      </c>
      <c r="AD61" s="130">
        <f>IFERROR(INDEX('Jan16'!$G:$G, MATCH(MEM_BF!$K61, 'Jan16'!$A:$A, 0)), 0)</f>
        <v>0</v>
      </c>
      <c r="AE61" s="130">
        <f>IFERROR(INDEX('Feb16'!$F:$F, MATCH(MEM_BF!$K61,'Feb16'!$A:$A, 0)), 0)</f>
        <v>0</v>
      </c>
      <c r="AF61" s="130">
        <f>IFERROR(INDEX('Feb16'!$G:$G, MATCH(MEM_BF!$K61, 'Feb16'!$A:$A, 0)), 0)</f>
        <v>0</v>
      </c>
      <c r="AG61" s="130">
        <f>IFERROR(INDEX('Mar16'!$G:$G, MATCH(MEM_BF!$K61,'Mar16'!$A:$A, 0)), 0)</f>
        <v>60</v>
      </c>
      <c r="AH61" s="130">
        <f>IFERROR(INDEX('Mar16'!$H:$H, MATCH(MEM_BF!$K61, 'Mar16'!$A:$A, 0)), 0)</f>
        <v>0</v>
      </c>
      <c r="AI61" s="130">
        <f>IFERROR(INDEX('Apr16'!$G:$G, MATCH(MEM_BF!$K61,'Apr16'!$A:$A, 0)), 0)</f>
        <v>0</v>
      </c>
      <c r="AJ61" s="130">
        <f>IFERROR(INDEX('Apr16'!$H:$H, MATCH(MEM_BF!$K61, 'Apr16'!$A:$A, 0)), 0)</f>
        <v>0</v>
      </c>
      <c r="AK61" s="130">
        <v>40</v>
      </c>
      <c r="AL61" s="130"/>
      <c r="AM61" s="130"/>
      <c r="AN61" s="130"/>
      <c r="AO61" s="4">
        <f t="shared" si="8"/>
        <v>100</v>
      </c>
      <c r="AP61" s="138" t="str">
        <f>IFERROR(INDEX(Contacts!$O:$O, MATCH(MEM_BF!$K61, Contacts!$B:$B, 0)), 0)</f>
        <v>sbdalu@yahoo.co.uk</v>
      </c>
      <c r="AQ61" s="138" t="str">
        <f>IFERROR(INDEX(Contacts!$L:$L, MATCH(MEM_BF!$K61, Contacts!$B:$B, 0)), 0)</f>
        <v>6161 4838</v>
      </c>
      <c r="AR61" s="138" t="str">
        <f>IFERROR(INDEX(Contacts!$P:$P, MATCH(MEM_BF!$K61, Contacts!$B:$B, 0)), 0)</f>
        <v>buddhini.daluwatta@hotmail.com</v>
      </c>
    </row>
    <row r="62" spans="3:44" x14ac:dyDescent="0.3">
      <c r="C62" s="155">
        <v>15</v>
      </c>
      <c r="D62" s="155">
        <v>8</v>
      </c>
      <c r="E62" s="194">
        <f t="shared" si="2"/>
        <v>14</v>
      </c>
      <c r="F62" s="194">
        <f t="shared" si="3"/>
        <v>1</v>
      </c>
      <c r="G62" s="194">
        <f t="shared" si="4"/>
        <v>16</v>
      </c>
      <c r="H62" s="194">
        <f t="shared" si="40"/>
        <v>2</v>
      </c>
      <c r="I62" s="225">
        <f t="shared" si="6"/>
        <v>7</v>
      </c>
      <c r="J62" s="197" t="s">
        <v>2560</v>
      </c>
      <c r="K62" s="155" t="s">
        <v>390</v>
      </c>
      <c r="L62" s="195">
        <f t="shared" si="55"/>
        <v>2016</v>
      </c>
      <c r="M62" s="155" t="str">
        <f t="shared" si="7"/>
        <v>Mar</v>
      </c>
      <c r="N62" s="138">
        <f>IFERROR(INDEX(Contacts!$O:$O, MATCH(MEM_BF!$K62, Contacts!$B:$B, 0)), 0)</f>
        <v>0</v>
      </c>
      <c r="O62" s="130">
        <f>IFERROR(INDEX('May16'!$G:$G, MATCH(MEM_BF!$K62,'May16'!$A:$A, 0)), 0)</f>
        <v>0</v>
      </c>
      <c r="P62" s="130"/>
      <c r="Q62" s="205">
        <f>IFERROR(INDEX(July15!F:F, MATCH(MEM_BF!$K62, July15!$B:$B, 0)), 0)</f>
        <v>20</v>
      </c>
      <c r="R62" s="130">
        <f>IFERROR(INDEX(July15!G:G, MATCH(MEM_BF!$K62, July15!$B:$B, 0)), 0)</f>
        <v>0</v>
      </c>
      <c r="S62" s="130">
        <f>IFERROR(INDEX('Aug15'!F:F, MATCH(MEM_BF!$K62, 'Aug15'!$A:$A, 0)), 0)</f>
        <v>20</v>
      </c>
      <c r="T62" s="130">
        <f>IFERROR(INDEX('Aug15'!$G:$G, MATCH(MEM_BF!$K62, 'Aug15'!$A:$A, 0)), 0)</f>
        <v>0</v>
      </c>
      <c r="U62" s="130">
        <f>IFERROR(INDEX(Sept15!$F:$F, MATCH(MEM_BF!$K62, Sept15!$A:$A, 0)), 0)</f>
        <v>20</v>
      </c>
      <c r="V62" s="130">
        <f>IFERROR(INDEX(Sept15!$G:$G, MATCH(MEM_BF!$K62, Sept15!$A:$A, 0)), 0)</f>
        <v>0</v>
      </c>
      <c r="W62" s="130">
        <f>IFERROR(INDEX('Oct15'!$F:$F, MATCH(MEM_BF!$K62,'Oct15'!$A:$A, 0)), 0)</f>
        <v>20</v>
      </c>
      <c r="X62" s="130">
        <f>IFERROR(INDEX('Oct15'!$G:$G, MATCH(MEM_BF!$K62, 'Oct15'!$A:$A, 0)), 0)</f>
        <v>0</v>
      </c>
      <c r="Y62" s="130">
        <f>IFERROR(INDEX('Nov15'!$F:$F, MATCH(MEM_BF!$K62,'Nov15'!$A:$A, 0)), 0)</f>
        <v>20</v>
      </c>
      <c r="Z62" s="130">
        <f>IFERROR(INDEX('Nov15'!$G:$G, MATCH(MEM_BF!$K62, 'Nov15'!$A:$A, 0)), 0)</f>
        <v>0</v>
      </c>
      <c r="AA62" s="130">
        <f>IFERROR(INDEX('Dec15'!$F:$F, MATCH(MEM_BF!$K62,'Dec15'!$A:$A, 0)), 0)</f>
        <v>20</v>
      </c>
      <c r="AB62" s="130">
        <f>IFERROR(INDEX('Dec15'!$G:$G, MATCH(MEM_BF!$K62, 'Dec15'!$A:$A, 0)), 0)</f>
        <v>0</v>
      </c>
      <c r="AC62" s="130">
        <f>IFERROR(INDEX('Jan16'!$F:$F, MATCH(MEM_BF!$K62,'Jan16'!$A:$A, 0)), 0)</f>
        <v>20</v>
      </c>
      <c r="AD62" s="130">
        <f>IFERROR(INDEX('Jan16'!$G:$G, MATCH(MEM_BF!$K62, 'Jan16'!$A:$A, 0)), 0)</f>
        <v>0</v>
      </c>
      <c r="AE62" s="130">
        <f>IFERROR(INDEX('Feb16'!$F:$F, MATCH(MEM_BF!$K62,'Feb16'!$A:$A, 0)), 0)</f>
        <v>0</v>
      </c>
      <c r="AF62" s="130">
        <f>IFERROR(INDEX('Feb16'!$G:$G, MATCH(MEM_BF!$K62, 'Feb16'!$A:$A, 0)), 0)</f>
        <v>0</v>
      </c>
      <c r="AG62" s="130">
        <f>IFERROR(INDEX('Mar16'!$G:$G, MATCH(MEM_BF!$K62,'Mar16'!$A:$A, 0)), 0)</f>
        <v>0</v>
      </c>
      <c r="AH62" s="130">
        <f>IFERROR(INDEX('Mar16'!$H:$H, MATCH(MEM_BF!$K62, 'Mar16'!$A:$A, 0)), 0)</f>
        <v>0</v>
      </c>
      <c r="AI62" s="130">
        <f>IFERROR(INDEX('Apr16'!$G:$G, MATCH(MEM_BF!$K62,'Apr16'!$A:$A, 0)), 0)</f>
        <v>0</v>
      </c>
      <c r="AJ62" s="130">
        <f>IFERROR(INDEX('Apr16'!$H:$H, MATCH(MEM_BF!$K62, 'Apr16'!$A:$A, 0)), 0)</f>
        <v>0</v>
      </c>
      <c r="AK62" s="130">
        <f>IFERROR(INDEX('May16'!$G:$G, MATCH(MEM_BF!$K62,'May16'!$A:$A, 0)), 0)</f>
        <v>0</v>
      </c>
      <c r="AL62" s="130"/>
      <c r="AM62" s="130"/>
      <c r="AN62" s="130"/>
      <c r="AO62" s="4">
        <f t="shared" si="8"/>
        <v>140</v>
      </c>
      <c r="AP62" s="138">
        <f>IFERROR(INDEX(Contacts!$O:$O, MATCH(MEM_BF!$K62, Contacts!$B:$B, 0)), 0)</f>
        <v>0</v>
      </c>
      <c r="AQ62" s="138">
        <f>IFERROR(INDEX(Contacts!$L:$L, MATCH(MEM_BF!$K62, Contacts!$B:$B, 0)), 0)</f>
        <v>0</v>
      </c>
      <c r="AR62" s="138">
        <f>IFERROR(INDEX(Contacts!$P:$P, MATCH(MEM_BF!$K62, Contacts!$B:$B, 0)), 0)</f>
        <v>0</v>
      </c>
    </row>
    <row r="63" spans="3:44" x14ac:dyDescent="0.3">
      <c r="C63" s="155"/>
      <c r="D63" s="155"/>
      <c r="E63" s="194">
        <f t="shared" si="2"/>
        <v>-1</v>
      </c>
      <c r="F63" s="194">
        <f t="shared" si="3"/>
        <v>0</v>
      </c>
      <c r="G63" s="194">
        <f t="shared" si="4"/>
        <v>0</v>
      </c>
      <c r="H63" s="194">
        <f t="shared" si="40"/>
        <v>-1</v>
      </c>
      <c r="I63" s="225">
        <f t="shared" si="6"/>
        <v>0</v>
      </c>
      <c r="J63" s="197" t="s">
        <v>760</v>
      </c>
      <c r="K63" s="155" t="s">
        <v>761</v>
      </c>
      <c r="L63" s="195" t="str">
        <f t="shared" si="55"/>
        <v>Please</v>
      </c>
      <c r="M63" s="155" t="str">
        <f t="shared" si="7"/>
        <v>Pay</v>
      </c>
      <c r="N63" s="138">
        <f>IFERROR(INDEX(Contacts!$O:$O, MATCH(MEM_BF!$K63, Contacts!$B:$B, 0)), 0)</f>
        <v>0</v>
      </c>
      <c r="O63" s="130">
        <f>IFERROR(INDEX('May16'!$G:$G, MATCH(MEM_BF!$K63,'May16'!$A:$A, 0)), 0)</f>
        <v>0</v>
      </c>
      <c r="P63" s="130"/>
      <c r="Q63" s="205">
        <f>IFERROR(INDEX(July15!F:F, MATCH(MEM_BF!$K63, July15!$B:$B, 0)), 0)</f>
        <v>0</v>
      </c>
      <c r="R63" s="130">
        <f>IFERROR(INDEX(July15!G:G, MATCH(MEM_BF!$K63, July15!$B:$B, 0)), 0)</f>
        <v>0</v>
      </c>
      <c r="S63" s="130">
        <f>IFERROR(INDEX('Aug15'!F:F, MATCH(MEM_BF!$K63, 'Aug15'!$A:$A, 0)), 0)</f>
        <v>0</v>
      </c>
      <c r="T63" s="130">
        <f>IFERROR(INDEX('Aug15'!$G:$G, MATCH(MEM_BF!$K63, 'Aug15'!$A:$A, 0)), 0)</f>
        <v>0</v>
      </c>
      <c r="U63" s="130">
        <f>IFERROR(INDEX(Sept15!$F:$F, MATCH(MEM_BF!$K63, Sept15!$A:$A, 0)), 0)</f>
        <v>0</v>
      </c>
      <c r="V63" s="130">
        <f>IFERROR(INDEX(Sept15!$G:$G, MATCH(MEM_BF!$K63, Sept15!$A:$A, 0)), 0)</f>
        <v>0</v>
      </c>
      <c r="W63" s="130">
        <f>IFERROR(INDEX('Oct15'!$F:$F, MATCH(MEM_BF!$K63,'Oct15'!$A:$A, 0)), 0)</f>
        <v>0</v>
      </c>
      <c r="X63" s="130">
        <f>IFERROR(INDEX('Oct15'!$G:$G, MATCH(MEM_BF!$K63, 'Oct15'!$A:$A, 0)), 0)</f>
        <v>0</v>
      </c>
      <c r="Y63" s="130">
        <f>IFERROR(INDEX('Nov15'!$F:$F, MATCH(MEM_BF!$K63,'Nov15'!$A:$A, 0)), 0)</f>
        <v>0</v>
      </c>
      <c r="Z63" s="130">
        <f>IFERROR(INDEX('Nov15'!$G:$G, MATCH(MEM_BF!$K63, 'Nov15'!$A:$A, 0)), 0)</f>
        <v>0</v>
      </c>
      <c r="AA63" s="130">
        <f>IFERROR(INDEX('Dec15'!$F:$F, MATCH(MEM_BF!$K63,'Dec15'!$A:$A, 0)), 0)</f>
        <v>0</v>
      </c>
      <c r="AB63" s="130">
        <f>IFERROR(INDEX('Dec15'!$G:$G, MATCH(MEM_BF!$K63, 'Dec15'!$A:$A, 0)), 0)</f>
        <v>0</v>
      </c>
      <c r="AC63" s="130">
        <f>IFERROR(INDEX('Jan16'!$F:$F, MATCH(MEM_BF!$K63,'Jan16'!$A:$A, 0)), 0)</f>
        <v>0</v>
      </c>
      <c r="AD63" s="130">
        <f>IFERROR(INDEX('Jan16'!$G:$G, MATCH(MEM_BF!$K63, 'Jan16'!$A:$A, 0)), 0)</f>
        <v>0</v>
      </c>
      <c r="AE63" s="130">
        <f>IFERROR(INDEX('Feb16'!$F:$F, MATCH(MEM_BF!$K63,'Feb16'!$A:$A, 0)), 0)</f>
        <v>0</v>
      </c>
      <c r="AF63" s="130">
        <f>IFERROR(INDEX('Feb16'!$G:$G, MATCH(MEM_BF!$K63, 'Feb16'!$A:$A, 0)), 0)</f>
        <v>0</v>
      </c>
      <c r="AG63" s="130">
        <f>IFERROR(INDEX('Mar16'!$G:$G, MATCH(MEM_BF!$K63,'Mar16'!$A:$A, 0)), 0)</f>
        <v>0</v>
      </c>
      <c r="AH63" s="130">
        <f>IFERROR(INDEX('Mar16'!$H:$H, MATCH(MEM_BF!$K63, 'Mar16'!$A:$A, 0)), 0)</f>
        <v>0</v>
      </c>
      <c r="AI63" s="130">
        <f>IFERROR(INDEX('Apr16'!$G:$G, MATCH(MEM_BF!$K63,'Apr16'!$A:$A, 0)), 0)</f>
        <v>0</v>
      </c>
      <c r="AJ63" s="130">
        <f>IFERROR(INDEX('Apr16'!$H:$H, MATCH(MEM_BF!$K63, 'Apr16'!$A:$A, 0)), 0)</f>
        <v>0</v>
      </c>
      <c r="AK63" s="130">
        <f>IFERROR(INDEX('May16'!$G:$G, MATCH(MEM_BF!$K63,'May16'!$A:$A, 0)), 0)</f>
        <v>0</v>
      </c>
      <c r="AL63" s="130"/>
      <c r="AM63" s="130"/>
      <c r="AN63" s="130"/>
      <c r="AO63" s="4">
        <f t="shared" si="8"/>
        <v>0</v>
      </c>
      <c r="AP63" s="138">
        <f>IFERROR(INDEX(Contacts!$O:$O, MATCH(MEM_BF!$K63, Contacts!$B:$B, 0)), 0)</f>
        <v>0</v>
      </c>
      <c r="AQ63" s="138">
        <f>IFERROR(INDEX(Contacts!$L:$L, MATCH(MEM_BF!$K63, Contacts!$B:$B, 0)), 0)</f>
        <v>0</v>
      </c>
      <c r="AR63" s="138">
        <f>IFERROR(INDEX(Contacts!$P:$P, MATCH(MEM_BF!$K63, Contacts!$B:$B, 0)), 0)</f>
        <v>0</v>
      </c>
    </row>
    <row r="64" spans="3:44" x14ac:dyDescent="0.3">
      <c r="C64" s="155"/>
      <c r="D64" s="155"/>
      <c r="E64" s="194">
        <f t="shared" si="2"/>
        <v>-1</v>
      </c>
      <c r="F64" s="194">
        <f t="shared" si="3"/>
        <v>0</v>
      </c>
      <c r="G64" s="194">
        <f t="shared" si="4"/>
        <v>0</v>
      </c>
      <c r="H64" s="194">
        <f t="shared" si="40"/>
        <v>-1</v>
      </c>
      <c r="I64" s="225">
        <f t="shared" si="6"/>
        <v>0</v>
      </c>
      <c r="J64" s="197" t="s">
        <v>763</v>
      </c>
      <c r="K64" s="155" t="s">
        <v>764</v>
      </c>
      <c r="L64" s="195" t="str">
        <f t="shared" si="55"/>
        <v>Please</v>
      </c>
      <c r="M64" s="155" t="str">
        <f t="shared" si="7"/>
        <v>Pay</v>
      </c>
      <c r="N64" s="138">
        <f>IFERROR(INDEX(Contacts!$O:$O, MATCH(MEM_BF!$K64, Contacts!$B:$B, 0)), 0)</f>
        <v>0</v>
      </c>
      <c r="O64" s="130">
        <f>IFERROR(INDEX('May16'!$G:$G, MATCH(MEM_BF!$K64,'May16'!$A:$A, 0)), 0)</f>
        <v>0</v>
      </c>
      <c r="P64" s="130"/>
      <c r="Q64" s="205">
        <f>IFERROR(INDEX(July15!F:F, MATCH(MEM_BF!$K64, July15!$B:$B, 0)), 0)</f>
        <v>0</v>
      </c>
      <c r="R64" s="130">
        <f>IFERROR(INDEX(July15!G:G, MATCH(MEM_BF!$K64, July15!$B:$B, 0)), 0)</f>
        <v>0</v>
      </c>
      <c r="S64" s="130">
        <f>IFERROR(INDEX('Aug15'!F:F, MATCH(MEM_BF!$K64, 'Aug15'!$A:$A, 0)), 0)</f>
        <v>0</v>
      </c>
      <c r="T64" s="130">
        <f>IFERROR(INDEX('Aug15'!$G:$G, MATCH(MEM_BF!$K64, 'Aug15'!$A:$A, 0)), 0)</f>
        <v>0</v>
      </c>
      <c r="U64" s="130">
        <f>IFERROR(INDEX(Sept15!$F:$F, MATCH(MEM_BF!$K64, Sept15!$A:$A, 0)), 0)</f>
        <v>0</v>
      </c>
      <c r="V64" s="130">
        <f>IFERROR(INDEX(Sept15!$G:$G, MATCH(MEM_BF!$K64, Sept15!$A:$A, 0)), 0)</f>
        <v>0</v>
      </c>
      <c r="W64" s="130">
        <f>IFERROR(INDEX('Oct15'!$F:$F, MATCH(MEM_BF!$K64,'Oct15'!$A:$A, 0)), 0)</f>
        <v>0</v>
      </c>
      <c r="X64" s="130">
        <f>IFERROR(INDEX('Oct15'!$G:$G, MATCH(MEM_BF!$K64, 'Oct15'!$A:$A, 0)), 0)</f>
        <v>0</v>
      </c>
      <c r="Y64" s="130">
        <f>IFERROR(INDEX('Nov15'!$F:$F, MATCH(MEM_BF!$K64,'Nov15'!$A:$A, 0)), 0)</f>
        <v>0</v>
      </c>
      <c r="Z64" s="130">
        <f>IFERROR(INDEX('Nov15'!$G:$G, MATCH(MEM_BF!$K64, 'Nov15'!$A:$A, 0)), 0)</f>
        <v>0</v>
      </c>
      <c r="AA64" s="130">
        <f>IFERROR(INDEX('Dec15'!$F:$F, MATCH(MEM_BF!$K64,'Dec15'!$A:$A, 0)), 0)</f>
        <v>0</v>
      </c>
      <c r="AB64" s="130">
        <f>IFERROR(INDEX('Dec15'!$G:$G, MATCH(MEM_BF!$K64, 'Dec15'!$A:$A, 0)), 0)</f>
        <v>0</v>
      </c>
      <c r="AC64" s="130">
        <f>IFERROR(INDEX('Jan16'!$F:$F, MATCH(MEM_BF!$K64,'Jan16'!$A:$A, 0)), 0)</f>
        <v>0</v>
      </c>
      <c r="AD64" s="130">
        <f>IFERROR(INDEX('Jan16'!$G:$G, MATCH(MEM_BF!$K64, 'Jan16'!$A:$A, 0)), 0)</f>
        <v>0</v>
      </c>
      <c r="AE64" s="130">
        <f>IFERROR(INDEX('Feb16'!$F:$F, MATCH(MEM_BF!$K64,'Feb16'!$A:$A, 0)), 0)</f>
        <v>0</v>
      </c>
      <c r="AF64" s="130">
        <f>IFERROR(INDEX('Feb16'!$G:$G, MATCH(MEM_BF!$K64, 'Feb16'!$A:$A, 0)), 0)</f>
        <v>0</v>
      </c>
      <c r="AG64" s="130">
        <f>IFERROR(INDEX('Mar16'!$G:$G, MATCH(MEM_BF!$K64,'Mar16'!$A:$A, 0)), 0)</f>
        <v>0</v>
      </c>
      <c r="AH64" s="130">
        <f>IFERROR(INDEX('Mar16'!$H:$H, MATCH(MEM_BF!$K64, 'Mar16'!$A:$A, 0)), 0)</f>
        <v>0</v>
      </c>
      <c r="AI64" s="130">
        <f>IFERROR(INDEX('Apr16'!$G:$G, MATCH(MEM_BF!$K64,'Apr16'!$A:$A, 0)), 0)</f>
        <v>0</v>
      </c>
      <c r="AJ64" s="130">
        <f>IFERROR(INDEX('Apr16'!$H:$H, MATCH(MEM_BF!$K64, 'Apr16'!$A:$A, 0)), 0)</f>
        <v>0</v>
      </c>
      <c r="AK64" s="130">
        <f>IFERROR(INDEX('May16'!$G:$G, MATCH(MEM_BF!$K64,'May16'!$A:$A, 0)), 0)</f>
        <v>0</v>
      </c>
      <c r="AL64" s="130"/>
      <c r="AM64" s="130"/>
      <c r="AN64" s="130"/>
      <c r="AO64" s="4">
        <f t="shared" si="8"/>
        <v>0</v>
      </c>
      <c r="AP64" s="138">
        <f>IFERROR(INDEX(Contacts!$O:$O, MATCH(MEM_BF!$K64, Contacts!$B:$B, 0)), 0)</f>
        <v>0</v>
      </c>
      <c r="AQ64" s="138">
        <f>IFERROR(INDEX(Contacts!$L:$L, MATCH(MEM_BF!$K64, Contacts!$B:$B, 0)), 0)</f>
        <v>0</v>
      </c>
      <c r="AR64" s="138">
        <f>IFERROR(INDEX(Contacts!$P:$P, MATCH(MEM_BF!$K64, Contacts!$B:$B, 0)), 0)</f>
        <v>0</v>
      </c>
    </row>
    <row r="65" spans="3:45" x14ac:dyDescent="0.3">
      <c r="C65" s="155">
        <v>15</v>
      </c>
      <c r="D65" s="155">
        <v>7</v>
      </c>
      <c r="E65" s="194">
        <f t="shared" si="2"/>
        <v>17</v>
      </c>
      <c r="F65" s="194">
        <f t="shared" si="3"/>
        <v>1</v>
      </c>
      <c r="G65" s="194">
        <f t="shared" si="4"/>
        <v>16</v>
      </c>
      <c r="H65" s="194">
        <f t="shared" si="40"/>
        <v>5</v>
      </c>
      <c r="I65" s="225">
        <f t="shared" si="6"/>
        <v>11</v>
      </c>
      <c r="J65" s="197" t="s">
        <v>2627</v>
      </c>
      <c r="K65" s="155" t="s">
        <v>408</v>
      </c>
      <c r="L65" s="195">
        <f t="shared" si="55"/>
        <v>2016</v>
      </c>
      <c r="M65" s="155" t="str">
        <f t="shared" si="7"/>
        <v>Jun</v>
      </c>
      <c r="N65" s="138" t="str">
        <f>IFERROR(INDEX(Contacts!$O:$O, MATCH(MEM_BF!$K65, Contacts!$B:$B, 0)), 0)</f>
        <v>thushsa@yahoo.com</v>
      </c>
      <c r="O65" s="130">
        <f>IFERROR(INDEX('May16'!$G:$G, MATCH(MEM_BF!$K65,'May16'!$A:$A, 0)), 0)</f>
        <v>20</v>
      </c>
      <c r="P65" s="130"/>
      <c r="Q65" s="205">
        <f>IFERROR(INDEX(July15!F:F, MATCH(MEM_BF!$K65, July15!$B:$B, 0)), 0)</f>
        <v>20</v>
      </c>
      <c r="R65" s="130">
        <f>IFERROR(INDEX(July15!G:G, MATCH(MEM_BF!$K65, July15!$B:$B, 0)), 0)</f>
        <v>0</v>
      </c>
      <c r="S65" s="130">
        <f>IFERROR(INDEX('Aug15'!F:F, MATCH(MEM_BF!$K65, 'Aug15'!$A:$A, 0)), 0)</f>
        <v>20</v>
      </c>
      <c r="T65" s="130">
        <f>IFERROR(INDEX('Aug15'!$G:$G, MATCH(MEM_BF!$K65, 'Aug15'!$A:$A, 0)), 0)</f>
        <v>0</v>
      </c>
      <c r="U65" s="130">
        <f>IFERROR(INDEX(Sept15!$F:$F, MATCH(MEM_BF!$K65, Sept15!$A:$A, 0)), 0)</f>
        <v>20</v>
      </c>
      <c r="V65" s="130">
        <f>IFERROR(INDEX(Sept15!$G:$G, MATCH(MEM_BF!$K65, Sept15!$A:$A, 0)), 0)</f>
        <v>0</v>
      </c>
      <c r="W65" s="130">
        <f>IFERROR(INDEX('Oct15'!$F:$F, MATCH(MEM_BF!$K65,'Oct15'!$A:$A, 0)), 0)</f>
        <v>20</v>
      </c>
      <c r="X65" s="130">
        <f>IFERROR(INDEX('Oct15'!$G:$G, MATCH(MEM_BF!$K65, 'Oct15'!$A:$A, 0)), 0)</f>
        <v>0</v>
      </c>
      <c r="Y65" s="130">
        <f>IFERROR(INDEX('Nov15'!$F:$F, MATCH(MEM_BF!$K65,'Nov15'!$A:$A, 0)), 0)</f>
        <v>20</v>
      </c>
      <c r="Z65" s="130">
        <f>IFERROR(INDEX('Nov15'!$G:$G, MATCH(MEM_BF!$K65, 'Nov15'!$A:$A, 0)), 0)</f>
        <v>0</v>
      </c>
      <c r="AA65" s="130">
        <f>IFERROR(INDEX('Dec15'!$F:$F, MATCH(MEM_BF!$K65,'Dec15'!$A:$A, 0)), 0)</f>
        <v>20</v>
      </c>
      <c r="AB65" s="130">
        <f>IFERROR(INDEX('Dec15'!$G:$G, MATCH(MEM_BF!$K65, 'Dec15'!$A:$A, 0)), 0)</f>
        <v>0</v>
      </c>
      <c r="AC65" s="130">
        <f>IFERROR(INDEX('Jan16'!$F:$F, MATCH(MEM_BF!$K65,'Jan16'!$A:$A, 0)), 0)</f>
        <v>20</v>
      </c>
      <c r="AD65" s="130">
        <f>IFERROR(INDEX('Jan16'!$G:$G, MATCH(MEM_BF!$K65, 'Jan16'!$A:$A, 0)), 0)</f>
        <v>0</v>
      </c>
      <c r="AE65" s="130">
        <f>IFERROR(INDEX('Feb16'!$F:$F, MATCH(MEM_BF!$K65,'Feb16'!$A:$A, 0)), 0)</f>
        <v>20</v>
      </c>
      <c r="AF65" s="130">
        <f>IFERROR(INDEX('Feb16'!$G:$G, MATCH(MEM_BF!$K65, 'Feb16'!$A:$A, 0)), 0)</f>
        <v>0</v>
      </c>
      <c r="AG65" s="130">
        <f>IFERROR(INDEX('Mar16'!$G:$G, MATCH(MEM_BF!$K65,'Mar16'!$A:$A, 0)), 0)</f>
        <v>20</v>
      </c>
      <c r="AH65" s="130">
        <f>IFERROR(INDEX('Mar16'!$H:$H, MATCH(MEM_BF!$K65, 'Mar16'!$A:$A, 0)), 0)</f>
        <v>0</v>
      </c>
      <c r="AI65" s="130">
        <f>IFERROR(INDEX('Apr16'!$G:$G, MATCH(MEM_BF!$K65,'Apr16'!$A:$A, 0)), 0)</f>
        <v>20</v>
      </c>
      <c r="AJ65" s="130">
        <f>IFERROR(INDEX('Apr16'!$H:$H, MATCH(MEM_BF!$K65, 'Apr16'!$A:$A, 0)), 0)</f>
        <v>0</v>
      </c>
      <c r="AK65" s="130">
        <f>IFERROR(INDEX('May16'!$G:$G, MATCH(MEM_BF!$K65,'May16'!$A:$A, 0)), 0)</f>
        <v>20</v>
      </c>
      <c r="AL65" s="130"/>
      <c r="AM65" s="130"/>
      <c r="AN65" s="130"/>
      <c r="AO65" s="4">
        <f t="shared" si="8"/>
        <v>220</v>
      </c>
      <c r="AP65" s="138" t="str">
        <f>IFERROR(INDEX(Contacts!$O:$O, MATCH(MEM_BF!$K65, Contacts!$B:$B, 0)), 0)</f>
        <v>thushsa@yahoo.com</v>
      </c>
      <c r="AQ65" s="138">
        <f>IFERROR(INDEX(Contacts!$L:$L, MATCH(MEM_BF!$K65, Contacts!$B:$B, 0)), 0)</f>
        <v>0</v>
      </c>
      <c r="AR65" s="138" t="str">
        <f>IFERROR(INDEX(Contacts!$P:$P, MATCH(MEM_BF!$K65, Contacts!$B:$B, 0)), 0)</f>
        <v xml:space="preserve"> harshidesilva12@yahoo.com</v>
      </c>
    </row>
    <row r="66" spans="3:45" x14ac:dyDescent="0.3">
      <c r="C66" s="155">
        <v>15</v>
      </c>
      <c r="D66" s="155">
        <v>7</v>
      </c>
      <c r="E66" s="194">
        <f t="shared" si="2"/>
        <v>7</v>
      </c>
      <c r="F66" s="194">
        <f t="shared" si="3"/>
        <v>0</v>
      </c>
      <c r="G66" s="194">
        <f t="shared" si="4"/>
        <v>15</v>
      </c>
      <c r="H66" s="194">
        <f t="shared" si="40"/>
        <v>7</v>
      </c>
      <c r="I66" s="225">
        <f t="shared" si="6"/>
        <v>1</v>
      </c>
      <c r="J66" s="197" t="s">
        <v>2628</v>
      </c>
      <c r="K66" s="155" t="s">
        <v>485</v>
      </c>
      <c r="L66" s="195">
        <f t="shared" si="55"/>
        <v>2015</v>
      </c>
      <c r="M66" s="155" t="str">
        <f t="shared" si="7"/>
        <v>Aug</v>
      </c>
      <c r="N66" s="138" t="str">
        <f>IFERROR(INDEX(Contacts!$O:$O, MATCH(MEM_BF!$K66, Contacts!$B:$B, 0)), 0)</f>
        <v>D.KAPUARACHCHILAGE@ecu.edu.au</v>
      </c>
      <c r="O66" s="130">
        <f>IFERROR(INDEX('May16'!$G:$G, MATCH(MEM_BF!$K66,'May16'!$A:$A, 0)), 0)</f>
        <v>0</v>
      </c>
      <c r="P66" s="130"/>
      <c r="Q66" s="205">
        <f>IFERROR(INDEX(July15!F:F, MATCH(MEM_BF!$K66, July15!$B:$B, 0)), 0)</f>
        <v>0</v>
      </c>
      <c r="R66" s="130">
        <f>IFERROR(INDEX(July15!G:G, MATCH(MEM_BF!$K66, July15!$B:$B, 0)), 0)</f>
        <v>0</v>
      </c>
      <c r="S66" s="130">
        <f>IFERROR(INDEX('Aug15'!F:F, MATCH(MEM_BF!$K66, 'Aug15'!$A:$A, 0)), 0)</f>
        <v>20</v>
      </c>
      <c r="T66" s="130">
        <f>IFERROR(INDEX('Aug15'!$G:$G, MATCH(MEM_BF!$K66, 'Aug15'!$A:$A, 0)), 0)</f>
        <v>0</v>
      </c>
      <c r="U66" s="130">
        <f>IFERROR(INDEX(Sept15!$F:$F, MATCH(MEM_BF!$K66, Sept15!$A:$A, 0)), 0)</f>
        <v>0</v>
      </c>
      <c r="V66" s="130">
        <f>IFERROR(INDEX(Sept15!$G:$G, MATCH(MEM_BF!$K66, Sept15!$A:$A, 0)), 0)</f>
        <v>0</v>
      </c>
      <c r="W66" s="130">
        <f>IFERROR(INDEX('Oct15'!$F:$F, MATCH(MEM_BF!$K66,'Oct15'!$A:$A, 0)), 0)</f>
        <v>0</v>
      </c>
      <c r="X66" s="130">
        <f>IFERROR(INDEX('Oct15'!$G:$G, MATCH(MEM_BF!$K66, 'Oct15'!$A:$A, 0)), 0)</f>
        <v>0</v>
      </c>
      <c r="Y66" s="130">
        <f>IFERROR(INDEX('Nov15'!$F:$F, MATCH(MEM_BF!$K66,'Nov15'!$A:$A, 0)), 0)</f>
        <v>0</v>
      </c>
      <c r="Z66" s="130">
        <f>IFERROR(INDEX('Nov15'!$G:$G, MATCH(MEM_BF!$K66, 'Nov15'!$A:$A, 0)), 0)</f>
        <v>0</v>
      </c>
      <c r="AA66" s="130">
        <f>IFERROR(INDEX('Dec15'!$F:$F, MATCH(MEM_BF!$K66,'Dec15'!$A:$A, 0)), 0)</f>
        <v>0</v>
      </c>
      <c r="AB66" s="130">
        <f>IFERROR(INDEX('Dec15'!$G:$G, MATCH(MEM_BF!$K66, 'Dec15'!$A:$A, 0)), 0)</f>
        <v>0</v>
      </c>
      <c r="AC66" s="130">
        <f>IFERROR(INDEX('Jan16'!$F:$F, MATCH(MEM_BF!$K66,'Jan16'!$A:$A, 0)), 0)</f>
        <v>0</v>
      </c>
      <c r="AD66" s="130">
        <f>IFERROR(INDEX('Jan16'!$G:$G, MATCH(MEM_BF!$K66, 'Jan16'!$A:$A, 0)), 0)</f>
        <v>0</v>
      </c>
      <c r="AE66" s="130">
        <f>IFERROR(INDEX('Feb16'!$F:$F, MATCH(MEM_BF!$K66,'Feb16'!$A:$A, 0)), 0)</f>
        <v>0</v>
      </c>
      <c r="AF66" s="130">
        <f>IFERROR(INDEX('Feb16'!$G:$G, MATCH(MEM_BF!$K66, 'Feb16'!$A:$A, 0)), 0)</f>
        <v>0</v>
      </c>
      <c r="AG66" s="130">
        <f>IFERROR(INDEX('Mar16'!$G:$G, MATCH(MEM_BF!$K66,'Mar16'!$A:$A, 0)), 0)</f>
        <v>0</v>
      </c>
      <c r="AH66" s="130">
        <f>IFERROR(INDEX('Mar16'!$H:$H, MATCH(MEM_BF!$K66, 'Mar16'!$A:$A, 0)), 0)</f>
        <v>0</v>
      </c>
      <c r="AI66" s="130">
        <f>IFERROR(INDEX('Apr16'!$G:$G, MATCH(MEM_BF!$K66,'Apr16'!$A:$A, 0)), 0)</f>
        <v>0</v>
      </c>
      <c r="AJ66" s="130">
        <f>IFERROR(INDEX('Apr16'!$H:$H, MATCH(MEM_BF!$K66, 'Apr16'!$A:$A, 0)), 0)</f>
        <v>0</v>
      </c>
      <c r="AK66" s="130">
        <f>IFERROR(INDEX('May16'!$G:$G, MATCH(MEM_BF!$K66,'May16'!$A:$A, 0)), 0)</f>
        <v>0</v>
      </c>
      <c r="AL66" s="130"/>
      <c r="AM66" s="130"/>
      <c r="AN66" s="130"/>
      <c r="AO66" s="4">
        <f t="shared" si="8"/>
        <v>20</v>
      </c>
      <c r="AP66" s="138" t="str">
        <f>IFERROR(INDEX(Contacts!$O:$O, MATCH(MEM_BF!$K66, Contacts!$B:$B, 0)), 0)</f>
        <v>D.KAPUARACHCHILAGE@ecu.edu.au</v>
      </c>
      <c r="AQ66" s="138" t="str">
        <f>IFERROR(INDEX(Contacts!$L:$L, MATCH(MEM_BF!$K66, Contacts!$B:$B, 0)), 0)</f>
        <v>0406715310</v>
      </c>
      <c r="AR66" s="138" t="str">
        <f>IFERROR(INDEX(Contacts!$P:$P, MATCH(MEM_BF!$K66, Contacts!$B:$B, 0)), 0)</f>
        <v>senakadesilva@y7mail.com</v>
      </c>
    </row>
    <row r="67" spans="3:45" x14ac:dyDescent="0.3">
      <c r="C67" s="155">
        <v>15</v>
      </c>
      <c r="D67" s="155">
        <v>3</v>
      </c>
      <c r="E67" s="194">
        <f t="shared" si="2"/>
        <v>6</v>
      </c>
      <c r="F67" s="194">
        <f t="shared" si="3"/>
        <v>0</v>
      </c>
      <c r="G67" s="194">
        <f t="shared" si="4"/>
        <v>15</v>
      </c>
      <c r="H67" s="194">
        <f t="shared" si="40"/>
        <v>6</v>
      </c>
      <c r="I67" s="225">
        <f t="shared" si="6"/>
        <v>4</v>
      </c>
      <c r="J67" s="163" t="s">
        <v>776</v>
      </c>
      <c r="K67" s="155" t="s">
        <v>777</v>
      </c>
      <c r="L67" s="195">
        <f t="shared" si="55"/>
        <v>2015</v>
      </c>
      <c r="M67" s="155" t="str">
        <f t="shared" si="7"/>
        <v>Jul</v>
      </c>
      <c r="N67" s="138" t="str">
        <f>IFERROR(INDEX(Contacts!$O:$O, MATCH(MEM_BF!$K67, Contacts!$B:$B, 0)), 0)</f>
        <v>rasika.dayananda@gmail.com</v>
      </c>
      <c r="O67" s="130">
        <f>IFERROR(INDEX('May16'!$G:$G, MATCH(MEM_BF!$K67,'May16'!$A:$A, 0)), 0)</f>
        <v>0</v>
      </c>
      <c r="P67" s="130"/>
      <c r="Q67" s="205">
        <f>IFERROR(INDEX(July15!F:F, MATCH(MEM_BF!$K67, July15!$B:$B, 0)), 0)</f>
        <v>0</v>
      </c>
      <c r="R67" s="130">
        <f>IFERROR(INDEX(July15!G:G, MATCH(MEM_BF!$K67, July15!$B:$B, 0)), 0)</f>
        <v>0</v>
      </c>
      <c r="S67" s="130">
        <f>IFERROR(INDEX('Aug15'!F:F, MATCH(MEM_BF!$K67, 'Aug15'!$A:$A, 0)), 0)</f>
        <v>0</v>
      </c>
      <c r="T67" s="130">
        <f>IFERROR(INDEX('Aug15'!$G:$G, MATCH(MEM_BF!$K67, 'Aug15'!$A:$A, 0)), 0)</f>
        <v>0</v>
      </c>
      <c r="U67" s="130">
        <f>IFERROR(INDEX(Sept15!$F:$F, MATCH(MEM_BF!$K67, Sept15!$A:$A, 0)), 0)</f>
        <v>80</v>
      </c>
      <c r="V67" s="130">
        <f>IFERROR(INDEX(Sept15!$G:$G, MATCH(MEM_BF!$K67, Sept15!$A:$A, 0)), 0)</f>
        <v>0</v>
      </c>
      <c r="W67" s="130">
        <f>IFERROR(INDEX('Oct15'!$F:$F, MATCH(MEM_BF!$K67,'Oct15'!$A:$A, 0)), 0)</f>
        <v>0</v>
      </c>
      <c r="X67" s="130">
        <f>IFERROR(INDEX('Oct15'!$G:$G, MATCH(MEM_BF!$K67, 'Oct15'!$A:$A, 0)), 0)</f>
        <v>0</v>
      </c>
      <c r="Y67" s="130">
        <f>IFERROR(INDEX('Nov15'!$F:$F, MATCH(MEM_BF!$K67,'Nov15'!$A:$A, 0)), 0)</f>
        <v>0</v>
      </c>
      <c r="Z67" s="130">
        <f>IFERROR(INDEX('Nov15'!$G:$G, MATCH(MEM_BF!$K67, 'Nov15'!$A:$A, 0)), 0)</f>
        <v>0</v>
      </c>
      <c r="AA67" s="130">
        <f>IFERROR(INDEX('Dec15'!$F:$F, MATCH(MEM_BF!$K67,'Dec15'!$A:$A, 0)), 0)</f>
        <v>0</v>
      </c>
      <c r="AB67" s="130">
        <f>IFERROR(INDEX('Dec15'!$G:$G, MATCH(MEM_BF!$K67, 'Dec15'!$A:$A, 0)), 0)</f>
        <v>0</v>
      </c>
      <c r="AC67" s="130">
        <f>IFERROR(INDEX('Jan16'!$F:$F, MATCH(MEM_BF!$K67,'Jan16'!$A:$A, 0)), 0)</f>
        <v>0</v>
      </c>
      <c r="AD67" s="130">
        <f>IFERROR(INDEX('Jan16'!$G:$G, MATCH(MEM_BF!$K67, 'Jan16'!$A:$A, 0)), 0)</f>
        <v>0</v>
      </c>
      <c r="AE67" s="130">
        <f>IFERROR(INDEX('Feb16'!$F:$F, MATCH(MEM_BF!$K67,'Feb16'!$A:$A, 0)), 0)</f>
        <v>0</v>
      </c>
      <c r="AF67" s="130">
        <f>IFERROR(INDEX('Feb16'!$G:$G, MATCH(MEM_BF!$K67, 'Feb16'!$A:$A, 0)), 0)</f>
        <v>0</v>
      </c>
      <c r="AG67" s="130">
        <f>IFERROR(INDEX('Mar16'!$G:$G, MATCH(MEM_BF!$K67,'Mar16'!$A:$A, 0)), 0)</f>
        <v>0</v>
      </c>
      <c r="AH67" s="130">
        <f>IFERROR(INDEX('Mar16'!$H:$H, MATCH(MEM_BF!$K67, 'Mar16'!$A:$A, 0)), 0)</f>
        <v>0</v>
      </c>
      <c r="AI67" s="130">
        <f>IFERROR(INDEX('Apr16'!$G:$G, MATCH(MEM_BF!$K67,'Apr16'!$A:$A, 0)), 0)</f>
        <v>0</v>
      </c>
      <c r="AJ67" s="130">
        <f>IFERROR(INDEX('Apr16'!$H:$H, MATCH(MEM_BF!$K67, 'Apr16'!$A:$A, 0)), 0)</f>
        <v>0</v>
      </c>
      <c r="AK67" s="130">
        <f>IFERROR(INDEX('May16'!$G:$G, MATCH(MEM_BF!$K67,'May16'!$A:$A, 0)), 0)</f>
        <v>0</v>
      </c>
      <c r="AL67" s="130"/>
      <c r="AM67" s="130"/>
      <c r="AN67" s="130"/>
      <c r="AO67" s="4">
        <f t="shared" si="8"/>
        <v>80</v>
      </c>
      <c r="AP67" s="138" t="str">
        <f>IFERROR(INDEX(Contacts!$O:$O, MATCH(MEM_BF!$K67, Contacts!$B:$B, 0)), 0)</f>
        <v>rasika.dayananda@gmail.com</v>
      </c>
      <c r="AQ67" s="138" t="str">
        <f>IFERROR(INDEX(Contacts!$L:$L, MATCH(MEM_BF!$K67, Contacts!$B:$B, 0)), 0)</f>
        <v>62610517</v>
      </c>
      <c r="AR67" s="138" t="str">
        <f>IFERROR(INDEX(Contacts!$P:$P, MATCH(MEM_BF!$K67, Contacts!$B:$B, 0)), 0)</f>
        <v>tanushka.dayananda@gmail.com</v>
      </c>
    </row>
    <row r="68" spans="3:45" x14ac:dyDescent="0.3">
      <c r="C68" s="155">
        <v>16</v>
      </c>
      <c r="D68" s="155">
        <v>6</v>
      </c>
      <c r="E68" s="194">
        <f t="shared" si="2"/>
        <v>5</v>
      </c>
      <c r="F68" s="194">
        <f t="shared" si="3"/>
        <v>0</v>
      </c>
      <c r="G68" s="194">
        <f t="shared" si="4"/>
        <v>16</v>
      </c>
      <c r="H68" s="194">
        <f t="shared" si="40"/>
        <v>5</v>
      </c>
      <c r="I68" s="225">
        <f t="shared" si="6"/>
        <v>0</v>
      </c>
      <c r="J68" s="163" t="s">
        <v>782</v>
      </c>
      <c r="K68" s="155" t="s">
        <v>783</v>
      </c>
      <c r="L68" s="195">
        <f t="shared" si="55"/>
        <v>2016</v>
      </c>
      <c r="M68" s="155" t="str">
        <f t="shared" si="7"/>
        <v>Jun</v>
      </c>
      <c r="N68" s="138" t="str">
        <f>IFERROR(INDEX(Contacts!$O:$O, MATCH(MEM_BF!$K68, Contacts!$B:$B, 0)), 0)</f>
        <v>rjdesilva@gmail.com</v>
      </c>
      <c r="O68" s="130">
        <f>IFERROR(INDEX('May16'!$G:$G, MATCH(MEM_BF!$K68,'May16'!$A:$A, 0)), 0)</f>
        <v>0</v>
      </c>
      <c r="P68" s="130"/>
      <c r="Q68" s="205">
        <f>IFERROR(INDEX(July15!F:F, MATCH(MEM_BF!$K68, July15!$B:$B, 0)), 0)</f>
        <v>0</v>
      </c>
      <c r="R68" s="130">
        <f>IFERROR(INDEX(July15!G:G, MATCH(MEM_BF!$K68, July15!$B:$B, 0)), 0)</f>
        <v>0</v>
      </c>
      <c r="S68" s="130">
        <f>IFERROR(INDEX('Aug15'!F:F, MATCH(MEM_BF!$K68, 'Aug15'!$A:$A, 0)), 0)</f>
        <v>0</v>
      </c>
      <c r="T68" s="130">
        <f>IFERROR(INDEX('Aug15'!$G:$G, MATCH(MEM_BF!$K68, 'Aug15'!$A:$A, 0)), 0)</f>
        <v>0</v>
      </c>
      <c r="U68" s="130">
        <f>IFERROR(INDEX(Sept15!$F:$F, MATCH(MEM_BF!$K68, Sept15!$A:$A, 0)), 0)</f>
        <v>0</v>
      </c>
      <c r="V68" s="130">
        <f>IFERROR(INDEX(Sept15!$G:$G, MATCH(MEM_BF!$K68, Sept15!$A:$A, 0)), 0)</f>
        <v>0</v>
      </c>
      <c r="W68" s="130">
        <f>IFERROR(INDEX('Oct15'!$F:$F, MATCH(MEM_BF!$K68,'Oct15'!$A:$A, 0)), 0)</f>
        <v>0</v>
      </c>
      <c r="X68" s="130">
        <f>IFERROR(INDEX('Oct15'!$G:$G, MATCH(MEM_BF!$K68, 'Oct15'!$A:$A, 0)), 0)</f>
        <v>0</v>
      </c>
      <c r="Y68" s="130">
        <f>IFERROR(INDEX('Nov15'!$F:$F, MATCH(MEM_BF!$K68,'Nov15'!$A:$A, 0)), 0)</f>
        <v>0</v>
      </c>
      <c r="Z68" s="130">
        <f>IFERROR(INDEX('Nov15'!$G:$G, MATCH(MEM_BF!$K68, 'Nov15'!$A:$A, 0)), 0)</f>
        <v>0</v>
      </c>
      <c r="AA68" s="130">
        <f>IFERROR(INDEX('Dec15'!$F:$F, MATCH(MEM_BF!$K68,'Dec15'!$A:$A, 0)), 0)</f>
        <v>0</v>
      </c>
      <c r="AB68" s="130">
        <f>IFERROR(INDEX('Dec15'!$G:$G, MATCH(MEM_BF!$K68, 'Dec15'!$A:$A, 0)), 0)</f>
        <v>0</v>
      </c>
      <c r="AC68" s="130">
        <f>IFERROR(INDEX('Jan16'!$F:$F, MATCH(MEM_BF!$K68,'Jan16'!$A:$A, 0)), 0)</f>
        <v>0</v>
      </c>
      <c r="AD68" s="130">
        <f>IFERROR(INDEX('Jan16'!$G:$G, MATCH(MEM_BF!$K68, 'Jan16'!$A:$A, 0)), 0)</f>
        <v>0</v>
      </c>
      <c r="AE68" s="130">
        <f>IFERROR(INDEX('Feb16'!$F:$F, MATCH(MEM_BF!$K68,'Feb16'!$A:$A, 0)), 0)</f>
        <v>0</v>
      </c>
      <c r="AF68" s="130">
        <f>IFERROR(INDEX('Feb16'!$G:$G, MATCH(MEM_BF!$K68, 'Feb16'!$A:$A, 0)), 0)</f>
        <v>0</v>
      </c>
      <c r="AG68" s="130">
        <f>IFERROR(INDEX('Mar16'!$G:$G, MATCH(MEM_BF!$K68,'Mar16'!$A:$A, 0)), 0)</f>
        <v>0</v>
      </c>
      <c r="AH68" s="130">
        <f>IFERROR(INDEX('Mar16'!$H:$H, MATCH(MEM_BF!$K68, 'Mar16'!$A:$A, 0)), 0)</f>
        <v>0</v>
      </c>
      <c r="AI68" s="130">
        <f>IFERROR(INDEX('Apr16'!$G:$G, MATCH(MEM_BF!$K68,'Apr16'!$A:$A, 0)), 0)</f>
        <v>0</v>
      </c>
      <c r="AJ68" s="130">
        <f>IFERROR(INDEX('Apr16'!$H:$H, MATCH(MEM_BF!$K68, 'Apr16'!$A:$A, 0)), 0)</f>
        <v>0</v>
      </c>
      <c r="AK68" s="130">
        <f>IFERROR(INDEX('May16'!$G:$G, MATCH(MEM_BF!$K68,'May16'!$A:$A, 0)), 0)</f>
        <v>0</v>
      </c>
      <c r="AL68" s="130"/>
      <c r="AM68" s="130"/>
      <c r="AN68" s="130"/>
      <c r="AO68" s="4">
        <f t="shared" si="8"/>
        <v>0</v>
      </c>
      <c r="AP68" s="138" t="str">
        <f>IFERROR(INDEX(Contacts!$O:$O, MATCH(MEM_BF!$K68, Contacts!$B:$B, 0)), 0)</f>
        <v>rjdesilva@gmail.com</v>
      </c>
      <c r="AQ68" s="138" t="str">
        <f>IFERROR(INDEX(Contacts!$L:$L, MATCH(MEM_BF!$K68, Contacts!$B:$B, 0)), 0)</f>
        <v>0421004920</v>
      </c>
      <c r="AR68" s="138">
        <f>IFERROR(INDEX(Contacts!$P:$P, MATCH(MEM_BF!$K68, Contacts!$B:$B, 0)), 0)</f>
        <v>0</v>
      </c>
    </row>
    <row r="69" spans="3:45" x14ac:dyDescent="0.3">
      <c r="C69" s="155">
        <v>15</v>
      </c>
      <c r="D69" s="155">
        <v>8</v>
      </c>
      <c r="E69" s="194">
        <f t="shared" si="2"/>
        <v>18</v>
      </c>
      <c r="F69" s="194">
        <f t="shared" si="3"/>
        <v>1</v>
      </c>
      <c r="G69" s="194">
        <f t="shared" si="4"/>
        <v>16</v>
      </c>
      <c r="H69" s="194">
        <f t="shared" si="40"/>
        <v>6</v>
      </c>
      <c r="I69" s="225">
        <f t="shared" si="6"/>
        <v>11</v>
      </c>
      <c r="J69" s="163" t="s">
        <v>786</v>
      </c>
      <c r="K69" s="155" t="s">
        <v>400</v>
      </c>
      <c r="L69" s="195">
        <f t="shared" si="55"/>
        <v>2016</v>
      </c>
      <c r="M69" s="155" t="str">
        <f t="shared" si="7"/>
        <v>Jul</v>
      </c>
      <c r="N69" s="138" t="str">
        <f>IFERROR(INDEX(Contacts!$O:$O, MATCH(MEM_BF!$K69, Contacts!$B:$B, 0)), 0)</f>
        <v>asanka4@gmail.com</v>
      </c>
      <c r="O69" s="130">
        <f>IFERROR(INDEX('May16'!$G:$G, MATCH(MEM_BF!$K69,'May16'!$A:$A, 0)), 0)</f>
        <v>20</v>
      </c>
      <c r="P69" s="130"/>
      <c r="Q69" s="205">
        <f>IFERROR(INDEX(July15!F:F, MATCH(MEM_BF!$K69, July15!$B:$B, 0)), 0)</f>
        <v>20</v>
      </c>
      <c r="R69" s="130">
        <f>IFERROR(INDEX(July15!G:G, MATCH(MEM_BF!$K69, July15!$B:$B, 0)), 0)</f>
        <v>0</v>
      </c>
      <c r="S69" s="130">
        <f>IFERROR(INDEX('Aug15'!F:F, MATCH(MEM_BF!$K69, 'Aug15'!$A:$A, 0)), 0)</f>
        <v>20</v>
      </c>
      <c r="T69" s="130">
        <f>IFERROR(INDEX('Aug15'!$G:$G, MATCH(MEM_BF!$K69, 'Aug15'!$A:$A, 0)), 0)</f>
        <v>0</v>
      </c>
      <c r="U69" s="130">
        <f>IFERROR(INDEX(Sept15!$F:$F, MATCH(MEM_BF!$K69, Sept15!$A:$A, 0)), 0)</f>
        <v>20</v>
      </c>
      <c r="V69" s="130">
        <f>IFERROR(INDEX(Sept15!$G:$G, MATCH(MEM_BF!$K69, Sept15!$A:$A, 0)), 0)</f>
        <v>0</v>
      </c>
      <c r="W69" s="130">
        <f>IFERROR(INDEX('Oct15'!$F:$F, MATCH(MEM_BF!$K69,'Oct15'!$A:$A, 0)), 0)</f>
        <v>20</v>
      </c>
      <c r="X69" s="130">
        <f>IFERROR(INDEX('Oct15'!$G:$G, MATCH(MEM_BF!$K69, 'Oct15'!$A:$A, 0)), 0)</f>
        <v>0</v>
      </c>
      <c r="Y69" s="130">
        <f>IFERROR(INDEX('Nov15'!$F:$F, MATCH(MEM_BF!$K69,'Nov15'!$A:$A, 0)), 0)</f>
        <v>20</v>
      </c>
      <c r="Z69" s="130">
        <f>IFERROR(INDEX('Nov15'!$G:$G, MATCH(MEM_BF!$K69, 'Nov15'!$A:$A, 0)), 0)</f>
        <v>0</v>
      </c>
      <c r="AA69" s="130">
        <f>IFERROR(INDEX('Dec15'!$F:$F, MATCH(MEM_BF!$K69,'Dec15'!$A:$A, 0)), 0)</f>
        <v>20</v>
      </c>
      <c r="AB69" s="130">
        <f>IFERROR(INDEX('Dec15'!$G:$G, MATCH(MEM_BF!$K69, 'Dec15'!$A:$A, 0)), 0)</f>
        <v>0</v>
      </c>
      <c r="AC69" s="130">
        <f>IFERROR(INDEX('Jan16'!$F:$F, MATCH(MEM_BF!$K69,'Jan16'!$A:$A, 0)), 0)</f>
        <v>20</v>
      </c>
      <c r="AD69" s="130">
        <f>IFERROR(INDEX('Jan16'!$G:$G, MATCH(MEM_BF!$K69, 'Jan16'!$A:$A, 0)), 0)</f>
        <v>0</v>
      </c>
      <c r="AE69" s="130">
        <f>IFERROR(INDEX('Feb16'!$F:$F, MATCH(MEM_BF!$K69,'Feb16'!$A:$A, 0)), 0)</f>
        <v>20</v>
      </c>
      <c r="AF69" s="130">
        <f>IFERROR(INDEX('Feb16'!$G:$G, MATCH(MEM_BF!$K69, 'Feb16'!$A:$A, 0)), 0)</f>
        <v>0</v>
      </c>
      <c r="AG69" s="130">
        <f>IFERROR(INDEX('Mar16'!$G:$G, MATCH(MEM_BF!$K69,'Mar16'!$A:$A, 0)), 0)</f>
        <v>20</v>
      </c>
      <c r="AH69" s="130">
        <f>IFERROR(INDEX('Mar16'!$H:$H, MATCH(MEM_BF!$K69, 'Mar16'!$A:$A, 0)), 0)</f>
        <v>0</v>
      </c>
      <c r="AI69" s="130">
        <f>IFERROR(INDEX('Apr16'!$G:$G, MATCH(MEM_BF!$K69,'Apr16'!$A:$A, 0)), 0)</f>
        <v>20</v>
      </c>
      <c r="AJ69" s="130">
        <f>IFERROR(INDEX('Apr16'!$H:$H, MATCH(MEM_BF!$K69, 'Apr16'!$A:$A, 0)), 0)</f>
        <v>0</v>
      </c>
      <c r="AK69" s="130">
        <f>IFERROR(INDEX('May16'!$G:$G, MATCH(MEM_BF!$K69,'May16'!$A:$A, 0)), 0)</f>
        <v>20</v>
      </c>
      <c r="AL69" s="130"/>
      <c r="AM69" s="130"/>
      <c r="AN69" s="130"/>
      <c r="AO69" s="4">
        <f t="shared" si="8"/>
        <v>220</v>
      </c>
      <c r="AP69" s="138" t="str">
        <f>IFERROR(INDEX(Contacts!$O:$O, MATCH(MEM_BF!$K69, Contacts!$B:$B, 0)), 0)</f>
        <v>asanka4@gmail.com</v>
      </c>
      <c r="AQ69" s="138">
        <f>IFERROR(INDEX(Contacts!$L:$L, MATCH(MEM_BF!$K69, Contacts!$B:$B, 0)), 0)</f>
        <v>0</v>
      </c>
      <c r="AR69" s="138">
        <f>IFERROR(INDEX(Contacts!$P:$P, MATCH(MEM_BF!$K69, Contacts!$B:$B, 0)), 0)</f>
        <v>0</v>
      </c>
    </row>
    <row r="70" spans="3:45" x14ac:dyDescent="0.3">
      <c r="C70" s="155">
        <v>15</v>
      </c>
      <c r="D70" s="155">
        <v>8</v>
      </c>
      <c r="E70" s="194">
        <f t="shared" si="2"/>
        <v>7</v>
      </c>
      <c r="F70" s="194">
        <f t="shared" si="3"/>
        <v>0</v>
      </c>
      <c r="G70" s="194">
        <f t="shared" si="4"/>
        <v>15</v>
      </c>
      <c r="H70" s="194">
        <f t="shared" si="40"/>
        <v>7</v>
      </c>
      <c r="I70" s="225">
        <f t="shared" si="6"/>
        <v>0</v>
      </c>
      <c r="J70" s="163" t="s">
        <v>793</v>
      </c>
      <c r="K70" s="155" t="s">
        <v>794</v>
      </c>
      <c r="L70" s="195">
        <f t="shared" si="55"/>
        <v>2015</v>
      </c>
      <c r="M70" s="155" t="str">
        <f t="shared" si="7"/>
        <v>Aug</v>
      </c>
      <c r="N70" s="138" t="str">
        <f>IFERROR(INDEX(Contacts!$O:$O, MATCH(MEM_BF!$K70, Contacts!$B:$B, 0)), 0)</f>
        <v>dealwisvinietha@gmail.com</v>
      </c>
      <c r="O70" s="130">
        <f>IFERROR(INDEX('May16'!$G:$G, MATCH(MEM_BF!$K70,'May16'!$A:$A, 0)), 0)</f>
        <v>0</v>
      </c>
      <c r="P70" s="130"/>
      <c r="Q70" s="205">
        <f>IFERROR(INDEX(July15!F:F, MATCH(MEM_BF!$K70, July15!$B:$B, 0)), 0)</f>
        <v>0</v>
      </c>
      <c r="R70" s="130">
        <f>IFERROR(INDEX(July15!G:G, MATCH(MEM_BF!$K70, July15!$B:$B, 0)), 0)</f>
        <v>0</v>
      </c>
      <c r="S70" s="130">
        <f>IFERROR(INDEX('Aug15'!F:F, MATCH(MEM_BF!$K70, 'Aug15'!$A:$A, 0)), 0)</f>
        <v>0</v>
      </c>
      <c r="T70" s="130">
        <f>IFERROR(INDEX('Aug15'!$G:$G, MATCH(MEM_BF!$K70, 'Aug15'!$A:$A, 0)), 0)</f>
        <v>0</v>
      </c>
      <c r="U70" s="130">
        <f>IFERROR(INDEX(Sept15!$F:$F, MATCH(MEM_BF!$K70, Sept15!$A:$A, 0)), 0)</f>
        <v>0</v>
      </c>
      <c r="V70" s="130">
        <f>IFERROR(INDEX(Sept15!$G:$G, MATCH(MEM_BF!$K70, Sept15!$A:$A, 0)), 0)</f>
        <v>0</v>
      </c>
      <c r="W70" s="130">
        <f>IFERROR(INDEX('Oct15'!$F:$F, MATCH(MEM_BF!$K70,'Oct15'!$A:$A, 0)), 0)</f>
        <v>0</v>
      </c>
      <c r="X70" s="130">
        <f>IFERROR(INDEX('Oct15'!$G:$G, MATCH(MEM_BF!$K70, 'Oct15'!$A:$A, 0)), 0)</f>
        <v>0</v>
      </c>
      <c r="Y70" s="130">
        <f>IFERROR(INDEX('Nov15'!$F:$F, MATCH(MEM_BF!$K70,'Nov15'!$A:$A, 0)), 0)</f>
        <v>0</v>
      </c>
      <c r="Z70" s="130">
        <f>IFERROR(INDEX('Nov15'!$G:$G, MATCH(MEM_BF!$K70, 'Nov15'!$A:$A, 0)), 0)</f>
        <v>0</v>
      </c>
      <c r="AA70" s="130">
        <f>IFERROR(INDEX('Dec15'!$F:$F, MATCH(MEM_BF!$K70,'Dec15'!$A:$A, 0)), 0)</f>
        <v>0</v>
      </c>
      <c r="AB70" s="130">
        <f>IFERROR(INDEX('Dec15'!$G:$G, MATCH(MEM_BF!$K70, 'Dec15'!$A:$A, 0)), 0)</f>
        <v>0</v>
      </c>
      <c r="AC70" s="130">
        <f>IFERROR(INDEX('Jan16'!$F:$F, MATCH(MEM_BF!$K70,'Jan16'!$A:$A, 0)), 0)</f>
        <v>0</v>
      </c>
      <c r="AD70" s="130">
        <f>IFERROR(INDEX('Jan16'!$G:$G, MATCH(MEM_BF!$K70, 'Jan16'!$A:$A, 0)), 0)</f>
        <v>0</v>
      </c>
      <c r="AE70" s="130">
        <f>IFERROR(INDEX('Feb16'!$F:$F, MATCH(MEM_BF!$K70,'Feb16'!$A:$A, 0)), 0)</f>
        <v>0</v>
      </c>
      <c r="AF70" s="130">
        <f>IFERROR(INDEX('Feb16'!$G:$G, MATCH(MEM_BF!$K70, 'Feb16'!$A:$A, 0)), 0)</f>
        <v>0</v>
      </c>
      <c r="AG70" s="130">
        <f>IFERROR(INDEX('Mar16'!$G:$G, MATCH(MEM_BF!$K70,'Mar16'!$A:$A, 0)), 0)</f>
        <v>0</v>
      </c>
      <c r="AH70" s="130">
        <f>IFERROR(INDEX('Mar16'!$H:$H, MATCH(MEM_BF!$K70, 'Mar16'!$A:$A, 0)), 0)</f>
        <v>0</v>
      </c>
      <c r="AI70" s="130">
        <f>IFERROR(INDEX('Apr16'!$G:$G, MATCH(MEM_BF!$K70,'Apr16'!$A:$A, 0)), 0)</f>
        <v>0</v>
      </c>
      <c r="AJ70" s="130">
        <f>IFERROR(INDEX('Apr16'!$H:$H, MATCH(MEM_BF!$K70, 'Apr16'!$A:$A, 0)), 0)</f>
        <v>0</v>
      </c>
      <c r="AK70" s="130">
        <f>IFERROR(INDEX('May16'!$G:$G, MATCH(MEM_BF!$K70,'May16'!$A:$A, 0)), 0)</f>
        <v>0</v>
      </c>
      <c r="AL70" s="130"/>
      <c r="AM70" s="130"/>
      <c r="AN70" s="130"/>
      <c r="AO70" s="4">
        <f t="shared" si="8"/>
        <v>0</v>
      </c>
      <c r="AP70" s="138" t="str">
        <f>IFERROR(INDEX(Contacts!$O:$O, MATCH(MEM_BF!$K70, Contacts!$B:$B, 0)), 0)</f>
        <v>dealwisvinietha@gmail.com</v>
      </c>
      <c r="AQ70" s="138">
        <f>IFERROR(INDEX(Contacts!$L:$L, MATCH(MEM_BF!$K70, Contacts!$B:$B, 0)), 0)</f>
        <v>0</v>
      </c>
      <c r="AR70" s="138">
        <f>IFERROR(INDEX(Contacts!$P:$P, MATCH(MEM_BF!$K70, Contacts!$B:$B, 0)), 0)</f>
        <v>0</v>
      </c>
    </row>
    <row r="71" spans="3:45" s="368" customFormat="1" x14ac:dyDescent="0.3">
      <c r="C71" s="369">
        <v>15</v>
      </c>
      <c r="D71" s="369">
        <v>3</v>
      </c>
      <c r="E71" s="370">
        <f t="shared" si="2"/>
        <v>2</v>
      </c>
      <c r="F71" s="370">
        <f t="shared" si="3"/>
        <v>0</v>
      </c>
      <c r="G71" s="370">
        <f t="shared" si="4"/>
        <v>15</v>
      </c>
      <c r="H71" s="370">
        <f t="shared" si="40"/>
        <v>2</v>
      </c>
      <c r="I71" s="371">
        <f t="shared" si="6"/>
        <v>0</v>
      </c>
      <c r="J71" s="372" t="s">
        <v>796</v>
      </c>
      <c r="K71" s="369" t="s">
        <v>797</v>
      </c>
      <c r="L71" s="373">
        <f t="shared" si="55"/>
        <v>2015</v>
      </c>
      <c r="M71" s="369" t="str">
        <f t="shared" si="7"/>
        <v>Mar</v>
      </c>
      <c r="N71" s="368">
        <f>IFERROR(INDEX(Contacts!$O:$O, MATCH(MEM_BF!$K71, Contacts!$B:$B, 0)), 0)</f>
        <v>0</v>
      </c>
      <c r="O71" s="130">
        <f>IFERROR(INDEX('May16'!$G:$G, MATCH(MEM_BF!$K71,'May16'!$A:$A, 0)), 0)</f>
        <v>0</v>
      </c>
      <c r="P71" s="375"/>
      <c r="Q71" s="374">
        <f>IFERROR(INDEX(July15!F:F, MATCH(MEM_BF!$K71, July15!$B:$B, 0)), 0)</f>
        <v>0</v>
      </c>
      <c r="R71" s="375">
        <f>IFERROR(INDEX(July15!G:G, MATCH(MEM_BF!$K71, July15!$B:$B, 0)), 0)</f>
        <v>0</v>
      </c>
      <c r="S71" s="375">
        <f>IFERROR(INDEX('Aug15'!F:F, MATCH(MEM_BF!$K71, 'Aug15'!$A:$A, 0)), 0)</f>
        <v>0</v>
      </c>
      <c r="T71" s="375">
        <f>IFERROR(INDEX('Aug15'!$G:$G, MATCH(MEM_BF!$K71, 'Aug15'!$A:$A, 0)), 0)</f>
        <v>0</v>
      </c>
      <c r="U71" s="375">
        <f>IFERROR(INDEX(Sept15!$F:$F, MATCH(MEM_BF!$K71, Sept15!$A:$A, 0)), 0)</f>
        <v>0</v>
      </c>
      <c r="V71" s="375">
        <f>IFERROR(INDEX(Sept15!$G:$G, MATCH(MEM_BF!$K71, Sept15!$A:$A, 0)), 0)</f>
        <v>0</v>
      </c>
      <c r="W71" s="375">
        <f>IFERROR(INDEX('Oct15'!$F:$F, MATCH(MEM_BF!$K71,'Oct15'!$A:$A, 0)), 0)</f>
        <v>0</v>
      </c>
      <c r="X71" s="375">
        <f>IFERROR(INDEX('Oct15'!$G:$G, MATCH(MEM_BF!$K71, 'Oct15'!$A:$A, 0)), 0)</f>
        <v>0</v>
      </c>
      <c r="Y71" s="375">
        <f>IFERROR(INDEX('Nov15'!$F:$F, MATCH(MEM_BF!$K71,'Nov15'!$A:$A, 0)), 0)</f>
        <v>0</v>
      </c>
      <c r="Z71" s="375">
        <f>IFERROR(INDEX('Nov15'!$G:$G, MATCH(MEM_BF!$K71, 'Nov15'!$A:$A, 0)), 0)</f>
        <v>0</v>
      </c>
      <c r="AA71" s="375">
        <f>IFERROR(INDEX('Dec15'!$F:$F, MATCH(MEM_BF!$K71,'Dec15'!$A:$A, 0)), 0)</f>
        <v>0</v>
      </c>
      <c r="AB71" s="375">
        <f>IFERROR(INDEX('Dec15'!$G:$G, MATCH(MEM_BF!$K71, 'Dec15'!$A:$A, 0)), 0)</f>
        <v>0</v>
      </c>
      <c r="AC71" s="375">
        <f>IFERROR(INDEX('Jan16'!$F:$F, MATCH(MEM_BF!$K71,'Jan16'!$A:$A, 0)), 0)</f>
        <v>0</v>
      </c>
      <c r="AD71" s="375">
        <f>IFERROR(INDEX('Jan16'!$G:$G, MATCH(MEM_BF!$K71, 'Jan16'!$A:$A, 0)), 0)</f>
        <v>0</v>
      </c>
      <c r="AE71" s="375">
        <f>IFERROR(INDEX('Feb16'!$F:$F, MATCH(MEM_BF!$K71,'Feb16'!$A:$A, 0)), 0)</f>
        <v>0</v>
      </c>
      <c r="AF71" s="375">
        <f>IFERROR(INDEX('Feb16'!$G:$G, MATCH(MEM_BF!$K71, 'Feb16'!$A:$A, 0)), 0)</f>
        <v>0</v>
      </c>
      <c r="AG71" s="130">
        <f>IFERROR(INDEX('Mar16'!$G:$G, MATCH(MEM_BF!$K71,'Mar16'!$A:$A, 0)), 0)</f>
        <v>0</v>
      </c>
      <c r="AH71" s="130">
        <f>IFERROR(INDEX('Mar16'!$H:$H, MATCH(MEM_BF!$K71, 'Mar16'!$A:$A, 0)), 0)</f>
        <v>0</v>
      </c>
      <c r="AI71" s="130">
        <f>IFERROR(INDEX('Apr16'!$G:$G, MATCH(MEM_BF!$K71,'Apr16'!$A:$A, 0)), 0)</f>
        <v>0</v>
      </c>
      <c r="AJ71" s="130">
        <f>IFERROR(INDEX('Apr16'!$H:$H, MATCH(MEM_BF!$K71, 'Apr16'!$A:$A, 0)), 0)</f>
        <v>0</v>
      </c>
      <c r="AK71" s="130">
        <f>IFERROR(INDEX('May16'!$G:$G, MATCH(MEM_BF!$K71,'May16'!$A:$A, 0)), 0)</f>
        <v>0</v>
      </c>
      <c r="AL71" s="375"/>
      <c r="AM71" s="375"/>
      <c r="AN71" s="375"/>
      <c r="AO71" s="376">
        <f t="shared" si="8"/>
        <v>0</v>
      </c>
      <c r="AP71" s="368">
        <f>IFERROR(INDEX(Contacts!$O:$O, MATCH(MEM_BF!$K71, Contacts!$B:$B, 0)), 0)</f>
        <v>0</v>
      </c>
      <c r="AQ71" s="368">
        <f>IFERROR(INDEX(Contacts!$L:$L, MATCH(MEM_BF!$K71, Contacts!$B:$B, 0)), 0)</f>
        <v>0</v>
      </c>
      <c r="AR71" s="368">
        <f>IFERROR(INDEX(Contacts!$P:$P, MATCH(MEM_BF!$K71, Contacts!$B:$B, 0)), 0)</f>
        <v>0</v>
      </c>
      <c r="AS71" s="377"/>
    </row>
    <row r="72" spans="3:45" x14ac:dyDescent="0.3">
      <c r="C72" s="155">
        <v>16</v>
      </c>
      <c r="D72" s="155">
        <v>3</v>
      </c>
      <c r="E72" s="194">
        <f t="shared" si="2"/>
        <v>2</v>
      </c>
      <c r="F72" s="194">
        <f t="shared" si="3"/>
        <v>0</v>
      </c>
      <c r="G72" s="194">
        <f t="shared" si="4"/>
        <v>16</v>
      </c>
      <c r="H72" s="194">
        <f t="shared" si="40"/>
        <v>2</v>
      </c>
      <c r="I72" s="225">
        <f t="shared" si="6"/>
        <v>0</v>
      </c>
      <c r="J72" s="163" t="s">
        <v>799</v>
      </c>
      <c r="K72" s="155" t="s">
        <v>800</v>
      </c>
      <c r="L72" s="195">
        <f t="shared" si="55"/>
        <v>2016</v>
      </c>
      <c r="M72" s="155" t="str">
        <f t="shared" si="7"/>
        <v>Mar</v>
      </c>
      <c r="N72" s="138" t="str">
        <f>IFERROR(INDEX(Contacts!$O:$O, MATCH(MEM_BF!$K72, Contacts!$B:$B, 0)), 0)</f>
        <v>lalindelgoda@gmail.com</v>
      </c>
      <c r="O72" s="130">
        <f>IFERROR(INDEX('May16'!$G:$G, MATCH(MEM_BF!$K72,'May16'!$A:$A, 0)), 0)</f>
        <v>0</v>
      </c>
      <c r="P72" s="130"/>
      <c r="Q72" s="205">
        <f>IFERROR(INDEX(July15!F:F, MATCH(MEM_BF!$K72, July15!$B:$B, 0)), 0)</f>
        <v>0</v>
      </c>
      <c r="R72" s="130">
        <f>IFERROR(INDEX(July15!G:G, MATCH(MEM_BF!$K72, July15!$B:$B, 0)), 0)</f>
        <v>0</v>
      </c>
      <c r="S72" s="130">
        <f>IFERROR(INDEX('Aug15'!F:F, MATCH(MEM_BF!$K72, 'Aug15'!$A:$A, 0)), 0)</f>
        <v>0</v>
      </c>
      <c r="T72" s="130">
        <f>IFERROR(INDEX('Aug15'!$G:$G, MATCH(MEM_BF!$K72, 'Aug15'!$A:$A, 0)), 0)</f>
        <v>0</v>
      </c>
      <c r="U72" s="130">
        <f>IFERROR(INDEX(Sept15!$F:$F, MATCH(MEM_BF!$K72, Sept15!$A:$A, 0)), 0)</f>
        <v>0</v>
      </c>
      <c r="V72" s="130">
        <f>IFERROR(INDEX(Sept15!$G:$G, MATCH(MEM_BF!$K72, Sept15!$A:$A, 0)), 0)</f>
        <v>0</v>
      </c>
      <c r="W72" s="130">
        <f>IFERROR(INDEX('Oct15'!$F:$F, MATCH(MEM_BF!$K72,'Oct15'!$A:$A, 0)), 0)</f>
        <v>0</v>
      </c>
      <c r="X72" s="130">
        <f>IFERROR(INDEX('Oct15'!$G:$G, MATCH(MEM_BF!$K72, 'Oct15'!$A:$A, 0)), 0)</f>
        <v>0</v>
      </c>
      <c r="Y72" s="130">
        <f>IFERROR(INDEX('Nov15'!$F:$F, MATCH(MEM_BF!$K72,'Nov15'!$A:$A, 0)), 0)</f>
        <v>0</v>
      </c>
      <c r="Z72" s="130">
        <f>IFERROR(INDEX('Nov15'!$G:$G, MATCH(MEM_BF!$K72, 'Nov15'!$A:$A, 0)), 0)</f>
        <v>0</v>
      </c>
      <c r="AA72" s="130">
        <f>IFERROR(INDEX('Dec15'!$F:$F, MATCH(MEM_BF!$K72,'Dec15'!$A:$A, 0)), 0)</f>
        <v>0</v>
      </c>
      <c r="AB72" s="130">
        <f>IFERROR(INDEX('Dec15'!$G:$G, MATCH(MEM_BF!$K72, 'Dec15'!$A:$A, 0)), 0)</f>
        <v>0</v>
      </c>
      <c r="AC72" s="130">
        <f>IFERROR(INDEX('Jan16'!$F:$F, MATCH(MEM_BF!$K72,'Jan16'!$A:$A, 0)), 0)</f>
        <v>0</v>
      </c>
      <c r="AD72" s="130">
        <f>IFERROR(INDEX('Jan16'!$G:$G, MATCH(MEM_BF!$K72, 'Jan16'!$A:$A, 0)), 0)</f>
        <v>0</v>
      </c>
      <c r="AE72" s="130">
        <f>IFERROR(INDEX('Feb16'!$F:$F, MATCH(MEM_BF!$K72,'Feb16'!$A:$A, 0)), 0)</f>
        <v>0</v>
      </c>
      <c r="AF72" s="130">
        <f>IFERROR(INDEX('Feb16'!$G:$G, MATCH(MEM_BF!$K72, 'Feb16'!$A:$A, 0)), 0)</f>
        <v>0</v>
      </c>
      <c r="AG72" s="130">
        <f>IFERROR(INDEX('Mar16'!$G:$G, MATCH(MEM_BF!$K72,'Mar16'!$A:$A, 0)), 0)</f>
        <v>0</v>
      </c>
      <c r="AH72" s="130">
        <f>IFERROR(INDEX('Mar16'!$H:$H, MATCH(MEM_BF!$K72, 'Mar16'!$A:$A, 0)), 0)</f>
        <v>0</v>
      </c>
      <c r="AI72" s="130">
        <f>IFERROR(INDEX('Apr16'!$G:$G, MATCH(MEM_BF!$K72,'Apr16'!$A:$A, 0)), 0)</f>
        <v>0</v>
      </c>
      <c r="AJ72" s="130">
        <f>IFERROR(INDEX('Apr16'!$H:$H, MATCH(MEM_BF!$K72, 'Apr16'!$A:$A, 0)), 0)</f>
        <v>0</v>
      </c>
      <c r="AK72" s="130">
        <f>IFERROR(INDEX('May16'!$G:$G, MATCH(MEM_BF!$K72,'May16'!$A:$A, 0)), 0)</f>
        <v>0</v>
      </c>
      <c r="AL72" s="130"/>
      <c r="AM72" s="130"/>
      <c r="AN72" s="130"/>
      <c r="AO72" s="4">
        <f t="shared" si="8"/>
        <v>0</v>
      </c>
      <c r="AP72" s="138" t="str">
        <f>IFERROR(INDEX(Contacts!$O:$O, MATCH(MEM_BF!$K72, Contacts!$B:$B, 0)), 0)</f>
        <v>lalindelgoda@gmail.com</v>
      </c>
      <c r="AQ72" s="138" t="str">
        <f>IFERROR(INDEX(Contacts!$L:$L, MATCH(MEM_BF!$K72, Contacts!$B:$B, 0)), 0)</f>
        <v>0449088415</v>
      </c>
      <c r="AR72" s="138">
        <f>IFERROR(INDEX(Contacts!$P:$P, MATCH(MEM_BF!$K72, Contacts!$B:$B, 0)), 0)</f>
        <v>0</v>
      </c>
    </row>
    <row r="73" spans="3:45" x14ac:dyDescent="0.3">
      <c r="C73" s="155">
        <v>15</v>
      </c>
      <c r="D73" s="155">
        <v>8</v>
      </c>
      <c r="E73" s="194">
        <f t="shared" si="2"/>
        <v>7</v>
      </c>
      <c r="F73" s="194">
        <f t="shared" si="3"/>
        <v>0</v>
      </c>
      <c r="G73" s="194">
        <f t="shared" si="4"/>
        <v>15</v>
      </c>
      <c r="H73" s="194">
        <f t="shared" si="40"/>
        <v>7</v>
      </c>
      <c r="I73" s="225">
        <f t="shared" si="6"/>
        <v>0</v>
      </c>
      <c r="J73" s="163" t="s">
        <v>802</v>
      </c>
      <c r="K73" s="155" t="s">
        <v>803</v>
      </c>
      <c r="L73" s="195">
        <f t="shared" si="55"/>
        <v>2015</v>
      </c>
      <c r="M73" s="155" t="str">
        <f t="shared" si="7"/>
        <v>Aug</v>
      </c>
      <c r="N73" s="138">
        <f>IFERROR(INDEX(Contacts!$O:$O, MATCH(MEM_BF!$K73, Contacts!$B:$B, 0)), 0)</f>
        <v>0</v>
      </c>
      <c r="O73" s="130">
        <f>IFERROR(INDEX('May16'!$G:$G, MATCH(MEM_BF!$K73,'May16'!$A:$A, 0)), 0)</f>
        <v>0</v>
      </c>
      <c r="P73" s="130"/>
      <c r="Q73" s="205">
        <f>IFERROR(INDEX(July15!F:F, MATCH(MEM_BF!$K73, July15!$B:$B, 0)), 0)</f>
        <v>0</v>
      </c>
      <c r="R73" s="130">
        <f>IFERROR(INDEX(July15!G:G, MATCH(MEM_BF!$K73, July15!$B:$B, 0)), 0)</f>
        <v>0</v>
      </c>
      <c r="S73" s="130">
        <f>IFERROR(INDEX('Aug15'!F:F, MATCH(MEM_BF!$K73, 'Aug15'!$A:$A, 0)), 0)</f>
        <v>0</v>
      </c>
      <c r="T73" s="130">
        <f>IFERROR(INDEX('Aug15'!$G:$G, MATCH(MEM_BF!$K73, 'Aug15'!$A:$A, 0)), 0)</f>
        <v>0</v>
      </c>
      <c r="U73" s="130">
        <f>IFERROR(INDEX(Sept15!$F:$F, MATCH(MEM_BF!$K73, Sept15!$A:$A, 0)), 0)</f>
        <v>0</v>
      </c>
      <c r="V73" s="130">
        <f>IFERROR(INDEX(Sept15!$G:$G, MATCH(MEM_BF!$K73, Sept15!$A:$A, 0)), 0)</f>
        <v>0</v>
      </c>
      <c r="W73" s="130">
        <f>IFERROR(INDEX('Oct15'!$F:$F, MATCH(MEM_BF!$K73,'Oct15'!$A:$A, 0)), 0)</f>
        <v>0</v>
      </c>
      <c r="X73" s="130">
        <f>IFERROR(INDEX('Oct15'!$G:$G, MATCH(MEM_BF!$K73, 'Oct15'!$A:$A, 0)), 0)</f>
        <v>0</v>
      </c>
      <c r="Y73" s="130">
        <f>IFERROR(INDEX('Nov15'!$F:$F, MATCH(MEM_BF!$K73,'Nov15'!$A:$A, 0)), 0)</f>
        <v>0</v>
      </c>
      <c r="Z73" s="130">
        <f>IFERROR(INDEX('Nov15'!$G:$G, MATCH(MEM_BF!$K73, 'Nov15'!$A:$A, 0)), 0)</f>
        <v>0</v>
      </c>
      <c r="AA73" s="130">
        <f>IFERROR(INDEX('Dec15'!$F:$F, MATCH(MEM_BF!$K73,'Dec15'!$A:$A, 0)), 0)</f>
        <v>0</v>
      </c>
      <c r="AB73" s="130">
        <f>IFERROR(INDEX('Dec15'!$G:$G, MATCH(MEM_BF!$K73, 'Dec15'!$A:$A, 0)), 0)</f>
        <v>0</v>
      </c>
      <c r="AC73" s="130">
        <f>IFERROR(INDEX('Jan16'!$F:$F, MATCH(MEM_BF!$K73,'Jan16'!$A:$A, 0)), 0)</f>
        <v>0</v>
      </c>
      <c r="AD73" s="130">
        <f>IFERROR(INDEX('Jan16'!$G:$G, MATCH(MEM_BF!$K73, 'Jan16'!$A:$A, 0)), 0)</f>
        <v>0</v>
      </c>
      <c r="AE73" s="130">
        <f>IFERROR(INDEX('Feb16'!$F:$F, MATCH(MEM_BF!$K73,'Feb16'!$A:$A, 0)), 0)</f>
        <v>0</v>
      </c>
      <c r="AF73" s="130">
        <f>IFERROR(INDEX('Feb16'!$G:$G, MATCH(MEM_BF!$K73, 'Feb16'!$A:$A, 0)), 0)</f>
        <v>0</v>
      </c>
      <c r="AG73" s="130">
        <f>IFERROR(INDEX('Mar16'!$G:$G, MATCH(MEM_BF!$K73,'Mar16'!$A:$A, 0)), 0)</f>
        <v>0</v>
      </c>
      <c r="AH73" s="130">
        <f>IFERROR(INDEX('Mar16'!$H:$H, MATCH(MEM_BF!$K73, 'Mar16'!$A:$A, 0)), 0)</f>
        <v>0</v>
      </c>
      <c r="AI73" s="130">
        <f>IFERROR(INDEX('Apr16'!$G:$G, MATCH(MEM_BF!$K73,'Apr16'!$A:$A, 0)), 0)</f>
        <v>0</v>
      </c>
      <c r="AJ73" s="130">
        <f>IFERROR(INDEX('Apr16'!$H:$H, MATCH(MEM_BF!$K73, 'Apr16'!$A:$A, 0)), 0)</f>
        <v>0</v>
      </c>
      <c r="AK73" s="130">
        <f>IFERROR(INDEX('May16'!$G:$G, MATCH(MEM_BF!$K73,'May16'!$A:$A, 0)), 0)</f>
        <v>0</v>
      </c>
      <c r="AL73" s="130"/>
      <c r="AM73" s="130"/>
      <c r="AN73" s="130"/>
      <c r="AO73" s="4">
        <f t="shared" si="8"/>
        <v>0</v>
      </c>
      <c r="AP73" s="138">
        <f>IFERROR(INDEX(Contacts!$O:$O, MATCH(MEM_BF!$K73, Contacts!$B:$B, 0)), 0)</f>
        <v>0</v>
      </c>
      <c r="AQ73" s="138">
        <f>IFERROR(INDEX(Contacts!$L:$L, MATCH(MEM_BF!$K73, Contacts!$B:$B, 0)), 0)</f>
        <v>0</v>
      </c>
      <c r="AR73" s="138">
        <f>IFERROR(INDEX(Contacts!$P:$P, MATCH(MEM_BF!$K73, Contacts!$B:$B, 0)), 0)</f>
        <v>0</v>
      </c>
    </row>
    <row r="74" spans="3:45" x14ac:dyDescent="0.3">
      <c r="C74" s="155">
        <v>15</v>
      </c>
      <c r="D74" s="155">
        <v>11</v>
      </c>
      <c r="E74" s="194">
        <f t="shared" si="2"/>
        <v>15</v>
      </c>
      <c r="F74" s="194">
        <f t="shared" si="3"/>
        <v>1</v>
      </c>
      <c r="G74" s="194">
        <f t="shared" si="4"/>
        <v>16</v>
      </c>
      <c r="H74" s="194">
        <f t="shared" si="40"/>
        <v>3</v>
      </c>
      <c r="I74" s="225">
        <f t="shared" si="6"/>
        <v>5</v>
      </c>
      <c r="J74" s="163" t="s">
        <v>805</v>
      </c>
      <c r="K74" s="155" t="s">
        <v>392</v>
      </c>
      <c r="L74" s="195">
        <f t="shared" si="55"/>
        <v>2016</v>
      </c>
      <c r="M74" s="155" t="str">
        <f t="shared" si="7"/>
        <v>Apr</v>
      </c>
      <c r="N74" s="138" t="str">
        <f>IFERROR(INDEX(Contacts!$O:$O, MATCH(MEM_BF!$K74, Contacts!$B:$B, 0)), 0)</f>
        <v>upul_n@yahoo.com</v>
      </c>
      <c r="O74" s="130">
        <f>IFERROR(INDEX('May16'!$G:$G, MATCH(MEM_BF!$K74,'May16'!$A:$A, 0)), 0)</f>
        <v>0</v>
      </c>
      <c r="P74" s="130"/>
      <c r="Q74" s="205">
        <f>IFERROR(INDEX(July15!F:F, MATCH(MEM_BF!$K74, July15!$B:$B, 0)), 0)</f>
        <v>100</v>
      </c>
      <c r="R74" s="130">
        <f>IFERROR(INDEX(July15!G:G, MATCH(MEM_BF!$K74, July15!$B:$B, 0)), 0)</f>
        <v>0</v>
      </c>
      <c r="S74" s="130">
        <f>IFERROR(INDEX('Aug15'!F:F, MATCH(MEM_BF!$K74, 'Aug15'!$A:$A, 0)), 0)</f>
        <v>0</v>
      </c>
      <c r="T74" s="130">
        <f>IFERROR(INDEX('Aug15'!$G:$G, MATCH(MEM_BF!$K74, 'Aug15'!$A:$A, 0)), 0)</f>
        <v>0</v>
      </c>
      <c r="U74" s="130">
        <f>IFERROR(INDEX(Sept15!$F:$F, MATCH(MEM_BF!$K74, Sept15!$A:$A, 0)), 0)</f>
        <v>0</v>
      </c>
      <c r="V74" s="130">
        <f>IFERROR(INDEX(Sept15!$G:$G, MATCH(MEM_BF!$K74, Sept15!$A:$A, 0)), 0)</f>
        <v>0</v>
      </c>
      <c r="W74" s="130">
        <f>IFERROR(INDEX('Oct15'!$F:$F, MATCH(MEM_BF!$K74,'Oct15'!$A:$A, 0)), 0)</f>
        <v>0</v>
      </c>
      <c r="X74" s="130">
        <f>IFERROR(INDEX('Oct15'!$G:$G, MATCH(MEM_BF!$K74, 'Oct15'!$A:$A, 0)), 0)</f>
        <v>0</v>
      </c>
      <c r="Y74" s="130">
        <f>IFERROR(INDEX('Nov15'!$F:$F, MATCH(MEM_BF!$K74,'Nov15'!$A:$A, 0)), 0)</f>
        <v>0</v>
      </c>
      <c r="Z74" s="130">
        <f>IFERROR(INDEX('Nov15'!$G:$G, MATCH(MEM_BF!$K74, 'Nov15'!$A:$A, 0)), 0)</f>
        <v>0</v>
      </c>
      <c r="AA74" s="130">
        <f>IFERROR(INDEX('Dec15'!$F:$F, MATCH(MEM_BF!$K74,'Dec15'!$A:$A, 0)), 0)</f>
        <v>0</v>
      </c>
      <c r="AB74" s="130">
        <f>IFERROR(INDEX('Dec15'!$G:$G, MATCH(MEM_BF!$K74, 'Dec15'!$A:$A, 0)), 0)</f>
        <v>100</v>
      </c>
      <c r="AC74" s="130">
        <f>IFERROR(INDEX('Jan16'!$F:$F, MATCH(MEM_BF!$K74,'Jan16'!$A:$A, 0)), 0)</f>
        <v>0</v>
      </c>
      <c r="AD74" s="130">
        <f>IFERROR(INDEX('Jan16'!$G:$G, MATCH(MEM_BF!$K74, 'Jan16'!$A:$A, 0)), 0)</f>
        <v>0</v>
      </c>
      <c r="AE74" s="130">
        <f>IFERROR(INDEX('Feb16'!$F:$F, MATCH(MEM_BF!$K74,'Feb16'!$A:$A, 0)), 0)</f>
        <v>0</v>
      </c>
      <c r="AF74" s="130">
        <f>IFERROR(INDEX('Feb16'!$G:$G, MATCH(MEM_BF!$K74, 'Feb16'!$A:$A, 0)), 0)</f>
        <v>0</v>
      </c>
      <c r="AG74" s="130">
        <f>IFERROR(INDEX('Mar16'!$G:$G, MATCH(MEM_BF!$K74,'Mar16'!$A:$A, 0)), 0)</f>
        <v>0</v>
      </c>
      <c r="AH74" s="130">
        <f>IFERROR(INDEX('Mar16'!$H:$H, MATCH(MEM_BF!$K74, 'Mar16'!$A:$A, 0)), 0)</f>
        <v>0</v>
      </c>
      <c r="AI74" s="130">
        <f>IFERROR(INDEX('Apr16'!$G:$G, MATCH(MEM_BF!$K74,'Apr16'!$A:$A, 0)), 0)</f>
        <v>0</v>
      </c>
      <c r="AJ74" s="130">
        <f>IFERROR(INDEX('Apr16'!$H:$H, MATCH(MEM_BF!$K74, 'Apr16'!$A:$A, 0)), 0)</f>
        <v>0</v>
      </c>
      <c r="AK74" s="130">
        <f>IFERROR(INDEX('May16'!$G:$G, MATCH(MEM_BF!$K74,'May16'!$A:$A, 0)), 0)</f>
        <v>0</v>
      </c>
      <c r="AL74" s="130"/>
      <c r="AM74" s="130"/>
      <c r="AN74" s="130"/>
      <c r="AO74" s="4">
        <f t="shared" si="8"/>
        <v>100</v>
      </c>
      <c r="AP74" s="138" t="str">
        <f>IFERROR(INDEX(Contacts!$O:$O, MATCH(MEM_BF!$K74, Contacts!$B:$B, 0)), 0)</f>
        <v>upul_n@yahoo.com</v>
      </c>
      <c r="AQ74" s="138" t="str">
        <f>IFERROR(INDEX(Contacts!$L:$L, MATCH(MEM_BF!$K74, Contacts!$B:$B, 0)), 0)</f>
        <v>93933245/0427581747</v>
      </c>
      <c r="AR74" s="138" t="str">
        <f>IFERROR(INDEX(Contacts!$P:$P, MATCH(MEM_BF!$K74, Contacts!$B:$B, 0)), 0)</f>
        <v>inokap_w@yahoo.com.au</v>
      </c>
    </row>
    <row r="75" spans="3:45" x14ac:dyDescent="0.3">
      <c r="C75" s="155">
        <v>15</v>
      </c>
      <c r="D75" s="155">
        <v>9</v>
      </c>
      <c r="E75" s="194">
        <f t="shared" si="2"/>
        <v>11</v>
      </c>
      <c r="F75" s="194">
        <f t="shared" si="3"/>
        <v>0</v>
      </c>
      <c r="G75" s="194">
        <f t="shared" si="4"/>
        <v>15</v>
      </c>
      <c r="H75" s="194">
        <f t="shared" si="40"/>
        <v>11</v>
      </c>
      <c r="I75" s="225">
        <f t="shared" si="6"/>
        <v>3</v>
      </c>
      <c r="J75" s="163" t="s">
        <v>806</v>
      </c>
      <c r="K75" s="155" t="s">
        <v>396</v>
      </c>
      <c r="L75" s="195">
        <f t="shared" si="55"/>
        <v>2015</v>
      </c>
      <c r="M75" s="155" t="str">
        <f t="shared" si="7"/>
        <v>Dec</v>
      </c>
      <c r="N75" s="138">
        <f>IFERROR(INDEX(Contacts!$O:$O, MATCH(MEM_BF!$K75, Contacts!$B:$B, 0)), 0)</f>
        <v>0</v>
      </c>
      <c r="O75" s="130">
        <f>IFERROR(INDEX('May16'!$G:$G, MATCH(MEM_BF!$K75,'May16'!$A:$A, 0)), 0)</f>
        <v>0</v>
      </c>
      <c r="P75" s="130"/>
      <c r="Q75" s="205">
        <f>IFERROR(INDEX(July15!F:F, MATCH(MEM_BF!$K75, July15!$B:$B, 0)), 0)</f>
        <v>60</v>
      </c>
      <c r="R75" s="130">
        <f>IFERROR(INDEX(July15!G:G, MATCH(MEM_BF!$K75, July15!$B:$B, 0)), 0)</f>
        <v>0</v>
      </c>
      <c r="S75" s="130">
        <f>IFERROR(INDEX('Aug15'!F:F, MATCH(MEM_BF!$K75, 'Aug15'!$A:$A, 0)), 0)</f>
        <v>0</v>
      </c>
      <c r="T75" s="130">
        <f>IFERROR(INDEX('Aug15'!$G:$G, MATCH(MEM_BF!$K75, 'Aug15'!$A:$A, 0)), 0)</f>
        <v>0</v>
      </c>
      <c r="U75" s="130">
        <f>IFERROR(INDEX(Sept15!$F:$F, MATCH(MEM_BF!$K75, Sept15!$A:$A, 0)), 0)</f>
        <v>0</v>
      </c>
      <c r="V75" s="130">
        <f>IFERROR(INDEX(Sept15!$G:$G, MATCH(MEM_BF!$K75, Sept15!$A:$A, 0)), 0)</f>
        <v>0</v>
      </c>
      <c r="W75" s="130">
        <f>IFERROR(INDEX('Oct15'!$F:$F, MATCH(MEM_BF!$K75,'Oct15'!$A:$A, 0)), 0)</f>
        <v>0</v>
      </c>
      <c r="X75" s="130">
        <f>IFERROR(INDEX('Oct15'!$G:$G, MATCH(MEM_BF!$K75, 'Oct15'!$A:$A, 0)), 0)</f>
        <v>0</v>
      </c>
      <c r="Y75" s="130">
        <f>IFERROR(INDEX('Nov15'!$F:$F, MATCH(MEM_BF!$K75,'Nov15'!$A:$A, 0)), 0)</f>
        <v>0</v>
      </c>
      <c r="Z75" s="130">
        <f>IFERROR(INDEX('Nov15'!$G:$G, MATCH(MEM_BF!$K75, 'Nov15'!$A:$A, 0)), 0)</f>
        <v>0</v>
      </c>
      <c r="AA75" s="130">
        <f>IFERROR(INDEX('Dec15'!$F:$F, MATCH(MEM_BF!$K75,'Dec15'!$A:$A, 0)), 0)</f>
        <v>0</v>
      </c>
      <c r="AB75" s="130">
        <f>IFERROR(INDEX('Dec15'!$G:$G, MATCH(MEM_BF!$K75, 'Dec15'!$A:$A, 0)), 0)</f>
        <v>0</v>
      </c>
      <c r="AC75" s="130">
        <f>IFERROR(INDEX('Jan16'!$F:$F, MATCH(MEM_BF!$K75,'Jan16'!$A:$A, 0)), 0)</f>
        <v>0</v>
      </c>
      <c r="AD75" s="130">
        <f>IFERROR(INDEX('Jan16'!$G:$G, MATCH(MEM_BF!$K75, 'Jan16'!$A:$A, 0)), 0)</f>
        <v>0</v>
      </c>
      <c r="AE75" s="130">
        <f>IFERROR(INDEX('Feb16'!$F:$F, MATCH(MEM_BF!$K75,'Feb16'!$A:$A, 0)), 0)</f>
        <v>0</v>
      </c>
      <c r="AF75" s="130">
        <f>IFERROR(INDEX('Feb16'!$G:$G, MATCH(MEM_BF!$K75, 'Feb16'!$A:$A, 0)), 0)</f>
        <v>0</v>
      </c>
      <c r="AG75" s="130">
        <f>IFERROR(INDEX('Mar16'!$G:$G, MATCH(MEM_BF!$K75,'Mar16'!$A:$A, 0)), 0)</f>
        <v>0</v>
      </c>
      <c r="AH75" s="130">
        <f>IFERROR(INDEX('Mar16'!$H:$H, MATCH(MEM_BF!$K75, 'Mar16'!$A:$A, 0)), 0)</f>
        <v>0</v>
      </c>
      <c r="AI75" s="130">
        <f>IFERROR(INDEX('Apr16'!$G:$G, MATCH(MEM_BF!$K75,'Apr16'!$A:$A, 0)), 0)</f>
        <v>0</v>
      </c>
      <c r="AJ75" s="130">
        <f>IFERROR(INDEX('Apr16'!$H:$H, MATCH(MEM_BF!$K75, 'Apr16'!$A:$A, 0)), 0)</f>
        <v>0</v>
      </c>
      <c r="AK75" s="130">
        <f>IFERROR(INDEX('May16'!$G:$G, MATCH(MEM_BF!$K75,'May16'!$A:$A, 0)), 0)</f>
        <v>0</v>
      </c>
      <c r="AL75" s="130"/>
      <c r="AM75" s="130"/>
      <c r="AN75" s="130"/>
      <c r="AO75" s="4">
        <f t="shared" si="8"/>
        <v>60</v>
      </c>
      <c r="AP75" s="138">
        <f>IFERROR(INDEX(Contacts!$O:$O, MATCH(MEM_BF!$K75, Contacts!$B:$B, 0)), 0)</f>
        <v>0</v>
      </c>
      <c r="AQ75" s="138">
        <f>IFERROR(INDEX(Contacts!$L:$L, MATCH(MEM_BF!$K75, Contacts!$B:$B, 0)), 0)</f>
        <v>0</v>
      </c>
      <c r="AR75" s="138">
        <f>IFERROR(INDEX(Contacts!$P:$P, MATCH(MEM_BF!$K75, Contacts!$B:$B, 0)), 0)</f>
        <v>0</v>
      </c>
    </row>
    <row r="76" spans="3:45" x14ac:dyDescent="0.3">
      <c r="C76" s="155">
        <v>16</v>
      </c>
      <c r="D76" s="155">
        <v>1</v>
      </c>
      <c r="E76" s="194">
        <f t="shared" si="2"/>
        <v>15</v>
      </c>
      <c r="F76" s="194">
        <f t="shared" si="3"/>
        <v>1</v>
      </c>
      <c r="G76" s="194">
        <f t="shared" si="4"/>
        <v>17</v>
      </c>
      <c r="H76" s="194">
        <f t="shared" si="40"/>
        <v>3</v>
      </c>
      <c r="I76" s="225">
        <f t="shared" si="6"/>
        <v>15</v>
      </c>
      <c r="J76" s="197" t="s">
        <v>807</v>
      </c>
      <c r="K76" s="155" t="s">
        <v>808</v>
      </c>
      <c r="L76" s="195">
        <f t="shared" si="55"/>
        <v>2017</v>
      </c>
      <c r="M76" s="155" t="str">
        <f t="shared" si="7"/>
        <v>Apr</v>
      </c>
      <c r="N76" s="138" t="str">
        <f>IFERROR(INDEX(Contacts!$O:$O, MATCH(MEM_BF!$K76, Contacts!$B:$B, 0)), 0)</f>
        <v>punuwan@gmail.com</v>
      </c>
      <c r="O76" s="130">
        <f>IFERROR(INDEX('May16'!$G:$G, MATCH(MEM_BF!$K76,'May16'!$A:$A, 0)), 0)</f>
        <v>0</v>
      </c>
      <c r="P76" s="130"/>
      <c r="Q76" s="205">
        <f>IFERROR(INDEX(July15!F:F, MATCH(MEM_BF!$K76, July15!$B:$B, 0)), 0)</f>
        <v>0</v>
      </c>
      <c r="R76" s="130">
        <f>IFERROR(INDEX(July15!G:G, MATCH(MEM_BF!$K76, July15!$B:$B, 0)), 0)</f>
        <v>0</v>
      </c>
      <c r="S76" s="130">
        <f>IFERROR(INDEX('Aug15'!F:F, MATCH(MEM_BF!$K76, 'Aug15'!$A:$A, 0)), 0)</f>
        <v>0</v>
      </c>
      <c r="T76" s="130">
        <f>IFERROR(INDEX('Aug15'!$G:$G, MATCH(MEM_BF!$K76, 'Aug15'!$A:$A, 0)), 0)</f>
        <v>0</v>
      </c>
      <c r="U76" s="130">
        <f>IFERROR(INDEX(Sept15!$F:$F, MATCH(MEM_BF!$K76, Sept15!$A:$A, 0)), 0)</f>
        <v>0</v>
      </c>
      <c r="V76" s="130">
        <f>IFERROR(INDEX(Sept15!$G:$G, MATCH(MEM_BF!$K76, Sept15!$A:$A, 0)), 0)</f>
        <v>0</v>
      </c>
      <c r="W76" s="130">
        <f>IFERROR(INDEX('Oct15'!$F:$F, MATCH(MEM_BF!$K76,'Oct15'!$A:$A, 0)), 0)</f>
        <v>0</v>
      </c>
      <c r="X76" s="130">
        <f>IFERROR(INDEX('Oct15'!$G:$G, MATCH(MEM_BF!$K76, 'Oct15'!$A:$A, 0)), 0)</f>
        <v>0</v>
      </c>
      <c r="Y76" s="130">
        <f>IFERROR(INDEX('Nov15'!$F:$F, MATCH(MEM_BF!$K76,'Nov15'!$A:$A, 0)), 0)</f>
        <v>0</v>
      </c>
      <c r="Z76" s="130">
        <f>IFERROR(INDEX('Nov15'!$G:$G, MATCH(MEM_BF!$K76, 'Nov15'!$A:$A, 0)), 0)</f>
        <v>0</v>
      </c>
      <c r="AA76" s="130">
        <f>IFERROR(INDEX('Dec15'!$F:$F, MATCH(MEM_BF!$K76,'Dec15'!$A:$A, 0)), 0)</f>
        <v>0</v>
      </c>
      <c r="AB76" s="130">
        <f>IFERROR(INDEX('Dec15'!$G:$G, MATCH(MEM_BF!$K76, 'Dec15'!$A:$A, 0)), 0)</f>
        <v>0</v>
      </c>
      <c r="AC76" s="130">
        <f>IFERROR(INDEX('Jan16'!$F:$F, MATCH(MEM_BF!$K76,'Jan16'!$A:$A, 0)), 0)</f>
        <v>0</v>
      </c>
      <c r="AD76" s="130">
        <f>IFERROR(INDEX('Jan16'!$G:$G, MATCH(MEM_BF!$K76, 'Jan16'!$A:$A, 0)), 0)</f>
        <v>0</v>
      </c>
      <c r="AE76" s="130">
        <f>IFERROR(INDEX('Feb16'!$F:$F, MATCH(MEM_BF!$K76,'Feb16'!$A:$A, 0)), 0)</f>
        <v>300</v>
      </c>
      <c r="AF76" s="130">
        <f>IFERROR(INDEX('Feb16'!$G:$G, MATCH(MEM_BF!$K76, 'Feb16'!$A:$A, 0)), 0)</f>
        <v>0</v>
      </c>
      <c r="AG76" s="130">
        <f>IFERROR(INDEX('Mar16'!$G:$G, MATCH(MEM_BF!$K76,'Mar16'!$A:$A, 0)), 0)</f>
        <v>0</v>
      </c>
      <c r="AH76" s="130">
        <f>IFERROR(INDEX('Mar16'!$H:$H, MATCH(MEM_BF!$K76, 'Mar16'!$A:$A, 0)), 0)</f>
        <v>0</v>
      </c>
      <c r="AI76" s="130">
        <f>IFERROR(INDEX('Apr16'!$G:$G, MATCH(MEM_BF!$K76,'Apr16'!$A:$A, 0)), 0)</f>
        <v>0</v>
      </c>
      <c r="AJ76" s="130">
        <f>IFERROR(INDEX('Apr16'!$H:$H, MATCH(MEM_BF!$K76, 'Apr16'!$A:$A, 0)), 0)</f>
        <v>0</v>
      </c>
      <c r="AK76" s="130">
        <f>IFERROR(INDEX('May16'!$G:$G, MATCH(MEM_BF!$K76,'May16'!$A:$A, 0)), 0)</f>
        <v>0</v>
      </c>
      <c r="AL76" s="130"/>
      <c r="AM76" s="130"/>
      <c r="AN76" s="130"/>
      <c r="AO76" s="4">
        <f t="shared" si="8"/>
        <v>300</v>
      </c>
      <c r="AP76" s="138" t="str">
        <f>IFERROR(INDEX(Contacts!$O:$O, MATCH(MEM_BF!$K76, Contacts!$B:$B, 0)), 0)</f>
        <v>punuwan@gmail.com</v>
      </c>
      <c r="AQ76" s="138">
        <f>IFERROR(INDEX(Contacts!$L:$L, MATCH(MEM_BF!$K76, Contacts!$B:$B, 0)), 0)</f>
        <v>0</v>
      </c>
      <c r="AR76" s="138">
        <f>IFERROR(INDEX(Contacts!$P:$P, MATCH(MEM_BF!$K76, Contacts!$B:$B, 0)), 0)</f>
        <v>0</v>
      </c>
    </row>
    <row r="77" spans="3:45" x14ac:dyDescent="0.3">
      <c r="C77" s="125">
        <v>15</v>
      </c>
      <c r="D77" s="125">
        <v>9</v>
      </c>
      <c r="E77" s="194">
        <f t="shared" si="2"/>
        <v>10</v>
      </c>
      <c r="F77" s="194">
        <f t="shared" si="3"/>
        <v>0</v>
      </c>
      <c r="G77" s="194">
        <f t="shared" si="4"/>
        <v>15</v>
      </c>
      <c r="H77" s="194">
        <f t="shared" si="40"/>
        <v>10</v>
      </c>
      <c r="I77" s="225">
        <f t="shared" si="6"/>
        <v>2</v>
      </c>
      <c r="J77" s="134" t="s">
        <v>2892</v>
      </c>
      <c r="K77" s="125" t="s">
        <v>2600</v>
      </c>
      <c r="L77" s="195">
        <f t="shared" si="55"/>
        <v>2015</v>
      </c>
      <c r="M77" s="155" t="str">
        <f t="shared" si="7"/>
        <v>Nov</v>
      </c>
      <c r="N77" s="138">
        <f>IFERROR(INDEX(Contacts!$O:$O, MATCH(MEM_BF!$K77, Contacts!$B:$B, 0)), 0)</f>
        <v>0</v>
      </c>
      <c r="O77" s="130">
        <f>IFERROR(INDEX('May16'!$G:$G, MATCH(MEM_BF!$K77,'May16'!$A:$A, 0)), 0)</f>
        <v>0</v>
      </c>
      <c r="P77" s="130"/>
      <c r="Q77" s="205">
        <f>IFERROR(INDEX(July15!F:F, MATCH(MEM_BF!$K77, July15!$B:$B, 0)), 0)</f>
        <v>0</v>
      </c>
      <c r="R77" s="130">
        <f>IFERROR(INDEX(July15!G:G, MATCH(MEM_BF!$K77, July15!$B:$B, 0)), 0)</f>
        <v>0</v>
      </c>
      <c r="S77" s="130">
        <f>IFERROR(INDEX('Aug15'!F:F, MATCH(MEM_BF!$K77, 'Aug15'!$A:$A, 0)), 0)</f>
        <v>20</v>
      </c>
      <c r="T77" s="130">
        <f>IFERROR(INDEX('Aug15'!$G:$G, MATCH(MEM_BF!$K77, 'Aug15'!$A:$A, 0)), 0)</f>
        <v>0</v>
      </c>
      <c r="U77" s="130">
        <f>IFERROR(INDEX(Sept15!$F:$F, MATCH(MEM_BF!$K77, Sept15!$A:$A, 0)), 0)</f>
        <v>20</v>
      </c>
      <c r="V77" s="130">
        <f>IFERROR(INDEX(Sept15!$G:$G, MATCH(MEM_BF!$K77, Sept15!$A:$A, 0)), 0)</f>
        <v>0</v>
      </c>
      <c r="W77" s="130">
        <f>IFERROR(INDEX('Oct15'!$F:$F, MATCH(MEM_BF!$K77,'Oct15'!$A:$A, 0)), 0)</f>
        <v>0</v>
      </c>
      <c r="X77" s="130">
        <f>IFERROR(INDEX('Oct15'!$G:$G, MATCH(MEM_BF!$K77, 'Oct15'!$A:$A, 0)), 0)</f>
        <v>0</v>
      </c>
      <c r="Y77" s="130">
        <f>IFERROR(INDEX('Nov15'!$F:$F, MATCH(MEM_BF!$K77,'Nov15'!$A:$A, 0)), 0)</f>
        <v>0</v>
      </c>
      <c r="Z77" s="130">
        <f>IFERROR(INDEX('Nov15'!$G:$G, MATCH(MEM_BF!$K77, 'Nov15'!$A:$A, 0)), 0)</f>
        <v>0</v>
      </c>
      <c r="AA77" s="130">
        <f>IFERROR(INDEX('Dec15'!$F:$F, MATCH(MEM_BF!$K77,'Dec15'!$A:$A, 0)), 0)</f>
        <v>0</v>
      </c>
      <c r="AB77" s="130">
        <f>IFERROR(INDEX('Dec15'!$G:$G, MATCH(MEM_BF!$K77, 'Dec15'!$A:$A, 0)), 0)</f>
        <v>0</v>
      </c>
      <c r="AC77" s="130">
        <f>IFERROR(INDEX('Jan16'!$F:$F, MATCH(MEM_BF!$K77,'Jan16'!$A:$A, 0)), 0)</f>
        <v>0</v>
      </c>
      <c r="AD77" s="130">
        <f>IFERROR(INDEX('Jan16'!$G:$G, MATCH(MEM_BF!$K77, 'Jan16'!$A:$A, 0)), 0)</f>
        <v>0</v>
      </c>
      <c r="AE77" s="130">
        <f>IFERROR(INDEX('Feb16'!$F:$F, MATCH(MEM_BF!$K77,'Feb16'!$A:$A, 0)), 0)</f>
        <v>0</v>
      </c>
      <c r="AF77" s="130">
        <f>IFERROR(INDEX('Feb16'!$G:$G, MATCH(MEM_BF!$K77, 'Feb16'!$A:$A, 0)), 0)</f>
        <v>0</v>
      </c>
      <c r="AG77" s="130">
        <f>IFERROR(INDEX('Mar16'!$G:$G, MATCH(MEM_BF!$K77,'Mar16'!$A:$A, 0)), 0)</f>
        <v>0</v>
      </c>
      <c r="AH77" s="130">
        <f>IFERROR(INDEX('Mar16'!$H:$H, MATCH(MEM_BF!$K77, 'Mar16'!$A:$A, 0)), 0)</f>
        <v>0</v>
      </c>
      <c r="AI77" s="130">
        <f>IFERROR(INDEX('Apr16'!$G:$G, MATCH(MEM_BF!$K77,'Apr16'!$A:$A, 0)), 0)</f>
        <v>0</v>
      </c>
      <c r="AJ77" s="130">
        <f>IFERROR(INDEX('Apr16'!$H:$H, MATCH(MEM_BF!$K77, 'Apr16'!$A:$A, 0)), 0)</f>
        <v>0</v>
      </c>
      <c r="AK77" s="130">
        <f>IFERROR(INDEX('May16'!$G:$G, MATCH(MEM_BF!$K77,'May16'!$A:$A, 0)), 0)</f>
        <v>0</v>
      </c>
      <c r="AL77" s="130"/>
      <c r="AM77" s="130"/>
      <c r="AN77" s="130"/>
      <c r="AO77" s="4">
        <f t="shared" si="8"/>
        <v>40</v>
      </c>
      <c r="AP77" s="138">
        <f>IFERROR(INDEX(Contacts!$O:$O, MATCH(MEM_BF!$K77, Contacts!$B:$B, 0)), 0)</f>
        <v>0</v>
      </c>
      <c r="AQ77" s="138">
        <f>IFERROR(INDEX(Contacts!$L:$L, MATCH(MEM_BF!$K77, Contacts!$B:$B, 0)), 0)</f>
        <v>0</v>
      </c>
      <c r="AR77" s="138">
        <f>IFERROR(INDEX(Contacts!$P:$P, MATCH(MEM_BF!$K77, Contacts!$B:$B, 0)), 0)</f>
        <v>0</v>
      </c>
    </row>
    <row r="78" spans="3:45" s="138" customFormat="1" x14ac:dyDescent="0.3">
      <c r="C78" s="125">
        <v>15</v>
      </c>
      <c r="D78" s="125">
        <v>8</v>
      </c>
      <c r="E78" s="194">
        <f t="shared" ref="E78:E149" si="61">D78+I78-1</f>
        <v>8</v>
      </c>
      <c r="F78" s="194">
        <f t="shared" ref="F78" si="62">ROUNDDOWN(E78/12, 0)</f>
        <v>0</v>
      </c>
      <c r="G78" s="194">
        <f t="shared" ref="G78" si="63">C78+F78</f>
        <v>15</v>
      </c>
      <c r="H78" s="194">
        <f t="shared" ref="H78" si="64">E78-F78*12</f>
        <v>8</v>
      </c>
      <c r="I78" s="225">
        <f t="shared" ref="I78:I149" si="65">AO78/20</f>
        <v>1</v>
      </c>
      <c r="J78" s="134" t="s">
        <v>2785</v>
      </c>
      <c r="K78" s="155" t="s">
        <v>2831</v>
      </c>
      <c r="L78" s="195">
        <f t="shared" si="55"/>
        <v>2015</v>
      </c>
      <c r="M78" s="155" t="str">
        <f t="shared" ref="M78" si="66">LOOKUP(H78,$A$6:$B$18)</f>
        <v>Sep</v>
      </c>
      <c r="N78" s="138">
        <f>IFERROR(INDEX(Contacts!$O:$O, MATCH(MEM_BF!$K78, Contacts!$B:$B, 0)), 0)</f>
        <v>0</v>
      </c>
      <c r="O78" s="130">
        <f>IFERROR(INDEX('May16'!$G:$G, MATCH(MEM_BF!$K78,'May16'!$A:$A, 0)), 0)</f>
        <v>0</v>
      </c>
      <c r="P78" s="130"/>
      <c r="Q78" s="205">
        <f>IFERROR(INDEX(July15!F:F, MATCH(MEM_BF!$K78, July15!$B:$B, 0)), 0)</f>
        <v>0</v>
      </c>
      <c r="R78" s="130">
        <f>IFERROR(INDEX(July15!G:G, MATCH(MEM_BF!$K78, July15!$B:$B, 0)), 0)</f>
        <v>0</v>
      </c>
      <c r="S78" s="130">
        <f>IFERROR(INDEX('Aug15'!F:F, MATCH(MEM_BF!$K78, 'Aug15'!$A:$A, 0)), 0)</f>
        <v>0</v>
      </c>
      <c r="T78" s="130">
        <f>IFERROR(INDEX('Aug15'!$G:$G, MATCH(MEM_BF!$K78, 'Aug15'!$A:$A, 0)), 0)</f>
        <v>0</v>
      </c>
      <c r="U78" s="130">
        <f>IFERROR(INDEX(Sept15!$F:$F, MATCH(MEM_BF!$K78, Sept15!$A:$A, 0)), 0)</f>
        <v>20</v>
      </c>
      <c r="V78" s="130">
        <f>IFERROR(INDEX(Sept15!$G:$G, MATCH(MEM_BF!$K78, Sept15!$A:$A, 0)), 0)</f>
        <v>0</v>
      </c>
      <c r="W78" s="130">
        <f>IFERROR(INDEX('Oct15'!$F:$F, MATCH(MEM_BF!$K78,'Oct15'!$A:$A, 0)), 0)</f>
        <v>0</v>
      </c>
      <c r="X78" s="130">
        <f>IFERROR(INDEX('Oct15'!$G:$G, MATCH(MEM_BF!$K78, 'Oct15'!$A:$A, 0)), 0)</f>
        <v>0</v>
      </c>
      <c r="Y78" s="130">
        <f>IFERROR(INDEX('Nov15'!$F:$F, MATCH(MEM_BF!$K78,'Nov15'!$A:$A, 0)), 0)</f>
        <v>0</v>
      </c>
      <c r="Z78" s="130">
        <f>IFERROR(INDEX('Nov15'!$G:$G, MATCH(MEM_BF!$K78, 'Nov15'!$A:$A, 0)), 0)</f>
        <v>0</v>
      </c>
      <c r="AA78" s="130">
        <f>IFERROR(INDEX('Dec15'!$F:$F, MATCH(MEM_BF!$K78,'Dec15'!$A:$A, 0)), 0)</f>
        <v>0</v>
      </c>
      <c r="AB78" s="130">
        <f>IFERROR(INDEX('Dec15'!$G:$G, MATCH(MEM_BF!$K78, 'Dec15'!$A:$A, 0)), 0)</f>
        <v>0</v>
      </c>
      <c r="AC78" s="130">
        <f>IFERROR(INDEX('Jan16'!$F:$F, MATCH(MEM_BF!$K78,'Jan16'!$A:$A, 0)), 0)</f>
        <v>0</v>
      </c>
      <c r="AD78" s="130">
        <f>IFERROR(INDEX('Jan16'!$G:$G, MATCH(MEM_BF!$K78, 'Jan16'!$A:$A, 0)), 0)</f>
        <v>0</v>
      </c>
      <c r="AE78" s="130">
        <f>IFERROR(INDEX('Feb16'!$F:$F, MATCH(MEM_BF!$K78,'Feb16'!$A:$A, 0)), 0)</f>
        <v>0</v>
      </c>
      <c r="AF78" s="130">
        <f>IFERROR(INDEX('Feb16'!$G:$G, MATCH(MEM_BF!$K78, 'Feb16'!$A:$A, 0)), 0)</f>
        <v>0</v>
      </c>
      <c r="AG78" s="130">
        <f>IFERROR(INDEX('Mar16'!$G:$G, MATCH(MEM_BF!$K78,'Mar16'!$A:$A, 0)), 0)</f>
        <v>0</v>
      </c>
      <c r="AH78" s="130">
        <f>IFERROR(INDEX('Mar16'!$H:$H, MATCH(MEM_BF!$K78, 'Mar16'!$A:$A, 0)), 0)</f>
        <v>0</v>
      </c>
      <c r="AI78" s="130">
        <f>IFERROR(INDEX('Apr16'!$G:$G, MATCH(MEM_BF!$K78,'Apr16'!$A:$A, 0)), 0)</f>
        <v>0</v>
      </c>
      <c r="AJ78" s="130">
        <f>IFERROR(INDEX('Apr16'!$H:$H, MATCH(MEM_BF!$K78, 'Apr16'!$A:$A, 0)), 0)</f>
        <v>0</v>
      </c>
      <c r="AK78" s="130">
        <f>IFERROR(INDEX('May16'!$G:$G, MATCH(MEM_BF!$K78,'May16'!$A:$A, 0)), 0)</f>
        <v>0</v>
      </c>
      <c r="AL78" s="130"/>
      <c r="AM78" s="130"/>
      <c r="AN78" s="130"/>
      <c r="AO78" s="4">
        <f t="shared" ref="AO78:AO82" si="67">Q78+S78+U78+W78+Y78+AA78+AC78+AE78+AG78+AI78+AK78+AM78</f>
        <v>20</v>
      </c>
      <c r="AP78" s="138">
        <f>IFERROR(INDEX(Contacts!$O:$O, MATCH(MEM_BF!$K78, Contacts!$B:$B, 0)), 0)</f>
        <v>0</v>
      </c>
      <c r="AQ78" s="138">
        <f>IFERROR(INDEX(Contacts!$L:$L, MATCH(MEM_BF!$K78, Contacts!$B:$B, 0)), 0)</f>
        <v>0</v>
      </c>
      <c r="AR78" s="138">
        <f>IFERROR(INDEX(Contacts!$P:$P, MATCH(MEM_BF!$K78, Contacts!$B:$B, 0)), 0)</f>
        <v>0</v>
      </c>
      <c r="AS78" s="224"/>
    </row>
    <row r="79" spans="3:45" s="138" customFormat="1" x14ac:dyDescent="0.3">
      <c r="C79" s="125">
        <v>16</v>
      </c>
      <c r="D79" s="125">
        <v>2</v>
      </c>
      <c r="E79" s="194">
        <f t="shared" si="61"/>
        <v>7</v>
      </c>
      <c r="F79" s="194">
        <f t="shared" ref="F79" si="68">ROUNDDOWN(E79/12, 0)</f>
        <v>0</v>
      </c>
      <c r="G79" s="194">
        <f t="shared" ref="G79" si="69">C79+F79</f>
        <v>16</v>
      </c>
      <c r="H79" s="194">
        <f t="shared" ref="H79" si="70">E79-F79*12</f>
        <v>7</v>
      </c>
      <c r="I79" s="225">
        <f t="shared" si="65"/>
        <v>6</v>
      </c>
      <c r="J79" s="134" t="s">
        <v>2893</v>
      </c>
      <c r="K79" s="125" t="s">
        <v>2894</v>
      </c>
      <c r="L79" s="195">
        <f t="shared" ref="L79" si="71">LOOKUP(G79,$A$20:$B$40)</f>
        <v>2016</v>
      </c>
      <c r="M79" s="155" t="str">
        <f t="shared" ref="M79" si="72">LOOKUP(H79,$A$6:$B$18)</f>
        <v>Aug</v>
      </c>
      <c r="N79" s="223" t="s">
        <v>3082</v>
      </c>
      <c r="O79" s="130">
        <f>IFERROR(INDEX('May16'!$G:$G, MATCH(MEM_BF!$K79,'May16'!$A:$A, 0)), 0)</f>
        <v>0</v>
      </c>
      <c r="P79" s="130"/>
      <c r="Q79" s="220">
        <f>IFERROR(INDEX(July15!F:F, MATCH(MEM_BF!$K79, July15!$B:$B, 0)), 0)</f>
        <v>0</v>
      </c>
      <c r="R79" s="221">
        <f>IFERROR(INDEX(July15!G:G, MATCH(MEM_BF!$K79, July15!$B:$B, 0)), 0)</f>
        <v>0</v>
      </c>
      <c r="S79" s="221">
        <f>IFERROR(INDEX('Aug15'!F:F, MATCH(MEM_BF!$K79, 'Aug15'!$A:$A, 0)), 0)</f>
        <v>0</v>
      </c>
      <c r="T79" s="221">
        <f>IFERROR(INDEX('Aug15'!$G:$G, MATCH(MEM_BF!$K79, 'Aug15'!$A:$A, 0)), 0)</f>
        <v>0</v>
      </c>
      <c r="U79" s="221">
        <f>IFERROR(INDEX(Sept15!$F:$F, MATCH(MEM_BF!$K79, Sept15!$A:$A, 0)), 0)</f>
        <v>0</v>
      </c>
      <c r="V79" s="221">
        <f>IFERROR(INDEX(Sept15!$G:$G, MATCH(MEM_BF!$K79, Sept15!$A:$A, 0)), 0)</f>
        <v>0</v>
      </c>
      <c r="W79" s="221">
        <f>IFERROR(INDEX('Oct15'!$F:$F, MATCH(MEM_BF!$K79,'Oct15'!$A:$A, 0)), 0)</f>
        <v>0</v>
      </c>
      <c r="X79" s="221">
        <f>IFERROR(INDEX('Oct15'!$G:$G, MATCH(MEM_BF!$K79, 'Oct15'!$A:$A, 0)), 0)</f>
        <v>0</v>
      </c>
      <c r="Y79" s="221">
        <f>IFERROR(INDEX('Nov15'!$F:$F, MATCH(MEM_BF!$K79,'Nov15'!$A:$A, 0)), 0)</f>
        <v>0</v>
      </c>
      <c r="Z79" s="221">
        <f>IFERROR(INDEX('Nov15'!$G:$G, MATCH(MEM_BF!$K79, 'Nov15'!$A:$A, 0)), 0)</f>
        <v>0</v>
      </c>
      <c r="AA79" s="130">
        <f>IFERROR(INDEX('Dec15'!$F:$F, MATCH(MEM_BF!$K79,'Dec15'!$A:$A, 0)), 0)</f>
        <v>0</v>
      </c>
      <c r="AB79" s="130">
        <f>IFERROR(INDEX('Dec15'!$G:$G, MATCH(MEM_BF!$K79, 'Dec15'!$A:$A, 0)), 0)</f>
        <v>0</v>
      </c>
      <c r="AC79" s="130">
        <f>IFERROR(INDEX('Jan16'!$F:$F, MATCH(MEM_BF!$K79,'Jan16'!$A:$A, 0)), 0)</f>
        <v>0</v>
      </c>
      <c r="AD79" s="130">
        <f>IFERROR(INDEX('Jan16'!$G:$G, MATCH(MEM_BF!$K79, 'Jan16'!$A:$A, 0)), 0)</f>
        <v>0</v>
      </c>
      <c r="AE79" s="130">
        <f>IFERROR(INDEX('Feb16'!$F:$F, MATCH(MEM_BF!$K79,'Feb16'!$A:$A, 0)), 0)</f>
        <v>0</v>
      </c>
      <c r="AF79" s="130">
        <f>IFERROR(INDEX('Feb16'!$G:$G, MATCH(MEM_BF!$K79, 'Feb16'!$A:$A, 0)), 0)</f>
        <v>0</v>
      </c>
      <c r="AG79" s="130">
        <f>IFERROR(INDEX('Mar16'!$G:$G, MATCH(MEM_BF!$K79,'Mar16'!$A:$A, 0)), 0)</f>
        <v>60</v>
      </c>
      <c r="AH79" s="130">
        <f>IFERROR(INDEX('Mar16'!$H:$H, MATCH(MEM_BF!$K79, 'Mar16'!$A:$A, 0)), 0)</f>
        <v>0</v>
      </c>
      <c r="AI79" s="130">
        <f>IFERROR(INDEX('Apr16'!$G:$G, MATCH(MEM_BF!$K79,'Apr16'!$A:$A, 0)), 0)</f>
        <v>60</v>
      </c>
      <c r="AJ79" s="130">
        <f>IFERROR(INDEX('Apr16'!$H:$H, MATCH(MEM_BF!$K79, 'Apr16'!$A:$A, 0)), 0)</f>
        <v>0</v>
      </c>
      <c r="AK79" s="130">
        <f>IFERROR(INDEX('May16'!$G:$G, MATCH(MEM_BF!$K79,'May16'!$A:$A, 0)), 0)</f>
        <v>0</v>
      </c>
      <c r="AL79" s="130"/>
      <c r="AM79" s="130"/>
      <c r="AN79" s="130"/>
      <c r="AO79" s="4">
        <f t="shared" si="67"/>
        <v>120</v>
      </c>
      <c r="AP79" s="223" t="s">
        <v>3082</v>
      </c>
      <c r="AQ79" s="224" t="s">
        <v>3083</v>
      </c>
      <c r="AS79" s="224" t="s">
        <v>3084</v>
      </c>
    </row>
    <row r="80" spans="3:45" s="138" customFormat="1" x14ac:dyDescent="0.3">
      <c r="C80" s="125">
        <v>15</v>
      </c>
      <c r="D80" s="125">
        <v>11</v>
      </c>
      <c r="E80" s="194">
        <f t="shared" ref="E80" si="73">D80+I80-1</f>
        <v>20</v>
      </c>
      <c r="F80" s="194">
        <f t="shared" ref="F80" si="74">ROUNDDOWN(E80/12, 0)</f>
        <v>1</v>
      </c>
      <c r="G80" s="194">
        <f t="shared" ref="G80" si="75">C80+F80</f>
        <v>16</v>
      </c>
      <c r="H80" s="194">
        <f t="shared" ref="H80" si="76">E80-F80*12</f>
        <v>8</v>
      </c>
      <c r="I80" s="225">
        <f t="shared" ref="I80" si="77">AO80/20</f>
        <v>10</v>
      </c>
      <c r="J80" s="134" t="s">
        <v>3325</v>
      </c>
      <c r="K80" s="125" t="s">
        <v>3326</v>
      </c>
      <c r="L80" s="195">
        <f t="shared" ref="L80" si="78">LOOKUP(G80,$A$20:$B$40)</f>
        <v>2016</v>
      </c>
      <c r="M80" s="155" t="str">
        <f t="shared" ref="M80" si="79">LOOKUP(H80,$A$6:$B$18)</f>
        <v>Sep</v>
      </c>
      <c r="N80" s="138">
        <f>IFERROR(INDEX(Contacts!$O:$O, MATCH(MEM_BF!$K80, Contacts!$B:$B, 0)), 0)</f>
        <v>0</v>
      </c>
      <c r="O80" s="130">
        <f>IFERROR(INDEX('May16'!$G:$G, MATCH(MEM_BF!$K80,'May16'!$A:$A, 0)), 0)</f>
        <v>0</v>
      </c>
      <c r="P80" s="130"/>
      <c r="Q80" s="220"/>
      <c r="R80" s="221"/>
      <c r="S80" s="221"/>
      <c r="T80" s="221"/>
      <c r="U80" s="221"/>
      <c r="V80" s="221"/>
      <c r="W80" s="221"/>
      <c r="X80" s="221"/>
      <c r="Y80" s="221"/>
      <c r="Z80" s="221"/>
      <c r="AA80" s="130">
        <f>IFERROR(INDEX('Dec15'!$F:$F, MATCH(MEM_BF!$K80,'Dec15'!$A:$A, 0)), 0)</f>
        <v>200</v>
      </c>
      <c r="AB80" s="130">
        <f>IFERROR(INDEX('Dec15'!$G:$G, MATCH(MEM_BF!$K80, 'Dec15'!$A:$A, 0)), 0)</f>
        <v>0</v>
      </c>
      <c r="AC80" s="130">
        <f>IFERROR(INDEX('Jan16'!$F:$F, MATCH(MEM_BF!$K80,'Jan16'!$A:$A, 0)), 0)</f>
        <v>0</v>
      </c>
      <c r="AD80" s="130">
        <f>IFERROR(INDEX('Jan16'!$G:$G, MATCH(MEM_BF!$K80, 'Jan16'!$A:$A, 0)), 0)</f>
        <v>0</v>
      </c>
      <c r="AE80" s="130">
        <f>IFERROR(INDEX('Feb16'!$F:$F, MATCH(MEM_BF!$K80,'Feb16'!$A:$A, 0)), 0)</f>
        <v>0</v>
      </c>
      <c r="AF80" s="130">
        <f>IFERROR(INDEX('Feb16'!$G:$G, MATCH(MEM_BF!$K80, 'Feb16'!$A:$A, 0)), 0)</f>
        <v>0</v>
      </c>
      <c r="AG80" s="130">
        <f>IFERROR(INDEX('Mar16'!$G:$G, MATCH(MEM_BF!$K80,'Mar16'!$A:$A, 0)), 0)</f>
        <v>0</v>
      </c>
      <c r="AH80" s="130">
        <f>IFERROR(INDEX('Mar16'!$H:$H, MATCH(MEM_BF!$K80, 'Mar16'!$A:$A, 0)), 0)</f>
        <v>0</v>
      </c>
      <c r="AI80" s="130">
        <f>IFERROR(INDEX('Apr16'!$G:$G, MATCH(MEM_BF!$K80,'Apr16'!$A:$A, 0)), 0)</f>
        <v>0</v>
      </c>
      <c r="AJ80" s="130">
        <f>IFERROR(INDEX('Apr16'!$H:$H, MATCH(MEM_BF!$K80, 'Apr16'!$A:$A, 0)), 0)</f>
        <v>0</v>
      </c>
      <c r="AK80" s="130">
        <f>IFERROR(INDEX('May16'!$G:$G, MATCH(MEM_BF!$K80,'May16'!$A:$A, 0)), 0)</f>
        <v>0</v>
      </c>
      <c r="AL80" s="130"/>
      <c r="AM80" s="130"/>
      <c r="AN80" s="130"/>
      <c r="AO80" s="4">
        <f t="shared" si="67"/>
        <v>200</v>
      </c>
      <c r="AP80" s="138">
        <f>IFERROR(INDEX(Contacts!$O:$O, MATCH(MEM_BF!$K80, Contacts!$B:$B, 0)), 0)</f>
        <v>0</v>
      </c>
      <c r="AQ80" s="138">
        <f>IFERROR(INDEX(Contacts!$L:$L, MATCH(MEM_BF!$K80, Contacts!$B:$B, 0)), 0)</f>
        <v>0</v>
      </c>
      <c r="AR80" s="138">
        <f>IFERROR(INDEX(Contacts!$P:$P, MATCH(MEM_BF!$K80, Contacts!$B:$B, 0)), 0)</f>
        <v>0</v>
      </c>
      <c r="AS80" s="224"/>
    </row>
    <row r="81" spans="3:46" s="138" customFormat="1" x14ac:dyDescent="0.3">
      <c r="C81" s="125">
        <v>16</v>
      </c>
      <c r="D81" s="125">
        <v>2</v>
      </c>
      <c r="E81" s="194">
        <f t="shared" ref="E81" si="80">D81+I81-1</f>
        <v>5</v>
      </c>
      <c r="F81" s="194">
        <f t="shared" ref="F81" si="81">ROUNDDOWN(E81/12, 0)</f>
        <v>0</v>
      </c>
      <c r="G81" s="194">
        <f t="shared" ref="G81" si="82">C81+F81</f>
        <v>16</v>
      </c>
      <c r="H81" s="194">
        <f t="shared" ref="H81" si="83">E81-F81*12</f>
        <v>5</v>
      </c>
      <c r="I81" s="225">
        <f t="shared" ref="I81" si="84">AO81/20</f>
        <v>4</v>
      </c>
      <c r="J81" s="134" t="s">
        <v>5326</v>
      </c>
      <c r="K81" s="125" t="s">
        <v>5325</v>
      </c>
      <c r="L81" s="195">
        <f t="shared" ref="L81" si="85">LOOKUP(G81,$A$20:$B$40)</f>
        <v>2016</v>
      </c>
      <c r="M81" s="155" t="str">
        <f t="shared" ref="M81" si="86">LOOKUP(H81,$A$6:$B$18)</f>
        <v>Jun</v>
      </c>
      <c r="N81" s="223" t="s">
        <v>5328</v>
      </c>
      <c r="O81" s="130">
        <f>IFERROR(INDEX('May16'!$G:$G, MATCH(MEM_BF!$K81,'May16'!$A:$A, 0)), 0)</f>
        <v>0</v>
      </c>
      <c r="P81" s="130"/>
      <c r="Q81" s="220"/>
      <c r="R81" s="221"/>
      <c r="S81" s="221"/>
      <c r="T81" s="221"/>
      <c r="U81" s="221"/>
      <c r="V81" s="221"/>
      <c r="W81" s="221"/>
      <c r="X81" s="221"/>
      <c r="Y81" s="221"/>
      <c r="Z81" s="221"/>
      <c r="AA81" s="221"/>
      <c r="AB81" s="221"/>
      <c r="AC81" s="221"/>
      <c r="AD81" s="221"/>
      <c r="AE81" s="130">
        <f>IFERROR(INDEX('Feb16'!$F:$F, MATCH(MEM_BF!$K81,'Feb16'!$A:$A, 0)), 0)</f>
        <v>0</v>
      </c>
      <c r="AF81" s="130">
        <f>IFERROR(INDEX('Feb16'!$G:$G, MATCH(MEM_BF!$K81, 'Feb16'!$A:$A, 0)), 0)</f>
        <v>0</v>
      </c>
      <c r="AG81" s="380">
        <v>80</v>
      </c>
      <c r="AH81" s="130">
        <f>IFERROR(INDEX('Mar16'!$H:$H, MATCH(MEM_BF!$K81, 'Mar16'!$A:$A, 0)), 0)</f>
        <v>0</v>
      </c>
      <c r="AI81" s="130">
        <f>IFERROR(INDEX('Apr16'!$G:$G, MATCH(MEM_BF!$K81,'Apr16'!$A:$A, 0)), 0)</f>
        <v>0</v>
      </c>
      <c r="AJ81" s="130">
        <f>IFERROR(INDEX('Apr16'!$H:$H, MATCH(MEM_BF!$K81, 'Apr16'!$A:$A, 0)), 0)</f>
        <v>0</v>
      </c>
      <c r="AK81" s="130">
        <f>IFERROR(INDEX('May16'!$G:$G, MATCH(MEM_BF!$K81,'May16'!$A:$A, 0)), 0)</f>
        <v>0</v>
      </c>
      <c r="AL81" s="130"/>
      <c r="AM81" s="130"/>
      <c r="AN81" s="130"/>
      <c r="AO81" s="4">
        <f t="shared" si="67"/>
        <v>80</v>
      </c>
      <c r="AP81" s="223" t="s">
        <v>5328</v>
      </c>
      <c r="AQ81" s="224" t="s">
        <v>5327</v>
      </c>
      <c r="AS81" s="224"/>
      <c r="AT81" s="138" t="s">
        <v>5329</v>
      </c>
    </row>
    <row r="82" spans="3:46" x14ac:dyDescent="0.3">
      <c r="C82" s="155"/>
      <c r="D82" s="155"/>
      <c r="E82" s="194">
        <f t="shared" si="61"/>
        <v>-1</v>
      </c>
      <c r="F82" s="194">
        <f t="shared" ref="F82:F152" si="87">ROUNDDOWN(E82/12, 0)</f>
        <v>0</v>
      </c>
      <c r="G82" s="194">
        <f t="shared" ref="G82:G152" si="88">C82+F82</f>
        <v>0</v>
      </c>
      <c r="H82" s="194">
        <f t="shared" si="40"/>
        <v>-1</v>
      </c>
      <c r="I82" s="225">
        <f t="shared" si="65"/>
        <v>0</v>
      </c>
      <c r="J82" s="197" t="s">
        <v>810</v>
      </c>
      <c r="K82" s="155" t="s">
        <v>811</v>
      </c>
      <c r="L82" s="195" t="str">
        <f t="shared" ref="L82:L87" si="89">LOOKUP(G82,$A$20:$B$40)</f>
        <v>Please</v>
      </c>
      <c r="M82" s="155" t="str">
        <f t="shared" ref="M82:M152" si="90">LOOKUP(H82,$A$6:$B$18)</f>
        <v>Pay</v>
      </c>
      <c r="N82" s="138">
        <f>IFERROR(INDEX(Contacts!$O:$O, MATCH(MEM_BF!$K82, Contacts!$B:$B, 0)), 0)</f>
        <v>0</v>
      </c>
      <c r="O82" s="130">
        <f>IFERROR(INDEX('May16'!$G:$G, MATCH(MEM_BF!$K82,'May16'!$A:$A, 0)), 0)</f>
        <v>0</v>
      </c>
      <c r="P82" s="130"/>
      <c r="Q82" s="205">
        <f>IFERROR(INDEX(July15!F:F, MATCH(MEM_BF!$K82, July15!$B:$B, 0)), 0)</f>
        <v>0</v>
      </c>
      <c r="R82" s="130">
        <f>IFERROR(INDEX(July15!G:G, MATCH(MEM_BF!$K82, July15!$B:$B, 0)), 0)</f>
        <v>0</v>
      </c>
      <c r="S82" s="130">
        <f>IFERROR(INDEX('Aug15'!F:F, MATCH(MEM_BF!$K82, 'Aug15'!$A:$A, 0)), 0)</f>
        <v>0</v>
      </c>
      <c r="T82" s="130">
        <f>IFERROR(INDEX('Aug15'!$G:$G, MATCH(MEM_BF!$K82, 'Aug15'!$A:$A, 0)), 0)</f>
        <v>0</v>
      </c>
      <c r="U82" s="130">
        <f>IFERROR(INDEX(Sept15!$F:$F, MATCH(MEM_BF!$K82, Sept15!$A:$A, 0)), 0)</f>
        <v>0</v>
      </c>
      <c r="V82" s="130">
        <f>IFERROR(INDEX(Sept15!$G:$G, MATCH(MEM_BF!$K82, Sept15!$A:$A, 0)), 0)</f>
        <v>0</v>
      </c>
      <c r="W82" s="130">
        <f>IFERROR(INDEX('Oct15'!$F:$F, MATCH(MEM_BF!$K82,'Oct15'!$A:$A, 0)), 0)</f>
        <v>0</v>
      </c>
      <c r="X82" s="130">
        <f>IFERROR(INDEX('Oct15'!$G:$G, MATCH(MEM_BF!$K82, 'Oct15'!$A:$A, 0)), 0)</f>
        <v>0</v>
      </c>
      <c r="Y82" s="130">
        <f>IFERROR(INDEX('Nov15'!$F:$F, MATCH(MEM_BF!$K82,'Nov15'!$A:$A, 0)), 0)</f>
        <v>0</v>
      </c>
      <c r="Z82" s="130">
        <f>IFERROR(INDEX('Nov15'!$G:$G, MATCH(MEM_BF!$K82, 'Nov15'!$A:$A, 0)), 0)</f>
        <v>0</v>
      </c>
      <c r="AA82" s="130">
        <f>IFERROR(INDEX('Dec15'!$F:$F, MATCH(MEM_BF!$K82,'Dec15'!$A:$A, 0)), 0)</f>
        <v>0</v>
      </c>
      <c r="AB82" s="130">
        <f>IFERROR(INDEX('Dec15'!$G:$G, MATCH(MEM_BF!$K82, 'Dec15'!$A:$A, 0)), 0)</f>
        <v>0</v>
      </c>
      <c r="AC82" s="130">
        <f>IFERROR(INDEX('Jan16'!$F:$F, MATCH(MEM_BF!$K82,'Jan16'!$A:$A, 0)), 0)</f>
        <v>0</v>
      </c>
      <c r="AD82" s="130">
        <f>IFERROR(INDEX('Jan16'!$G:$G, MATCH(MEM_BF!$K82, 'Jan16'!$A:$A, 0)), 0)</f>
        <v>0</v>
      </c>
      <c r="AE82" s="130">
        <f>IFERROR(INDEX('Feb16'!$F:$F, MATCH(MEM_BF!$K82,'Feb16'!$A:$A, 0)), 0)</f>
        <v>0</v>
      </c>
      <c r="AF82" s="130">
        <f>IFERROR(INDEX('Feb16'!$G:$G, MATCH(MEM_BF!$K82, 'Feb16'!$A:$A, 0)), 0)</f>
        <v>0</v>
      </c>
      <c r="AG82" s="130">
        <f>IFERROR(INDEX('Mar16'!$G:$G, MATCH(MEM_BF!$K82,'Mar16'!$A:$A, 0)), 0)</f>
        <v>0</v>
      </c>
      <c r="AH82" s="130">
        <f>IFERROR(INDEX('Mar16'!$H:$H, MATCH(MEM_BF!$K82, 'Mar16'!$A:$A, 0)), 0)</f>
        <v>0</v>
      </c>
      <c r="AI82" s="130">
        <f>IFERROR(INDEX('Apr16'!$G:$G, MATCH(MEM_BF!$K82,'Apr16'!$A:$A, 0)), 0)</f>
        <v>0</v>
      </c>
      <c r="AJ82" s="130">
        <f>IFERROR(INDEX('Apr16'!$H:$H, MATCH(MEM_BF!$K82, 'Apr16'!$A:$A, 0)), 0)</f>
        <v>0</v>
      </c>
      <c r="AK82" s="130">
        <f>IFERROR(INDEX('May16'!$G:$G, MATCH(MEM_BF!$K82,'May16'!$A:$A, 0)), 0)</f>
        <v>0</v>
      </c>
      <c r="AL82" s="130"/>
      <c r="AM82" s="130"/>
      <c r="AN82" s="130"/>
      <c r="AO82" s="4">
        <f t="shared" si="67"/>
        <v>0</v>
      </c>
      <c r="AP82" s="138">
        <f>IFERROR(INDEX(Contacts!$O:$O, MATCH(MEM_BF!$K82, Contacts!$B:$B, 0)), 0)</f>
        <v>0</v>
      </c>
      <c r="AQ82" s="138">
        <f>IFERROR(INDEX(Contacts!$L:$L, MATCH(MEM_BF!$K82, Contacts!$B:$B, 0)), 0)</f>
        <v>0</v>
      </c>
      <c r="AR82" s="138">
        <f>IFERROR(INDEX(Contacts!$P:$P, MATCH(MEM_BF!$K82, Contacts!$B:$B, 0)), 0)</f>
        <v>0</v>
      </c>
    </row>
    <row r="83" spans="3:46" x14ac:dyDescent="0.3">
      <c r="C83" s="155">
        <v>15</v>
      </c>
      <c r="D83" s="155">
        <v>6</v>
      </c>
      <c r="E83" s="194">
        <f t="shared" si="61"/>
        <v>5</v>
      </c>
      <c r="F83" s="194">
        <f t="shared" si="87"/>
        <v>0</v>
      </c>
      <c r="G83" s="194">
        <f t="shared" si="88"/>
        <v>15</v>
      </c>
      <c r="H83" s="194">
        <f t="shared" si="40"/>
        <v>5</v>
      </c>
      <c r="I83" s="225">
        <f t="shared" si="65"/>
        <v>0</v>
      </c>
      <c r="J83" s="197" t="s">
        <v>812</v>
      </c>
      <c r="K83" s="155" t="s">
        <v>813</v>
      </c>
      <c r="L83" s="195">
        <f t="shared" si="89"/>
        <v>2015</v>
      </c>
      <c r="M83" s="155" t="str">
        <f t="shared" si="90"/>
        <v>Jun</v>
      </c>
      <c r="N83" s="138" t="str">
        <f>IFERROR(INDEX(Contacts!$O:$O, MATCH(MEM_BF!$K83, Contacts!$B:$B, 0)), 0)</f>
        <v>rohithae@hotmail.com</v>
      </c>
      <c r="O83" s="130">
        <f>IFERROR(INDEX('May16'!$G:$G, MATCH(MEM_BF!$K83,'May16'!$A:$A, 0)), 0)</f>
        <v>0</v>
      </c>
      <c r="P83" s="130"/>
      <c r="Q83" s="205">
        <f>IFERROR(INDEX(July15!F:F, MATCH(MEM_BF!$K83, July15!$B:$B, 0)), 0)</f>
        <v>0</v>
      </c>
      <c r="R83" s="130">
        <f>IFERROR(INDEX(July15!G:G, MATCH(MEM_BF!$K83, July15!$B:$B, 0)), 0)</f>
        <v>0</v>
      </c>
      <c r="S83" s="130">
        <f>IFERROR(INDEX('Aug15'!F:F, MATCH(MEM_BF!$K83, 'Aug15'!$A:$A, 0)), 0)</f>
        <v>0</v>
      </c>
      <c r="T83" s="130">
        <f>IFERROR(INDEX('Aug15'!$G:$G, MATCH(MEM_BF!$K83, 'Aug15'!$A:$A, 0)), 0)</f>
        <v>0</v>
      </c>
      <c r="U83" s="130">
        <f>IFERROR(INDEX(Sept15!$F:$F, MATCH(MEM_BF!$K83, Sept15!$A:$A, 0)), 0)</f>
        <v>0</v>
      </c>
      <c r="V83" s="130">
        <f>IFERROR(INDEX(Sept15!$G:$G, MATCH(MEM_BF!$K83, Sept15!$A:$A, 0)), 0)</f>
        <v>0</v>
      </c>
      <c r="W83" s="130">
        <f>IFERROR(INDEX('Oct15'!$F:$F, MATCH(MEM_BF!$K83,'Oct15'!$A:$A, 0)), 0)</f>
        <v>0</v>
      </c>
      <c r="X83" s="130">
        <f>IFERROR(INDEX('Oct15'!$G:$G, MATCH(MEM_BF!$K83, 'Oct15'!$A:$A, 0)), 0)</f>
        <v>0</v>
      </c>
      <c r="Y83" s="130">
        <f>IFERROR(INDEX('Nov15'!$F:$F, MATCH(MEM_BF!$K83,'Nov15'!$A:$A, 0)), 0)</f>
        <v>0</v>
      </c>
      <c r="Z83" s="130">
        <f>IFERROR(INDEX('Nov15'!$G:$G, MATCH(MEM_BF!$K83, 'Nov15'!$A:$A, 0)), 0)</f>
        <v>0</v>
      </c>
      <c r="AA83" s="130">
        <f>IFERROR(INDEX('Dec15'!$F:$F, MATCH(MEM_BF!$K83,'Dec15'!$A:$A, 0)), 0)</f>
        <v>0</v>
      </c>
      <c r="AB83" s="130">
        <f>IFERROR(INDEX('Dec15'!$G:$G, MATCH(MEM_BF!$K83, 'Dec15'!$A:$A, 0)), 0)</f>
        <v>0</v>
      </c>
      <c r="AC83" s="130">
        <f>IFERROR(INDEX('Jan16'!$F:$F, MATCH(MEM_BF!$K83,'Jan16'!$A:$A, 0)), 0)</f>
        <v>0</v>
      </c>
      <c r="AD83" s="130">
        <f>IFERROR(INDEX('Jan16'!$G:$G, MATCH(MEM_BF!$K83, 'Jan16'!$A:$A, 0)), 0)</f>
        <v>0</v>
      </c>
      <c r="AE83" s="130">
        <f>IFERROR(INDEX('Feb16'!$F:$F, MATCH(MEM_BF!$K83,'Feb16'!$A:$A, 0)), 0)</f>
        <v>0</v>
      </c>
      <c r="AF83" s="130">
        <f>IFERROR(INDEX('Feb16'!$G:$G, MATCH(MEM_BF!$K83, 'Feb16'!$A:$A, 0)), 0)</f>
        <v>0</v>
      </c>
      <c r="AG83" s="130">
        <f>IFERROR(INDEX('Mar16'!$G:$G, MATCH(MEM_BF!$K83,'Mar16'!$A:$A, 0)), 0)</f>
        <v>0</v>
      </c>
      <c r="AH83" s="130">
        <f>IFERROR(INDEX('Mar16'!$H:$H, MATCH(MEM_BF!$K83, 'Mar16'!$A:$A, 0)), 0)</f>
        <v>0</v>
      </c>
      <c r="AI83" s="130">
        <f>IFERROR(INDEX('Apr16'!$G:$G, MATCH(MEM_BF!$K83,'Apr16'!$A:$A, 0)), 0)</f>
        <v>0</v>
      </c>
      <c r="AJ83" s="130">
        <f>IFERROR(INDEX('Apr16'!$H:$H, MATCH(MEM_BF!$K83, 'Apr16'!$A:$A, 0)), 0)</f>
        <v>0</v>
      </c>
      <c r="AK83" s="130">
        <f>IFERROR(INDEX('May16'!$G:$G, MATCH(MEM_BF!$K83,'May16'!$A:$A, 0)), 0)</f>
        <v>0</v>
      </c>
      <c r="AL83" s="130"/>
      <c r="AM83" s="130"/>
      <c r="AN83" s="130"/>
      <c r="AO83" s="4">
        <f t="shared" ref="AO83:AO150" si="91">Q83+S83+U83+W83+Y83+AA83+AC83+AE83+AG83+AI83+AK83+AM83</f>
        <v>0</v>
      </c>
      <c r="AP83" s="138" t="str">
        <f>IFERROR(INDEX(Contacts!$O:$O, MATCH(MEM_BF!$K83, Contacts!$B:$B, 0)), 0)</f>
        <v>rohithae@hotmail.com</v>
      </c>
      <c r="AQ83" s="138">
        <f>IFERROR(INDEX(Contacts!$L:$L, MATCH(MEM_BF!$K83, Contacts!$B:$B, 0)), 0)</f>
        <v>94146469</v>
      </c>
      <c r="AR83" s="138" t="str">
        <f>IFERROR(INDEX(Contacts!$P:$P, MATCH(MEM_BF!$K83, Contacts!$B:$B, 0)), 0)</f>
        <v>rashmikae@yahoo.com</v>
      </c>
    </row>
    <row r="84" spans="3:46" x14ac:dyDescent="0.3">
      <c r="C84" s="155">
        <v>15</v>
      </c>
      <c r="D84" s="155">
        <v>8</v>
      </c>
      <c r="E84" s="194">
        <f t="shared" si="61"/>
        <v>16</v>
      </c>
      <c r="F84" s="194">
        <f t="shared" si="87"/>
        <v>1</v>
      </c>
      <c r="G84" s="194">
        <f t="shared" si="88"/>
        <v>16</v>
      </c>
      <c r="H84" s="194">
        <f t="shared" si="40"/>
        <v>4</v>
      </c>
      <c r="I84" s="225">
        <f t="shared" si="65"/>
        <v>9</v>
      </c>
      <c r="J84" s="197" t="s">
        <v>816</v>
      </c>
      <c r="K84" s="155" t="s">
        <v>817</v>
      </c>
      <c r="L84" s="195">
        <f t="shared" si="89"/>
        <v>2016</v>
      </c>
      <c r="M84" s="155" t="str">
        <f t="shared" si="90"/>
        <v>May</v>
      </c>
      <c r="N84" s="138" t="str">
        <f>IFERROR(INDEX(Contacts!$O:$O, MATCH(MEM_BF!$K84, Contacts!$B:$B, 0)), 0)</f>
        <v>m.ekanayake@yahoo.com</v>
      </c>
      <c r="O84" s="130">
        <f>IFERROR(INDEX('May16'!$G:$G, MATCH(MEM_BF!$K84,'May16'!$A:$A, 0)), 0)</f>
        <v>0</v>
      </c>
      <c r="P84" s="130"/>
      <c r="Q84" s="205">
        <f>IFERROR(INDEX(July15!F:F, MATCH(MEM_BF!$K84, July15!$B:$B, 0)), 0)</f>
        <v>0</v>
      </c>
      <c r="R84" s="130">
        <f>IFERROR(INDEX(July15!G:G, MATCH(MEM_BF!$K84, July15!$B:$B, 0)), 0)</f>
        <v>0</v>
      </c>
      <c r="S84" s="130">
        <f>IFERROR(INDEX('Aug15'!F:F, MATCH(MEM_BF!$K84, 'Aug15'!$A:$A, 0)), 0)</f>
        <v>60</v>
      </c>
      <c r="T84" s="130">
        <f>IFERROR(INDEX('Aug15'!$G:$G, MATCH(MEM_BF!$K84, 'Aug15'!$A:$A, 0)), 0)</f>
        <v>0</v>
      </c>
      <c r="U84" s="130">
        <f>IFERROR(INDEX(Sept15!$F:$F, MATCH(MEM_BF!$K84, Sept15!$A:$A, 0)), 0)</f>
        <v>0</v>
      </c>
      <c r="V84" s="130">
        <f>IFERROR(INDEX(Sept15!$G:$G, MATCH(MEM_BF!$K84, Sept15!$A:$A, 0)), 0)</f>
        <v>0</v>
      </c>
      <c r="W84" s="130">
        <f>IFERROR(INDEX('Oct15'!$F:$F, MATCH(MEM_BF!$K84,'Oct15'!$A:$A, 0)), 0)</f>
        <v>0</v>
      </c>
      <c r="X84" s="130">
        <f>IFERROR(INDEX('Oct15'!$G:$G, MATCH(MEM_BF!$K84, 'Oct15'!$A:$A, 0)), 0)</f>
        <v>0</v>
      </c>
      <c r="Y84" s="130">
        <f>IFERROR(INDEX('Nov15'!$F:$F, MATCH(MEM_BF!$K84,'Nov15'!$A:$A, 0)), 0)</f>
        <v>0</v>
      </c>
      <c r="Z84" s="130">
        <f>IFERROR(INDEX('Nov15'!$G:$G, MATCH(MEM_BF!$K84, 'Nov15'!$A:$A, 0)), 0)</f>
        <v>0</v>
      </c>
      <c r="AA84" s="130">
        <f>IFERROR(INDEX('Dec15'!$F:$F, MATCH(MEM_BF!$K84,'Dec15'!$A:$A, 0)), 0)</f>
        <v>60</v>
      </c>
      <c r="AB84" s="130">
        <f>IFERROR(INDEX('Dec15'!$G:$G, MATCH(MEM_BF!$K84, 'Dec15'!$A:$A, 0)), 0)</f>
        <v>0</v>
      </c>
      <c r="AC84" s="130">
        <f>IFERROR(INDEX('Jan16'!$F:$F, MATCH(MEM_BF!$K84,'Jan16'!$A:$A, 0)), 0)</f>
        <v>0</v>
      </c>
      <c r="AD84" s="130">
        <f>IFERROR(INDEX('Jan16'!$G:$G, MATCH(MEM_BF!$K84, 'Jan16'!$A:$A, 0)), 0)</f>
        <v>0</v>
      </c>
      <c r="AE84" s="130">
        <f>IFERROR(INDEX('Feb16'!$F:$F, MATCH(MEM_BF!$K84,'Feb16'!$A:$A, 0)), 0)</f>
        <v>0</v>
      </c>
      <c r="AF84" s="130">
        <f>IFERROR(INDEX('Feb16'!$G:$G, MATCH(MEM_BF!$K84, 'Feb16'!$A:$A, 0)), 0)</f>
        <v>0</v>
      </c>
      <c r="AG84" s="130">
        <f>IFERROR(INDEX('Mar16'!$G:$G, MATCH(MEM_BF!$K84,'Mar16'!$A:$A, 0)), 0)</f>
        <v>60</v>
      </c>
      <c r="AH84" s="130">
        <f>IFERROR(INDEX('Mar16'!$H:$H, MATCH(MEM_BF!$K84, 'Mar16'!$A:$A, 0)), 0)</f>
        <v>0</v>
      </c>
      <c r="AI84" s="130">
        <f>IFERROR(INDEX('Apr16'!$G:$G, MATCH(MEM_BF!$K84,'Apr16'!$A:$A, 0)), 0)</f>
        <v>0</v>
      </c>
      <c r="AJ84" s="130">
        <f>IFERROR(INDEX('Apr16'!$H:$H, MATCH(MEM_BF!$K84, 'Apr16'!$A:$A, 0)), 0)</f>
        <v>0</v>
      </c>
      <c r="AK84" s="130">
        <f>IFERROR(INDEX('May16'!$G:$G, MATCH(MEM_BF!$K84,'May16'!$A:$A, 0)), 0)</f>
        <v>0</v>
      </c>
      <c r="AL84" s="130"/>
      <c r="AM84" s="130"/>
      <c r="AN84" s="130"/>
      <c r="AO84" s="4">
        <f t="shared" si="91"/>
        <v>180</v>
      </c>
      <c r="AP84" s="138" t="str">
        <f>IFERROR(INDEX(Contacts!$O:$O, MATCH(MEM_BF!$K84, Contacts!$B:$B, 0)), 0)</f>
        <v>m.ekanayake@yahoo.com</v>
      </c>
      <c r="AQ84" s="138">
        <f>IFERROR(INDEX(Contacts!$L:$L, MATCH(MEM_BF!$K84, Contacts!$B:$B, 0)), 0)</f>
        <v>0</v>
      </c>
      <c r="AR84" s="138">
        <f>IFERROR(INDEX(Contacts!$P:$P, MATCH(MEM_BF!$K84, Contacts!$B:$B, 0)), 0)</f>
        <v>0</v>
      </c>
    </row>
    <row r="85" spans="3:46" x14ac:dyDescent="0.3">
      <c r="C85" s="155">
        <v>15</v>
      </c>
      <c r="D85" s="155">
        <v>6</v>
      </c>
      <c r="E85" s="194">
        <f t="shared" si="61"/>
        <v>5</v>
      </c>
      <c r="F85" s="194">
        <f t="shared" si="87"/>
        <v>0</v>
      </c>
      <c r="G85" s="194">
        <f t="shared" si="88"/>
        <v>15</v>
      </c>
      <c r="H85" s="194">
        <f t="shared" si="40"/>
        <v>5</v>
      </c>
      <c r="I85" s="225">
        <f t="shared" si="65"/>
        <v>0</v>
      </c>
      <c r="J85" s="197" t="s">
        <v>825</v>
      </c>
      <c r="K85" s="155" t="s">
        <v>826</v>
      </c>
      <c r="L85" s="195">
        <f t="shared" si="89"/>
        <v>2015</v>
      </c>
      <c r="M85" s="155" t="str">
        <f t="shared" si="90"/>
        <v>Jun</v>
      </c>
      <c r="N85" s="138" t="str">
        <f>IFERROR(INDEX(Contacts!$O:$O, MATCH(MEM_BF!$K85, Contacts!$B:$B, 0)), 0)</f>
        <v>dinuekanayake@hotmail.com</v>
      </c>
      <c r="O85" s="130">
        <f>IFERROR(INDEX('May16'!$G:$G, MATCH(MEM_BF!$K85,'May16'!$A:$A, 0)), 0)</f>
        <v>0</v>
      </c>
      <c r="P85" s="130"/>
      <c r="Q85" s="205">
        <f>IFERROR(INDEX(July15!F:F, MATCH(MEM_BF!$K85, July15!$B:$B, 0)), 0)</f>
        <v>0</v>
      </c>
      <c r="R85" s="130">
        <f>IFERROR(INDEX(July15!G:G, MATCH(MEM_BF!$K85, July15!$B:$B, 0)), 0)</f>
        <v>0</v>
      </c>
      <c r="S85" s="130">
        <f>IFERROR(INDEX('Aug15'!F:F, MATCH(MEM_BF!$K85, 'Aug15'!$A:$A, 0)), 0)</f>
        <v>0</v>
      </c>
      <c r="T85" s="130">
        <f>IFERROR(INDEX('Aug15'!$G:$G, MATCH(MEM_BF!$K85, 'Aug15'!$A:$A, 0)), 0)</f>
        <v>0</v>
      </c>
      <c r="U85" s="130">
        <f>IFERROR(INDEX(Sept15!$F:$F, MATCH(MEM_BF!$K85, Sept15!$A:$A, 0)), 0)</f>
        <v>0</v>
      </c>
      <c r="V85" s="130">
        <f>IFERROR(INDEX(Sept15!$G:$G, MATCH(MEM_BF!$K85, Sept15!$A:$A, 0)), 0)</f>
        <v>0</v>
      </c>
      <c r="W85" s="130">
        <f>IFERROR(INDEX('Oct15'!$F:$F, MATCH(MEM_BF!$K85,'Oct15'!$A:$A, 0)), 0)</f>
        <v>0</v>
      </c>
      <c r="X85" s="130">
        <f>IFERROR(INDEX('Oct15'!$G:$G, MATCH(MEM_BF!$K85, 'Oct15'!$A:$A, 0)), 0)</f>
        <v>0</v>
      </c>
      <c r="Y85" s="130">
        <f>IFERROR(INDEX('Nov15'!$F:$F, MATCH(MEM_BF!$K85,'Nov15'!$A:$A, 0)), 0)</f>
        <v>0</v>
      </c>
      <c r="Z85" s="130">
        <f>IFERROR(INDEX('Nov15'!$G:$G, MATCH(MEM_BF!$K85, 'Nov15'!$A:$A, 0)), 0)</f>
        <v>0</v>
      </c>
      <c r="AA85" s="130">
        <f>IFERROR(INDEX('Dec15'!$F:$F, MATCH(MEM_BF!$K85,'Dec15'!$A:$A, 0)), 0)</f>
        <v>0</v>
      </c>
      <c r="AB85" s="130">
        <f>IFERROR(INDEX('Dec15'!$G:$G, MATCH(MEM_BF!$K85, 'Dec15'!$A:$A, 0)), 0)</f>
        <v>0</v>
      </c>
      <c r="AC85" s="130">
        <f>IFERROR(INDEX('Jan16'!$F:$F, MATCH(MEM_BF!$K85,'Jan16'!$A:$A, 0)), 0)</f>
        <v>0</v>
      </c>
      <c r="AD85" s="130">
        <f>IFERROR(INDEX('Jan16'!$G:$G, MATCH(MEM_BF!$K85, 'Jan16'!$A:$A, 0)), 0)</f>
        <v>0</v>
      </c>
      <c r="AE85" s="130">
        <f>IFERROR(INDEX('Feb16'!$F:$F, MATCH(MEM_BF!$K85,'Feb16'!$A:$A, 0)), 0)</f>
        <v>0</v>
      </c>
      <c r="AF85" s="130">
        <f>IFERROR(INDEX('Feb16'!$G:$G, MATCH(MEM_BF!$K85, 'Feb16'!$A:$A, 0)), 0)</f>
        <v>0</v>
      </c>
      <c r="AG85" s="130">
        <f>IFERROR(INDEX('Mar16'!$G:$G, MATCH(MEM_BF!$K85,'Mar16'!$A:$A, 0)), 0)</f>
        <v>0</v>
      </c>
      <c r="AH85" s="130">
        <f>IFERROR(INDEX('Mar16'!$H:$H, MATCH(MEM_BF!$K85, 'Mar16'!$A:$A, 0)), 0)</f>
        <v>0</v>
      </c>
      <c r="AI85" s="130">
        <f>IFERROR(INDEX('Apr16'!$G:$G, MATCH(MEM_BF!$K85,'Apr16'!$A:$A, 0)), 0)</f>
        <v>0</v>
      </c>
      <c r="AJ85" s="130">
        <f>IFERROR(INDEX('Apr16'!$H:$H, MATCH(MEM_BF!$K85, 'Apr16'!$A:$A, 0)), 0)</f>
        <v>0</v>
      </c>
      <c r="AK85" s="130">
        <f>IFERROR(INDEX('May16'!$G:$G, MATCH(MEM_BF!$K85,'May16'!$A:$A, 0)), 0)</f>
        <v>0</v>
      </c>
      <c r="AL85" s="130"/>
      <c r="AM85" s="130"/>
      <c r="AN85" s="130"/>
      <c r="AO85" s="4">
        <f t="shared" si="91"/>
        <v>0</v>
      </c>
      <c r="AP85" s="138" t="str">
        <f>IFERROR(INDEX(Contacts!$O:$O, MATCH(MEM_BF!$K85, Contacts!$B:$B, 0)), 0)</f>
        <v>dinuekanayake@hotmail.com</v>
      </c>
      <c r="AQ85" s="138">
        <f>IFERROR(INDEX(Contacts!$L:$L, MATCH(MEM_BF!$K85, Contacts!$B:$B, 0)), 0)</f>
        <v>61617596</v>
      </c>
      <c r="AR85" s="138">
        <f>IFERROR(INDEX(Contacts!$P:$P, MATCH(MEM_BF!$K85, Contacts!$B:$B, 0)), 0)</f>
        <v>0</v>
      </c>
    </row>
    <row r="86" spans="3:46" x14ac:dyDescent="0.3">
      <c r="C86" s="155">
        <v>15</v>
      </c>
      <c r="D86" s="155">
        <v>7</v>
      </c>
      <c r="E86" s="194">
        <f t="shared" si="61"/>
        <v>18</v>
      </c>
      <c r="F86" s="194">
        <f t="shared" si="87"/>
        <v>1</v>
      </c>
      <c r="G86" s="194">
        <f t="shared" si="88"/>
        <v>16</v>
      </c>
      <c r="H86" s="194">
        <f t="shared" si="40"/>
        <v>6</v>
      </c>
      <c r="I86" s="225">
        <f t="shared" si="65"/>
        <v>12</v>
      </c>
      <c r="J86" s="197" t="s">
        <v>830</v>
      </c>
      <c r="K86" s="155" t="s">
        <v>831</v>
      </c>
      <c r="L86" s="195">
        <f t="shared" si="89"/>
        <v>2016</v>
      </c>
      <c r="M86" s="155" t="str">
        <f t="shared" si="90"/>
        <v>Jul</v>
      </c>
      <c r="N86" s="138" t="str">
        <f>IFERROR(INDEX(Contacts!$O:$O, MATCH(MEM_BF!$K86, Contacts!$B:$B, 0)), 0)</f>
        <v>elan@iinet.net.au</v>
      </c>
      <c r="O86" s="130">
        <f>IFERROR(INDEX('May16'!$G:$G, MATCH(MEM_BF!$K86,'May16'!$A:$A, 0)), 0)</f>
        <v>0</v>
      </c>
      <c r="P86" s="130"/>
      <c r="Q86" s="205">
        <f>IFERROR(INDEX(July15!F:F, MATCH(MEM_BF!$K86, July15!$B:$B, 0)), 0)</f>
        <v>0</v>
      </c>
      <c r="R86" s="130">
        <f>IFERROR(INDEX(July15!G:G, MATCH(MEM_BF!$K86, July15!$B:$B, 0)), 0)</f>
        <v>0</v>
      </c>
      <c r="S86" s="130">
        <f>IFERROR(INDEX('Aug15'!F:F, MATCH(MEM_BF!$K86, 'Aug15'!$A:$A, 0)), 0)</f>
        <v>0</v>
      </c>
      <c r="T86" s="130">
        <f>IFERROR(INDEX('Aug15'!$G:$G, MATCH(MEM_BF!$K86, 'Aug15'!$A:$A, 0)), 0)</f>
        <v>0</v>
      </c>
      <c r="U86" s="130">
        <f>IFERROR(INDEX(Sept15!$F:$F, MATCH(MEM_BF!$K86, Sept15!$A:$A, 0)), 0)</f>
        <v>0</v>
      </c>
      <c r="V86" s="130">
        <f>IFERROR(INDEX(Sept15!$G:$G, MATCH(MEM_BF!$K86, Sept15!$A:$A, 0)), 0)</f>
        <v>0</v>
      </c>
      <c r="W86" s="130">
        <f>IFERROR(INDEX('Oct15'!$F:$F, MATCH(MEM_BF!$K86,'Oct15'!$A:$A, 0)), 0)</f>
        <v>0</v>
      </c>
      <c r="X86" s="130">
        <f>IFERROR(INDEX('Oct15'!$G:$G, MATCH(MEM_BF!$K86, 'Oct15'!$A:$A, 0)), 0)</f>
        <v>0</v>
      </c>
      <c r="Y86" s="130">
        <f>IFERROR(INDEX('Nov15'!$F:$F, MATCH(MEM_BF!$K86,'Nov15'!$A:$A, 0)), 0)</f>
        <v>0</v>
      </c>
      <c r="Z86" s="130">
        <f>IFERROR(INDEX('Nov15'!$G:$G, MATCH(MEM_BF!$K86, 'Nov15'!$A:$A, 0)), 0)</f>
        <v>0</v>
      </c>
      <c r="AA86" s="130">
        <f>IFERROR(INDEX('Dec15'!$F:$F, MATCH(MEM_BF!$K86,'Dec15'!$A:$A, 0)), 0)</f>
        <v>0</v>
      </c>
      <c r="AB86" s="130">
        <f>IFERROR(INDEX('Dec15'!$G:$G, MATCH(MEM_BF!$K86, 'Dec15'!$A:$A, 0)), 0)</f>
        <v>0</v>
      </c>
      <c r="AC86" s="130">
        <f>IFERROR(INDEX('Jan16'!$F:$F, MATCH(MEM_BF!$K86,'Jan16'!$A:$A, 0)), 0)</f>
        <v>0</v>
      </c>
      <c r="AD86" s="130">
        <f>IFERROR(INDEX('Jan16'!$G:$G, MATCH(MEM_BF!$K86, 'Jan16'!$A:$A, 0)), 0)</f>
        <v>0</v>
      </c>
      <c r="AE86" s="130">
        <f>IFERROR(INDEX('Feb16'!$F:$F, MATCH(MEM_BF!$K86,'Feb16'!$A:$A, 0)), 0)</f>
        <v>240</v>
      </c>
      <c r="AF86" s="130">
        <f>IFERROR(INDEX('Feb16'!$G:$G, MATCH(MEM_BF!$K86, 'Feb16'!$A:$A, 0)), 0)</f>
        <v>0</v>
      </c>
      <c r="AG86" s="130">
        <f>IFERROR(INDEX('Mar16'!$G:$G, MATCH(MEM_BF!$K86,'Mar16'!$A:$A, 0)), 0)</f>
        <v>0</v>
      </c>
      <c r="AH86" s="130">
        <f>IFERROR(INDEX('Mar16'!$H:$H, MATCH(MEM_BF!$K86, 'Mar16'!$A:$A, 0)), 0)</f>
        <v>0</v>
      </c>
      <c r="AI86" s="130">
        <f>IFERROR(INDEX('Apr16'!$G:$G, MATCH(MEM_BF!$K86,'Apr16'!$A:$A, 0)), 0)</f>
        <v>0</v>
      </c>
      <c r="AJ86" s="130">
        <f>IFERROR(INDEX('Apr16'!$H:$H, MATCH(MEM_BF!$K86, 'Apr16'!$A:$A, 0)), 0)</f>
        <v>0</v>
      </c>
      <c r="AK86" s="130">
        <f>IFERROR(INDEX('May16'!$G:$G, MATCH(MEM_BF!$K86,'May16'!$A:$A, 0)), 0)</f>
        <v>0</v>
      </c>
      <c r="AL86" s="130"/>
      <c r="AM86" s="130"/>
      <c r="AN86" s="130"/>
      <c r="AO86" s="4">
        <f t="shared" si="91"/>
        <v>240</v>
      </c>
      <c r="AP86" s="138" t="str">
        <f>IFERROR(INDEX(Contacts!$O:$O, MATCH(MEM_BF!$K86, Contacts!$B:$B, 0)), 0)</f>
        <v>elan@iinet.net.au</v>
      </c>
      <c r="AQ86" s="138">
        <f>IFERROR(INDEX(Contacts!$L:$L, MATCH(MEM_BF!$K86, Contacts!$B:$B, 0)), 0)</f>
        <v>93135982</v>
      </c>
      <c r="AR86" s="138">
        <f>IFERROR(INDEX(Contacts!$P:$P, MATCH(MEM_BF!$K86, Contacts!$B:$B, 0)), 0)</f>
        <v>0</v>
      </c>
    </row>
    <row r="87" spans="3:46" x14ac:dyDescent="0.3">
      <c r="C87" s="155">
        <v>15</v>
      </c>
      <c r="D87" s="155">
        <v>7</v>
      </c>
      <c r="E87" s="194">
        <f t="shared" si="61"/>
        <v>20</v>
      </c>
      <c r="F87" s="194">
        <f t="shared" si="87"/>
        <v>1</v>
      </c>
      <c r="G87" s="194">
        <f t="shared" si="88"/>
        <v>16</v>
      </c>
      <c r="H87" s="194">
        <f t="shared" si="40"/>
        <v>8</v>
      </c>
      <c r="I87" s="225">
        <f t="shared" si="65"/>
        <v>14</v>
      </c>
      <c r="J87" s="197" t="s">
        <v>2629</v>
      </c>
      <c r="K87" s="155" t="s">
        <v>372</v>
      </c>
      <c r="L87" s="195">
        <f t="shared" si="89"/>
        <v>2016</v>
      </c>
      <c r="M87" s="155" t="str">
        <f t="shared" si="90"/>
        <v>Sep</v>
      </c>
      <c r="N87" s="138">
        <f>IFERROR(INDEX(Contacts!$O:$O, MATCH(MEM_BF!$K87, Contacts!$B:$B, 0)), 0)</f>
        <v>0</v>
      </c>
      <c r="O87" s="130">
        <f>IFERROR(INDEX('May16'!$G:$G, MATCH(MEM_BF!$K87,'May16'!$A:$A, 0)), 0)</f>
        <v>20</v>
      </c>
      <c r="P87" s="130"/>
      <c r="Q87" s="205">
        <f>IFERROR(INDEX(July15!F:F, MATCH(MEM_BF!$K87, July15!$B:$B, 0)), 0)</f>
        <v>20</v>
      </c>
      <c r="R87" s="130">
        <f>IFERROR(INDEX(July15!G:G, MATCH(MEM_BF!$K87, July15!$B:$B, 0)), 0)</f>
        <v>0</v>
      </c>
      <c r="S87" s="130">
        <f>IFERROR(INDEX('Aug15'!F:F, MATCH(MEM_BF!$K87, 'Aug15'!$A:$A, 0)), 0)</f>
        <v>20</v>
      </c>
      <c r="T87" s="130">
        <f>IFERROR(INDEX('Aug15'!$G:$G, MATCH(MEM_BF!$K87, 'Aug15'!$A:$A, 0)), 0)</f>
        <v>0</v>
      </c>
      <c r="U87" s="130">
        <f>IFERROR(INDEX(Sept15!$F:$F, MATCH(MEM_BF!$K87, Sept15!$A:$A, 0)), 0)</f>
        <v>20</v>
      </c>
      <c r="V87" s="130">
        <f>IFERROR(INDEX(Sept15!$G:$G, MATCH(MEM_BF!$K87, Sept15!$A:$A, 0)), 0)</f>
        <v>0</v>
      </c>
      <c r="W87" s="130">
        <f>IFERROR(INDEX('Oct15'!$F:$F, MATCH(MEM_BF!$K87,'Oct15'!$A:$A, 0)), 0)</f>
        <v>20</v>
      </c>
      <c r="X87" s="130">
        <f>IFERROR(INDEX('Oct15'!$G:$G, MATCH(MEM_BF!$K87, 'Oct15'!$A:$A, 0)), 0)</f>
        <v>0</v>
      </c>
      <c r="Y87" s="130">
        <f>IFERROR(INDEX('Nov15'!$F:$F, MATCH(MEM_BF!$K87,'Nov15'!$A:$A, 0)), 0)</f>
        <v>20</v>
      </c>
      <c r="Z87" s="130">
        <f>IFERROR(INDEX('Nov15'!$G:$G, MATCH(MEM_BF!$K87, 'Nov15'!$A:$A, 0)), 0)</f>
        <v>0</v>
      </c>
      <c r="AA87" s="130">
        <f>IFERROR(INDEX('Dec15'!$F:$F, MATCH(MEM_BF!$K87,'Dec15'!$A:$A, 0)), 0)</f>
        <v>20</v>
      </c>
      <c r="AB87" s="130">
        <f>IFERROR(INDEX('Dec15'!$G:$G, MATCH(MEM_BF!$K87, 'Dec15'!$A:$A, 0)), 0)</f>
        <v>0</v>
      </c>
      <c r="AC87" s="130">
        <f>IFERROR(INDEX('Jan16'!$F:$F, MATCH(MEM_BF!$K87,'Jan16'!$A:$A, 0)), 0)</f>
        <v>20</v>
      </c>
      <c r="AD87" s="130">
        <f>IFERROR(INDEX('Jan16'!$G:$G, MATCH(MEM_BF!$K87, 'Jan16'!$A:$A, 0)), 0)</f>
        <v>0</v>
      </c>
      <c r="AE87" s="366">
        <v>60</v>
      </c>
      <c r="AF87" s="130">
        <f>IFERROR(INDEX('Feb16'!$G:$G, MATCH(MEM_BF!$K87, 'Feb16'!$A:$A, 0)), 0)</f>
        <v>0</v>
      </c>
      <c r="AG87" s="366">
        <v>40</v>
      </c>
      <c r="AH87" s="130">
        <f>IFERROR(INDEX('Mar16'!$H:$H, MATCH(MEM_BF!$K87, 'Mar16'!$A:$A, 0)), 0)</f>
        <v>0</v>
      </c>
      <c r="AI87" s="130">
        <f>IFERROR(INDEX('Apr16'!$G:$G, MATCH(MEM_BF!$K87,'Apr16'!$A:$A, 0)), 0)</f>
        <v>20</v>
      </c>
      <c r="AJ87" s="130">
        <f>IFERROR(INDEX('Apr16'!$H:$H, MATCH(MEM_BF!$K87, 'Apr16'!$A:$A, 0)), 0)</f>
        <v>0</v>
      </c>
      <c r="AK87" s="130">
        <f>IFERROR(INDEX('May16'!$G:$G, MATCH(MEM_BF!$K87,'May16'!$A:$A, 0)), 0)</f>
        <v>20</v>
      </c>
      <c r="AL87" s="130"/>
      <c r="AM87" s="130"/>
      <c r="AN87" s="130"/>
      <c r="AO87" s="4">
        <f t="shared" si="91"/>
        <v>280</v>
      </c>
      <c r="AP87" s="138">
        <f>IFERROR(INDEX(Contacts!$O:$O, MATCH(MEM_BF!$K87, Contacts!$B:$B, 0)), 0)</f>
        <v>0</v>
      </c>
      <c r="AQ87" s="138">
        <f>IFERROR(INDEX(Contacts!$L:$L, MATCH(MEM_BF!$K87, Contacts!$B:$B, 0)), 0)</f>
        <v>0</v>
      </c>
      <c r="AR87" s="138">
        <f>IFERROR(INDEX(Contacts!$P:$P, MATCH(MEM_BF!$K87, Contacts!$B:$B, 0)), 0)</f>
        <v>0</v>
      </c>
    </row>
    <row r="88" spans="3:46" s="19" customFormat="1" x14ac:dyDescent="0.3">
      <c r="C88" s="160"/>
      <c r="D88" s="160"/>
      <c r="E88" s="230">
        <f t="shared" ref="E88" si="92">D88+I88-1</f>
        <v>-1</v>
      </c>
      <c r="F88" s="230">
        <f t="shared" ref="F88" si="93">ROUNDDOWN(E88/12, 0)</f>
        <v>0</v>
      </c>
      <c r="G88" s="230">
        <f t="shared" ref="G88" si="94">C88+F88</f>
        <v>0</v>
      </c>
      <c r="H88" s="230">
        <f t="shared" ref="H88" si="95">E88-F88*12</f>
        <v>-1</v>
      </c>
      <c r="I88" s="231">
        <f t="shared" ref="I88" si="96">AO88/20</f>
        <v>0</v>
      </c>
      <c r="J88" s="163" t="s">
        <v>3313</v>
      </c>
      <c r="K88" s="155" t="s">
        <v>3318</v>
      </c>
      <c r="L88" s="232" t="str">
        <f t="shared" ref="L88" si="97">LOOKUP(G88,$A$20:$B$40)</f>
        <v>Please</v>
      </c>
      <c r="M88" s="160" t="str">
        <f t="shared" ref="M88" si="98">LOOKUP(H88,$A$6:$B$18)</f>
        <v>Pay</v>
      </c>
      <c r="N88" s="236" t="s">
        <v>3314</v>
      </c>
      <c r="O88" s="130">
        <f>IFERROR(INDEX('May16'!$G:$G, MATCH(MEM_BF!$K88,'May16'!$A:$A, 0)), 0)</f>
        <v>0</v>
      </c>
      <c r="P88" s="234"/>
      <c r="Q88" s="233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130">
        <f>IFERROR(INDEX('Jan16'!$F:$F, MATCH(MEM_BF!$K88,'Jan16'!$A:$A, 0)), 0)</f>
        <v>0</v>
      </c>
      <c r="AD88" s="130">
        <f>IFERROR(INDEX('Jan16'!$G:$G, MATCH(MEM_BF!$K88, 'Jan16'!$A:$A, 0)), 0)</f>
        <v>0</v>
      </c>
      <c r="AE88" s="130">
        <f>IFERROR(INDEX('Feb16'!$F:$F, MATCH(MEM_BF!$K88,'Feb16'!$A:$A, 0)), 0)</f>
        <v>0</v>
      </c>
      <c r="AF88" s="130">
        <f>IFERROR(INDEX('Feb16'!$G:$G, MATCH(MEM_BF!$K88, 'Feb16'!$A:$A, 0)), 0)</f>
        <v>0</v>
      </c>
      <c r="AG88" s="130">
        <f>IFERROR(INDEX('Mar16'!$G:$G, MATCH(MEM_BF!$K88,'Mar16'!$A:$A, 0)), 0)</f>
        <v>0</v>
      </c>
      <c r="AH88" s="130">
        <f>IFERROR(INDEX('Mar16'!$H:$H, MATCH(MEM_BF!$K88, 'Mar16'!$A:$A, 0)), 0)</f>
        <v>0</v>
      </c>
      <c r="AI88" s="130">
        <f>IFERROR(INDEX('Apr16'!$G:$G, MATCH(MEM_BF!$K88,'Apr16'!$A:$A, 0)), 0)</f>
        <v>0</v>
      </c>
      <c r="AJ88" s="130">
        <f>IFERROR(INDEX('Apr16'!$H:$H, MATCH(MEM_BF!$K88, 'Apr16'!$A:$A, 0)), 0)</f>
        <v>0</v>
      </c>
      <c r="AK88" s="130">
        <f>IFERROR(INDEX('May16'!$G:$G, MATCH(MEM_BF!$K88,'May16'!$A:$A, 0)), 0)</f>
        <v>0</v>
      </c>
      <c r="AL88" s="234"/>
      <c r="AM88" s="234"/>
      <c r="AN88" s="234"/>
      <c r="AO88" s="235"/>
      <c r="AP88" s="236" t="s">
        <v>3314</v>
      </c>
      <c r="AQ88" s="237" t="s">
        <v>3315</v>
      </c>
      <c r="AR88" s="236" t="s">
        <v>3316</v>
      </c>
      <c r="AS88" s="237" t="s">
        <v>3317</v>
      </c>
    </row>
    <row r="89" spans="3:46" x14ac:dyDescent="0.3">
      <c r="C89" s="155"/>
      <c r="D89" s="155"/>
      <c r="E89" s="194">
        <f t="shared" si="61"/>
        <v>-1</v>
      </c>
      <c r="F89" s="194">
        <f t="shared" si="87"/>
        <v>0</v>
      </c>
      <c r="G89" s="194">
        <f t="shared" si="88"/>
        <v>0</v>
      </c>
      <c r="H89" s="194">
        <f t="shared" si="40"/>
        <v>-1</v>
      </c>
      <c r="I89" s="225">
        <f t="shared" si="65"/>
        <v>0</v>
      </c>
      <c r="J89" s="197" t="s">
        <v>835</v>
      </c>
      <c r="K89" s="155" t="s">
        <v>836</v>
      </c>
      <c r="L89" s="195" t="str">
        <f>LOOKUP(G89,$A$20:$B$40)</f>
        <v>Please</v>
      </c>
      <c r="M89" s="155" t="str">
        <f t="shared" si="90"/>
        <v>Pay</v>
      </c>
      <c r="N89" s="138" t="str">
        <f>IFERROR(INDEX(Contacts!$O:$O, MATCH(MEM_BF!$K89, Contacts!$B:$B, 0)), 0)</f>
        <v>vijithf@yahoo.com.au</v>
      </c>
      <c r="O89" s="130">
        <f>IFERROR(INDEX('May16'!$G:$G, MATCH(MEM_BF!$K89,'May16'!$A:$A, 0)), 0)</f>
        <v>0</v>
      </c>
      <c r="P89" s="130"/>
      <c r="Q89" s="205">
        <f>IFERROR(INDEX(July15!F:F, MATCH(MEM_BF!$K89, July15!$B:$B, 0)), 0)</f>
        <v>0</v>
      </c>
      <c r="R89" s="130">
        <f>IFERROR(INDEX(July15!G:G, MATCH(MEM_BF!$K89, July15!$B:$B, 0)), 0)</f>
        <v>0</v>
      </c>
      <c r="S89" s="130">
        <f>IFERROR(INDEX('Aug15'!F:F, MATCH(MEM_BF!$K89, 'Aug15'!$A:$A, 0)), 0)</f>
        <v>0</v>
      </c>
      <c r="T89" s="130">
        <f>IFERROR(INDEX('Aug15'!$G:$G, MATCH(MEM_BF!$K89, 'Aug15'!$A:$A, 0)), 0)</f>
        <v>0</v>
      </c>
      <c r="U89" s="130">
        <f>IFERROR(INDEX(Sept15!$F:$F, MATCH(MEM_BF!$K89, Sept15!$A:$A, 0)), 0)</f>
        <v>0</v>
      </c>
      <c r="V89" s="130">
        <f>IFERROR(INDEX(Sept15!$G:$G, MATCH(MEM_BF!$K89, Sept15!$A:$A, 0)), 0)</f>
        <v>0</v>
      </c>
      <c r="W89" s="130">
        <f>IFERROR(INDEX('Oct15'!$F:$F, MATCH(MEM_BF!$K89,'Oct15'!$A:$A, 0)), 0)</f>
        <v>0</v>
      </c>
      <c r="X89" s="130">
        <f>IFERROR(INDEX('Oct15'!$G:$G, MATCH(MEM_BF!$K89, 'Oct15'!$A:$A, 0)), 0)</f>
        <v>0</v>
      </c>
      <c r="Y89" s="130">
        <f>IFERROR(INDEX('Nov15'!$F:$F, MATCH(MEM_BF!$K89,'Nov15'!$A:$A, 0)), 0)</f>
        <v>0</v>
      </c>
      <c r="Z89" s="130">
        <f>IFERROR(INDEX('Nov15'!$G:$G, MATCH(MEM_BF!$K89, 'Nov15'!$A:$A, 0)), 0)</f>
        <v>0</v>
      </c>
      <c r="AA89" s="130">
        <f>IFERROR(INDEX('Dec15'!$F:$F, MATCH(MEM_BF!$K89,'Dec15'!$A:$A, 0)), 0)</f>
        <v>0</v>
      </c>
      <c r="AB89" s="130">
        <f>IFERROR(INDEX('Dec15'!$G:$G, MATCH(MEM_BF!$K89, 'Dec15'!$A:$A, 0)), 0)</f>
        <v>0</v>
      </c>
      <c r="AC89" s="130">
        <f>IFERROR(INDEX('Jan16'!$F:$F, MATCH(MEM_BF!$K89,'Jan16'!$A:$A, 0)), 0)</f>
        <v>0</v>
      </c>
      <c r="AD89" s="130">
        <f>IFERROR(INDEX('Jan16'!$G:$G, MATCH(MEM_BF!$K89, 'Jan16'!$A:$A, 0)), 0)</f>
        <v>0</v>
      </c>
      <c r="AE89" s="130">
        <f>IFERROR(INDEX('Feb16'!$F:$F, MATCH(MEM_BF!$K89,'Feb16'!$A:$A, 0)), 0)</f>
        <v>0</v>
      </c>
      <c r="AF89" s="130">
        <f>IFERROR(INDEX('Feb16'!$G:$G, MATCH(MEM_BF!$K89, 'Feb16'!$A:$A, 0)), 0)</f>
        <v>0</v>
      </c>
      <c r="AG89" s="130">
        <f>IFERROR(INDEX('Mar16'!$G:$G, MATCH(MEM_BF!$K89,'Mar16'!$A:$A, 0)), 0)</f>
        <v>0</v>
      </c>
      <c r="AH89" s="130">
        <f>IFERROR(INDEX('Mar16'!$H:$H, MATCH(MEM_BF!$K89, 'Mar16'!$A:$A, 0)), 0)</f>
        <v>0</v>
      </c>
      <c r="AI89" s="130">
        <f>IFERROR(INDEX('Apr16'!$G:$G, MATCH(MEM_BF!$K89,'Apr16'!$A:$A, 0)), 0)</f>
        <v>0</v>
      </c>
      <c r="AJ89" s="130">
        <f>IFERROR(INDEX('Apr16'!$H:$H, MATCH(MEM_BF!$K89, 'Apr16'!$A:$A, 0)), 0)</f>
        <v>0</v>
      </c>
      <c r="AK89" s="130">
        <f>IFERROR(INDEX('May16'!$G:$G, MATCH(MEM_BF!$K89,'May16'!$A:$A, 0)), 0)</f>
        <v>0</v>
      </c>
      <c r="AL89" s="130"/>
      <c r="AM89" s="130"/>
      <c r="AN89" s="130"/>
      <c r="AO89" s="4">
        <f t="shared" si="91"/>
        <v>0</v>
      </c>
      <c r="AP89" s="138" t="str">
        <f>IFERROR(INDEX(Contacts!$O:$O, MATCH(MEM_BF!$K89, Contacts!$B:$B, 0)), 0)</f>
        <v>vijithf@yahoo.com.au</v>
      </c>
      <c r="AQ89" s="138" t="str">
        <f>IFERROR(INDEX(Contacts!$L:$L, MATCH(MEM_BF!$K89, Contacts!$B:$B, 0)), 0)</f>
        <v>6161 0867</v>
      </c>
      <c r="AR89" s="138">
        <f>IFERROR(INDEX(Contacts!$P:$P, MATCH(MEM_BF!$K89, Contacts!$B:$B, 0)), 0)</f>
        <v>0</v>
      </c>
    </row>
    <row r="90" spans="3:46" x14ac:dyDescent="0.3">
      <c r="C90" s="155"/>
      <c r="D90" s="155"/>
      <c r="E90" s="194">
        <f t="shared" si="61"/>
        <v>-1</v>
      </c>
      <c r="F90" s="194">
        <f t="shared" si="87"/>
        <v>0</v>
      </c>
      <c r="G90" s="194">
        <f t="shared" si="88"/>
        <v>0</v>
      </c>
      <c r="H90" s="194">
        <f t="shared" si="40"/>
        <v>-1</v>
      </c>
      <c r="I90" s="225">
        <f t="shared" si="65"/>
        <v>0</v>
      </c>
      <c r="J90" s="197" t="s">
        <v>840</v>
      </c>
      <c r="K90" s="155" t="s">
        <v>841</v>
      </c>
      <c r="L90" s="195" t="str">
        <f>LOOKUP(G90,$A$20:$B$40)</f>
        <v>Please</v>
      </c>
      <c r="M90" s="155" t="str">
        <f t="shared" si="90"/>
        <v>Pay</v>
      </c>
      <c r="N90" s="138" t="str">
        <f>IFERROR(INDEX(Contacts!$O:$O, MATCH(MEM_BF!$K90, Contacts!$B:$B, 0)), 0)</f>
        <v>ranjith1944@hotmail.com</v>
      </c>
      <c r="O90" s="130">
        <f>IFERROR(INDEX('May16'!$G:$G, MATCH(MEM_BF!$K90,'May16'!$A:$A, 0)), 0)</f>
        <v>0</v>
      </c>
      <c r="P90" s="130"/>
      <c r="Q90" s="205">
        <f>IFERROR(INDEX(July15!F:F, MATCH(MEM_BF!$K90, July15!$B:$B, 0)), 0)</f>
        <v>0</v>
      </c>
      <c r="R90" s="130">
        <f>IFERROR(INDEX(July15!G:G, MATCH(MEM_BF!$K90, July15!$B:$B, 0)), 0)</f>
        <v>0</v>
      </c>
      <c r="S90" s="130">
        <f>IFERROR(INDEX('Aug15'!F:F, MATCH(MEM_BF!$K90, 'Aug15'!$A:$A, 0)), 0)</f>
        <v>0</v>
      </c>
      <c r="T90" s="130">
        <f>IFERROR(INDEX('Aug15'!$G:$G, MATCH(MEM_BF!$K90, 'Aug15'!$A:$A, 0)), 0)</f>
        <v>0</v>
      </c>
      <c r="U90" s="130">
        <f>IFERROR(INDEX(Sept15!$F:$F, MATCH(MEM_BF!$K90, Sept15!$A:$A, 0)), 0)</f>
        <v>0</v>
      </c>
      <c r="V90" s="130">
        <f>IFERROR(INDEX(Sept15!$G:$G, MATCH(MEM_BF!$K90, Sept15!$A:$A, 0)), 0)</f>
        <v>0</v>
      </c>
      <c r="W90" s="130">
        <f>IFERROR(INDEX('Oct15'!$F:$F, MATCH(MEM_BF!$K90,'Oct15'!$A:$A, 0)), 0)</f>
        <v>0</v>
      </c>
      <c r="X90" s="130">
        <f>IFERROR(INDEX('Oct15'!$G:$G, MATCH(MEM_BF!$K90, 'Oct15'!$A:$A, 0)), 0)</f>
        <v>0</v>
      </c>
      <c r="Y90" s="130">
        <f>IFERROR(INDEX('Nov15'!$F:$F, MATCH(MEM_BF!$K90,'Nov15'!$A:$A, 0)), 0)</f>
        <v>0</v>
      </c>
      <c r="Z90" s="130">
        <f>IFERROR(INDEX('Nov15'!$G:$G, MATCH(MEM_BF!$K90, 'Nov15'!$A:$A, 0)), 0)</f>
        <v>0</v>
      </c>
      <c r="AA90" s="130">
        <f>IFERROR(INDEX('Dec15'!$F:$F, MATCH(MEM_BF!$K90,'Dec15'!$A:$A, 0)), 0)</f>
        <v>0</v>
      </c>
      <c r="AB90" s="130">
        <f>IFERROR(INDEX('Dec15'!$G:$G, MATCH(MEM_BF!$K90, 'Dec15'!$A:$A, 0)), 0)</f>
        <v>0</v>
      </c>
      <c r="AC90" s="130">
        <f>IFERROR(INDEX('Jan16'!$F:$F, MATCH(MEM_BF!$K90,'Jan16'!$A:$A, 0)), 0)</f>
        <v>0</v>
      </c>
      <c r="AD90" s="130">
        <f>IFERROR(INDEX('Jan16'!$G:$G, MATCH(MEM_BF!$K90, 'Jan16'!$A:$A, 0)), 0)</f>
        <v>0</v>
      </c>
      <c r="AE90" s="130">
        <f>IFERROR(INDEX('Feb16'!$F:$F, MATCH(MEM_BF!$K90,'Feb16'!$A:$A, 0)), 0)</f>
        <v>0</v>
      </c>
      <c r="AF90" s="130">
        <f>IFERROR(INDEX('Feb16'!$G:$G, MATCH(MEM_BF!$K90, 'Feb16'!$A:$A, 0)), 0)</f>
        <v>0</v>
      </c>
      <c r="AG90" s="130">
        <f>IFERROR(INDEX('Mar16'!$G:$G, MATCH(MEM_BF!$K90,'Mar16'!$A:$A, 0)), 0)</f>
        <v>0</v>
      </c>
      <c r="AH90" s="130">
        <f>IFERROR(INDEX('Mar16'!$H:$H, MATCH(MEM_BF!$K90, 'Mar16'!$A:$A, 0)), 0)</f>
        <v>0</v>
      </c>
      <c r="AI90" s="130">
        <f>IFERROR(INDEX('Apr16'!$G:$G, MATCH(MEM_BF!$K90,'Apr16'!$A:$A, 0)), 0)</f>
        <v>0</v>
      </c>
      <c r="AJ90" s="130">
        <f>IFERROR(INDEX('Apr16'!$H:$H, MATCH(MEM_BF!$K90, 'Apr16'!$A:$A, 0)), 0)</f>
        <v>0</v>
      </c>
      <c r="AK90" s="130">
        <f>IFERROR(INDEX('May16'!$G:$G, MATCH(MEM_BF!$K90,'May16'!$A:$A, 0)), 0)</f>
        <v>0</v>
      </c>
      <c r="AL90" s="130"/>
      <c r="AM90" s="130"/>
      <c r="AN90" s="130"/>
      <c r="AO90" s="4">
        <f t="shared" si="91"/>
        <v>0</v>
      </c>
      <c r="AP90" s="138" t="str">
        <f>IFERROR(INDEX(Contacts!$O:$O, MATCH(MEM_BF!$K90, Contacts!$B:$B, 0)), 0)</f>
        <v>ranjith1944@hotmail.com</v>
      </c>
      <c r="AQ90" s="138">
        <f>IFERROR(INDEX(Contacts!$L:$L, MATCH(MEM_BF!$K90, Contacts!$B:$B, 0)), 0)</f>
        <v>0</v>
      </c>
      <c r="AR90" s="138">
        <f>IFERROR(INDEX(Contacts!$P:$P, MATCH(MEM_BF!$K90, Contacts!$B:$B, 0)), 0)</f>
        <v>0</v>
      </c>
    </row>
    <row r="91" spans="3:46" x14ac:dyDescent="0.3">
      <c r="C91" s="155"/>
      <c r="D91" s="155"/>
      <c r="E91" s="194">
        <f t="shared" si="61"/>
        <v>-1</v>
      </c>
      <c r="F91" s="194">
        <f t="shared" si="87"/>
        <v>0</v>
      </c>
      <c r="G91" s="194">
        <f t="shared" si="88"/>
        <v>0</v>
      </c>
      <c r="H91" s="194">
        <f t="shared" si="40"/>
        <v>-1</v>
      </c>
      <c r="I91" s="225">
        <f t="shared" si="65"/>
        <v>0</v>
      </c>
      <c r="J91" s="197" t="s">
        <v>842</v>
      </c>
      <c r="K91" s="155" t="s">
        <v>843</v>
      </c>
      <c r="L91" s="195" t="str">
        <f>LOOKUP(G91,$A$20:$B$40)</f>
        <v>Please</v>
      </c>
      <c r="M91" s="155" t="str">
        <f t="shared" si="90"/>
        <v>Pay</v>
      </c>
      <c r="N91" s="138">
        <f>IFERROR(INDEX(Contacts!$O:$O, MATCH(MEM_BF!$K91, Contacts!$B:$B, 0)), 0)</f>
        <v>0</v>
      </c>
      <c r="O91" s="130">
        <f>IFERROR(INDEX('May16'!$G:$G, MATCH(MEM_BF!$K91,'May16'!$A:$A, 0)), 0)</f>
        <v>0</v>
      </c>
      <c r="P91" s="130"/>
      <c r="Q91" s="205">
        <f>IFERROR(INDEX(July15!F:F, MATCH(MEM_BF!$K91, July15!$B:$B, 0)), 0)</f>
        <v>0</v>
      </c>
      <c r="R91" s="130">
        <f>IFERROR(INDEX(July15!G:G, MATCH(MEM_BF!$K91, July15!$B:$B, 0)), 0)</f>
        <v>0</v>
      </c>
      <c r="S91" s="130">
        <f>IFERROR(INDEX('Aug15'!F:F, MATCH(MEM_BF!$K91, 'Aug15'!$A:$A, 0)), 0)</f>
        <v>0</v>
      </c>
      <c r="T91" s="130">
        <f>IFERROR(INDEX('Aug15'!$G:$G, MATCH(MEM_BF!$K91, 'Aug15'!$A:$A, 0)), 0)</f>
        <v>0</v>
      </c>
      <c r="U91" s="130">
        <f>IFERROR(INDEX(Sept15!$F:$F, MATCH(MEM_BF!$K91, Sept15!$A:$A, 0)), 0)</f>
        <v>0</v>
      </c>
      <c r="V91" s="130">
        <f>IFERROR(INDEX(Sept15!$G:$G, MATCH(MEM_BF!$K91, Sept15!$A:$A, 0)), 0)</f>
        <v>0</v>
      </c>
      <c r="W91" s="130">
        <f>IFERROR(INDEX('Oct15'!$F:$F, MATCH(MEM_BF!$K91,'Oct15'!$A:$A, 0)), 0)</f>
        <v>0</v>
      </c>
      <c r="X91" s="130">
        <f>IFERROR(INDEX('Oct15'!$G:$G, MATCH(MEM_BF!$K91, 'Oct15'!$A:$A, 0)), 0)</f>
        <v>0</v>
      </c>
      <c r="Y91" s="130">
        <f>IFERROR(INDEX('Nov15'!$F:$F, MATCH(MEM_BF!$K91,'Nov15'!$A:$A, 0)), 0)</f>
        <v>0</v>
      </c>
      <c r="Z91" s="130">
        <f>IFERROR(INDEX('Nov15'!$G:$G, MATCH(MEM_BF!$K91, 'Nov15'!$A:$A, 0)), 0)</f>
        <v>0</v>
      </c>
      <c r="AA91" s="130">
        <f>IFERROR(INDEX('Dec15'!$F:$F, MATCH(MEM_BF!$K91,'Dec15'!$A:$A, 0)), 0)</f>
        <v>0</v>
      </c>
      <c r="AB91" s="130">
        <f>IFERROR(INDEX('Dec15'!$G:$G, MATCH(MEM_BF!$K91, 'Dec15'!$A:$A, 0)), 0)</f>
        <v>0</v>
      </c>
      <c r="AC91" s="130">
        <f>IFERROR(INDEX('Jan16'!$F:$F, MATCH(MEM_BF!$K91,'Jan16'!$A:$A, 0)), 0)</f>
        <v>0</v>
      </c>
      <c r="AD91" s="130">
        <f>IFERROR(INDEX('Jan16'!$G:$G, MATCH(MEM_BF!$K91, 'Jan16'!$A:$A, 0)), 0)</f>
        <v>0</v>
      </c>
      <c r="AE91" s="130">
        <f>IFERROR(INDEX('Feb16'!$F:$F, MATCH(MEM_BF!$K91,'Feb16'!$A:$A, 0)), 0)</f>
        <v>0</v>
      </c>
      <c r="AF91" s="130">
        <f>IFERROR(INDEX('Feb16'!$G:$G, MATCH(MEM_BF!$K91, 'Feb16'!$A:$A, 0)), 0)</f>
        <v>0</v>
      </c>
      <c r="AG91" s="130">
        <f>IFERROR(INDEX('Mar16'!$G:$G, MATCH(MEM_BF!$K91,'Mar16'!$A:$A, 0)), 0)</f>
        <v>0</v>
      </c>
      <c r="AH91" s="130">
        <f>IFERROR(INDEX('Mar16'!$H:$H, MATCH(MEM_BF!$K91, 'Mar16'!$A:$A, 0)), 0)</f>
        <v>0</v>
      </c>
      <c r="AI91" s="130">
        <f>IFERROR(INDEX('Apr16'!$G:$G, MATCH(MEM_BF!$K91,'Apr16'!$A:$A, 0)), 0)</f>
        <v>0</v>
      </c>
      <c r="AJ91" s="130">
        <f>IFERROR(INDEX('Apr16'!$H:$H, MATCH(MEM_BF!$K91, 'Apr16'!$A:$A, 0)), 0)</f>
        <v>0</v>
      </c>
      <c r="AK91" s="130">
        <f>IFERROR(INDEX('May16'!$G:$G, MATCH(MEM_BF!$K91,'May16'!$A:$A, 0)), 0)</f>
        <v>0</v>
      </c>
      <c r="AL91" s="130"/>
      <c r="AM91" s="130"/>
      <c r="AN91" s="130"/>
      <c r="AO91" s="4">
        <f t="shared" si="91"/>
        <v>0</v>
      </c>
      <c r="AP91" s="138">
        <f>IFERROR(INDEX(Contacts!$O:$O, MATCH(MEM_BF!$K91, Contacts!$B:$B, 0)), 0)</f>
        <v>0</v>
      </c>
      <c r="AQ91" s="138">
        <f>IFERROR(INDEX(Contacts!$L:$L, MATCH(MEM_BF!$K91, Contacts!$B:$B, 0)), 0)</f>
        <v>0</v>
      </c>
      <c r="AR91" s="138">
        <f>IFERROR(INDEX(Contacts!$P:$P, MATCH(MEM_BF!$K91, Contacts!$B:$B, 0)), 0)</f>
        <v>0</v>
      </c>
    </row>
    <row r="92" spans="3:46" x14ac:dyDescent="0.3">
      <c r="C92" s="155"/>
      <c r="D92" s="155"/>
      <c r="E92" s="194">
        <f t="shared" si="61"/>
        <v>-1</v>
      </c>
      <c r="F92" s="194">
        <f t="shared" si="87"/>
        <v>0</v>
      </c>
      <c r="G92" s="194">
        <f t="shared" si="88"/>
        <v>0</v>
      </c>
      <c r="H92" s="194">
        <f t="shared" si="40"/>
        <v>-1</v>
      </c>
      <c r="I92" s="225">
        <f t="shared" si="65"/>
        <v>0</v>
      </c>
      <c r="J92" s="197" t="s">
        <v>845</v>
      </c>
      <c r="K92" s="155" t="s">
        <v>846</v>
      </c>
      <c r="L92" s="195" t="str">
        <f>LOOKUP(G92,$A$20:$B$40)</f>
        <v>Please</v>
      </c>
      <c r="M92" s="155" t="str">
        <f t="shared" si="90"/>
        <v>Pay</v>
      </c>
      <c r="N92" s="138" t="str">
        <f>IFERROR(INDEX(Contacts!$O:$O, MATCH(MEM_BF!$K92, Contacts!$B:$B, 0)), 0)</f>
        <v xml:space="preserve"> reemus2012@gmail.com</v>
      </c>
      <c r="O92" s="130">
        <f>IFERROR(INDEX('May16'!$G:$G, MATCH(MEM_BF!$K92,'May16'!$A:$A, 0)), 0)</f>
        <v>0</v>
      </c>
      <c r="P92" s="130"/>
      <c r="Q92" s="205">
        <f>IFERROR(INDEX(July15!F:F, MATCH(MEM_BF!$K92, July15!$B:$B, 0)), 0)</f>
        <v>0</v>
      </c>
      <c r="R92" s="130">
        <f>IFERROR(INDEX(July15!G:G, MATCH(MEM_BF!$K92, July15!$B:$B, 0)), 0)</f>
        <v>0</v>
      </c>
      <c r="S92" s="130">
        <f>IFERROR(INDEX('Aug15'!F:F, MATCH(MEM_BF!$K92, 'Aug15'!$A:$A, 0)), 0)</f>
        <v>0</v>
      </c>
      <c r="T92" s="130">
        <f>IFERROR(INDEX('Aug15'!$G:$G, MATCH(MEM_BF!$K92, 'Aug15'!$A:$A, 0)), 0)</f>
        <v>0</v>
      </c>
      <c r="U92" s="130">
        <f>IFERROR(INDEX(Sept15!$F:$F, MATCH(MEM_BF!$K92, Sept15!$A:$A, 0)), 0)</f>
        <v>0</v>
      </c>
      <c r="V92" s="130">
        <f>IFERROR(INDEX(Sept15!$G:$G, MATCH(MEM_BF!$K92, Sept15!$A:$A, 0)), 0)</f>
        <v>0</v>
      </c>
      <c r="W92" s="130">
        <f>IFERROR(INDEX('Oct15'!$F:$F, MATCH(MEM_BF!$K92,'Oct15'!$A:$A, 0)), 0)</f>
        <v>0</v>
      </c>
      <c r="X92" s="130">
        <f>IFERROR(INDEX('Oct15'!$G:$G, MATCH(MEM_BF!$K92, 'Oct15'!$A:$A, 0)), 0)</f>
        <v>0</v>
      </c>
      <c r="Y92" s="130">
        <f>IFERROR(INDEX('Nov15'!$F:$F, MATCH(MEM_BF!$K92,'Nov15'!$A:$A, 0)), 0)</f>
        <v>0</v>
      </c>
      <c r="Z92" s="130">
        <f>IFERROR(INDEX('Nov15'!$G:$G, MATCH(MEM_BF!$K92, 'Nov15'!$A:$A, 0)), 0)</f>
        <v>0</v>
      </c>
      <c r="AA92" s="130">
        <f>IFERROR(INDEX('Dec15'!$F:$F, MATCH(MEM_BF!$K92,'Dec15'!$A:$A, 0)), 0)</f>
        <v>0</v>
      </c>
      <c r="AB92" s="130">
        <f>IFERROR(INDEX('Dec15'!$G:$G, MATCH(MEM_BF!$K92, 'Dec15'!$A:$A, 0)), 0)</f>
        <v>0</v>
      </c>
      <c r="AC92" s="130">
        <f>IFERROR(INDEX('Jan16'!$F:$F, MATCH(MEM_BF!$K92,'Jan16'!$A:$A, 0)), 0)</f>
        <v>0</v>
      </c>
      <c r="AD92" s="130">
        <f>IFERROR(INDEX('Jan16'!$G:$G, MATCH(MEM_BF!$K92, 'Jan16'!$A:$A, 0)), 0)</f>
        <v>0</v>
      </c>
      <c r="AE92" s="130">
        <f>IFERROR(INDEX('Feb16'!$F:$F, MATCH(MEM_BF!$K92,'Feb16'!$A:$A, 0)), 0)</f>
        <v>0</v>
      </c>
      <c r="AF92" s="130">
        <f>IFERROR(INDEX('Feb16'!$G:$G, MATCH(MEM_BF!$K92, 'Feb16'!$A:$A, 0)), 0)</f>
        <v>0</v>
      </c>
      <c r="AG92" s="130">
        <f>IFERROR(INDEX('Mar16'!$G:$G, MATCH(MEM_BF!$K92,'Mar16'!$A:$A, 0)), 0)</f>
        <v>0</v>
      </c>
      <c r="AH92" s="130">
        <f>IFERROR(INDEX('Mar16'!$H:$H, MATCH(MEM_BF!$K92, 'Mar16'!$A:$A, 0)), 0)</f>
        <v>0</v>
      </c>
      <c r="AI92" s="130">
        <f>IFERROR(INDEX('Apr16'!$G:$G, MATCH(MEM_BF!$K92,'Apr16'!$A:$A, 0)), 0)</f>
        <v>0</v>
      </c>
      <c r="AJ92" s="130">
        <f>IFERROR(INDEX('Apr16'!$H:$H, MATCH(MEM_BF!$K92, 'Apr16'!$A:$A, 0)), 0)</f>
        <v>0</v>
      </c>
      <c r="AK92" s="130">
        <f>IFERROR(INDEX('May16'!$G:$G, MATCH(MEM_BF!$K92,'May16'!$A:$A, 0)), 0)</f>
        <v>0</v>
      </c>
      <c r="AL92" s="130"/>
      <c r="AM92" s="130"/>
      <c r="AN92" s="130"/>
      <c r="AO92" s="4">
        <f t="shared" si="91"/>
        <v>0</v>
      </c>
      <c r="AP92" s="138" t="str">
        <f>IFERROR(INDEX(Contacts!$O:$O, MATCH(MEM_BF!$K92, Contacts!$B:$B, 0)), 0)</f>
        <v xml:space="preserve"> reemus2012@gmail.com</v>
      </c>
      <c r="AQ92" s="138">
        <f>IFERROR(INDEX(Contacts!$L:$L, MATCH(MEM_BF!$K92, Contacts!$B:$B, 0)), 0)</f>
        <v>0</v>
      </c>
      <c r="AR92" s="138">
        <f>IFERROR(INDEX(Contacts!$P:$P, MATCH(MEM_BF!$K92, Contacts!$B:$B, 0)), 0)</f>
        <v>0</v>
      </c>
    </row>
    <row r="93" spans="3:46" x14ac:dyDescent="0.3">
      <c r="C93" s="155"/>
      <c r="D93" s="155"/>
      <c r="E93" s="194">
        <f t="shared" si="61"/>
        <v>-1</v>
      </c>
      <c r="F93" s="194">
        <f t="shared" si="87"/>
        <v>0</v>
      </c>
      <c r="G93" s="194">
        <f t="shared" si="88"/>
        <v>0</v>
      </c>
      <c r="H93" s="194">
        <f t="shared" si="40"/>
        <v>-1</v>
      </c>
      <c r="I93" s="225">
        <f t="shared" si="65"/>
        <v>0</v>
      </c>
      <c r="J93" s="197" t="s">
        <v>849</v>
      </c>
      <c r="K93" s="155" t="s">
        <v>850</v>
      </c>
      <c r="L93" s="195" t="str">
        <f>LOOKUP(G93,$A$20:$B$40)</f>
        <v>Please</v>
      </c>
      <c r="M93" s="155" t="str">
        <f t="shared" si="90"/>
        <v>Pay</v>
      </c>
      <c r="N93" s="138" t="str">
        <f>IFERROR(INDEX(Contacts!$O:$O, MATCH(MEM_BF!$K93, Contacts!$B:$B, 0)), 0)</f>
        <v>chaturaf@gmail.com</v>
      </c>
      <c r="O93" s="130">
        <f>IFERROR(INDEX('May16'!$G:$G, MATCH(MEM_BF!$K93,'May16'!$A:$A, 0)), 0)</f>
        <v>0</v>
      </c>
      <c r="P93" s="130"/>
      <c r="Q93" s="205">
        <f>IFERROR(INDEX(July15!F:F, MATCH(MEM_BF!$K93, July15!$B:$B, 0)), 0)</f>
        <v>0</v>
      </c>
      <c r="R93" s="130">
        <f>IFERROR(INDEX(July15!G:G, MATCH(MEM_BF!$K93, July15!$B:$B, 0)), 0)</f>
        <v>0</v>
      </c>
      <c r="S93" s="130">
        <f>IFERROR(INDEX('Aug15'!F:F, MATCH(MEM_BF!$K93, 'Aug15'!$A:$A, 0)), 0)</f>
        <v>0</v>
      </c>
      <c r="T93" s="130">
        <f>IFERROR(INDEX('Aug15'!$G:$G, MATCH(MEM_BF!$K93, 'Aug15'!$A:$A, 0)), 0)</f>
        <v>0</v>
      </c>
      <c r="U93" s="130">
        <f>IFERROR(INDEX(Sept15!$F:$F, MATCH(MEM_BF!$K93, Sept15!$A:$A, 0)), 0)</f>
        <v>0</v>
      </c>
      <c r="V93" s="130">
        <f>IFERROR(INDEX(Sept15!$G:$G, MATCH(MEM_BF!$K93, Sept15!$A:$A, 0)), 0)</f>
        <v>0</v>
      </c>
      <c r="W93" s="130">
        <f>IFERROR(INDEX('Oct15'!$F:$F, MATCH(MEM_BF!$K93,'Oct15'!$A:$A, 0)), 0)</f>
        <v>0</v>
      </c>
      <c r="X93" s="130">
        <f>IFERROR(INDEX('Oct15'!$G:$G, MATCH(MEM_BF!$K93, 'Oct15'!$A:$A, 0)), 0)</f>
        <v>0</v>
      </c>
      <c r="Y93" s="130">
        <f>IFERROR(INDEX('Nov15'!$F:$F, MATCH(MEM_BF!$K93,'Nov15'!$A:$A, 0)), 0)</f>
        <v>0</v>
      </c>
      <c r="Z93" s="130">
        <f>IFERROR(INDEX('Nov15'!$G:$G, MATCH(MEM_BF!$K93, 'Nov15'!$A:$A, 0)), 0)</f>
        <v>0</v>
      </c>
      <c r="AA93" s="130">
        <f>IFERROR(INDEX('Dec15'!$F:$F, MATCH(MEM_BF!$K93,'Dec15'!$A:$A, 0)), 0)</f>
        <v>0</v>
      </c>
      <c r="AB93" s="130">
        <f>IFERROR(INDEX('Dec15'!$G:$G, MATCH(MEM_BF!$K93, 'Dec15'!$A:$A, 0)), 0)</f>
        <v>0</v>
      </c>
      <c r="AC93" s="130">
        <f>IFERROR(INDEX('Jan16'!$F:$F, MATCH(MEM_BF!$K93,'Jan16'!$A:$A, 0)), 0)</f>
        <v>0</v>
      </c>
      <c r="AD93" s="130">
        <f>IFERROR(INDEX('Jan16'!$G:$G, MATCH(MEM_BF!$K93, 'Jan16'!$A:$A, 0)), 0)</f>
        <v>0</v>
      </c>
      <c r="AE93" s="130">
        <f>IFERROR(INDEX('Feb16'!$F:$F, MATCH(MEM_BF!$K93,'Feb16'!$A:$A, 0)), 0)</f>
        <v>0</v>
      </c>
      <c r="AF93" s="130">
        <f>IFERROR(INDEX('Feb16'!$G:$G, MATCH(MEM_BF!$K93, 'Feb16'!$A:$A, 0)), 0)</f>
        <v>0</v>
      </c>
      <c r="AG93" s="130">
        <f>IFERROR(INDEX('Mar16'!$G:$G, MATCH(MEM_BF!$K93,'Mar16'!$A:$A, 0)), 0)</f>
        <v>0</v>
      </c>
      <c r="AH93" s="130">
        <f>IFERROR(INDEX('Mar16'!$H:$H, MATCH(MEM_BF!$K93, 'Mar16'!$A:$A, 0)), 0)</f>
        <v>0</v>
      </c>
      <c r="AI93" s="130">
        <f>IFERROR(INDEX('Apr16'!$G:$G, MATCH(MEM_BF!$K93,'Apr16'!$A:$A, 0)), 0)</f>
        <v>0</v>
      </c>
      <c r="AJ93" s="130">
        <f>IFERROR(INDEX('Apr16'!$H:$H, MATCH(MEM_BF!$K93, 'Apr16'!$A:$A, 0)), 0)</f>
        <v>0</v>
      </c>
      <c r="AK93" s="130">
        <f>IFERROR(INDEX('May16'!$G:$G, MATCH(MEM_BF!$K93,'May16'!$A:$A, 0)), 0)</f>
        <v>0</v>
      </c>
      <c r="AL93" s="130"/>
      <c r="AM93" s="130"/>
      <c r="AN93" s="130"/>
      <c r="AO93" s="4">
        <f t="shared" si="91"/>
        <v>0</v>
      </c>
      <c r="AP93" s="138" t="str">
        <f>IFERROR(INDEX(Contacts!$O:$O, MATCH(MEM_BF!$K93, Contacts!$B:$B, 0)), 0)</f>
        <v>chaturaf@gmail.com</v>
      </c>
      <c r="AQ93" s="138" t="str">
        <f>IFERROR(INDEX(Contacts!$L:$L, MATCH(MEM_BF!$K93, Contacts!$B:$B, 0)), 0)</f>
        <v>62610038</v>
      </c>
      <c r="AR93" s="138">
        <f>IFERROR(INDEX(Contacts!$P:$P, MATCH(MEM_BF!$K93, Contacts!$B:$B, 0)), 0)</f>
        <v>0</v>
      </c>
    </row>
    <row r="94" spans="3:46" s="19" customFormat="1" x14ac:dyDescent="0.3">
      <c r="C94" s="160"/>
      <c r="D94" s="160"/>
      <c r="E94" s="230">
        <f t="shared" ref="E94" si="99">D94+I94-1</f>
        <v>-1</v>
      </c>
      <c r="F94" s="230">
        <f t="shared" ref="F94" si="100">ROUNDDOWN(E94/12, 0)</f>
        <v>0</v>
      </c>
      <c r="G94" s="230">
        <f t="shared" ref="G94" si="101">C94+F94</f>
        <v>0</v>
      </c>
      <c r="H94" s="230">
        <f t="shared" ref="H94" si="102">E94-F94*12</f>
        <v>-1</v>
      </c>
      <c r="I94" s="231">
        <f t="shared" ref="I94" si="103">AO94/20</f>
        <v>0</v>
      </c>
      <c r="J94" s="163" t="s">
        <v>3290</v>
      </c>
      <c r="K94" s="160" t="s">
        <v>3291</v>
      </c>
      <c r="L94" s="232" t="str">
        <f t="shared" ref="L94" si="104">LOOKUP(G94,$A$20:$B$40)</f>
        <v>Please</v>
      </c>
      <c r="M94" s="160" t="str">
        <f t="shared" ref="M94" si="105">LOOKUP(H94,$A$6:$B$18)</f>
        <v>Pay</v>
      </c>
      <c r="N94" s="236" t="s">
        <v>3319</v>
      </c>
      <c r="O94" s="130">
        <f>IFERROR(INDEX('May16'!$G:$G, MATCH(MEM_BF!$K94,'May16'!$A:$A, 0)), 0)</f>
        <v>0</v>
      </c>
      <c r="P94" s="234"/>
      <c r="Q94" s="233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130">
        <f>IFERROR(INDEX('Jan16'!$F:$F, MATCH(MEM_BF!$K94,'Jan16'!$A:$A, 0)), 0)</f>
        <v>0</v>
      </c>
      <c r="AD94" s="130">
        <f>IFERROR(INDEX('Jan16'!$G:$G, MATCH(MEM_BF!$K94, 'Jan16'!$A:$A, 0)), 0)</f>
        <v>0</v>
      </c>
      <c r="AE94" s="130">
        <f>IFERROR(INDEX('Feb16'!$F:$F, MATCH(MEM_BF!$K94,'Feb16'!$A:$A, 0)), 0)</f>
        <v>0</v>
      </c>
      <c r="AF94" s="130">
        <f>IFERROR(INDEX('Feb16'!$G:$G, MATCH(MEM_BF!$K94, 'Feb16'!$A:$A, 0)), 0)</f>
        <v>0</v>
      </c>
      <c r="AG94" s="130">
        <f>IFERROR(INDEX('Mar16'!$G:$G, MATCH(MEM_BF!$K94,'Mar16'!$A:$A, 0)), 0)</f>
        <v>0</v>
      </c>
      <c r="AH94" s="130">
        <f>IFERROR(INDEX('Mar16'!$H:$H, MATCH(MEM_BF!$K94, 'Mar16'!$A:$A, 0)), 0)</f>
        <v>0</v>
      </c>
      <c r="AI94" s="130">
        <f>IFERROR(INDEX('Apr16'!$G:$G, MATCH(MEM_BF!$K94,'Apr16'!$A:$A, 0)), 0)</f>
        <v>0</v>
      </c>
      <c r="AJ94" s="130">
        <f>IFERROR(INDEX('Apr16'!$H:$H, MATCH(MEM_BF!$K94, 'Apr16'!$A:$A, 0)), 0)</f>
        <v>0</v>
      </c>
      <c r="AK94" s="130">
        <f>IFERROR(INDEX('May16'!$G:$G, MATCH(MEM_BF!$K94,'May16'!$A:$A, 0)), 0)</f>
        <v>0</v>
      </c>
      <c r="AL94" s="234"/>
      <c r="AM94" s="234"/>
      <c r="AN94" s="234"/>
      <c r="AO94" s="235"/>
      <c r="AP94" s="236" t="s">
        <v>3319</v>
      </c>
      <c r="AQ94" s="237" t="s">
        <v>3292</v>
      </c>
      <c r="AS94" s="237" t="s">
        <v>3293</v>
      </c>
    </row>
    <row r="95" spans="3:46" x14ac:dyDescent="0.3">
      <c r="C95" s="155">
        <v>15</v>
      </c>
      <c r="D95" s="155">
        <v>7</v>
      </c>
      <c r="E95" s="194">
        <f t="shared" si="61"/>
        <v>17</v>
      </c>
      <c r="F95" s="194">
        <f t="shared" si="87"/>
        <v>1</v>
      </c>
      <c r="G95" s="194">
        <f t="shared" si="88"/>
        <v>16</v>
      </c>
      <c r="H95" s="194">
        <f t="shared" si="40"/>
        <v>5</v>
      </c>
      <c r="I95" s="225">
        <f t="shared" si="65"/>
        <v>11</v>
      </c>
      <c r="J95" s="197" t="s">
        <v>851</v>
      </c>
      <c r="K95" s="155" t="s">
        <v>47</v>
      </c>
      <c r="L95" s="195">
        <f t="shared" ref="L95:L126" si="106">LOOKUP(G95,$A$20:$B$40)</f>
        <v>2016</v>
      </c>
      <c r="M95" s="155" t="str">
        <f t="shared" si="90"/>
        <v>Jun</v>
      </c>
      <c r="N95" s="138">
        <f>IFERROR(INDEX(Contacts!$O:$O, MATCH(MEM_BF!$K95, Contacts!$B:$B, 0)), 0)</f>
        <v>0</v>
      </c>
      <c r="O95" s="130">
        <f>IFERROR(INDEX('May16'!$G:$G, MATCH(MEM_BF!$K95,'May16'!$A:$A, 0)), 0)</f>
        <v>20</v>
      </c>
      <c r="P95" s="130"/>
      <c r="Q95" s="205">
        <f>IFERROR(INDEX(July15!F:F, MATCH(MEM_BF!$K95, July15!$B:$B, 0)), 0)</f>
        <v>20</v>
      </c>
      <c r="R95" s="130">
        <f>IFERROR(INDEX(July15!G:G, MATCH(MEM_BF!$K95, July15!$B:$B, 0)), 0)</f>
        <v>0</v>
      </c>
      <c r="S95" s="130">
        <f>IFERROR(INDEX('Aug15'!F:F, MATCH(MEM_BF!$K95, 'Aug15'!$A:$A, 0)), 0)</f>
        <v>20</v>
      </c>
      <c r="T95" s="130">
        <f>IFERROR(INDEX('Aug15'!$G:$G, MATCH(MEM_BF!$K95, 'Aug15'!$A:$A, 0)), 0)</f>
        <v>0</v>
      </c>
      <c r="U95" s="130">
        <f>IFERROR(INDEX(Sept15!$F:$F, MATCH(MEM_BF!$K95, Sept15!$A:$A, 0)), 0)</f>
        <v>20</v>
      </c>
      <c r="V95" s="130">
        <f>IFERROR(INDEX(Sept15!$G:$G, MATCH(MEM_BF!$K95, Sept15!$A:$A, 0)), 0)</f>
        <v>0</v>
      </c>
      <c r="W95" s="130">
        <f>IFERROR(INDEX('Oct15'!$F:$F, MATCH(MEM_BF!$K95,'Oct15'!$A:$A, 0)), 0)</f>
        <v>20</v>
      </c>
      <c r="X95" s="130">
        <f>IFERROR(INDEX('Oct15'!$G:$G, MATCH(MEM_BF!$K95, 'Oct15'!$A:$A, 0)), 0)</f>
        <v>0</v>
      </c>
      <c r="Y95" s="130">
        <f>IFERROR(INDEX('Nov15'!$F:$F, MATCH(MEM_BF!$K95,'Nov15'!$A:$A, 0)), 0)</f>
        <v>20</v>
      </c>
      <c r="Z95" s="130">
        <f>IFERROR(INDEX('Nov15'!$G:$G, MATCH(MEM_BF!$K95, 'Nov15'!$A:$A, 0)), 0)</f>
        <v>0</v>
      </c>
      <c r="AA95" s="130">
        <f>IFERROR(INDEX('Dec15'!$F:$F, MATCH(MEM_BF!$K95,'Dec15'!$A:$A, 0)), 0)</f>
        <v>20</v>
      </c>
      <c r="AB95" s="130">
        <f>IFERROR(INDEX('Dec15'!$G:$G, MATCH(MEM_BF!$K95, 'Dec15'!$A:$A, 0)), 0)</f>
        <v>0</v>
      </c>
      <c r="AC95" s="130">
        <f>IFERROR(INDEX('Jan16'!$F:$F, MATCH(MEM_BF!$K95,'Jan16'!$A:$A, 0)), 0)</f>
        <v>20</v>
      </c>
      <c r="AD95" s="130">
        <f>IFERROR(INDEX('Jan16'!$G:$G, MATCH(MEM_BF!$K95, 'Jan16'!$A:$A, 0)), 0)</f>
        <v>0</v>
      </c>
      <c r="AE95" s="130">
        <f>IFERROR(INDEX('Feb16'!$F:$F, MATCH(MEM_BF!$K95,'Feb16'!$A:$A, 0)), 0)</f>
        <v>20</v>
      </c>
      <c r="AF95" s="130">
        <f>IFERROR(INDEX('Feb16'!$G:$G, MATCH(MEM_BF!$K95, 'Feb16'!$A:$A, 0)), 0)</f>
        <v>0</v>
      </c>
      <c r="AG95" s="130">
        <f>IFERROR(INDEX('Mar16'!$G:$G, MATCH(MEM_BF!$K95,'Mar16'!$A:$A, 0)), 0)</f>
        <v>20</v>
      </c>
      <c r="AH95" s="130">
        <f>IFERROR(INDEX('Mar16'!$H:$H, MATCH(MEM_BF!$K95, 'Mar16'!$A:$A, 0)), 0)</f>
        <v>0</v>
      </c>
      <c r="AI95" s="130">
        <f>IFERROR(INDEX('Apr16'!$G:$G, MATCH(MEM_BF!$K95,'Apr16'!$A:$A, 0)), 0)</f>
        <v>20</v>
      </c>
      <c r="AJ95" s="130">
        <f>IFERROR(INDEX('Apr16'!$H:$H, MATCH(MEM_BF!$K95, 'Apr16'!$A:$A, 0)), 0)</f>
        <v>0</v>
      </c>
      <c r="AK95" s="130">
        <f>IFERROR(INDEX('May16'!$G:$G, MATCH(MEM_BF!$K95,'May16'!$A:$A, 0)), 0)</f>
        <v>20</v>
      </c>
      <c r="AL95" s="130"/>
      <c r="AM95" s="130"/>
      <c r="AN95" s="130"/>
      <c r="AO95" s="4">
        <f t="shared" si="91"/>
        <v>220</v>
      </c>
      <c r="AP95" s="138">
        <f>IFERROR(INDEX(Contacts!$O:$O, MATCH(MEM_BF!$K95, Contacts!$B:$B, 0)), 0)</f>
        <v>0</v>
      </c>
      <c r="AQ95" s="138">
        <f>IFERROR(INDEX(Contacts!$L:$L, MATCH(MEM_BF!$K95, Contacts!$B:$B, 0)), 0)</f>
        <v>0</v>
      </c>
      <c r="AR95" s="138">
        <f>IFERROR(INDEX(Contacts!$P:$P, MATCH(MEM_BF!$K95, Contacts!$B:$B, 0)), 0)</f>
        <v>0</v>
      </c>
    </row>
    <row r="96" spans="3:46" x14ac:dyDescent="0.3">
      <c r="C96" s="155">
        <v>15</v>
      </c>
      <c r="D96" s="155">
        <v>6</v>
      </c>
      <c r="E96" s="194">
        <f t="shared" si="61"/>
        <v>17</v>
      </c>
      <c r="F96" s="194">
        <f t="shared" si="87"/>
        <v>1</v>
      </c>
      <c r="G96" s="194">
        <f t="shared" si="88"/>
        <v>16</v>
      </c>
      <c r="H96" s="194">
        <f t="shared" si="40"/>
        <v>5</v>
      </c>
      <c r="I96" s="225">
        <f t="shared" si="65"/>
        <v>12</v>
      </c>
      <c r="J96" s="197" t="s">
        <v>875</v>
      </c>
      <c r="K96" s="155" t="s">
        <v>446</v>
      </c>
      <c r="L96" s="195">
        <f t="shared" si="106"/>
        <v>2016</v>
      </c>
      <c r="M96" s="155" t="str">
        <f t="shared" si="90"/>
        <v>Jun</v>
      </c>
      <c r="N96" s="138" t="str">
        <f>IFERROR(INDEX(Contacts!$O:$O, MATCH(MEM_BF!$K96, Contacts!$B:$B, 0)), 0)</f>
        <v>chandika_galappaththy@yahoo.com</v>
      </c>
      <c r="O96" s="130">
        <f>IFERROR(INDEX('May16'!$G:$G, MATCH(MEM_BF!$K96,'May16'!$A:$A, 0)), 0)</f>
        <v>0</v>
      </c>
      <c r="P96" s="130"/>
      <c r="Q96" s="205">
        <f>IFERROR(INDEX(July15!F:F, MATCH(MEM_BF!$K96, July15!$B:$B, 0)), 0)</f>
        <v>240</v>
      </c>
      <c r="R96" s="130">
        <f>IFERROR(INDEX(July15!G:G, MATCH(MEM_BF!$K96, July15!$B:$B, 0)), 0)</f>
        <v>0</v>
      </c>
      <c r="S96" s="130">
        <f>IFERROR(INDEX('Aug15'!F:F, MATCH(MEM_BF!$K96, 'Aug15'!$A:$A, 0)), 0)</f>
        <v>0</v>
      </c>
      <c r="T96" s="130">
        <f>IFERROR(INDEX('Aug15'!$G:$G, MATCH(MEM_BF!$K96, 'Aug15'!$A:$A, 0)), 0)</f>
        <v>0</v>
      </c>
      <c r="U96" s="130">
        <f>IFERROR(INDEX(Sept15!$F:$F, MATCH(MEM_BF!$K96, Sept15!$A:$A, 0)), 0)</f>
        <v>0</v>
      </c>
      <c r="V96" s="130">
        <f>IFERROR(INDEX(Sept15!$G:$G, MATCH(MEM_BF!$K96, Sept15!$A:$A, 0)), 0)</f>
        <v>0</v>
      </c>
      <c r="W96" s="130">
        <f>IFERROR(INDEX('Oct15'!$F:$F, MATCH(MEM_BF!$K96,'Oct15'!$A:$A, 0)), 0)</f>
        <v>0</v>
      </c>
      <c r="X96" s="130">
        <f>IFERROR(INDEX('Oct15'!$G:$G, MATCH(MEM_BF!$K96, 'Oct15'!$A:$A, 0)), 0)</f>
        <v>0</v>
      </c>
      <c r="Y96" s="130">
        <f>IFERROR(INDEX('Nov15'!$F:$F, MATCH(MEM_BF!$K96,'Nov15'!$A:$A, 0)), 0)</f>
        <v>0</v>
      </c>
      <c r="Z96" s="130">
        <f>IFERROR(INDEX('Nov15'!$G:$G, MATCH(MEM_BF!$K96, 'Nov15'!$A:$A, 0)), 0)</f>
        <v>0</v>
      </c>
      <c r="AA96" s="130">
        <f>IFERROR(INDEX('Dec15'!$F:$F, MATCH(MEM_BF!$K96,'Dec15'!$A:$A, 0)), 0)</f>
        <v>0</v>
      </c>
      <c r="AB96" s="130">
        <f>IFERROR(INDEX('Dec15'!$G:$G, MATCH(MEM_BF!$K96, 'Dec15'!$A:$A, 0)), 0)</f>
        <v>0</v>
      </c>
      <c r="AC96" s="130">
        <f>IFERROR(INDEX('Jan16'!$F:$F, MATCH(MEM_BF!$K96,'Jan16'!$A:$A, 0)), 0)</f>
        <v>0</v>
      </c>
      <c r="AD96" s="130">
        <f>IFERROR(INDEX('Jan16'!$G:$G, MATCH(MEM_BF!$K96, 'Jan16'!$A:$A, 0)), 0)</f>
        <v>0</v>
      </c>
      <c r="AE96" s="130">
        <f>IFERROR(INDEX('Feb16'!$F:$F, MATCH(MEM_BF!$K96,'Feb16'!$A:$A, 0)), 0)</f>
        <v>0</v>
      </c>
      <c r="AF96" s="130">
        <f>IFERROR(INDEX('Feb16'!$G:$G, MATCH(MEM_BF!$K96, 'Feb16'!$A:$A, 0)), 0)</f>
        <v>0</v>
      </c>
      <c r="AG96" s="130">
        <f>IFERROR(INDEX('Mar16'!$G:$G, MATCH(MEM_BF!$K96,'Mar16'!$A:$A, 0)), 0)</f>
        <v>0</v>
      </c>
      <c r="AH96" s="130">
        <f>IFERROR(INDEX('Mar16'!$H:$H, MATCH(MEM_BF!$K96, 'Mar16'!$A:$A, 0)), 0)</f>
        <v>0</v>
      </c>
      <c r="AI96" s="130">
        <f>IFERROR(INDEX('Apr16'!$G:$G, MATCH(MEM_BF!$K96,'Apr16'!$A:$A, 0)), 0)</f>
        <v>0</v>
      </c>
      <c r="AJ96" s="130">
        <f>IFERROR(INDEX('Apr16'!$H:$H, MATCH(MEM_BF!$K96, 'Apr16'!$A:$A, 0)), 0)</f>
        <v>0</v>
      </c>
      <c r="AK96" s="130">
        <f>IFERROR(INDEX('May16'!$G:$G, MATCH(MEM_BF!$K96,'May16'!$A:$A, 0)), 0)</f>
        <v>0</v>
      </c>
      <c r="AL96" s="130"/>
      <c r="AM96" s="130"/>
      <c r="AN96" s="130"/>
      <c r="AO96" s="4">
        <f t="shared" si="91"/>
        <v>240</v>
      </c>
      <c r="AP96" s="138" t="str">
        <f>IFERROR(INDEX(Contacts!$O:$O, MATCH(MEM_BF!$K96, Contacts!$B:$B, 0)), 0)</f>
        <v>chandika_galappaththy@yahoo.com</v>
      </c>
      <c r="AQ96" s="138" t="str">
        <f>IFERROR(INDEX(Contacts!$L:$L, MATCH(MEM_BF!$K96, Contacts!$B:$B, 0)), 0)</f>
        <v>0430353606</v>
      </c>
      <c r="AR96" s="138" t="str">
        <f>IFERROR(INDEX(Contacts!$P:$P, MATCH(MEM_BF!$K96, Contacts!$B:$B, 0)), 0)</f>
        <v>snn_sl@yahoo.com</v>
      </c>
    </row>
    <row r="97" spans="3:44" x14ac:dyDescent="0.3">
      <c r="C97" s="155">
        <v>15</v>
      </c>
      <c r="D97" s="155">
        <v>6</v>
      </c>
      <c r="E97" s="194">
        <f t="shared" si="61"/>
        <v>13</v>
      </c>
      <c r="F97" s="194">
        <f t="shared" si="87"/>
        <v>1</v>
      </c>
      <c r="G97" s="194">
        <f t="shared" si="88"/>
        <v>16</v>
      </c>
      <c r="H97" s="194">
        <f t="shared" si="40"/>
        <v>1</v>
      </c>
      <c r="I97" s="225">
        <f t="shared" si="65"/>
        <v>8</v>
      </c>
      <c r="J97" s="197" t="s">
        <v>2630</v>
      </c>
      <c r="K97" s="155" t="s">
        <v>877</v>
      </c>
      <c r="L97" s="195">
        <f t="shared" si="106"/>
        <v>2016</v>
      </c>
      <c r="M97" s="155" t="str">
        <f t="shared" si="90"/>
        <v>Feb</v>
      </c>
      <c r="N97" s="138" t="str">
        <f>IFERROR(INDEX(Contacts!$O:$O, MATCH(MEM_BF!$K97, Contacts!$B:$B, 0)), 0)</f>
        <v>gayomiprasanga@gmail.com</v>
      </c>
      <c r="O97" s="130">
        <f>IFERROR(INDEX('May16'!$G:$G, MATCH(MEM_BF!$K97,'May16'!$A:$A, 0)), 0)</f>
        <v>100</v>
      </c>
      <c r="P97" s="130"/>
      <c r="Q97" s="205">
        <f>IFERROR(INDEX(July15!F:F, MATCH(MEM_BF!$K97, July15!$B:$B, 0)), 0)</f>
        <v>0</v>
      </c>
      <c r="R97" s="130">
        <f>IFERROR(INDEX(July15!G:G, MATCH(MEM_BF!$K97, July15!$B:$B, 0)), 0)</f>
        <v>0</v>
      </c>
      <c r="S97" s="130">
        <f>IFERROR(INDEX('Aug15'!F:F, MATCH(MEM_BF!$K97, 'Aug15'!$A:$A, 0)), 0)</f>
        <v>0</v>
      </c>
      <c r="T97" s="130">
        <f>IFERROR(INDEX('Aug15'!$G:$G, MATCH(MEM_BF!$K97, 'Aug15'!$A:$A, 0)), 0)</f>
        <v>0</v>
      </c>
      <c r="U97" s="130">
        <f>IFERROR(INDEX(Sept15!$F:$F, MATCH(MEM_BF!$K97, Sept15!$A:$A, 0)), 0)</f>
        <v>60</v>
      </c>
      <c r="V97" s="130">
        <f>IFERROR(INDEX(Sept15!$G:$G, MATCH(MEM_BF!$K97, Sept15!$A:$A, 0)), 0)</f>
        <v>0</v>
      </c>
      <c r="W97" s="130">
        <f>IFERROR(INDEX('Oct15'!$F:$F, MATCH(MEM_BF!$K97,'Oct15'!$A:$A, 0)), 0)</f>
        <v>0</v>
      </c>
      <c r="X97" s="130">
        <f>IFERROR(INDEX('Oct15'!$G:$G, MATCH(MEM_BF!$K97, 'Oct15'!$A:$A, 0)), 0)</f>
        <v>0</v>
      </c>
      <c r="Y97" s="130">
        <f>IFERROR(INDEX('Nov15'!$F:$F, MATCH(MEM_BF!$K97,'Nov15'!$A:$A, 0)), 0)</f>
        <v>0</v>
      </c>
      <c r="Z97" s="130">
        <f>IFERROR(INDEX('Nov15'!$G:$G, MATCH(MEM_BF!$K97, 'Nov15'!$A:$A, 0)), 0)</f>
        <v>0</v>
      </c>
      <c r="AA97" s="130">
        <f>IFERROR(INDEX('Dec15'!$F:$F, MATCH(MEM_BF!$K97,'Dec15'!$A:$A, 0)), 0)</f>
        <v>0</v>
      </c>
      <c r="AB97" s="130">
        <f>IFERROR(INDEX('Dec15'!$G:$G, MATCH(MEM_BF!$K97, 'Dec15'!$A:$A, 0)), 0)</f>
        <v>0</v>
      </c>
      <c r="AC97" s="130">
        <f>IFERROR(INDEX('Jan16'!$F:$F, MATCH(MEM_BF!$K97,'Jan16'!$A:$A, 0)), 0)</f>
        <v>0</v>
      </c>
      <c r="AD97" s="130">
        <f>IFERROR(INDEX('Jan16'!$G:$G, MATCH(MEM_BF!$K97, 'Jan16'!$A:$A, 0)), 0)</f>
        <v>0</v>
      </c>
      <c r="AE97" s="130">
        <f>IFERROR(INDEX('Feb16'!$F:$F, MATCH(MEM_BF!$K97,'Feb16'!$A:$A, 0)), 0)</f>
        <v>0</v>
      </c>
      <c r="AF97" s="130">
        <f>IFERROR(INDEX('Feb16'!$G:$G, MATCH(MEM_BF!$K97, 'Feb16'!$A:$A, 0)), 0)</f>
        <v>0</v>
      </c>
      <c r="AG97" s="130">
        <f>IFERROR(INDEX('Mar16'!$G:$G, MATCH(MEM_BF!$K97,'Mar16'!$A:$A, 0)), 0)</f>
        <v>0</v>
      </c>
      <c r="AH97" s="130">
        <f>IFERROR(INDEX('Mar16'!$H:$H, MATCH(MEM_BF!$K97, 'Mar16'!$A:$A, 0)), 0)</f>
        <v>0</v>
      </c>
      <c r="AI97" s="130">
        <f>IFERROR(INDEX('Apr16'!$G:$G, MATCH(MEM_BF!$K97,'Apr16'!$A:$A, 0)), 0)</f>
        <v>0</v>
      </c>
      <c r="AJ97" s="130">
        <f>IFERROR(INDEX('Apr16'!$H:$H, MATCH(MEM_BF!$K97, 'Apr16'!$A:$A, 0)), 0)</f>
        <v>0</v>
      </c>
      <c r="AK97" s="130">
        <f>IFERROR(INDEX('May16'!$G:$G, MATCH(MEM_BF!$K97,'May16'!$A:$A, 0)), 0)</f>
        <v>100</v>
      </c>
      <c r="AL97" s="130"/>
      <c r="AM97" s="130"/>
      <c r="AN97" s="130"/>
      <c r="AO97" s="4">
        <f t="shared" si="91"/>
        <v>160</v>
      </c>
      <c r="AP97" s="138" t="str">
        <f>IFERROR(INDEX(Contacts!$O:$O, MATCH(MEM_BF!$K97, Contacts!$B:$B, 0)), 0)</f>
        <v>gayomiprasanga@gmail.com</v>
      </c>
      <c r="AQ97" s="138">
        <f>IFERROR(INDEX(Contacts!$L:$L, MATCH(MEM_BF!$K97, Contacts!$B:$B, 0)), 0)</f>
        <v>0</v>
      </c>
      <c r="AR97" s="138" t="str">
        <f>IFERROR(INDEX(Contacts!$P:$P, MATCH(MEM_BF!$K97, Contacts!$B:$B, 0)), 0)</f>
        <v>dhammika.priyantha@gmail.com</v>
      </c>
    </row>
    <row r="98" spans="3:44" x14ac:dyDescent="0.3">
      <c r="C98" s="155">
        <v>15</v>
      </c>
      <c r="D98" s="155">
        <v>11</v>
      </c>
      <c r="E98" s="194">
        <f t="shared" si="61"/>
        <v>21</v>
      </c>
      <c r="F98" s="194">
        <f t="shared" si="87"/>
        <v>1</v>
      </c>
      <c r="G98" s="194">
        <f t="shared" si="88"/>
        <v>16</v>
      </c>
      <c r="H98" s="194">
        <f t="shared" si="40"/>
        <v>9</v>
      </c>
      <c r="I98" s="225">
        <f t="shared" si="65"/>
        <v>11</v>
      </c>
      <c r="J98" s="197" t="s">
        <v>889</v>
      </c>
      <c r="K98" s="155" t="s">
        <v>57</v>
      </c>
      <c r="L98" s="195">
        <f t="shared" si="106"/>
        <v>2016</v>
      </c>
      <c r="M98" s="155" t="str">
        <f t="shared" si="90"/>
        <v>Oct</v>
      </c>
      <c r="N98" s="138" t="str">
        <f>IFERROR(INDEX(Contacts!$O:$O, MATCH(MEM_BF!$K98, Contacts!$B:$B, 0)), 0)</f>
        <v>gamagenpd@gmail.com</v>
      </c>
      <c r="O98" s="130">
        <f>IFERROR(INDEX('May16'!$G:$G, MATCH(MEM_BF!$K98,'May16'!$A:$A, 0)), 0)</f>
        <v>20</v>
      </c>
      <c r="P98" s="130"/>
      <c r="Q98" s="205">
        <f>IFERROR(INDEX(July15!F:F, MATCH(MEM_BF!$K98, July15!$B:$B, 0)), 0)</f>
        <v>20</v>
      </c>
      <c r="R98" s="130">
        <f>IFERROR(INDEX(July15!G:G, MATCH(MEM_BF!$K98, July15!$B:$B, 0)), 0)</f>
        <v>0</v>
      </c>
      <c r="S98" s="130">
        <f>IFERROR(INDEX('Aug15'!F:F, MATCH(MEM_BF!$K98, 'Aug15'!$A:$A, 0)), 0)</f>
        <v>20</v>
      </c>
      <c r="T98" s="130">
        <f>IFERROR(INDEX('Aug15'!$G:$G, MATCH(MEM_BF!$K98, 'Aug15'!$A:$A, 0)), 0)</f>
        <v>0</v>
      </c>
      <c r="U98" s="130">
        <f>IFERROR(INDEX(Sept15!$F:$F, MATCH(MEM_BF!$K98, Sept15!$A:$A, 0)), 0)</f>
        <v>20</v>
      </c>
      <c r="V98" s="130">
        <f>IFERROR(INDEX(Sept15!$G:$G, MATCH(MEM_BF!$K98, Sept15!$A:$A, 0)), 0)</f>
        <v>0</v>
      </c>
      <c r="W98" s="130">
        <f>IFERROR(INDEX('Oct15'!$F:$F, MATCH(MEM_BF!$K98,'Oct15'!$A:$A, 0)), 0)</f>
        <v>20</v>
      </c>
      <c r="X98" s="130">
        <f>IFERROR(INDEX('Oct15'!$G:$G, MATCH(MEM_BF!$K98, 'Oct15'!$A:$A, 0)), 0)</f>
        <v>0</v>
      </c>
      <c r="Y98" s="130">
        <f>IFERROR(INDEX('Nov15'!$F:$F, MATCH(MEM_BF!$K98,'Nov15'!$A:$A, 0)), 0)</f>
        <v>20</v>
      </c>
      <c r="Z98" s="130">
        <f>IFERROR(INDEX('Nov15'!$G:$G, MATCH(MEM_BF!$K98, 'Nov15'!$A:$A, 0)), 0)</f>
        <v>0</v>
      </c>
      <c r="AA98" s="130">
        <f>IFERROR(INDEX('Dec15'!$F:$F, MATCH(MEM_BF!$K98,'Dec15'!$A:$A, 0)), 0)</f>
        <v>20</v>
      </c>
      <c r="AB98" s="130">
        <f>IFERROR(INDEX('Dec15'!$G:$G, MATCH(MEM_BF!$K98, 'Dec15'!$A:$A, 0)), 0)</f>
        <v>0</v>
      </c>
      <c r="AC98" s="130">
        <f>IFERROR(INDEX('Jan16'!$F:$F, MATCH(MEM_BF!$K98,'Jan16'!$A:$A, 0)), 0)</f>
        <v>20</v>
      </c>
      <c r="AD98" s="130">
        <f>IFERROR(INDEX('Jan16'!$G:$G, MATCH(MEM_BF!$K98, 'Jan16'!$A:$A, 0)), 0)</f>
        <v>0</v>
      </c>
      <c r="AE98" s="130">
        <f>IFERROR(INDEX('Feb16'!$F:$F, MATCH(MEM_BF!$K98,'Feb16'!$A:$A, 0)), 0)</f>
        <v>20</v>
      </c>
      <c r="AF98" s="130">
        <f>IFERROR(INDEX('Feb16'!$G:$G, MATCH(MEM_BF!$K98, 'Feb16'!$A:$A, 0)), 0)</f>
        <v>0</v>
      </c>
      <c r="AG98" s="130">
        <f>IFERROR(INDEX('Mar16'!$G:$G, MATCH(MEM_BF!$K98,'Mar16'!$A:$A, 0)), 0)</f>
        <v>20</v>
      </c>
      <c r="AH98" s="130">
        <f>IFERROR(INDEX('Mar16'!$H:$H, MATCH(MEM_BF!$K98, 'Mar16'!$A:$A, 0)), 0)</f>
        <v>0</v>
      </c>
      <c r="AI98" s="130">
        <f>IFERROR(INDEX('Apr16'!$G:$G, MATCH(MEM_BF!$K98,'Apr16'!$A:$A, 0)), 0)</f>
        <v>20</v>
      </c>
      <c r="AJ98" s="130">
        <f>IFERROR(INDEX('Apr16'!$H:$H, MATCH(MEM_BF!$K98, 'Apr16'!$A:$A, 0)), 0)</f>
        <v>0</v>
      </c>
      <c r="AK98" s="130">
        <f>IFERROR(INDEX('May16'!$G:$G, MATCH(MEM_BF!$K98,'May16'!$A:$A, 0)), 0)</f>
        <v>20</v>
      </c>
      <c r="AL98" s="130"/>
      <c r="AM98" s="130"/>
      <c r="AN98" s="130"/>
      <c r="AO98" s="4">
        <f t="shared" si="91"/>
        <v>220</v>
      </c>
      <c r="AP98" s="138" t="str">
        <f>IFERROR(INDEX(Contacts!$O:$O, MATCH(MEM_BF!$K98, Contacts!$B:$B, 0)), 0)</f>
        <v>gamagenpd@gmail.com</v>
      </c>
      <c r="AQ98" s="138">
        <f>IFERROR(INDEX(Contacts!$L:$L, MATCH(MEM_BF!$K98, Contacts!$B:$B, 0)), 0)</f>
        <v>0</v>
      </c>
      <c r="AR98" s="138">
        <f>IFERROR(INDEX(Contacts!$P:$P, MATCH(MEM_BF!$K98, Contacts!$B:$B, 0)), 0)</f>
        <v>0</v>
      </c>
    </row>
    <row r="99" spans="3:44" x14ac:dyDescent="0.3">
      <c r="C99" s="155">
        <v>15</v>
      </c>
      <c r="D99" s="155">
        <v>10</v>
      </c>
      <c r="E99" s="194">
        <f t="shared" si="61"/>
        <v>9</v>
      </c>
      <c r="F99" s="194">
        <f t="shared" si="87"/>
        <v>0</v>
      </c>
      <c r="G99" s="194">
        <f t="shared" si="88"/>
        <v>15</v>
      </c>
      <c r="H99" s="194">
        <f t="shared" si="40"/>
        <v>9</v>
      </c>
      <c r="I99" s="225">
        <f t="shared" si="65"/>
        <v>0</v>
      </c>
      <c r="J99" s="197" t="s">
        <v>915</v>
      </c>
      <c r="K99" s="155" t="s">
        <v>916</v>
      </c>
      <c r="L99" s="195">
        <f t="shared" si="106"/>
        <v>2015</v>
      </c>
      <c r="M99" s="155" t="str">
        <f t="shared" si="90"/>
        <v>Oct</v>
      </c>
      <c r="N99" s="138" t="str">
        <f>IFERROR(INDEX(Contacts!$O:$O, MATCH(MEM_BF!$K99, Contacts!$B:$B, 0)), 0)</f>
        <v>dumma28@yahoo.co.uk</v>
      </c>
      <c r="O99" s="130">
        <f>IFERROR(INDEX('May16'!$G:$G, MATCH(MEM_BF!$K99,'May16'!$A:$A, 0)), 0)</f>
        <v>0</v>
      </c>
      <c r="P99" s="130"/>
      <c r="Q99" s="205">
        <f>IFERROR(INDEX(July15!F:F, MATCH(MEM_BF!$K99, July15!$B:$B, 0)), 0)</f>
        <v>0</v>
      </c>
      <c r="R99" s="130">
        <f>IFERROR(INDEX(July15!G:G, MATCH(MEM_BF!$K99, July15!$B:$B, 0)), 0)</f>
        <v>0</v>
      </c>
      <c r="S99" s="130">
        <f>IFERROR(INDEX('Aug15'!F:F, MATCH(MEM_BF!$K99, 'Aug15'!$A:$A, 0)), 0)</f>
        <v>0</v>
      </c>
      <c r="T99" s="130">
        <f>IFERROR(INDEX('Aug15'!$G:$G, MATCH(MEM_BF!$K99, 'Aug15'!$A:$A, 0)), 0)</f>
        <v>0</v>
      </c>
      <c r="U99" s="130">
        <f>IFERROR(INDEX(Sept15!$F:$F, MATCH(MEM_BF!$K99, Sept15!$A:$A, 0)), 0)</f>
        <v>0</v>
      </c>
      <c r="V99" s="130">
        <f>IFERROR(INDEX(Sept15!$G:$G, MATCH(MEM_BF!$K99, Sept15!$A:$A, 0)), 0)</f>
        <v>0</v>
      </c>
      <c r="W99" s="130">
        <f>IFERROR(INDEX('Oct15'!$F:$F, MATCH(MEM_BF!$K99,'Oct15'!$A:$A, 0)), 0)</f>
        <v>0</v>
      </c>
      <c r="X99" s="130">
        <f>IFERROR(INDEX('Oct15'!$G:$G, MATCH(MEM_BF!$K99, 'Oct15'!$A:$A, 0)), 0)</f>
        <v>0</v>
      </c>
      <c r="Y99" s="130">
        <f>IFERROR(INDEX('Nov15'!$F:$F, MATCH(MEM_BF!$K99,'Nov15'!$A:$A, 0)), 0)</f>
        <v>0</v>
      </c>
      <c r="Z99" s="130">
        <f>IFERROR(INDEX('Nov15'!$G:$G, MATCH(MEM_BF!$K99, 'Nov15'!$A:$A, 0)), 0)</f>
        <v>0</v>
      </c>
      <c r="AA99" s="130">
        <f>IFERROR(INDEX('Dec15'!$F:$F, MATCH(MEM_BF!$K99,'Dec15'!$A:$A, 0)), 0)</f>
        <v>0</v>
      </c>
      <c r="AB99" s="130">
        <f>IFERROR(INDEX('Dec15'!$G:$G, MATCH(MEM_BF!$K99, 'Dec15'!$A:$A, 0)), 0)</f>
        <v>0</v>
      </c>
      <c r="AC99" s="130">
        <f>IFERROR(INDEX('Jan16'!$F:$F, MATCH(MEM_BF!$K99,'Jan16'!$A:$A, 0)), 0)</f>
        <v>0</v>
      </c>
      <c r="AD99" s="130">
        <f>IFERROR(INDEX('Jan16'!$G:$G, MATCH(MEM_BF!$K99, 'Jan16'!$A:$A, 0)), 0)</f>
        <v>0</v>
      </c>
      <c r="AE99" s="130">
        <f>IFERROR(INDEX('Feb16'!$F:$F, MATCH(MEM_BF!$K99,'Feb16'!$A:$A, 0)), 0)</f>
        <v>0</v>
      </c>
      <c r="AF99" s="130">
        <f>IFERROR(INDEX('Feb16'!$G:$G, MATCH(MEM_BF!$K99, 'Feb16'!$A:$A, 0)), 0)</f>
        <v>0</v>
      </c>
      <c r="AG99" s="130">
        <f>IFERROR(INDEX('Mar16'!$G:$G, MATCH(MEM_BF!$K99,'Mar16'!$A:$A, 0)), 0)</f>
        <v>0</v>
      </c>
      <c r="AH99" s="130">
        <f>IFERROR(INDEX('Mar16'!$H:$H, MATCH(MEM_BF!$K99, 'Mar16'!$A:$A, 0)), 0)</f>
        <v>0</v>
      </c>
      <c r="AI99" s="130">
        <f>IFERROR(INDEX('Apr16'!$G:$G, MATCH(MEM_BF!$K99,'Apr16'!$A:$A, 0)), 0)</f>
        <v>0</v>
      </c>
      <c r="AJ99" s="130">
        <f>IFERROR(INDEX('Apr16'!$H:$H, MATCH(MEM_BF!$K99, 'Apr16'!$A:$A, 0)), 0)</f>
        <v>0</v>
      </c>
      <c r="AK99" s="130">
        <f>IFERROR(INDEX('May16'!$G:$G, MATCH(MEM_BF!$K99,'May16'!$A:$A, 0)), 0)</f>
        <v>0</v>
      </c>
      <c r="AL99" s="130"/>
      <c r="AM99" s="130"/>
      <c r="AN99" s="130"/>
      <c r="AO99" s="4">
        <f t="shared" si="91"/>
        <v>0</v>
      </c>
      <c r="AP99" s="138" t="str">
        <f>IFERROR(INDEX(Contacts!$O:$O, MATCH(MEM_BF!$K99, Contacts!$B:$B, 0)), 0)</f>
        <v>dumma28@yahoo.co.uk</v>
      </c>
      <c r="AQ99" s="138">
        <f>IFERROR(INDEX(Contacts!$L:$L, MATCH(MEM_BF!$K99, Contacts!$B:$B, 0)), 0)</f>
        <v>64681597</v>
      </c>
      <c r="AR99" s="138" t="str">
        <f>IFERROR(INDEX(Contacts!$P:$P, MATCH(MEM_BF!$K99, Contacts!$B:$B, 0)), 0)</f>
        <v>288 Corfield Street , Gosnells WA 6111</v>
      </c>
    </row>
    <row r="100" spans="3:44" x14ac:dyDescent="0.3">
      <c r="C100" s="155">
        <v>16</v>
      </c>
      <c r="D100" s="155">
        <v>1</v>
      </c>
      <c r="E100" s="194">
        <f t="shared" si="61"/>
        <v>12.5</v>
      </c>
      <c r="F100" s="194">
        <f t="shared" si="87"/>
        <v>1</v>
      </c>
      <c r="G100" s="194">
        <f t="shared" si="88"/>
        <v>17</v>
      </c>
      <c r="H100" s="194">
        <f t="shared" si="40"/>
        <v>0.5</v>
      </c>
      <c r="I100" s="225">
        <f t="shared" si="65"/>
        <v>12.5</v>
      </c>
      <c r="J100" s="197" t="s">
        <v>2631</v>
      </c>
      <c r="K100" s="155" t="s">
        <v>363</v>
      </c>
      <c r="L100" s="195">
        <f t="shared" si="106"/>
        <v>2017</v>
      </c>
      <c r="M100" s="155" t="str">
        <f t="shared" si="90"/>
        <v>Jan</v>
      </c>
      <c r="N100" s="138" t="str">
        <f>IFERROR(INDEX(Contacts!$O:$O, MATCH(MEM_BF!$K100, Contacts!$B:$B, 0)), 0)</f>
        <v>maya.ganhewa@gmail.com</v>
      </c>
      <c r="O100" s="130">
        <f>IFERROR(INDEX('May16'!$G:$G, MATCH(MEM_BF!$K100,'May16'!$A:$A, 0)), 0)</f>
        <v>0</v>
      </c>
      <c r="P100" s="130"/>
      <c r="Q100" s="205">
        <f>IFERROR(INDEX(July15!F:F, MATCH(MEM_BF!$K100, July15!$B:$B, 0)), 0)</f>
        <v>0</v>
      </c>
      <c r="R100" s="130">
        <f>IFERROR(INDEX(July15!G:G, MATCH(MEM_BF!$K100, July15!$B:$B, 0)), 0)</f>
        <v>0</v>
      </c>
      <c r="S100" s="130">
        <f>IFERROR(INDEX('Aug15'!F:F, MATCH(MEM_BF!$K100, 'Aug15'!$A:$A, 0)), 0)</f>
        <v>250</v>
      </c>
      <c r="T100" s="130">
        <f>IFERROR(INDEX('Aug15'!$G:$G, MATCH(MEM_BF!$K100, 'Aug15'!$A:$A, 0)), 0)</f>
        <v>0</v>
      </c>
      <c r="U100" s="130">
        <f>IFERROR(INDEX(Sept15!$F:$F, MATCH(MEM_BF!$K100, Sept15!$A:$A, 0)), 0)</f>
        <v>0</v>
      </c>
      <c r="V100" s="130">
        <f>IFERROR(INDEX(Sept15!$G:$G, MATCH(MEM_BF!$K100, Sept15!$A:$A, 0)), 0)</f>
        <v>0</v>
      </c>
      <c r="W100" s="130">
        <f>IFERROR(INDEX('Oct15'!$F:$F, MATCH(MEM_BF!$K100,'Oct15'!$A:$A, 0)), 0)</f>
        <v>0</v>
      </c>
      <c r="X100" s="130">
        <f>IFERROR(INDEX('Oct15'!$G:$G, MATCH(MEM_BF!$K100, 'Oct15'!$A:$A, 0)), 0)</f>
        <v>0</v>
      </c>
      <c r="Y100" s="130">
        <f>IFERROR(INDEX('Nov15'!$F:$F, MATCH(MEM_BF!$K100,'Nov15'!$A:$A, 0)), 0)</f>
        <v>0</v>
      </c>
      <c r="Z100" s="130">
        <f>IFERROR(INDEX('Nov15'!$G:$G, MATCH(MEM_BF!$K100, 'Nov15'!$A:$A, 0)), 0)</f>
        <v>0</v>
      </c>
      <c r="AA100" s="130">
        <f>IFERROR(INDEX('Dec15'!$F:$F, MATCH(MEM_BF!$K100,'Dec15'!$A:$A, 0)), 0)</f>
        <v>0</v>
      </c>
      <c r="AB100" s="130">
        <f>IFERROR(INDEX('Dec15'!$G:$G, MATCH(MEM_BF!$K100, 'Dec15'!$A:$A, 0)), 0)</f>
        <v>0</v>
      </c>
      <c r="AC100" s="130">
        <f>IFERROR(INDEX('Jan16'!$F:$F, MATCH(MEM_BF!$K100,'Jan16'!$A:$A, 0)), 0)</f>
        <v>0</v>
      </c>
      <c r="AD100" s="130">
        <f>IFERROR(INDEX('Jan16'!$G:$G, MATCH(MEM_BF!$K100, 'Jan16'!$A:$A, 0)), 0)</f>
        <v>0</v>
      </c>
      <c r="AE100" s="130">
        <f>IFERROR(INDEX('Feb16'!$F:$F, MATCH(MEM_BF!$K100,'Feb16'!$A:$A, 0)), 0)</f>
        <v>0</v>
      </c>
      <c r="AF100" s="130">
        <f>IFERROR(INDEX('Feb16'!$G:$G, MATCH(MEM_BF!$K100, 'Feb16'!$A:$A, 0)), 0)</f>
        <v>0</v>
      </c>
      <c r="AG100" s="130">
        <f>IFERROR(INDEX('Mar16'!$G:$G, MATCH(MEM_BF!$K100,'Mar16'!$A:$A, 0)), 0)</f>
        <v>0</v>
      </c>
      <c r="AH100" s="130">
        <f>IFERROR(INDEX('Mar16'!$H:$H, MATCH(MEM_BF!$K100, 'Mar16'!$A:$A, 0)), 0)</f>
        <v>0</v>
      </c>
      <c r="AI100" s="130">
        <f>IFERROR(INDEX('Apr16'!$G:$G, MATCH(MEM_BF!$K100,'Apr16'!$A:$A, 0)), 0)</f>
        <v>0</v>
      </c>
      <c r="AJ100" s="130">
        <f>IFERROR(INDEX('Apr16'!$H:$H, MATCH(MEM_BF!$K100, 'Apr16'!$A:$A, 0)), 0)</f>
        <v>0</v>
      </c>
      <c r="AK100" s="130">
        <f>IFERROR(INDEX('May16'!$G:$G, MATCH(MEM_BF!$K100,'May16'!$A:$A, 0)), 0)</f>
        <v>0</v>
      </c>
      <c r="AL100" s="130"/>
      <c r="AM100" s="130"/>
      <c r="AN100" s="130"/>
      <c r="AO100" s="4">
        <f t="shared" si="91"/>
        <v>250</v>
      </c>
      <c r="AP100" s="138" t="str">
        <f>IFERROR(INDEX(Contacts!$O:$O, MATCH(MEM_BF!$K100, Contacts!$B:$B, 0)), 0)</f>
        <v>maya.ganhewa@gmail.com</v>
      </c>
      <c r="AQ100" s="138">
        <f>IFERROR(INDEX(Contacts!$L:$L, MATCH(MEM_BF!$K100, Contacts!$B:$B, 0)), 0)</f>
        <v>0</v>
      </c>
      <c r="AR100" s="138">
        <f>IFERROR(INDEX(Contacts!$P:$P, MATCH(MEM_BF!$K100, Contacts!$B:$B, 0)), 0)</f>
        <v>0</v>
      </c>
    </row>
    <row r="101" spans="3:44" x14ac:dyDescent="0.3">
      <c r="C101" s="155">
        <v>15</v>
      </c>
      <c r="D101" s="155">
        <v>2</v>
      </c>
      <c r="E101" s="194">
        <f t="shared" si="61"/>
        <v>13</v>
      </c>
      <c r="F101" s="194">
        <f t="shared" si="87"/>
        <v>1</v>
      </c>
      <c r="G101" s="194">
        <f t="shared" si="88"/>
        <v>16</v>
      </c>
      <c r="H101" s="194">
        <f t="shared" si="40"/>
        <v>1</v>
      </c>
      <c r="I101" s="225">
        <f t="shared" si="65"/>
        <v>12</v>
      </c>
      <c r="J101" s="197" t="s">
        <v>921</v>
      </c>
      <c r="K101" s="155" t="s">
        <v>922</v>
      </c>
      <c r="L101" s="195">
        <f t="shared" si="106"/>
        <v>2016</v>
      </c>
      <c r="M101" s="155" t="str">
        <f t="shared" si="90"/>
        <v>Feb</v>
      </c>
      <c r="N101" s="138" t="str">
        <f>IFERROR(INDEX(Contacts!$O:$O, MATCH(MEM_BF!$K101, Contacts!$B:$B, 0)), 0)</f>
        <v>mgeevas@yahoo.com.au</v>
      </c>
      <c r="O101" s="130">
        <f>IFERROR(INDEX('May16'!$G:$G, MATCH(MEM_BF!$K101,'May16'!$A:$A, 0)), 0)</f>
        <v>0</v>
      </c>
      <c r="P101" s="130"/>
      <c r="Q101" s="205">
        <f>IFERROR(INDEX(July15!F:F, MATCH(MEM_BF!$K101, July15!$B:$B, 0)), 0)</f>
        <v>0</v>
      </c>
      <c r="R101" s="130">
        <f>IFERROR(INDEX(July15!G:G, MATCH(MEM_BF!$K101, July15!$B:$B, 0)), 0)</f>
        <v>0</v>
      </c>
      <c r="S101" s="130">
        <f>IFERROR(INDEX('Aug15'!F:F, MATCH(MEM_BF!$K101, 'Aug15'!$A:$A, 0)), 0)</f>
        <v>0</v>
      </c>
      <c r="T101" s="130">
        <f>IFERROR(INDEX('Aug15'!$G:$G, MATCH(MEM_BF!$K101, 'Aug15'!$A:$A, 0)), 0)</f>
        <v>0</v>
      </c>
      <c r="U101" s="130">
        <f>IFERROR(INDEX(Sept15!$F:$F, MATCH(MEM_BF!$K101, Sept15!$A:$A, 0)), 0)</f>
        <v>0</v>
      </c>
      <c r="V101" s="130">
        <f>IFERROR(INDEX(Sept15!$G:$G, MATCH(MEM_BF!$K101, Sept15!$A:$A, 0)), 0)</f>
        <v>0</v>
      </c>
      <c r="W101" s="130">
        <f>IFERROR(INDEX('Oct15'!$F:$F, MATCH(MEM_BF!$K101,'Oct15'!$A:$A, 0)), 0)</f>
        <v>120</v>
      </c>
      <c r="X101" s="130">
        <f>IFERROR(INDEX('Oct15'!$G:$G, MATCH(MEM_BF!$K101, 'Oct15'!$A:$A, 0)), 0)</f>
        <v>0</v>
      </c>
      <c r="Y101" s="130">
        <f>IFERROR(INDEX('Nov15'!$F:$F, MATCH(MEM_BF!$K101,'Nov15'!$A:$A, 0)), 0)</f>
        <v>0</v>
      </c>
      <c r="Z101" s="130">
        <f>IFERROR(INDEX('Nov15'!$G:$G, MATCH(MEM_BF!$K101, 'Nov15'!$A:$A, 0)), 0)</f>
        <v>0</v>
      </c>
      <c r="AA101" s="130">
        <f>IFERROR(INDEX('Dec15'!$F:$F, MATCH(MEM_BF!$K101,'Dec15'!$A:$A, 0)), 0)</f>
        <v>0</v>
      </c>
      <c r="AB101" s="130">
        <f>IFERROR(INDEX('Dec15'!$G:$G, MATCH(MEM_BF!$K101, 'Dec15'!$A:$A, 0)), 0)</f>
        <v>0</v>
      </c>
      <c r="AC101" s="130">
        <f>IFERROR(INDEX('Jan16'!$F:$F, MATCH(MEM_BF!$K101,'Jan16'!$A:$A, 0)), 0)</f>
        <v>0</v>
      </c>
      <c r="AD101" s="130">
        <f>IFERROR(INDEX('Jan16'!$G:$G, MATCH(MEM_BF!$K101, 'Jan16'!$A:$A, 0)), 0)</f>
        <v>0</v>
      </c>
      <c r="AE101" s="130">
        <f>IFERROR(INDEX('Feb16'!$F:$F, MATCH(MEM_BF!$K101,'Feb16'!$A:$A, 0)), 0)</f>
        <v>120</v>
      </c>
      <c r="AF101" s="130">
        <f>IFERROR(INDEX('Feb16'!$G:$G, MATCH(MEM_BF!$K101, 'Feb16'!$A:$A, 0)), 0)</f>
        <v>0</v>
      </c>
      <c r="AG101" s="130">
        <f>IFERROR(INDEX('Mar16'!$G:$G, MATCH(MEM_BF!$K101,'Mar16'!$A:$A, 0)), 0)</f>
        <v>0</v>
      </c>
      <c r="AH101" s="130">
        <f>IFERROR(INDEX('Mar16'!$H:$H, MATCH(MEM_BF!$K101, 'Mar16'!$A:$A, 0)), 0)</f>
        <v>0</v>
      </c>
      <c r="AI101" s="130">
        <f>IFERROR(INDEX('Apr16'!$G:$G, MATCH(MEM_BF!$K101,'Apr16'!$A:$A, 0)), 0)</f>
        <v>0</v>
      </c>
      <c r="AJ101" s="130">
        <f>IFERROR(INDEX('Apr16'!$H:$H, MATCH(MEM_BF!$K101, 'Apr16'!$A:$A, 0)), 0)</f>
        <v>0</v>
      </c>
      <c r="AK101" s="130">
        <f>IFERROR(INDEX('May16'!$G:$G, MATCH(MEM_BF!$K101,'May16'!$A:$A, 0)), 0)</f>
        <v>0</v>
      </c>
      <c r="AL101" s="130"/>
      <c r="AM101" s="130"/>
      <c r="AN101" s="130"/>
      <c r="AO101" s="4">
        <f t="shared" si="91"/>
        <v>240</v>
      </c>
      <c r="AP101" s="138" t="str">
        <f>IFERROR(INDEX(Contacts!$O:$O, MATCH(MEM_BF!$K101, Contacts!$B:$B, 0)), 0)</f>
        <v>mgeevas@yahoo.com.au</v>
      </c>
      <c r="AQ101" s="138">
        <f>IFERROR(INDEX(Contacts!$L:$L, MATCH(MEM_BF!$K101, Contacts!$B:$B, 0)), 0)</f>
        <v>94556765</v>
      </c>
      <c r="AR101" s="138">
        <f>IFERROR(INDEX(Contacts!$P:$P, MATCH(MEM_BF!$K101, Contacts!$B:$B, 0)), 0)</f>
        <v>0</v>
      </c>
    </row>
    <row r="102" spans="3:44" x14ac:dyDescent="0.3">
      <c r="C102" s="155">
        <v>15</v>
      </c>
      <c r="D102" s="155">
        <v>4</v>
      </c>
      <c r="E102" s="194">
        <f t="shared" si="61"/>
        <v>9</v>
      </c>
      <c r="F102" s="194">
        <f t="shared" si="87"/>
        <v>0</v>
      </c>
      <c r="G102" s="194">
        <f t="shared" si="88"/>
        <v>15</v>
      </c>
      <c r="H102" s="194">
        <f t="shared" si="40"/>
        <v>9</v>
      </c>
      <c r="I102" s="225">
        <f t="shared" si="65"/>
        <v>6</v>
      </c>
      <c r="J102" s="197" t="s">
        <v>925</v>
      </c>
      <c r="K102" s="155" t="s">
        <v>926</v>
      </c>
      <c r="L102" s="195">
        <f t="shared" si="106"/>
        <v>2015</v>
      </c>
      <c r="M102" s="155" t="str">
        <f t="shared" si="90"/>
        <v>Oct</v>
      </c>
      <c r="N102" s="138">
        <f>IFERROR(INDEX(Contacts!$O:$O, MATCH(MEM_BF!$K102, Contacts!$B:$B, 0)), 0)</f>
        <v>0</v>
      </c>
      <c r="O102" s="130">
        <f>IFERROR(INDEX('May16'!$G:$G, MATCH(MEM_BF!$K102,'May16'!$A:$A, 0)), 0)</f>
        <v>0</v>
      </c>
      <c r="P102" s="130"/>
      <c r="Q102" s="205">
        <f>IFERROR(INDEX(July15!F:F, MATCH(MEM_BF!$K102, July15!$B:$B, 0)), 0)</f>
        <v>0</v>
      </c>
      <c r="R102" s="130">
        <f>IFERROR(INDEX(July15!G:G, MATCH(MEM_BF!$K102, July15!$B:$B, 0)), 0)</f>
        <v>0</v>
      </c>
      <c r="S102" s="130">
        <f>IFERROR(INDEX('Aug15'!F:F, MATCH(MEM_BF!$K102, 'Aug15'!$A:$A, 0)), 0)</f>
        <v>0</v>
      </c>
      <c r="T102" s="130">
        <f>IFERROR(INDEX('Aug15'!$G:$G, MATCH(MEM_BF!$K102, 'Aug15'!$A:$A, 0)), 0)</f>
        <v>0</v>
      </c>
      <c r="U102" s="130">
        <f>IFERROR(INDEX(Sept15!$F:$F, MATCH(MEM_BF!$K102, Sept15!$A:$A, 0)), 0)</f>
        <v>0</v>
      </c>
      <c r="V102" s="130">
        <f>IFERROR(INDEX(Sept15!$G:$G, MATCH(MEM_BF!$K102, Sept15!$A:$A, 0)), 0)</f>
        <v>0</v>
      </c>
      <c r="W102" s="130">
        <f>IFERROR(INDEX('Oct15'!$F:$F, MATCH(MEM_BF!$K102,'Oct15'!$A:$A, 0)), 0)</f>
        <v>0</v>
      </c>
      <c r="X102" s="130">
        <f>IFERROR(INDEX('Oct15'!$G:$G, MATCH(MEM_BF!$K102, 'Oct15'!$A:$A, 0)), 0)</f>
        <v>0</v>
      </c>
      <c r="Y102" s="130">
        <f>IFERROR(INDEX('Nov15'!$F:$F, MATCH(MEM_BF!$K102,'Nov15'!$A:$A, 0)), 0)</f>
        <v>0</v>
      </c>
      <c r="Z102" s="130">
        <f>IFERROR(INDEX('Nov15'!$G:$G, MATCH(MEM_BF!$K102, 'Nov15'!$A:$A, 0)), 0)</f>
        <v>0</v>
      </c>
      <c r="AA102" s="130">
        <f>IFERROR(INDEX('Dec15'!$F:$F, MATCH(MEM_BF!$K102,'Dec15'!$A:$A, 0)), 0)</f>
        <v>0</v>
      </c>
      <c r="AB102" s="130">
        <f>IFERROR(INDEX('Dec15'!$G:$G, MATCH(MEM_BF!$K102, 'Dec15'!$A:$A, 0)), 0)</f>
        <v>0</v>
      </c>
      <c r="AC102" s="130">
        <f>IFERROR(INDEX('Jan16'!$F:$F, MATCH(MEM_BF!$K102,'Jan16'!$A:$A, 0)), 0)</f>
        <v>0</v>
      </c>
      <c r="AD102" s="130">
        <f>IFERROR(INDEX('Jan16'!$G:$G, MATCH(MEM_BF!$K102, 'Jan16'!$A:$A, 0)), 0)</f>
        <v>0</v>
      </c>
      <c r="AE102" s="130">
        <f>IFERROR(INDEX('Feb16'!$F:$F, MATCH(MEM_BF!$K102,'Feb16'!$A:$A, 0)), 0)</f>
        <v>120</v>
      </c>
      <c r="AF102" s="130">
        <f>IFERROR(INDEX('Feb16'!$G:$G, MATCH(MEM_BF!$K102, 'Feb16'!$A:$A, 0)), 0)</f>
        <v>0</v>
      </c>
      <c r="AG102" s="130">
        <f>IFERROR(INDEX('Mar16'!$G:$G, MATCH(MEM_BF!$K102,'Mar16'!$A:$A, 0)), 0)</f>
        <v>0</v>
      </c>
      <c r="AH102" s="130">
        <f>IFERROR(INDEX('Mar16'!$H:$H, MATCH(MEM_BF!$K102, 'Mar16'!$A:$A, 0)), 0)</f>
        <v>0</v>
      </c>
      <c r="AI102" s="130">
        <f>IFERROR(INDEX('Apr16'!$G:$G, MATCH(MEM_BF!$K102,'Apr16'!$A:$A, 0)), 0)</f>
        <v>0</v>
      </c>
      <c r="AJ102" s="130">
        <f>IFERROR(INDEX('Apr16'!$H:$H, MATCH(MEM_BF!$K102, 'Apr16'!$A:$A, 0)), 0)</f>
        <v>0</v>
      </c>
      <c r="AK102" s="130">
        <f>IFERROR(INDEX('May16'!$G:$G, MATCH(MEM_BF!$K102,'May16'!$A:$A, 0)), 0)</f>
        <v>0</v>
      </c>
      <c r="AL102" s="130"/>
      <c r="AM102" s="130"/>
      <c r="AN102" s="130"/>
      <c r="AO102" s="4">
        <f t="shared" si="91"/>
        <v>120</v>
      </c>
      <c r="AP102" s="138">
        <f>IFERROR(INDEX(Contacts!$O:$O, MATCH(MEM_BF!$K102, Contacts!$B:$B, 0)), 0)</f>
        <v>0</v>
      </c>
      <c r="AQ102" s="138">
        <f>IFERROR(INDEX(Contacts!$L:$L, MATCH(MEM_BF!$K102, Contacts!$B:$B, 0)), 0)</f>
        <v>93135973</v>
      </c>
      <c r="AR102" s="138">
        <f>IFERROR(INDEX(Contacts!$P:$P, MATCH(MEM_BF!$K102, Contacts!$B:$B, 0)), 0)</f>
        <v>0</v>
      </c>
    </row>
    <row r="103" spans="3:44" x14ac:dyDescent="0.3">
      <c r="C103" s="155"/>
      <c r="D103" s="155"/>
      <c r="E103" s="194">
        <f t="shared" si="61"/>
        <v>-1</v>
      </c>
      <c r="F103" s="194">
        <f t="shared" si="87"/>
        <v>0</v>
      </c>
      <c r="G103" s="194">
        <f t="shared" si="88"/>
        <v>0</v>
      </c>
      <c r="H103" s="194">
        <f t="shared" si="40"/>
        <v>-1</v>
      </c>
      <c r="I103" s="225">
        <f t="shared" si="65"/>
        <v>0</v>
      </c>
      <c r="J103" s="197" t="s">
        <v>930</v>
      </c>
      <c r="K103" s="155" t="s">
        <v>931</v>
      </c>
      <c r="L103" s="195" t="str">
        <f t="shared" si="106"/>
        <v>Please</v>
      </c>
      <c r="M103" s="155" t="str">
        <f t="shared" si="90"/>
        <v>Pay</v>
      </c>
      <c r="N103" s="138" t="str">
        <f>IFERROR(INDEX(Contacts!$O:$O, MATCH(MEM_BF!$K103, Contacts!$B:$B, 0)), 0)</f>
        <v>hplg2005@hotmail.com</v>
      </c>
      <c r="O103" s="130">
        <f>IFERROR(INDEX('May16'!$G:$G, MATCH(MEM_BF!$K103,'May16'!$A:$A, 0)), 0)</f>
        <v>0</v>
      </c>
      <c r="P103" s="130"/>
      <c r="Q103" s="205">
        <f>IFERROR(INDEX(July15!F:F, MATCH(MEM_BF!$K103, July15!$B:$B, 0)), 0)</f>
        <v>0</v>
      </c>
      <c r="R103" s="130">
        <f>IFERROR(INDEX(July15!G:G, MATCH(MEM_BF!$K103, July15!$B:$B, 0)), 0)</f>
        <v>0</v>
      </c>
      <c r="S103" s="130">
        <f>IFERROR(INDEX('Aug15'!F:F, MATCH(MEM_BF!$K103, 'Aug15'!$A:$A, 0)), 0)</f>
        <v>0</v>
      </c>
      <c r="T103" s="130">
        <f>IFERROR(INDEX('Aug15'!$G:$G, MATCH(MEM_BF!$K103, 'Aug15'!$A:$A, 0)), 0)</f>
        <v>0</v>
      </c>
      <c r="U103" s="130">
        <f>IFERROR(INDEX(Sept15!$F:$F, MATCH(MEM_BF!$K103, Sept15!$A:$A, 0)), 0)</f>
        <v>0</v>
      </c>
      <c r="V103" s="130">
        <f>IFERROR(INDEX(Sept15!$G:$G, MATCH(MEM_BF!$K103, Sept15!$A:$A, 0)), 0)</f>
        <v>0</v>
      </c>
      <c r="W103" s="130">
        <f>IFERROR(INDEX('Oct15'!$F:$F, MATCH(MEM_BF!$K103,'Oct15'!$A:$A, 0)), 0)</f>
        <v>0</v>
      </c>
      <c r="X103" s="130">
        <f>IFERROR(INDEX('Oct15'!$G:$G, MATCH(MEM_BF!$K103, 'Oct15'!$A:$A, 0)), 0)</f>
        <v>0</v>
      </c>
      <c r="Y103" s="130">
        <f>IFERROR(INDEX('Nov15'!$F:$F, MATCH(MEM_BF!$K103,'Nov15'!$A:$A, 0)), 0)</f>
        <v>0</v>
      </c>
      <c r="Z103" s="130">
        <f>IFERROR(INDEX('Nov15'!$G:$G, MATCH(MEM_BF!$K103, 'Nov15'!$A:$A, 0)), 0)</f>
        <v>0</v>
      </c>
      <c r="AA103" s="130">
        <f>IFERROR(INDEX('Dec15'!$F:$F, MATCH(MEM_BF!$K103,'Dec15'!$A:$A, 0)), 0)</f>
        <v>0</v>
      </c>
      <c r="AB103" s="130">
        <f>IFERROR(INDEX('Dec15'!$G:$G, MATCH(MEM_BF!$K103, 'Dec15'!$A:$A, 0)), 0)</f>
        <v>0</v>
      </c>
      <c r="AC103" s="130">
        <f>IFERROR(INDEX('Jan16'!$F:$F, MATCH(MEM_BF!$K103,'Jan16'!$A:$A, 0)), 0)</f>
        <v>0</v>
      </c>
      <c r="AD103" s="130">
        <f>IFERROR(INDEX('Jan16'!$G:$G, MATCH(MEM_BF!$K103, 'Jan16'!$A:$A, 0)), 0)</f>
        <v>0</v>
      </c>
      <c r="AE103" s="130">
        <f>IFERROR(INDEX('Feb16'!$F:$F, MATCH(MEM_BF!$K103,'Feb16'!$A:$A, 0)), 0)</f>
        <v>0</v>
      </c>
      <c r="AF103" s="130">
        <f>IFERROR(INDEX('Feb16'!$G:$G, MATCH(MEM_BF!$K103, 'Feb16'!$A:$A, 0)), 0)</f>
        <v>0</v>
      </c>
      <c r="AG103" s="130">
        <f>IFERROR(INDEX('Mar16'!$G:$G, MATCH(MEM_BF!$K103,'Mar16'!$A:$A, 0)), 0)</f>
        <v>0</v>
      </c>
      <c r="AH103" s="130">
        <f>IFERROR(INDEX('Mar16'!$H:$H, MATCH(MEM_BF!$K103, 'Mar16'!$A:$A, 0)), 0)</f>
        <v>0</v>
      </c>
      <c r="AI103" s="130">
        <f>IFERROR(INDEX('Apr16'!$G:$G, MATCH(MEM_BF!$K103,'Apr16'!$A:$A, 0)), 0)</f>
        <v>0</v>
      </c>
      <c r="AJ103" s="130">
        <f>IFERROR(INDEX('Apr16'!$H:$H, MATCH(MEM_BF!$K103, 'Apr16'!$A:$A, 0)), 0)</f>
        <v>0</v>
      </c>
      <c r="AK103" s="130">
        <f>IFERROR(INDEX('May16'!$G:$G, MATCH(MEM_BF!$K103,'May16'!$A:$A, 0)), 0)</f>
        <v>0</v>
      </c>
      <c r="AL103" s="130"/>
      <c r="AM103" s="130"/>
      <c r="AN103" s="130"/>
      <c r="AO103" s="4">
        <f t="shared" si="91"/>
        <v>0</v>
      </c>
      <c r="AP103" s="138" t="str">
        <f>IFERROR(INDEX(Contacts!$O:$O, MATCH(MEM_BF!$K103, Contacts!$B:$B, 0)), 0)</f>
        <v>hplg2005@hotmail.com</v>
      </c>
      <c r="AQ103" s="138">
        <f>IFERROR(INDEX(Contacts!$L:$L, MATCH(MEM_BF!$K103, Contacts!$B:$B, 0)), 0)</f>
        <v>94573715</v>
      </c>
      <c r="AR103" s="138" t="str">
        <f>IFERROR(INDEX(Contacts!$P:$P, MATCH(MEM_BF!$K103, Contacts!$B:$B, 0)), 0)</f>
        <v>senpathi@hotmail.com</v>
      </c>
    </row>
    <row r="104" spans="3:44" x14ac:dyDescent="0.3">
      <c r="C104" s="155"/>
      <c r="D104" s="155"/>
      <c r="E104" s="194">
        <f t="shared" si="61"/>
        <v>-1</v>
      </c>
      <c r="F104" s="194">
        <f t="shared" si="87"/>
        <v>0</v>
      </c>
      <c r="G104" s="194">
        <f t="shared" si="88"/>
        <v>0</v>
      </c>
      <c r="H104" s="194">
        <f t="shared" si="40"/>
        <v>-1</v>
      </c>
      <c r="I104" s="225">
        <f t="shared" si="65"/>
        <v>0</v>
      </c>
      <c r="J104" s="197" t="s">
        <v>932</v>
      </c>
      <c r="K104" s="155" t="s">
        <v>933</v>
      </c>
      <c r="L104" s="195" t="str">
        <f t="shared" si="106"/>
        <v>Please</v>
      </c>
      <c r="M104" s="155" t="str">
        <f t="shared" si="90"/>
        <v>Pay</v>
      </c>
      <c r="N104" s="138">
        <f>IFERROR(INDEX(Contacts!$O:$O, MATCH(MEM_BF!$K104, Contacts!$B:$B, 0)), 0)</f>
        <v>0</v>
      </c>
      <c r="O104" s="130">
        <f>IFERROR(INDEX('May16'!$G:$G, MATCH(MEM_BF!$K104,'May16'!$A:$A, 0)), 0)</f>
        <v>0</v>
      </c>
      <c r="P104" s="130"/>
      <c r="Q104" s="205">
        <f>IFERROR(INDEX(July15!F:F, MATCH(MEM_BF!$K104, July15!$B:$B, 0)), 0)</f>
        <v>0</v>
      </c>
      <c r="R104" s="130">
        <f>IFERROR(INDEX(July15!G:G, MATCH(MEM_BF!$K104, July15!$B:$B, 0)), 0)</f>
        <v>0</v>
      </c>
      <c r="S104" s="130">
        <f>IFERROR(INDEX('Aug15'!F:F, MATCH(MEM_BF!$K104, 'Aug15'!$A:$A, 0)), 0)</f>
        <v>0</v>
      </c>
      <c r="T104" s="130">
        <f>IFERROR(INDEX('Aug15'!$G:$G, MATCH(MEM_BF!$K104, 'Aug15'!$A:$A, 0)), 0)</f>
        <v>0</v>
      </c>
      <c r="U104" s="130">
        <f>IFERROR(INDEX(Sept15!$F:$F, MATCH(MEM_BF!$K104, Sept15!$A:$A, 0)), 0)</f>
        <v>0</v>
      </c>
      <c r="V104" s="130">
        <f>IFERROR(INDEX(Sept15!$G:$G, MATCH(MEM_BF!$K104, Sept15!$A:$A, 0)), 0)</f>
        <v>0</v>
      </c>
      <c r="W104" s="130">
        <f>IFERROR(INDEX('Oct15'!$F:$F, MATCH(MEM_BF!$K104,'Oct15'!$A:$A, 0)), 0)</f>
        <v>0</v>
      </c>
      <c r="X104" s="130">
        <f>IFERROR(INDEX('Oct15'!$G:$G, MATCH(MEM_BF!$K104, 'Oct15'!$A:$A, 0)), 0)</f>
        <v>0</v>
      </c>
      <c r="Y104" s="130">
        <f>IFERROR(INDEX('Nov15'!$F:$F, MATCH(MEM_BF!$K104,'Nov15'!$A:$A, 0)), 0)</f>
        <v>0</v>
      </c>
      <c r="Z104" s="130">
        <f>IFERROR(INDEX('Nov15'!$G:$G, MATCH(MEM_BF!$K104, 'Nov15'!$A:$A, 0)), 0)</f>
        <v>0</v>
      </c>
      <c r="AA104" s="130">
        <f>IFERROR(INDEX('Dec15'!$F:$F, MATCH(MEM_BF!$K104,'Dec15'!$A:$A, 0)), 0)</f>
        <v>0</v>
      </c>
      <c r="AB104" s="130">
        <f>IFERROR(INDEX('Dec15'!$G:$G, MATCH(MEM_BF!$K104, 'Dec15'!$A:$A, 0)), 0)</f>
        <v>0</v>
      </c>
      <c r="AC104" s="130">
        <f>IFERROR(INDEX('Jan16'!$F:$F, MATCH(MEM_BF!$K104,'Jan16'!$A:$A, 0)), 0)</f>
        <v>0</v>
      </c>
      <c r="AD104" s="130">
        <f>IFERROR(INDEX('Jan16'!$G:$G, MATCH(MEM_BF!$K104, 'Jan16'!$A:$A, 0)), 0)</f>
        <v>0</v>
      </c>
      <c r="AE104" s="130">
        <f>IFERROR(INDEX('Feb16'!$F:$F, MATCH(MEM_BF!$K104,'Feb16'!$A:$A, 0)), 0)</f>
        <v>0</v>
      </c>
      <c r="AF104" s="130">
        <f>IFERROR(INDEX('Feb16'!$G:$G, MATCH(MEM_BF!$K104, 'Feb16'!$A:$A, 0)), 0)</f>
        <v>0</v>
      </c>
      <c r="AG104" s="130">
        <f>IFERROR(INDEX('Mar16'!$G:$G, MATCH(MEM_BF!$K104,'Mar16'!$A:$A, 0)), 0)</f>
        <v>0</v>
      </c>
      <c r="AH104" s="130">
        <f>IFERROR(INDEX('Mar16'!$H:$H, MATCH(MEM_BF!$K104, 'Mar16'!$A:$A, 0)), 0)</f>
        <v>0</v>
      </c>
      <c r="AI104" s="130">
        <f>IFERROR(INDEX('Apr16'!$G:$G, MATCH(MEM_BF!$K104,'Apr16'!$A:$A, 0)), 0)</f>
        <v>0</v>
      </c>
      <c r="AJ104" s="130">
        <f>IFERROR(INDEX('Apr16'!$H:$H, MATCH(MEM_BF!$K104, 'Apr16'!$A:$A, 0)), 0)</f>
        <v>0</v>
      </c>
      <c r="AK104" s="130">
        <f>IFERROR(INDEX('May16'!$G:$G, MATCH(MEM_BF!$K104,'May16'!$A:$A, 0)), 0)</f>
        <v>0</v>
      </c>
      <c r="AL104" s="130"/>
      <c r="AM104" s="130"/>
      <c r="AN104" s="130"/>
      <c r="AO104" s="4">
        <f t="shared" si="91"/>
        <v>0</v>
      </c>
      <c r="AP104" s="138">
        <f>IFERROR(INDEX(Contacts!$O:$O, MATCH(MEM_BF!$K104, Contacts!$B:$B, 0)), 0)</f>
        <v>0</v>
      </c>
      <c r="AQ104" s="138">
        <f>IFERROR(INDEX(Contacts!$L:$L, MATCH(MEM_BF!$K104, Contacts!$B:$B, 0)), 0)</f>
        <v>0</v>
      </c>
      <c r="AR104" s="138">
        <f>IFERROR(INDEX(Contacts!$P:$P, MATCH(MEM_BF!$K104, Contacts!$B:$B, 0)), 0)</f>
        <v>0</v>
      </c>
    </row>
    <row r="105" spans="3:44" x14ac:dyDescent="0.3">
      <c r="C105" s="155">
        <v>15</v>
      </c>
      <c r="D105" s="155">
        <v>10</v>
      </c>
      <c r="E105" s="194">
        <f t="shared" si="61"/>
        <v>9</v>
      </c>
      <c r="F105" s="194">
        <f t="shared" si="87"/>
        <v>0</v>
      </c>
      <c r="G105" s="194">
        <f t="shared" si="88"/>
        <v>15</v>
      </c>
      <c r="H105" s="194">
        <f t="shared" ref="H105:H178" si="107">E105-F105*12</f>
        <v>9</v>
      </c>
      <c r="I105" s="225">
        <f t="shared" si="65"/>
        <v>0</v>
      </c>
      <c r="J105" s="197" t="s">
        <v>936</v>
      </c>
      <c r="K105" s="155" t="s">
        <v>937</v>
      </c>
      <c r="L105" s="195">
        <f t="shared" si="106"/>
        <v>2015</v>
      </c>
      <c r="M105" s="155" t="str">
        <f t="shared" si="90"/>
        <v>Oct</v>
      </c>
      <c r="N105" s="138" t="str">
        <f>IFERROR(INDEX(Contacts!$O:$O, MATCH(MEM_BF!$K105, Contacts!$B:$B, 0)), 0)</f>
        <v>damika@arach.net.au</v>
      </c>
      <c r="O105" s="130">
        <f>IFERROR(INDEX('May16'!$G:$G, MATCH(MEM_BF!$K105,'May16'!$A:$A, 0)), 0)</f>
        <v>0</v>
      </c>
      <c r="P105" s="130"/>
      <c r="Q105" s="205">
        <f>IFERROR(INDEX(July15!F:F, MATCH(MEM_BF!$K105, July15!$B:$B, 0)), 0)</f>
        <v>0</v>
      </c>
      <c r="R105" s="130">
        <f>IFERROR(INDEX(July15!G:G, MATCH(MEM_BF!$K105, July15!$B:$B, 0)), 0)</f>
        <v>0</v>
      </c>
      <c r="S105" s="130">
        <f>IFERROR(INDEX('Aug15'!F:F, MATCH(MEM_BF!$K105, 'Aug15'!$A:$A, 0)), 0)</f>
        <v>0</v>
      </c>
      <c r="T105" s="130">
        <f>IFERROR(INDEX('Aug15'!$G:$G, MATCH(MEM_BF!$K105, 'Aug15'!$A:$A, 0)), 0)</f>
        <v>0</v>
      </c>
      <c r="U105" s="130">
        <f>IFERROR(INDEX(Sept15!$F:$F, MATCH(MEM_BF!$K105, Sept15!$A:$A, 0)), 0)</f>
        <v>0</v>
      </c>
      <c r="V105" s="130">
        <f>IFERROR(INDEX(Sept15!$G:$G, MATCH(MEM_BF!$K105, Sept15!$A:$A, 0)), 0)</f>
        <v>0</v>
      </c>
      <c r="W105" s="130">
        <f>IFERROR(INDEX('Oct15'!$F:$F, MATCH(MEM_BF!$K105,'Oct15'!$A:$A, 0)), 0)</f>
        <v>0</v>
      </c>
      <c r="X105" s="130">
        <f>IFERROR(INDEX('Oct15'!$G:$G, MATCH(MEM_BF!$K105, 'Oct15'!$A:$A, 0)), 0)</f>
        <v>0</v>
      </c>
      <c r="Y105" s="130">
        <f>IFERROR(INDEX('Nov15'!$F:$F, MATCH(MEM_BF!$K105,'Nov15'!$A:$A, 0)), 0)</f>
        <v>0</v>
      </c>
      <c r="Z105" s="130">
        <f>IFERROR(INDEX('Nov15'!$G:$G, MATCH(MEM_BF!$K105, 'Nov15'!$A:$A, 0)), 0)</f>
        <v>0</v>
      </c>
      <c r="AA105" s="130">
        <f>IFERROR(INDEX('Dec15'!$F:$F, MATCH(MEM_BF!$K105,'Dec15'!$A:$A, 0)), 0)</f>
        <v>0</v>
      </c>
      <c r="AB105" s="130">
        <f>IFERROR(INDEX('Dec15'!$G:$G, MATCH(MEM_BF!$K105, 'Dec15'!$A:$A, 0)), 0)</f>
        <v>0</v>
      </c>
      <c r="AC105" s="130">
        <f>IFERROR(INDEX('Jan16'!$F:$F, MATCH(MEM_BF!$K105,'Jan16'!$A:$A, 0)), 0)</f>
        <v>0</v>
      </c>
      <c r="AD105" s="130">
        <f>IFERROR(INDEX('Jan16'!$G:$G, MATCH(MEM_BF!$K105, 'Jan16'!$A:$A, 0)), 0)</f>
        <v>0</v>
      </c>
      <c r="AE105" s="130">
        <f>IFERROR(INDEX('Feb16'!$F:$F, MATCH(MEM_BF!$K105,'Feb16'!$A:$A, 0)), 0)</f>
        <v>0</v>
      </c>
      <c r="AF105" s="130">
        <f>IFERROR(INDEX('Feb16'!$G:$G, MATCH(MEM_BF!$K105, 'Feb16'!$A:$A, 0)), 0)</f>
        <v>0</v>
      </c>
      <c r="AG105" s="130">
        <f>IFERROR(INDEX('Mar16'!$G:$G, MATCH(MEM_BF!$K105,'Mar16'!$A:$A, 0)), 0)</f>
        <v>0</v>
      </c>
      <c r="AH105" s="130">
        <f>IFERROR(INDEX('Mar16'!$H:$H, MATCH(MEM_BF!$K105, 'Mar16'!$A:$A, 0)), 0)</f>
        <v>0</v>
      </c>
      <c r="AI105" s="130">
        <f>IFERROR(INDEX('Apr16'!$G:$G, MATCH(MEM_BF!$K105,'Apr16'!$A:$A, 0)), 0)</f>
        <v>0</v>
      </c>
      <c r="AJ105" s="130">
        <f>IFERROR(INDEX('Apr16'!$H:$H, MATCH(MEM_BF!$K105, 'Apr16'!$A:$A, 0)), 0)</f>
        <v>0</v>
      </c>
      <c r="AK105" s="130">
        <f>IFERROR(INDEX('May16'!$G:$G, MATCH(MEM_BF!$K105,'May16'!$A:$A, 0)), 0)</f>
        <v>0</v>
      </c>
      <c r="AL105" s="130"/>
      <c r="AM105" s="130"/>
      <c r="AN105" s="130"/>
      <c r="AO105" s="4">
        <f t="shared" si="91"/>
        <v>0</v>
      </c>
      <c r="AP105" s="138" t="str">
        <f>IFERROR(INDEX(Contacts!$O:$O, MATCH(MEM_BF!$K105, Contacts!$B:$B, 0)), 0)</f>
        <v>damika@arach.net.au</v>
      </c>
      <c r="AQ105" s="138">
        <f>IFERROR(INDEX(Contacts!$L:$L, MATCH(MEM_BF!$K105, Contacts!$B:$B, 0)), 0)</f>
        <v>0</v>
      </c>
      <c r="AR105" s="138" t="str">
        <f>IFERROR(INDEX(Contacts!$P:$P, MATCH(MEM_BF!$K105, Contacts!$B:$B, 0)), 0)</f>
        <v>ukgunasekera@gmail.com</v>
      </c>
    </row>
    <row r="106" spans="3:44" x14ac:dyDescent="0.3">
      <c r="C106" s="155">
        <v>16</v>
      </c>
      <c r="D106" s="155">
        <v>10</v>
      </c>
      <c r="E106" s="194">
        <f t="shared" si="61"/>
        <v>27</v>
      </c>
      <c r="F106" s="194">
        <f t="shared" si="87"/>
        <v>2</v>
      </c>
      <c r="G106" s="194">
        <f t="shared" si="88"/>
        <v>18</v>
      </c>
      <c r="H106" s="194">
        <f t="shared" si="107"/>
        <v>3</v>
      </c>
      <c r="I106" s="225">
        <f t="shared" si="65"/>
        <v>18</v>
      </c>
      <c r="J106" s="197" t="s">
        <v>941</v>
      </c>
      <c r="K106" s="155" t="s">
        <v>490</v>
      </c>
      <c r="L106" s="195">
        <f t="shared" si="106"/>
        <v>2018</v>
      </c>
      <c r="M106" s="155" t="str">
        <f t="shared" si="90"/>
        <v>Apr</v>
      </c>
      <c r="N106" s="138" t="str">
        <f>IFERROR(INDEX(Contacts!$O:$O, MATCH(MEM_BF!$K106, Contacts!$B:$B, 0)), 0)</f>
        <v>devran@iinet,net.au</v>
      </c>
      <c r="O106" s="130">
        <f>IFERROR(INDEX('May16'!$G:$G, MATCH(MEM_BF!$K106,'May16'!$A:$A, 0)), 0)</f>
        <v>120</v>
      </c>
      <c r="P106" s="130"/>
      <c r="Q106" s="205">
        <f>IFERROR(INDEX(July15!F:F, MATCH(MEM_BF!$K106, July15!$B:$B, 0)), 0)</f>
        <v>0</v>
      </c>
      <c r="R106" s="130">
        <f>IFERROR(INDEX(July15!G:G, MATCH(MEM_BF!$K106, July15!$B:$B, 0)), 0)</f>
        <v>0</v>
      </c>
      <c r="S106" s="130">
        <f>IFERROR(INDEX('Aug15'!F:F, MATCH(MEM_BF!$K106, 'Aug15'!$A:$A, 0)), 0)</f>
        <v>240</v>
      </c>
      <c r="T106" s="130">
        <f>IFERROR(INDEX('Aug15'!$G:$G, MATCH(MEM_BF!$K106, 'Aug15'!$A:$A, 0)), 0)</f>
        <v>0</v>
      </c>
      <c r="U106" s="130">
        <f>IFERROR(INDEX(Sept15!$F:$F, MATCH(MEM_BF!$K106, Sept15!$A:$A, 0)), 0)</f>
        <v>0</v>
      </c>
      <c r="V106" s="130">
        <f>IFERROR(INDEX(Sept15!$G:$G, MATCH(MEM_BF!$K106, Sept15!$A:$A, 0)), 0)</f>
        <v>0</v>
      </c>
      <c r="W106" s="130">
        <f>IFERROR(INDEX('Oct15'!$F:$F, MATCH(MEM_BF!$K106,'Oct15'!$A:$A, 0)), 0)</f>
        <v>0</v>
      </c>
      <c r="X106" s="130">
        <f>IFERROR(INDEX('Oct15'!$G:$G, MATCH(MEM_BF!$K106, 'Oct15'!$A:$A, 0)), 0)</f>
        <v>0</v>
      </c>
      <c r="Y106" s="130">
        <f>IFERROR(INDEX('Nov15'!$F:$F, MATCH(MEM_BF!$K106,'Nov15'!$A:$A, 0)), 0)</f>
        <v>0</v>
      </c>
      <c r="Z106" s="130">
        <f>IFERROR(INDEX('Nov15'!$G:$G, MATCH(MEM_BF!$K106, 'Nov15'!$A:$A, 0)), 0)</f>
        <v>0</v>
      </c>
      <c r="AA106" s="130">
        <f>IFERROR(INDEX('Dec15'!$F:$F, MATCH(MEM_BF!$K106,'Dec15'!$A:$A, 0)), 0)</f>
        <v>0</v>
      </c>
      <c r="AB106" s="130">
        <f>IFERROR(INDEX('Dec15'!$G:$G, MATCH(MEM_BF!$K106, 'Dec15'!$A:$A, 0)), 0)</f>
        <v>0</v>
      </c>
      <c r="AC106" s="130">
        <f>IFERROR(INDEX('Jan16'!$F:$F, MATCH(MEM_BF!$K106,'Jan16'!$A:$A, 0)), 0)</f>
        <v>0</v>
      </c>
      <c r="AD106" s="130">
        <f>IFERROR(INDEX('Jan16'!$G:$G, MATCH(MEM_BF!$K106, 'Jan16'!$A:$A, 0)), 0)</f>
        <v>0</v>
      </c>
      <c r="AE106" s="130">
        <f>IFERROR(INDEX('Feb16'!$F:$F, MATCH(MEM_BF!$K106,'Feb16'!$A:$A, 0)), 0)</f>
        <v>0</v>
      </c>
      <c r="AF106" s="130">
        <f>IFERROR(INDEX('Feb16'!$G:$G, MATCH(MEM_BF!$K106, 'Feb16'!$A:$A, 0)), 0)</f>
        <v>0</v>
      </c>
      <c r="AG106" s="130">
        <f>IFERROR(INDEX('Mar16'!$G:$G, MATCH(MEM_BF!$K106,'Mar16'!$A:$A, 0)), 0)</f>
        <v>0</v>
      </c>
      <c r="AH106" s="130">
        <f>IFERROR(INDEX('Mar16'!$H:$H, MATCH(MEM_BF!$K106, 'Mar16'!$A:$A, 0)), 0)</f>
        <v>500</v>
      </c>
      <c r="AI106" s="130">
        <f>IFERROR(INDEX('Apr16'!$G:$G, MATCH(MEM_BF!$K106,'Apr16'!$A:$A, 0)), 0)</f>
        <v>0</v>
      </c>
      <c r="AJ106" s="130">
        <f>IFERROR(INDEX('Apr16'!$H:$H, MATCH(MEM_BF!$K106, 'Apr16'!$A:$A, 0)), 0)</f>
        <v>0</v>
      </c>
      <c r="AK106" s="130">
        <f>IFERROR(INDEX('May16'!$G:$G, MATCH(MEM_BF!$K106,'May16'!$A:$A, 0)), 0)</f>
        <v>120</v>
      </c>
      <c r="AL106" s="130"/>
      <c r="AM106" s="130"/>
      <c r="AN106" s="130"/>
      <c r="AO106" s="4">
        <f t="shared" si="91"/>
        <v>360</v>
      </c>
      <c r="AP106" s="138" t="str">
        <f>IFERROR(INDEX(Contacts!$O:$O, MATCH(MEM_BF!$K106, Contacts!$B:$B, 0)), 0)</f>
        <v>devran@iinet,net.au</v>
      </c>
      <c r="AQ106" s="138">
        <f>IFERROR(INDEX(Contacts!$L:$L, MATCH(MEM_BF!$K106, Contacts!$B:$B, 0)), 0)</f>
        <v>93872406</v>
      </c>
      <c r="AR106" s="138">
        <f>IFERROR(INDEX(Contacts!$P:$P, MATCH(MEM_BF!$K106, Contacts!$B:$B, 0)), 0)</f>
        <v>0</v>
      </c>
    </row>
    <row r="107" spans="3:44" x14ac:dyDescent="0.3">
      <c r="C107" s="155">
        <v>16</v>
      </c>
      <c r="D107" s="155">
        <v>6</v>
      </c>
      <c r="E107" s="194">
        <f t="shared" si="61"/>
        <v>5</v>
      </c>
      <c r="F107" s="194">
        <f t="shared" si="87"/>
        <v>0</v>
      </c>
      <c r="G107" s="194">
        <f t="shared" si="88"/>
        <v>16</v>
      </c>
      <c r="H107" s="194">
        <f t="shared" si="107"/>
        <v>5</v>
      </c>
      <c r="I107" s="225">
        <f t="shared" si="65"/>
        <v>0</v>
      </c>
      <c r="J107" s="197" t="s">
        <v>945</v>
      </c>
      <c r="K107" s="155" t="s">
        <v>946</v>
      </c>
      <c r="L107" s="195">
        <f t="shared" si="106"/>
        <v>2016</v>
      </c>
      <c r="M107" s="155" t="str">
        <f t="shared" si="90"/>
        <v>Jun</v>
      </c>
      <c r="N107" s="138" t="str">
        <f>IFERROR(INDEX(Contacts!$O:$O, MATCH(MEM_BF!$K107, Contacts!$B:$B, 0)), 0)</f>
        <v>ramanig@iinet.net.au</v>
      </c>
      <c r="O107" s="130">
        <f>IFERROR(INDEX('May16'!$G:$G, MATCH(MEM_BF!$K107,'May16'!$A:$A, 0)), 0)</f>
        <v>0</v>
      </c>
      <c r="P107" s="130"/>
      <c r="Q107" s="205">
        <f>IFERROR(INDEX(July15!F:F, MATCH(MEM_BF!$K107, July15!$B:$B, 0)), 0)</f>
        <v>0</v>
      </c>
      <c r="R107" s="130">
        <f>IFERROR(INDEX(July15!G:G, MATCH(MEM_BF!$K107, July15!$B:$B, 0)), 0)</f>
        <v>0</v>
      </c>
      <c r="S107" s="130">
        <f>IFERROR(INDEX('Aug15'!F:F, MATCH(MEM_BF!$K107, 'Aug15'!$A:$A, 0)), 0)</f>
        <v>0</v>
      </c>
      <c r="T107" s="130">
        <f>IFERROR(INDEX('Aug15'!$G:$G, MATCH(MEM_BF!$K107, 'Aug15'!$A:$A, 0)), 0)</f>
        <v>0</v>
      </c>
      <c r="U107" s="130">
        <f>IFERROR(INDEX(Sept15!$F:$F, MATCH(MEM_BF!$K107, Sept15!$A:$A, 0)), 0)</f>
        <v>0</v>
      </c>
      <c r="V107" s="130">
        <f>IFERROR(INDEX(Sept15!$G:$G, MATCH(MEM_BF!$K107, Sept15!$A:$A, 0)), 0)</f>
        <v>0</v>
      </c>
      <c r="W107" s="130">
        <f>IFERROR(INDEX('Oct15'!$F:$F, MATCH(MEM_BF!$K107,'Oct15'!$A:$A, 0)), 0)</f>
        <v>0</v>
      </c>
      <c r="X107" s="130">
        <f>IFERROR(INDEX('Oct15'!$G:$G, MATCH(MEM_BF!$K107, 'Oct15'!$A:$A, 0)), 0)</f>
        <v>0</v>
      </c>
      <c r="Y107" s="130">
        <f>IFERROR(INDEX('Nov15'!$F:$F, MATCH(MEM_BF!$K107,'Nov15'!$A:$A, 0)), 0)</f>
        <v>0</v>
      </c>
      <c r="Z107" s="130">
        <f>IFERROR(INDEX('Nov15'!$G:$G, MATCH(MEM_BF!$K107, 'Nov15'!$A:$A, 0)), 0)</f>
        <v>0</v>
      </c>
      <c r="AA107" s="130">
        <f>IFERROR(INDEX('Dec15'!$F:$F, MATCH(MEM_BF!$K107,'Dec15'!$A:$A, 0)), 0)</f>
        <v>0</v>
      </c>
      <c r="AB107" s="130">
        <f>IFERROR(INDEX('Dec15'!$G:$G, MATCH(MEM_BF!$K107, 'Dec15'!$A:$A, 0)), 0)</f>
        <v>0</v>
      </c>
      <c r="AC107" s="130">
        <f>IFERROR(INDEX('Jan16'!$F:$F, MATCH(MEM_BF!$K107,'Jan16'!$A:$A, 0)), 0)</f>
        <v>0</v>
      </c>
      <c r="AD107" s="130">
        <f>IFERROR(INDEX('Jan16'!$G:$G, MATCH(MEM_BF!$K107, 'Jan16'!$A:$A, 0)), 0)</f>
        <v>0</v>
      </c>
      <c r="AE107" s="130">
        <f>IFERROR(INDEX('Feb16'!$F:$F, MATCH(MEM_BF!$K107,'Feb16'!$A:$A, 0)), 0)</f>
        <v>0</v>
      </c>
      <c r="AF107" s="130">
        <f>IFERROR(INDEX('Feb16'!$G:$G, MATCH(MEM_BF!$K107, 'Feb16'!$A:$A, 0)), 0)</f>
        <v>0</v>
      </c>
      <c r="AG107" s="130">
        <f>IFERROR(INDEX('Mar16'!$G:$G, MATCH(MEM_BF!$K107,'Mar16'!$A:$A, 0)), 0)</f>
        <v>0</v>
      </c>
      <c r="AH107" s="130">
        <f>IFERROR(INDEX('Mar16'!$H:$H, MATCH(MEM_BF!$K107, 'Mar16'!$A:$A, 0)), 0)</f>
        <v>0</v>
      </c>
      <c r="AI107" s="130">
        <f>IFERROR(INDEX('Apr16'!$G:$G, MATCH(MEM_BF!$K107,'Apr16'!$A:$A, 0)), 0)</f>
        <v>0</v>
      </c>
      <c r="AJ107" s="130">
        <f>IFERROR(INDEX('Apr16'!$H:$H, MATCH(MEM_BF!$K107, 'Apr16'!$A:$A, 0)), 0)</f>
        <v>0</v>
      </c>
      <c r="AK107" s="130">
        <f>IFERROR(INDEX('May16'!$G:$G, MATCH(MEM_BF!$K107,'May16'!$A:$A, 0)), 0)</f>
        <v>0</v>
      </c>
      <c r="AL107" s="130"/>
      <c r="AM107" s="130"/>
      <c r="AN107" s="130"/>
      <c r="AO107" s="4">
        <f t="shared" si="91"/>
        <v>0</v>
      </c>
      <c r="AP107" s="138" t="str">
        <f>IFERROR(INDEX(Contacts!$O:$O, MATCH(MEM_BF!$K107, Contacts!$B:$B, 0)), 0)</f>
        <v>ramanig@iinet.net.au</v>
      </c>
      <c r="AQ107" s="138">
        <f>IFERROR(INDEX(Contacts!$L:$L, MATCH(MEM_BF!$K107, Contacts!$B:$B, 0)), 0)</f>
        <v>93105721</v>
      </c>
      <c r="AR107" s="138" t="str">
        <f>IFERROR(INDEX(Contacts!$P:$P, MATCH(MEM_BF!$K107, Contacts!$B:$B, 0)), 0)</f>
        <v>nalin.gunasekera@kangean-energy.com</v>
      </c>
    </row>
    <row r="108" spans="3:44" x14ac:dyDescent="0.3">
      <c r="C108" s="155"/>
      <c r="D108" s="155"/>
      <c r="E108" s="194">
        <f t="shared" si="61"/>
        <v>-1</v>
      </c>
      <c r="F108" s="194">
        <f t="shared" si="87"/>
        <v>0</v>
      </c>
      <c r="G108" s="194">
        <f t="shared" si="88"/>
        <v>0</v>
      </c>
      <c r="H108" s="194">
        <f t="shared" si="107"/>
        <v>-1</v>
      </c>
      <c r="I108" s="225">
        <f t="shared" si="65"/>
        <v>0</v>
      </c>
      <c r="J108" s="197" t="s">
        <v>949</v>
      </c>
      <c r="K108" s="155" t="s">
        <v>950</v>
      </c>
      <c r="L108" s="195" t="str">
        <f t="shared" si="106"/>
        <v>Please</v>
      </c>
      <c r="M108" s="155" t="str">
        <f t="shared" si="90"/>
        <v>Pay</v>
      </c>
      <c r="N108" s="138" t="str">
        <f>IFERROR(INDEX(Contacts!$O:$O, MATCH(MEM_BF!$K108, Contacts!$B:$B, 0)), 0)</f>
        <v>chathura_g@hotmail.com</v>
      </c>
      <c r="O108" s="130">
        <f>IFERROR(INDEX('May16'!$G:$G, MATCH(MEM_BF!$K108,'May16'!$A:$A, 0)), 0)</f>
        <v>0</v>
      </c>
      <c r="P108" s="130"/>
      <c r="Q108" s="205">
        <f>IFERROR(INDEX(July15!F:F, MATCH(MEM_BF!$K108, July15!$B:$B, 0)), 0)</f>
        <v>0</v>
      </c>
      <c r="R108" s="130">
        <f>IFERROR(INDEX(July15!G:G, MATCH(MEM_BF!$K108, July15!$B:$B, 0)), 0)</f>
        <v>0</v>
      </c>
      <c r="S108" s="130">
        <f>IFERROR(INDEX('Aug15'!F:F, MATCH(MEM_BF!$K108, 'Aug15'!$A:$A, 0)), 0)</f>
        <v>0</v>
      </c>
      <c r="T108" s="130">
        <f>IFERROR(INDEX('Aug15'!$G:$G, MATCH(MEM_BF!$K108, 'Aug15'!$A:$A, 0)), 0)</f>
        <v>0</v>
      </c>
      <c r="U108" s="130">
        <f>IFERROR(INDEX(Sept15!$F:$F, MATCH(MEM_BF!$K108, Sept15!$A:$A, 0)), 0)</f>
        <v>0</v>
      </c>
      <c r="V108" s="130">
        <f>IFERROR(INDEX(Sept15!$G:$G, MATCH(MEM_BF!$K108, Sept15!$A:$A, 0)), 0)</f>
        <v>0</v>
      </c>
      <c r="W108" s="130">
        <f>IFERROR(INDEX('Oct15'!$F:$F, MATCH(MEM_BF!$K108,'Oct15'!$A:$A, 0)), 0)</f>
        <v>0</v>
      </c>
      <c r="X108" s="130">
        <f>IFERROR(INDEX('Oct15'!$G:$G, MATCH(MEM_BF!$K108, 'Oct15'!$A:$A, 0)), 0)</f>
        <v>0</v>
      </c>
      <c r="Y108" s="130">
        <f>IFERROR(INDEX('Nov15'!$F:$F, MATCH(MEM_BF!$K108,'Nov15'!$A:$A, 0)), 0)</f>
        <v>0</v>
      </c>
      <c r="Z108" s="130">
        <f>IFERROR(INDEX('Nov15'!$G:$G, MATCH(MEM_BF!$K108, 'Nov15'!$A:$A, 0)), 0)</f>
        <v>0</v>
      </c>
      <c r="AA108" s="130">
        <f>IFERROR(INDEX('Dec15'!$F:$F, MATCH(MEM_BF!$K108,'Dec15'!$A:$A, 0)), 0)</f>
        <v>0</v>
      </c>
      <c r="AB108" s="130">
        <f>IFERROR(INDEX('Dec15'!$G:$G, MATCH(MEM_BF!$K108, 'Dec15'!$A:$A, 0)), 0)</f>
        <v>0</v>
      </c>
      <c r="AC108" s="130">
        <f>IFERROR(INDEX('Jan16'!$F:$F, MATCH(MEM_BF!$K108,'Jan16'!$A:$A, 0)), 0)</f>
        <v>0</v>
      </c>
      <c r="AD108" s="130">
        <f>IFERROR(INDEX('Jan16'!$G:$G, MATCH(MEM_BF!$K108, 'Jan16'!$A:$A, 0)), 0)</f>
        <v>0</v>
      </c>
      <c r="AE108" s="130">
        <f>IFERROR(INDEX('Feb16'!$F:$F, MATCH(MEM_BF!$K108,'Feb16'!$A:$A, 0)), 0)</f>
        <v>0</v>
      </c>
      <c r="AF108" s="130">
        <f>IFERROR(INDEX('Feb16'!$G:$G, MATCH(MEM_BF!$K108, 'Feb16'!$A:$A, 0)), 0)</f>
        <v>0</v>
      </c>
      <c r="AG108" s="130">
        <f>IFERROR(INDEX('Mar16'!$G:$G, MATCH(MEM_BF!$K108,'Mar16'!$A:$A, 0)), 0)</f>
        <v>0</v>
      </c>
      <c r="AH108" s="130">
        <f>IFERROR(INDEX('Mar16'!$H:$H, MATCH(MEM_BF!$K108, 'Mar16'!$A:$A, 0)), 0)</f>
        <v>0</v>
      </c>
      <c r="AI108" s="130">
        <f>IFERROR(INDEX('Apr16'!$G:$G, MATCH(MEM_BF!$K108,'Apr16'!$A:$A, 0)), 0)</f>
        <v>0</v>
      </c>
      <c r="AJ108" s="130">
        <f>IFERROR(INDEX('Apr16'!$H:$H, MATCH(MEM_BF!$K108, 'Apr16'!$A:$A, 0)), 0)</f>
        <v>0</v>
      </c>
      <c r="AK108" s="130">
        <f>IFERROR(INDEX('May16'!$G:$G, MATCH(MEM_BF!$K108,'May16'!$A:$A, 0)), 0)</f>
        <v>0</v>
      </c>
      <c r="AL108" s="130"/>
      <c r="AM108" s="130"/>
      <c r="AN108" s="130"/>
      <c r="AO108" s="4">
        <f t="shared" si="91"/>
        <v>0</v>
      </c>
      <c r="AP108" s="138" t="str">
        <f>IFERROR(INDEX(Contacts!$O:$O, MATCH(MEM_BF!$K108, Contacts!$B:$B, 0)), 0)</f>
        <v>chathura_g@hotmail.com</v>
      </c>
      <c r="AQ108" s="138">
        <f>IFERROR(INDEX(Contacts!$L:$L, MATCH(MEM_BF!$K108, Contacts!$B:$B, 0)), 0)</f>
        <v>0</v>
      </c>
      <c r="AR108" s="138">
        <f>IFERROR(INDEX(Contacts!$P:$P, MATCH(MEM_BF!$K108, Contacts!$B:$B, 0)), 0)</f>
        <v>0</v>
      </c>
    </row>
    <row r="109" spans="3:44" x14ac:dyDescent="0.3">
      <c r="C109" s="155">
        <v>15</v>
      </c>
      <c r="D109" s="155">
        <v>8</v>
      </c>
      <c r="E109" s="194">
        <f t="shared" si="61"/>
        <v>13</v>
      </c>
      <c r="F109" s="194">
        <f t="shared" si="87"/>
        <v>1</v>
      </c>
      <c r="G109" s="194">
        <f t="shared" si="88"/>
        <v>16</v>
      </c>
      <c r="H109" s="194">
        <f t="shared" si="107"/>
        <v>1</v>
      </c>
      <c r="I109" s="225">
        <f t="shared" si="65"/>
        <v>6</v>
      </c>
      <c r="J109" s="197" t="s">
        <v>951</v>
      </c>
      <c r="K109" s="155" t="s">
        <v>952</v>
      </c>
      <c r="L109" s="195">
        <f t="shared" si="106"/>
        <v>2016</v>
      </c>
      <c r="M109" s="155" t="str">
        <f t="shared" si="90"/>
        <v>Feb</v>
      </c>
      <c r="N109" s="138">
        <f>IFERROR(INDEX(Contacts!$O:$O, MATCH(MEM_BF!$K109, Contacts!$B:$B, 0)), 0)</f>
        <v>0</v>
      </c>
      <c r="O109" s="130">
        <f>IFERROR(INDEX('May16'!$G:$G, MATCH(MEM_BF!$K109,'May16'!$A:$A, 0)), 0)</f>
        <v>0</v>
      </c>
      <c r="P109" s="130"/>
      <c r="Q109" s="205">
        <f>IFERROR(INDEX(July15!F:F, MATCH(MEM_BF!$K109, July15!$B:$B, 0)), 0)</f>
        <v>0</v>
      </c>
      <c r="R109" s="130">
        <f>IFERROR(INDEX(July15!G:G, MATCH(MEM_BF!$K109, July15!$B:$B, 0)), 0)</f>
        <v>0</v>
      </c>
      <c r="S109" s="130">
        <f>IFERROR(INDEX('Aug15'!F:F, MATCH(MEM_BF!$K109, 'Aug15'!$A:$A, 0)), 0)</f>
        <v>0</v>
      </c>
      <c r="T109" s="130">
        <f>IFERROR(INDEX('Aug15'!$G:$G, MATCH(MEM_BF!$K109, 'Aug15'!$A:$A, 0)), 0)</f>
        <v>0</v>
      </c>
      <c r="U109" s="130">
        <f>IFERROR(INDEX(Sept15!$F:$F, MATCH(MEM_BF!$K109, Sept15!$A:$A, 0)), 0)</f>
        <v>120</v>
      </c>
      <c r="V109" s="130">
        <f>IFERROR(INDEX(Sept15!$G:$G, MATCH(MEM_BF!$K109, Sept15!$A:$A, 0)), 0)</f>
        <v>0</v>
      </c>
      <c r="W109" s="130">
        <f>IFERROR(INDEX('Oct15'!$F:$F, MATCH(MEM_BF!$K109,'Oct15'!$A:$A, 0)), 0)</f>
        <v>0</v>
      </c>
      <c r="X109" s="130">
        <f>IFERROR(INDEX('Oct15'!$G:$G, MATCH(MEM_BF!$K109, 'Oct15'!$A:$A, 0)), 0)</f>
        <v>0</v>
      </c>
      <c r="Y109" s="130">
        <f>IFERROR(INDEX('Nov15'!$F:$F, MATCH(MEM_BF!$K109,'Nov15'!$A:$A, 0)), 0)</f>
        <v>0</v>
      </c>
      <c r="Z109" s="130">
        <f>IFERROR(INDEX('Nov15'!$G:$G, MATCH(MEM_BF!$K109, 'Nov15'!$A:$A, 0)), 0)</f>
        <v>0</v>
      </c>
      <c r="AA109" s="130">
        <f>IFERROR(INDEX('Dec15'!$F:$F, MATCH(MEM_BF!$K109,'Dec15'!$A:$A, 0)), 0)</f>
        <v>0</v>
      </c>
      <c r="AB109" s="130">
        <f>IFERROR(INDEX('Dec15'!$G:$G, MATCH(MEM_BF!$K109, 'Dec15'!$A:$A, 0)), 0)</f>
        <v>0</v>
      </c>
      <c r="AC109" s="130">
        <f>IFERROR(INDEX('Jan16'!$F:$F, MATCH(MEM_BF!$K109,'Jan16'!$A:$A, 0)), 0)</f>
        <v>0</v>
      </c>
      <c r="AD109" s="130">
        <f>IFERROR(INDEX('Jan16'!$G:$G, MATCH(MEM_BF!$K109, 'Jan16'!$A:$A, 0)), 0)</f>
        <v>0</v>
      </c>
      <c r="AE109" s="130">
        <f>IFERROR(INDEX('Feb16'!$F:$F, MATCH(MEM_BF!$K109,'Feb16'!$A:$A, 0)), 0)</f>
        <v>0</v>
      </c>
      <c r="AF109" s="130">
        <f>IFERROR(INDEX('Feb16'!$G:$G, MATCH(MEM_BF!$K109, 'Feb16'!$A:$A, 0)), 0)</f>
        <v>0</v>
      </c>
      <c r="AG109" s="130">
        <f>IFERROR(INDEX('Mar16'!$G:$G, MATCH(MEM_BF!$K109,'Mar16'!$A:$A, 0)), 0)</f>
        <v>0</v>
      </c>
      <c r="AH109" s="130">
        <f>IFERROR(INDEX('Mar16'!$H:$H, MATCH(MEM_BF!$K109, 'Mar16'!$A:$A, 0)), 0)</f>
        <v>0</v>
      </c>
      <c r="AI109" s="130">
        <f>IFERROR(INDEX('Apr16'!$G:$G, MATCH(MEM_BF!$K109,'Apr16'!$A:$A, 0)), 0)</f>
        <v>0</v>
      </c>
      <c r="AJ109" s="130">
        <f>IFERROR(INDEX('Apr16'!$H:$H, MATCH(MEM_BF!$K109, 'Apr16'!$A:$A, 0)), 0)</f>
        <v>0</v>
      </c>
      <c r="AK109" s="130">
        <f>IFERROR(INDEX('May16'!$G:$G, MATCH(MEM_BF!$K109,'May16'!$A:$A, 0)), 0)</f>
        <v>0</v>
      </c>
      <c r="AL109" s="130"/>
      <c r="AM109" s="130"/>
      <c r="AN109" s="130"/>
      <c r="AO109" s="4">
        <f t="shared" si="91"/>
        <v>120</v>
      </c>
      <c r="AP109" s="138">
        <f>IFERROR(INDEX(Contacts!$O:$O, MATCH(MEM_BF!$K109, Contacts!$B:$B, 0)), 0)</f>
        <v>0</v>
      </c>
      <c r="AQ109" s="138">
        <f>IFERROR(INDEX(Contacts!$L:$L, MATCH(MEM_BF!$K109, Contacts!$B:$B, 0)), 0)</f>
        <v>0</v>
      </c>
      <c r="AR109" s="138">
        <f>IFERROR(INDEX(Contacts!$P:$P, MATCH(MEM_BF!$K109, Contacts!$B:$B, 0)), 0)</f>
        <v>0</v>
      </c>
    </row>
    <row r="110" spans="3:44" x14ac:dyDescent="0.3">
      <c r="C110" s="155">
        <v>15</v>
      </c>
      <c r="D110" s="155">
        <v>4</v>
      </c>
      <c r="E110" s="194">
        <f t="shared" si="61"/>
        <v>3</v>
      </c>
      <c r="F110" s="194">
        <f t="shared" si="87"/>
        <v>0</v>
      </c>
      <c r="G110" s="194">
        <f t="shared" si="88"/>
        <v>15</v>
      </c>
      <c r="H110" s="194">
        <f t="shared" si="107"/>
        <v>3</v>
      </c>
      <c r="I110" s="225">
        <f t="shared" si="65"/>
        <v>0</v>
      </c>
      <c r="J110" s="197" t="s">
        <v>955</v>
      </c>
      <c r="K110" s="155" t="s">
        <v>956</v>
      </c>
      <c r="L110" s="195">
        <f t="shared" si="106"/>
        <v>2015</v>
      </c>
      <c r="M110" s="155" t="str">
        <f t="shared" si="90"/>
        <v>Apr</v>
      </c>
      <c r="N110" s="138" t="str">
        <f>IFERROR(INDEX(Contacts!$O:$O, MATCH(MEM_BF!$K110, Contacts!$B:$B, 0)), 0)</f>
        <v>madirag@hotmail.com</v>
      </c>
      <c r="O110" s="130">
        <f>IFERROR(INDEX('May16'!$G:$G, MATCH(MEM_BF!$K110,'May16'!$A:$A, 0)), 0)</f>
        <v>0</v>
      </c>
      <c r="P110" s="130"/>
      <c r="Q110" s="205">
        <f>IFERROR(INDEX(July15!F:F, MATCH(MEM_BF!$K110, July15!$B:$B, 0)), 0)</f>
        <v>0</v>
      </c>
      <c r="R110" s="130">
        <f>IFERROR(INDEX(July15!G:G, MATCH(MEM_BF!$K110, July15!$B:$B, 0)), 0)</f>
        <v>0</v>
      </c>
      <c r="S110" s="130">
        <f>IFERROR(INDEX('Aug15'!F:F, MATCH(MEM_BF!$K110, 'Aug15'!$A:$A, 0)), 0)</f>
        <v>0</v>
      </c>
      <c r="T110" s="130">
        <f>IFERROR(INDEX('Aug15'!$G:$G, MATCH(MEM_BF!$K110, 'Aug15'!$A:$A, 0)), 0)</f>
        <v>0</v>
      </c>
      <c r="U110" s="130">
        <f>IFERROR(INDEX(Sept15!$F:$F, MATCH(MEM_BF!$K110, Sept15!$A:$A, 0)), 0)</f>
        <v>0</v>
      </c>
      <c r="V110" s="130">
        <f>IFERROR(INDEX(Sept15!$G:$G, MATCH(MEM_BF!$K110, Sept15!$A:$A, 0)), 0)</f>
        <v>0</v>
      </c>
      <c r="W110" s="130">
        <f>IFERROR(INDEX('Oct15'!$F:$F, MATCH(MEM_BF!$K110,'Oct15'!$A:$A, 0)), 0)</f>
        <v>0</v>
      </c>
      <c r="X110" s="130">
        <f>IFERROR(INDEX('Oct15'!$G:$G, MATCH(MEM_BF!$K110, 'Oct15'!$A:$A, 0)), 0)</f>
        <v>0</v>
      </c>
      <c r="Y110" s="130">
        <f>IFERROR(INDEX('Nov15'!$F:$F, MATCH(MEM_BF!$K110,'Nov15'!$A:$A, 0)), 0)</f>
        <v>0</v>
      </c>
      <c r="Z110" s="130">
        <f>IFERROR(INDEX('Nov15'!$G:$G, MATCH(MEM_BF!$K110, 'Nov15'!$A:$A, 0)), 0)</f>
        <v>0</v>
      </c>
      <c r="AA110" s="130">
        <f>IFERROR(INDEX('Dec15'!$F:$F, MATCH(MEM_BF!$K110,'Dec15'!$A:$A, 0)), 0)</f>
        <v>0</v>
      </c>
      <c r="AB110" s="130">
        <f>IFERROR(INDEX('Dec15'!$G:$G, MATCH(MEM_BF!$K110, 'Dec15'!$A:$A, 0)), 0)</f>
        <v>0</v>
      </c>
      <c r="AC110" s="130">
        <f>IFERROR(INDEX('Jan16'!$F:$F, MATCH(MEM_BF!$K110,'Jan16'!$A:$A, 0)), 0)</f>
        <v>0</v>
      </c>
      <c r="AD110" s="130">
        <f>IFERROR(INDEX('Jan16'!$G:$G, MATCH(MEM_BF!$K110, 'Jan16'!$A:$A, 0)), 0)</f>
        <v>0</v>
      </c>
      <c r="AE110" s="130">
        <f>IFERROR(INDEX('Feb16'!$F:$F, MATCH(MEM_BF!$K110,'Feb16'!$A:$A, 0)), 0)</f>
        <v>0</v>
      </c>
      <c r="AF110" s="130">
        <f>IFERROR(INDEX('Feb16'!$G:$G, MATCH(MEM_BF!$K110, 'Feb16'!$A:$A, 0)), 0)</f>
        <v>0</v>
      </c>
      <c r="AG110" s="130">
        <f>IFERROR(INDEX('Mar16'!$G:$G, MATCH(MEM_BF!$K110,'Mar16'!$A:$A, 0)), 0)</f>
        <v>0</v>
      </c>
      <c r="AH110" s="130">
        <f>IFERROR(INDEX('Mar16'!$H:$H, MATCH(MEM_BF!$K110, 'Mar16'!$A:$A, 0)), 0)</f>
        <v>0</v>
      </c>
      <c r="AI110" s="130">
        <f>IFERROR(INDEX('Apr16'!$G:$G, MATCH(MEM_BF!$K110,'Apr16'!$A:$A, 0)), 0)</f>
        <v>0</v>
      </c>
      <c r="AJ110" s="130">
        <f>IFERROR(INDEX('Apr16'!$H:$H, MATCH(MEM_BF!$K110, 'Apr16'!$A:$A, 0)), 0)</f>
        <v>0</v>
      </c>
      <c r="AK110" s="130">
        <f>IFERROR(INDEX('May16'!$G:$G, MATCH(MEM_BF!$K110,'May16'!$A:$A, 0)), 0)</f>
        <v>0</v>
      </c>
      <c r="AL110" s="130"/>
      <c r="AM110" s="130"/>
      <c r="AN110" s="130"/>
      <c r="AO110" s="4">
        <f t="shared" si="91"/>
        <v>0</v>
      </c>
      <c r="AP110" s="138" t="str">
        <f>IFERROR(INDEX(Contacts!$O:$O, MATCH(MEM_BF!$K110, Contacts!$B:$B, 0)), 0)</f>
        <v>madirag@hotmail.com</v>
      </c>
      <c r="AQ110" s="138" t="str">
        <f>IFERROR(INDEX(Contacts!$L:$L, MATCH(MEM_BF!$K110, Contacts!$B:$B, 0)), 0)</f>
        <v>93544652</v>
      </c>
      <c r="AR110" s="138">
        <f>IFERROR(INDEX(Contacts!$P:$P, MATCH(MEM_BF!$K110, Contacts!$B:$B, 0)), 0)</f>
        <v>0</v>
      </c>
    </row>
    <row r="111" spans="3:44" x14ac:dyDescent="0.3">
      <c r="C111" s="155">
        <v>15</v>
      </c>
      <c r="D111" s="155">
        <v>12</v>
      </c>
      <c r="E111" s="194">
        <f t="shared" si="61"/>
        <v>17</v>
      </c>
      <c r="F111" s="194">
        <f t="shared" si="87"/>
        <v>1</v>
      </c>
      <c r="G111" s="194">
        <f t="shared" si="88"/>
        <v>16</v>
      </c>
      <c r="H111" s="194">
        <f t="shared" si="107"/>
        <v>5</v>
      </c>
      <c r="I111" s="225">
        <f t="shared" si="65"/>
        <v>6</v>
      </c>
      <c r="J111" s="197" t="s">
        <v>959</v>
      </c>
      <c r="K111" s="155" t="s">
        <v>371</v>
      </c>
      <c r="L111" s="195">
        <f t="shared" si="106"/>
        <v>2016</v>
      </c>
      <c r="M111" s="155" t="str">
        <f t="shared" si="90"/>
        <v>Jun</v>
      </c>
      <c r="N111" s="138" t="str">
        <f>IFERROR(INDEX(Contacts!$O:$O, MATCH(MEM_BF!$K111, Contacts!$B:$B, 0)), 0)</f>
        <v>lalithgunathilake394@hotmail.com</v>
      </c>
      <c r="O111" s="130">
        <f>IFERROR(INDEX('May16'!$G:$G, MATCH(MEM_BF!$K111,'May16'!$A:$A, 0)), 0)</f>
        <v>0</v>
      </c>
      <c r="P111" s="130"/>
      <c r="Q111" s="205">
        <f>IFERROR(INDEX(July15!F:F, MATCH(MEM_BF!$K111, July15!$B:$B, 0)), 0)</f>
        <v>120</v>
      </c>
      <c r="R111" s="130">
        <f>IFERROR(INDEX(July15!G:G, MATCH(MEM_BF!$K111, July15!$B:$B, 0)), 0)</f>
        <v>0</v>
      </c>
      <c r="S111" s="130">
        <f>IFERROR(INDEX('Aug15'!F:F, MATCH(MEM_BF!$K111, 'Aug15'!$A:$A, 0)), 0)</f>
        <v>0</v>
      </c>
      <c r="T111" s="130">
        <f>IFERROR(INDEX('Aug15'!$G:$G, MATCH(MEM_BF!$K111, 'Aug15'!$A:$A, 0)), 0)</f>
        <v>0</v>
      </c>
      <c r="U111" s="130">
        <f>IFERROR(INDEX(Sept15!$F:$F, MATCH(MEM_BF!$K111, Sept15!$A:$A, 0)), 0)</f>
        <v>0</v>
      </c>
      <c r="V111" s="130">
        <f>IFERROR(INDEX(Sept15!$G:$G, MATCH(MEM_BF!$K111, Sept15!$A:$A, 0)), 0)</f>
        <v>0</v>
      </c>
      <c r="W111" s="130">
        <f>IFERROR(INDEX('Oct15'!$F:$F, MATCH(MEM_BF!$K111,'Oct15'!$A:$A, 0)), 0)</f>
        <v>0</v>
      </c>
      <c r="X111" s="130">
        <f>IFERROR(INDEX('Oct15'!$G:$G, MATCH(MEM_BF!$K111, 'Oct15'!$A:$A, 0)), 0)</f>
        <v>0</v>
      </c>
      <c r="Y111" s="130">
        <f>IFERROR(INDEX('Nov15'!$F:$F, MATCH(MEM_BF!$K111,'Nov15'!$A:$A, 0)), 0)</f>
        <v>0</v>
      </c>
      <c r="Z111" s="130">
        <f>IFERROR(INDEX('Nov15'!$G:$G, MATCH(MEM_BF!$K111, 'Nov15'!$A:$A, 0)), 0)</f>
        <v>0</v>
      </c>
      <c r="AA111" s="130">
        <f>IFERROR(INDEX('Dec15'!$F:$F, MATCH(MEM_BF!$K111,'Dec15'!$A:$A, 0)), 0)</f>
        <v>0</v>
      </c>
      <c r="AB111" s="130">
        <f>IFERROR(INDEX('Dec15'!$G:$G, MATCH(MEM_BF!$K111, 'Dec15'!$A:$A, 0)), 0)</f>
        <v>0</v>
      </c>
      <c r="AC111" s="130">
        <f>IFERROR(INDEX('Jan16'!$F:$F, MATCH(MEM_BF!$K111,'Jan16'!$A:$A, 0)), 0)</f>
        <v>0</v>
      </c>
      <c r="AD111" s="130">
        <f>IFERROR(INDEX('Jan16'!$G:$G, MATCH(MEM_BF!$K111, 'Jan16'!$A:$A, 0)), 0)</f>
        <v>0</v>
      </c>
      <c r="AE111" s="130">
        <f>IFERROR(INDEX('Feb16'!$F:$F, MATCH(MEM_BF!$K111,'Feb16'!$A:$A, 0)), 0)</f>
        <v>0</v>
      </c>
      <c r="AF111" s="130">
        <f>IFERROR(INDEX('Feb16'!$G:$G, MATCH(MEM_BF!$K111, 'Feb16'!$A:$A, 0)), 0)</f>
        <v>0</v>
      </c>
      <c r="AG111" s="130">
        <f>IFERROR(INDEX('Mar16'!$G:$G, MATCH(MEM_BF!$K111,'Mar16'!$A:$A, 0)), 0)</f>
        <v>0</v>
      </c>
      <c r="AH111" s="130">
        <f>IFERROR(INDEX('Mar16'!$H:$H, MATCH(MEM_BF!$K111, 'Mar16'!$A:$A, 0)), 0)</f>
        <v>0</v>
      </c>
      <c r="AI111" s="130">
        <f>IFERROR(INDEX('Apr16'!$G:$G, MATCH(MEM_BF!$K111,'Apr16'!$A:$A, 0)), 0)</f>
        <v>0</v>
      </c>
      <c r="AJ111" s="130">
        <f>IFERROR(INDEX('Apr16'!$H:$H, MATCH(MEM_BF!$K111, 'Apr16'!$A:$A, 0)), 0)</f>
        <v>0</v>
      </c>
      <c r="AK111" s="130">
        <f>IFERROR(INDEX('May16'!$G:$G, MATCH(MEM_BF!$K111,'May16'!$A:$A, 0)), 0)</f>
        <v>0</v>
      </c>
      <c r="AL111" s="130"/>
      <c r="AM111" s="130"/>
      <c r="AN111" s="130"/>
      <c r="AO111" s="4">
        <f t="shared" si="91"/>
        <v>120</v>
      </c>
      <c r="AP111" s="138" t="str">
        <f>IFERROR(INDEX(Contacts!$O:$O, MATCH(MEM_BF!$K111, Contacts!$B:$B, 0)), 0)</f>
        <v>lalithgunathilake394@hotmail.com</v>
      </c>
      <c r="AQ111" s="138">
        <f>IFERROR(INDEX(Contacts!$L:$L, MATCH(MEM_BF!$K111, Contacts!$B:$B, 0)), 0)</f>
        <v>94571515</v>
      </c>
      <c r="AR111" s="138">
        <f>IFERROR(INDEX(Contacts!$P:$P, MATCH(MEM_BF!$K111, Contacts!$B:$B, 0)), 0)</f>
        <v>0</v>
      </c>
    </row>
    <row r="112" spans="3:44" x14ac:dyDescent="0.3">
      <c r="C112" s="155">
        <v>15</v>
      </c>
      <c r="D112" s="155">
        <v>5</v>
      </c>
      <c r="E112" s="194">
        <f t="shared" si="61"/>
        <v>4</v>
      </c>
      <c r="F112" s="194">
        <f t="shared" si="87"/>
        <v>0</v>
      </c>
      <c r="G112" s="194">
        <f t="shared" si="88"/>
        <v>15</v>
      </c>
      <c r="H112" s="194">
        <f t="shared" si="107"/>
        <v>4</v>
      </c>
      <c r="I112" s="225">
        <f t="shared" si="65"/>
        <v>0</v>
      </c>
      <c r="J112" s="197" t="s">
        <v>964</v>
      </c>
      <c r="K112" s="155" t="s">
        <v>965</v>
      </c>
      <c r="L112" s="195">
        <f t="shared" si="106"/>
        <v>2015</v>
      </c>
      <c r="M112" s="155" t="str">
        <f t="shared" si="90"/>
        <v>May</v>
      </c>
      <c r="N112" s="138" t="str">
        <f>IFERROR(INDEX(Contacts!$O:$O, MATCH(MEM_BF!$K112, Contacts!$B:$B, 0)), 0)</f>
        <v>&lt;dulipng78@yahoo.com&gt;</v>
      </c>
      <c r="O112" s="130">
        <f>IFERROR(INDEX('May16'!$G:$G, MATCH(MEM_BF!$K112,'May16'!$A:$A, 0)), 0)</f>
        <v>0</v>
      </c>
      <c r="P112" s="130"/>
      <c r="Q112" s="205">
        <f>IFERROR(INDEX(July15!F:F, MATCH(MEM_BF!$K112, July15!$B:$B, 0)), 0)</f>
        <v>0</v>
      </c>
      <c r="R112" s="130">
        <f>IFERROR(INDEX(July15!G:G, MATCH(MEM_BF!$K112, July15!$B:$B, 0)), 0)</f>
        <v>0</v>
      </c>
      <c r="S112" s="130">
        <f>IFERROR(INDEX('Aug15'!F:F, MATCH(MEM_BF!$K112, 'Aug15'!$A:$A, 0)), 0)</f>
        <v>0</v>
      </c>
      <c r="T112" s="130">
        <f>IFERROR(INDEX('Aug15'!$G:$G, MATCH(MEM_BF!$K112, 'Aug15'!$A:$A, 0)), 0)</f>
        <v>0</v>
      </c>
      <c r="U112" s="130">
        <f>IFERROR(INDEX(Sept15!$F:$F, MATCH(MEM_BF!$K112, Sept15!$A:$A, 0)), 0)</f>
        <v>0</v>
      </c>
      <c r="V112" s="130">
        <f>IFERROR(INDEX(Sept15!$G:$G, MATCH(MEM_BF!$K112, Sept15!$A:$A, 0)), 0)</f>
        <v>0</v>
      </c>
      <c r="W112" s="130">
        <f>IFERROR(INDEX('Oct15'!$F:$F, MATCH(MEM_BF!$K112,'Oct15'!$A:$A, 0)), 0)</f>
        <v>0</v>
      </c>
      <c r="X112" s="130">
        <f>IFERROR(INDEX('Oct15'!$G:$G, MATCH(MEM_BF!$K112, 'Oct15'!$A:$A, 0)), 0)</f>
        <v>0</v>
      </c>
      <c r="Y112" s="130">
        <f>IFERROR(INDEX('Nov15'!$F:$F, MATCH(MEM_BF!$K112,'Nov15'!$A:$A, 0)), 0)</f>
        <v>0</v>
      </c>
      <c r="Z112" s="130">
        <f>IFERROR(INDEX('Nov15'!$G:$G, MATCH(MEM_BF!$K112, 'Nov15'!$A:$A, 0)), 0)</f>
        <v>0</v>
      </c>
      <c r="AA112" s="130">
        <f>IFERROR(INDEX('Dec15'!$F:$F, MATCH(MEM_BF!$K112,'Dec15'!$A:$A, 0)), 0)</f>
        <v>0</v>
      </c>
      <c r="AB112" s="130">
        <f>IFERROR(INDEX('Dec15'!$G:$G, MATCH(MEM_BF!$K112, 'Dec15'!$A:$A, 0)), 0)</f>
        <v>0</v>
      </c>
      <c r="AC112" s="130">
        <f>IFERROR(INDEX('Jan16'!$F:$F, MATCH(MEM_BF!$K112,'Jan16'!$A:$A, 0)), 0)</f>
        <v>0</v>
      </c>
      <c r="AD112" s="130">
        <f>IFERROR(INDEX('Jan16'!$G:$G, MATCH(MEM_BF!$K112, 'Jan16'!$A:$A, 0)), 0)</f>
        <v>0</v>
      </c>
      <c r="AE112" s="130">
        <f>IFERROR(INDEX('Feb16'!$F:$F, MATCH(MEM_BF!$K112,'Feb16'!$A:$A, 0)), 0)</f>
        <v>0</v>
      </c>
      <c r="AF112" s="130">
        <f>IFERROR(INDEX('Feb16'!$G:$G, MATCH(MEM_BF!$K112, 'Feb16'!$A:$A, 0)), 0)</f>
        <v>0</v>
      </c>
      <c r="AG112" s="130">
        <f>IFERROR(INDEX('Mar16'!$G:$G, MATCH(MEM_BF!$K112,'Mar16'!$A:$A, 0)), 0)</f>
        <v>0</v>
      </c>
      <c r="AH112" s="130">
        <f>IFERROR(INDEX('Mar16'!$H:$H, MATCH(MEM_BF!$K112, 'Mar16'!$A:$A, 0)), 0)</f>
        <v>0</v>
      </c>
      <c r="AI112" s="130">
        <f>IFERROR(INDEX('Apr16'!$G:$G, MATCH(MEM_BF!$K112,'Apr16'!$A:$A, 0)), 0)</f>
        <v>0</v>
      </c>
      <c r="AJ112" s="130">
        <f>IFERROR(INDEX('Apr16'!$H:$H, MATCH(MEM_BF!$K112, 'Apr16'!$A:$A, 0)), 0)</f>
        <v>0</v>
      </c>
      <c r="AK112" s="130">
        <f>IFERROR(INDEX('May16'!$G:$G, MATCH(MEM_BF!$K112,'May16'!$A:$A, 0)), 0)</f>
        <v>0</v>
      </c>
      <c r="AL112" s="130"/>
      <c r="AM112" s="130"/>
      <c r="AN112" s="130"/>
      <c r="AO112" s="4">
        <f t="shared" si="91"/>
        <v>0</v>
      </c>
      <c r="AP112" s="138" t="str">
        <f>IFERROR(INDEX(Contacts!$O:$O, MATCH(MEM_BF!$K112, Contacts!$B:$B, 0)), 0)</f>
        <v>&lt;dulipng78@yahoo.com&gt;</v>
      </c>
      <c r="AQ112" s="138">
        <f>IFERROR(INDEX(Contacts!$L:$L, MATCH(MEM_BF!$K112, Contacts!$B:$B, 0)), 0)</f>
        <v>0</v>
      </c>
      <c r="AR112" s="138">
        <f>IFERROR(INDEX(Contacts!$P:$P, MATCH(MEM_BF!$K112, Contacts!$B:$B, 0)), 0)</f>
        <v>0</v>
      </c>
    </row>
    <row r="113" spans="3:46" x14ac:dyDescent="0.3">
      <c r="C113" s="155">
        <v>15</v>
      </c>
      <c r="D113" s="155">
        <v>6</v>
      </c>
      <c r="E113" s="194">
        <f t="shared" si="61"/>
        <v>5</v>
      </c>
      <c r="F113" s="194">
        <f t="shared" si="87"/>
        <v>0</v>
      </c>
      <c r="G113" s="194">
        <f t="shared" si="88"/>
        <v>15</v>
      </c>
      <c r="H113" s="194">
        <f t="shared" si="107"/>
        <v>5</v>
      </c>
      <c r="I113" s="225">
        <f t="shared" si="65"/>
        <v>0</v>
      </c>
      <c r="J113" s="197" t="s">
        <v>970</v>
      </c>
      <c r="K113" s="155" t="s">
        <v>971</v>
      </c>
      <c r="L113" s="195">
        <f t="shared" si="106"/>
        <v>2015</v>
      </c>
      <c r="M113" s="155" t="str">
        <f t="shared" si="90"/>
        <v>Jun</v>
      </c>
      <c r="N113" s="138" t="str">
        <f>IFERROR(INDEX(Contacts!$O:$O, MATCH(MEM_BF!$K113, Contacts!$B:$B, 0)), 0)</f>
        <v>bgesguna@iinet.net.au</v>
      </c>
      <c r="O113" s="130">
        <f>IFERROR(INDEX('May16'!$G:$G, MATCH(MEM_BF!$K113,'May16'!$A:$A, 0)), 0)</f>
        <v>0</v>
      </c>
      <c r="P113" s="130"/>
      <c r="Q113" s="205">
        <f>IFERROR(INDEX(July15!F:F, MATCH(MEM_BF!$K113, July15!$B:$B, 0)), 0)</f>
        <v>0</v>
      </c>
      <c r="R113" s="130">
        <f>IFERROR(INDEX(July15!G:G, MATCH(MEM_BF!$K113, July15!$B:$B, 0)), 0)</f>
        <v>0</v>
      </c>
      <c r="S113" s="130">
        <f>IFERROR(INDEX('Aug15'!F:F, MATCH(MEM_BF!$K113, 'Aug15'!$A:$A, 0)), 0)</f>
        <v>0</v>
      </c>
      <c r="T113" s="130">
        <f>IFERROR(INDEX('Aug15'!$G:$G, MATCH(MEM_BF!$K113, 'Aug15'!$A:$A, 0)), 0)</f>
        <v>0</v>
      </c>
      <c r="U113" s="130">
        <f>IFERROR(INDEX(Sept15!$F:$F, MATCH(MEM_BF!$K113, Sept15!$A:$A, 0)), 0)</f>
        <v>0</v>
      </c>
      <c r="V113" s="130">
        <f>IFERROR(INDEX(Sept15!$G:$G, MATCH(MEM_BF!$K113, Sept15!$A:$A, 0)), 0)</f>
        <v>0</v>
      </c>
      <c r="W113" s="130">
        <f>IFERROR(INDEX('Oct15'!$F:$F, MATCH(MEM_BF!$K113,'Oct15'!$A:$A, 0)), 0)</f>
        <v>0</v>
      </c>
      <c r="X113" s="130">
        <f>IFERROR(INDEX('Oct15'!$G:$G, MATCH(MEM_BF!$K113, 'Oct15'!$A:$A, 0)), 0)</f>
        <v>0</v>
      </c>
      <c r="Y113" s="130">
        <f>IFERROR(INDEX('Nov15'!$F:$F, MATCH(MEM_BF!$K113,'Nov15'!$A:$A, 0)), 0)</f>
        <v>0</v>
      </c>
      <c r="Z113" s="130">
        <f>IFERROR(INDEX('Nov15'!$G:$G, MATCH(MEM_BF!$K113, 'Nov15'!$A:$A, 0)), 0)</f>
        <v>0</v>
      </c>
      <c r="AA113" s="130">
        <f>IFERROR(INDEX('Dec15'!$F:$F, MATCH(MEM_BF!$K113,'Dec15'!$A:$A, 0)), 0)</f>
        <v>0</v>
      </c>
      <c r="AB113" s="130">
        <f>IFERROR(INDEX('Dec15'!$G:$G, MATCH(MEM_BF!$K113, 'Dec15'!$A:$A, 0)), 0)</f>
        <v>0</v>
      </c>
      <c r="AC113" s="130">
        <f>IFERROR(INDEX('Jan16'!$F:$F, MATCH(MEM_BF!$K113,'Jan16'!$A:$A, 0)), 0)</f>
        <v>0</v>
      </c>
      <c r="AD113" s="130">
        <f>IFERROR(INDEX('Jan16'!$G:$G, MATCH(MEM_BF!$K113, 'Jan16'!$A:$A, 0)), 0)</f>
        <v>0</v>
      </c>
      <c r="AE113" s="130">
        <f>IFERROR(INDEX('Feb16'!$F:$F, MATCH(MEM_BF!$K113,'Feb16'!$A:$A, 0)), 0)</f>
        <v>0</v>
      </c>
      <c r="AF113" s="130">
        <f>IFERROR(INDEX('Feb16'!$G:$G, MATCH(MEM_BF!$K113, 'Feb16'!$A:$A, 0)), 0)</f>
        <v>0</v>
      </c>
      <c r="AG113" s="130">
        <f>IFERROR(INDEX('Mar16'!$G:$G, MATCH(MEM_BF!$K113,'Mar16'!$A:$A, 0)), 0)</f>
        <v>0</v>
      </c>
      <c r="AH113" s="130">
        <f>IFERROR(INDEX('Mar16'!$H:$H, MATCH(MEM_BF!$K113, 'Mar16'!$A:$A, 0)), 0)</f>
        <v>0</v>
      </c>
      <c r="AI113" s="130">
        <f>IFERROR(INDEX('Apr16'!$G:$G, MATCH(MEM_BF!$K113,'Apr16'!$A:$A, 0)), 0)</f>
        <v>0</v>
      </c>
      <c r="AJ113" s="130">
        <f>IFERROR(INDEX('Apr16'!$H:$H, MATCH(MEM_BF!$K113, 'Apr16'!$A:$A, 0)), 0)</f>
        <v>0</v>
      </c>
      <c r="AK113" s="130">
        <f>IFERROR(INDEX('May16'!$G:$G, MATCH(MEM_BF!$K113,'May16'!$A:$A, 0)), 0)</f>
        <v>0</v>
      </c>
      <c r="AL113" s="130"/>
      <c r="AM113" s="130"/>
      <c r="AN113" s="130"/>
      <c r="AO113" s="4">
        <f t="shared" si="91"/>
        <v>0</v>
      </c>
      <c r="AP113" s="138" t="str">
        <f>IFERROR(INDEX(Contacts!$O:$O, MATCH(MEM_BF!$K113, Contacts!$B:$B, 0)), 0)</f>
        <v>bgesguna@iinet.net.au</v>
      </c>
      <c r="AQ113" s="138">
        <f>IFERROR(INDEX(Contacts!$L:$L, MATCH(MEM_BF!$K113, Contacts!$B:$B, 0)), 0)</f>
        <v>93109146</v>
      </c>
      <c r="AR113" s="138">
        <f>IFERROR(INDEX(Contacts!$P:$P, MATCH(MEM_BF!$K113, Contacts!$B:$B, 0)), 0)</f>
        <v>0</v>
      </c>
    </row>
    <row r="114" spans="3:46" x14ac:dyDescent="0.3">
      <c r="C114" s="155">
        <v>15</v>
      </c>
      <c r="D114" s="155">
        <v>12</v>
      </c>
      <c r="E114" s="194">
        <f t="shared" si="61"/>
        <v>23</v>
      </c>
      <c r="F114" s="194">
        <f t="shared" si="87"/>
        <v>1</v>
      </c>
      <c r="G114" s="194">
        <f t="shared" si="88"/>
        <v>16</v>
      </c>
      <c r="H114" s="194">
        <f t="shared" si="107"/>
        <v>11</v>
      </c>
      <c r="I114" s="225">
        <f t="shared" si="65"/>
        <v>12</v>
      </c>
      <c r="J114" s="197" t="s">
        <v>974</v>
      </c>
      <c r="K114" s="155" t="s">
        <v>975</v>
      </c>
      <c r="L114" s="195">
        <f t="shared" si="106"/>
        <v>2016</v>
      </c>
      <c r="M114" s="155" t="str">
        <f t="shared" si="90"/>
        <v>Dec</v>
      </c>
      <c r="N114" s="138" t="str">
        <f>IFERROR(INDEX(Contacts!$O:$O, MATCH(MEM_BF!$K114, Contacts!$B:$B, 0)), 0)</f>
        <v>anoma15@optusnet.com.au</v>
      </c>
      <c r="O114" s="130">
        <f>IFERROR(INDEX('May16'!$G:$G, MATCH(MEM_BF!$K114,'May16'!$A:$A, 0)), 0)</f>
        <v>0</v>
      </c>
      <c r="P114" s="130"/>
      <c r="Q114" s="205">
        <f>IFERROR(INDEX(July15!F:F, MATCH(MEM_BF!$K114, July15!$B:$B, 0)), 0)</f>
        <v>0</v>
      </c>
      <c r="R114" s="130">
        <f>IFERROR(INDEX(July15!G:G, MATCH(MEM_BF!$K114, July15!$B:$B, 0)), 0)</f>
        <v>0</v>
      </c>
      <c r="S114" s="130">
        <f>IFERROR(INDEX('Aug15'!F:F, MATCH(MEM_BF!$K114, 'Aug15'!$A:$A, 0)), 0)</f>
        <v>0</v>
      </c>
      <c r="T114" s="130">
        <f>IFERROR(INDEX('Aug15'!$G:$G, MATCH(MEM_BF!$K114, 'Aug15'!$A:$A, 0)), 0)</f>
        <v>0</v>
      </c>
      <c r="U114" s="130">
        <f>IFERROR(INDEX(Sept15!$F:$F, MATCH(MEM_BF!$K114, Sept15!$A:$A, 0)), 0)</f>
        <v>0</v>
      </c>
      <c r="V114" s="130">
        <f>IFERROR(INDEX(Sept15!$G:$G, MATCH(MEM_BF!$K114, Sept15!$A:$A, 0)), 0)</f>
        <v>0</v>
      </c>
      <c r="W114" s="130">
        <f>IFERROR(INDEX('Oct15'!$F:$F, MATCH(MEM_BF!$K114,'Oct15'!$A:$A, 0)), 0)</f>
        <v>0</v>
      </c>
      <c r="X114" s="130">
        <f>IFERROR(INDEX('Oct15'!$G:$G, MATCH(MEM_BF!$K114, 'Oct15'!$A:$A, 0)), 0)</f>
        <v>0</v>
      </c>
      <c r="Y114" s="130">
        <f>IFERROR(INDEX('Nov15'!$F:$F, MATCH(MEM_BF!$K114,'Nov15'!$A:$A, 0)), 0)</f>
        <v>0</v>
      </c>
      <c r="Z114" s="130">
        <f>IFERROR(INDEX('Nov15'!$G:$G, MATCH(MEM_BF!$K114, 'Nov15'!$A:$A, 0)), 0)</f>
        <v>0</v>
      </c>
      <c r="AA114" s="130">
        <f>IFERROR(INDEX('Dec15'!$F:$F, MATCH(MEM_BF!$K114,'Dec15'!$A:$A, 0)), 0)</f>
        <v>0</v>
      </c>
      <c r="AB114" s="130">
        <f>IFERROR(INDEX('Dec15'!$G:$G, MATCH(MEM_BF!$K114, 'Dec15'!$A:$A, 0)), 0)</f>
        <v>150</v>
      </c>
      <c r="AC114" s="130">
        <f>IFERROR(INDEX('Jan16'!$F:$F, MATCH(MEM_BF!$K114,'Jan16'!$A:$A, 0)), 0)</f>
        <v>0</v>
      </c>
      <c r="AD114" s="130">
        <f>IFERROR(INDEX('Jan16'!$G:$G, MATCH(MEM_BF!$K114, 'Jan16'!$A:$A, 0)), 0)</f>
        <v>0</v>
      </c>
      <c r="AE114" s="130">
        <f>IFERROR(INDEX('Feb16'!$F:$F, MATCH(MEM_BF!$K114,'Feb16'!$A:$A, 0)), 0)</f>
        <v>240</v>
      </c>
      <c r="AF114" s="130">
        <v>100</v>
      </c>
      <c r="AG114" s="130">
        <f>IFERROR(INDEX('Mar16'!$G:$G, MATCH(MEM_BF!$K114,'Mar16'!$A:$A, 0)), 0)</f>
        <v>0</v>
      </c>
      <c r="AH114" s="130">
        <f>IFERROR(INDEX('Mar16'!$H:$H, MATCH(MEM_BF!$K114, 'Mar16'!$A:$A, 0)), 0)</f>
        <v>0</v>
      </c>
      <c r="AI114" s="130">
        <f>IFERROR(INDEX('Apr16'!$G:$G, MATCH(MEM_BF!$K114,'Apr16'!$A:$A, 0)), 0)</f>
        <v>0</v>
      </c>
      <c r="AJ114" s="130">
        <f>IFERROR(INDEX('Apr16'!$H:$H, MATCH(MEM_BF!$K114, 'Apr16'!$A:$A, 0)), 0)</f>
        <v>0</v>
      </c>
      <c r="AK114" s="130">
        <f>IFERROR(INDEX('May16'!$G:$G, MATCH(MEM_BF!$K114,'May16'!$A:$A, 0)), 0)</f>
        <v>0</v>
      </c>
      <c r="AL114" s="130"/>
      <c r="AM114" s="130"/>
      <c r="AN114" s="130"/>
      <c r="AO114" s="4">
        <f t="shared" si="91"/>
        <v>240</v>
      </c>
      <c r="AP114" s="138" t="str">
        <f>IFERROR(INDEX(Contacts!$O:$O, MATCH(MEM_BF!$K114, Contacts!$B:$B, 0)), 0)</f>
        <v>anoma15@optusnet.com.au</v>
      </c>
      <c r="AQ114" s="138">
        <f>IFERROR(INDEX(Contacts!$L:$L, MATCH(MEM_BF!$K114, Contacts!$B:$B, 0)), 0)</f>
        <v>93135973</v>
      </c>
      <c r="AR114" s="138">
        <f>IFERROR(INDEX(Contacts!$P:$P, MATCH(MEM_BF!$K114, Contacts!$B:$B, 0)), 0)</f>
        <v>0</v>
      </c>
    </row>
    <row r="115" spans="3:46" x14ac:dyDescent="0.3">
      <c r="C115" s="155">
        <v>15</v>
      </c>
      <c r="D115" s="155">
        <v>12</v>
      </c>
      <c r="E115" s="194">
        <f t="shared" si="61"/>
        <v>23</v>
      </c>
      <c r="F115" s="194">
        <f t="shared" si="87"/>
        <v>1</v>
      </c>
      <c r="G115" s="194">
        <f t="shared" si="88"/>
        <v>16</v>
      </c>
      <c r="H115" s="194">
        <f t="shared" si="107"/>
        <v>11</v>
      </c>
      <c r="I115" s="225">
        <f t="shared" si="65"/>
        <v>12</v>
      </c>
      <c r="J115" s="197" t="s">
        <v>980</v>
      </c>
      <c r="K115" s="155" t="s">
        <v>981</v>
      </c>
      <c r="L115" s="195">
        <f t="shared" si="106"/>
        <v>2016</v>
      </c>
      <c r="M115" s="155" t="str">
        <f t="shared" si="90"/>
        <v>Dec</v>
      </c>
      <c r="N115" s="138" t="str">
        <f>IFERROR(INDEX(Contacts!$O:$O, MATCH(MEM_BF!$K115, Contacts!$B:$B, 0)), 0)</f>
        <v>p.gunawardhana@curtin.edu.au</v>
      </c>
      <c r="O115" s="130">
        <f>IFERROR(INDEX('May16'!$G:$G, MATCH(MEM_BF!$K115,'May16'!$A:$A, 0)), 0)</f>
        <v>0</v>
      </c>
      <c r="P115" s="130"/>
      <c r="Q115" s="205">
        <f>IFERROR(INDEX(July15!F:F, MATCH(MEM_BF!$K115, July15!$B:$B, 0)), 0)</f>
        <v>0</v>
      </c>
      <c r="R115" s="130">
        <f>IFERROR(INDEX(July15!G:G, MATCH(MEM_BF!$K115, July15!$B:$B, 0)), 0)</f>
        <v>0</v>
      </c>
      <c r="S115" s="130">
        <f>IFERROR(INDEX('Aug15'!F:F, MATCH(MEM_BF!$K115, 'Aug15'!$A:$A, 0)), 0)</f>
        <v>0</v>
      </c>
      <c r="T115" s="130">
        <f>IFERROR(INDEX('Aug15'!$G:$G, MATCH(MEM_BF!$K115, 'Aug15'!$A:$A, 0)), 0)</f>
        <v>0</v>
      </c>
      <c r="U115" s="130">
        <f>IFERROR(INDEX(Sept15!$F:$F, MATCH(MEM_BF!$K115, Sept15!$A:$A, 0)), 0)</f>
        <v>0</v>
      </c>
      <c r="V115" s="130">
        <f>IFERROR(INDEX(Sept15!$G:$G, MATCH(MEM_BF!$K115, Sept15!$A:$A, 0)), 0)</f>
        <v>0</v>
      </c>
      <c r="W115" s="130">
        <f>IFERROR(INDEX('Oct15'!$F:$F, MATCH(MEM_BF!$K115,'Oct15'!$A:$A, 0)), 0)</f>
        <v>0</v>
      </c>
      <c r="X115" s="130">
        <f>IFERROR(INDEX('Oct15'!$G:$G, MATCH(MEM_BF!$K115, 'Oct15'!$A:$A, 0)), 0)</f>
        <v>0</v>
      </c>
      <c r="Y115" s="130">
        <f>IFERROR(INDEX('Nov15'!$F:$F, MATCH(MEM_BF!$K115,'Nov15'!$A:$A, 0)), 0)</f>
        <v>0</v>
      </c>
      <c r="Z115" s="130">
        <f>IFERROR(INDEX('Nov15'!$G:$G, MATCH(MEM_BF!$K115, 'Nov15'!$A:$A, 0)), 0)</f>
        <v>0</v>
      </c>
      <c r="AA115" s="130">
        <f>IFERROR(INDEX('Dec15'!$F:$F, MATCH(MEM_BF!$K115,'Dec15'!$A:$A, 0)), 0)</f>
        <v>0</v>
      </c>
      <c r="AB115" s="130">
        <f>IFERROR(INDEX('Dec15'!$G:$G, MATCH(MEM_BF!$K115, 'Dec15'!$A:$A, 0)), 0)</f>
        <v>0</v>
      </c>
      <c r="AC115" s="130">
        <f>IFERROR(INDEX('Jan16'!$F:$F, MATCH(MEM_BF!$K115,'Jan16'!$A:$A, 0)), 0)</f>
        <v>240</v>
      </c>
      <c r="AD115" s="130">
        <f>IFERROR(INDEX('Jan16'!$G:$G, MATCH(MEM_BF!$K115, 'Jan16'!$A:$A, 0)), 0)</f>
        <v>0</v>
      </c>
      <c r="AE115" s="130">
        <f>IFERROR(INDEX('Feb16'!$F:$F, MATCH(MEM_BF!$K115,'Feb16'!$A:$A, 0)), 0)</f>
        <v>0</v>
      </c>
      <c r="AF115" s="130">
        <f>IFERROR(INDEX('Feb16'!$G:$G, MATCH(MEM_BF!$K115, 'Feb16'!$A:$A, 0)), 0)</f>
        <v>0</v>
      </c>
      <c r="AG115" s="130">
        <f>IFERROR(INDEX('Mar16'!$G:$G, MATCH(MEM_BF!$K115,'Mar16'!$A:$A, 0)), 0)</f>
        <v>0</v>
      </c>
      <c r="AH115" s="130">
        <f>IFERROR(INDEX('Mar16'!$H:$H, MATCH(MEM_BF!$K115, 'Mar16'!$A:$A, 0)), 0)</f>
        <v>0</v>
      </c>
      <c r="AI115" s="130">
        <f>IFERROR(INDEX('Apr16'!$G:$G, MATCH(MEM_BF!$K115,'Apr16'!$A:$A, 0)), 0)</f>
        <v>0</v>
      </c>
      <c r="AJ115" s="130">
        <f>IFERROR(INDEX('Apr16'!$H:$H, MATCH(MEM_BF!$K115, 'Apr16'!$A:$A, 0)), 0)</f>
        <v>0</v>
      </c>
      <c r="AK115" s="130">
        <f>IFERROR(INDEX('May16'!$G:$G, MATCH(MEM_BF!$K115,'May16'!$A:$A, 0)), 0)</f>
        <v>0</v>
      </c>
      <c r="AL115" s="130"/>
      <c r="AM115" s="130"/>
      <c r="AN115" s="130"/>
      <c r="AO115" s="4">
        <f t="shared" si="91"/>
        <v>240</v>
      </c>
      <c r="AP115" s="138" t="str">
        <f>IFERROR(INDEX(Contacts!$O:$O, MATCH(MEM_BF!$K115, Contacts!$B:$B, 0)), 0)</f>
        <v>p.gunawardhana@curtin.edu.au</v>
      </c>
      <c r="AQ115" s="138">
        <f>IFERROR(INDEX(Contacts!$L:$L, MATCH(MEM_BF!$K115, Contacts!$B:$B, 0)), 0)</f>
        <v>93121318</v>
      </c>
      <c r="AR115" s="138" t="str">
        <f>IFERROR(INDEX(Contacts!$P:$P, MATCH(MEM_BF!$K115, Contacts!$B:$B, 0)), 0)</f>
        <v>w.gunawardhana@gmail.com</v>
      </c>
    </row>
    <row r="116" spans="3:46" x14ac:dyDescent="0.3">
      <c r="C116" s="155">
        <v>15</v>
      </c>
      <c r="D116" s="155">
        <v>12</v>
      </c>
      <c r="E116" s="194">
        <f t="shared" si="61"/>
        <v>23</v>
      </c>
      <c r="F116" s="194">
        <f t="shared" si="87"/>
        <v>1</v>
      </c>
      <c r="G116" s="194">
        <f t="shared" si="88"/>
        <v>16</v>
      </c>
      <c r="H116" s="194">
        <f t="shared" si="107"/>
        <v>11</v>
      </c>
      <c r="I116" s="225">
        <f t="shared" si="65"/>
        <v>12</v>
      </c>
      <c r="J116" s="197" t="s">
        <v>5322</v>
      </c>
      <c r="K116" s="155" t="s">
        <v>985</v>
      </c>
      <c r="L116" s="195">
        <f t="shared" si="106"/>
        <v>2016</v>
      </c>
      <c r="M116" s="155" t="str">
        <f t="shared" si="90"/>
        <v>Dec</v>
      </c>
      <c r="N116" s="138" t="str">
        <f>IFERROR(INDEX(Contacts!$O:$O, MATCH(MEM_BF!$K116, Contacts!$B:$B, 0)), 0)</f>
        <v>dsguna@yahoo.com</v>
      </c>
      <c r="O116" s="130">
        <f>IFERROR(INDEX('May16'!$G:$G, MATCH(MEM_BF!$K116,'May16'!$A:$A, 0)), 0)</f>
        <v>0</v>
      </c>
      <c r="P116" s="130"/>
      <c r="Q116" s="205">
        <f>IFERROR(INDEX(July15!F:F, MATCH(MEM_BF!$K116, July15!$B:$B, 0)), 0)</f>
        <v>0</v>
      </c>
      <c r="R116" s="130">
        <f>IFERROR(INDEX(July15!G:G, MATCH(MEM_BF!$K116, July15!$B:$B, 0)), 0)</f>
        <v>0</v>
      </c>
      <c r="S116" s="130">
        <f>IFERROR(INDEX('Aug15'!F:F, MATCH(MEM_BF!$K116, 'Aug15'!$A:$A, 0)), 0)</f>
        <v>0</v>
      </c>
      <c r="T116" s="130">
        <f>IFERROR(INDEX('Aug15'!$G:$G, MATCH(MEM_BF!$K116, 'Aug15'!$A:$A, 0)), 0)</f>
        <v>0</v>
      </c>
      <c r="U116" s="130">
        <f>IFERROR(INDEX(Sept15!$F:$F, MATCH(MEM_BF!$K116, Sept15!$A:$A, 0)), 0)</f>
        <v>0</v>
      </c>
      <c r="V116" s="130">
        <f>IFERROR(INDEX(Sept15!$G:$G, MATCH(MEM_BF!$K116, Sept15!$A:$A, 0)), 0)</f>
        <v>0</v>
      </c>
      <c r="W116" s="130">
        <f>IFERROR(INDEX('Oct15'!$F:$F, MATCH(MEM_BF!$K116,'Oct15'!$A:$A, 0)), 0)</f>
        <v>0</v>
      </c>
      <c r="X116" s="130">
        <f>IFERROR(INDEX('Oct15'!$G:$G, MATCH(MEM_BF!$K116, 'Oct15'!$A:$A, 0)), 0)</f>
        <v>0</v>
      </c>
      <c r="Y116" s="130">
        <f>IFERROR(INDEX('Nov15'!$F:$F, MATCH(MEM_BF!$K116,'Nov15'!$A:$A, 0)), 0)</f>
        <v>0</v>
      </c>
      <c r="Z116" s="130">
        <f>IFERROR(INDEX('Nov15'!$G:$G, MATCH(MEM_BF!$K116, 'Nov15'!$A:$A, 0)), 0)</f>
        <v>0</v>
      </c>
      <c r="AA116" s="130">
        <f>IFERROR(INDEX('Dec15'!$F:$F, MATCH(MEM_BF!$K116,'Dec15'!$A:$A, 0)), 0)</f>
        <v>0</v>
      </c>
      <c r="AB116" s="130">
        <f>IFERROR(INDEX('Dec15'!$G:$G, MATCH(MEM_BF!$K116, 'Dec15'!$A:$A, 0)), 0)</f>
        <v>0</v>
      </c>
      <c r="AC116" s="130">
        <f>IFERROR(INDEX('Jan16'!$F:$F, MATCH(MEM_BF!$K116,'Jan16'!$A:$A, 0)), 0)</f>
        <v>240</v>
      </c>
      <c r="AD116" s="130">
        <f>IFERROR(INDEX('Jan16'!$G:$G, MATCH(MEM_BF!$K116, 'Jan16'!$A:$A, 0)), 0)</f>
        <v>0</v>
      </c>
      <c r="AE116" s="130">
        <f>IFERROR(INDEX('Feb16'!$F:$F, MATCH(MEM_BF!$K116,'Feb16'!$A:$A, 0)), 0)</f>
        <v>0</v>
      </c>
      <c r="AF116" s="130">
        <f>IFERROR(INDEX('Feb16'!$G:$G, MATCH(MEM_BF!$K116, 'Feb16'!$A:$A, 0)), 0)</f>
        <v>0</v>
      </c>
      <c r="AG116" s="130">
        <f>IFERROR(INDEX('Mar16'!$G:$G, MATCH(MEM_BF!$K116,'Mar16'!$A:$A, 0)), 0)</f>
        <v>0</v>
      </c>
      <c r="AH116" s="130">
        <f>IFERROR(INDEX('Mar16'!$H:$H, MATCH(MEM_BF!$K116, 'Mar16'!$A:$A, 0)), 0)</f>
        <v>0</v>
      </c>
      <c r="AI116" s="130">
        <f>IFERROR(INDEX('Apr16'!$G:$G, MATCH(MEM_BF!$K116,'Apr16'!$A:$A, 0)), 0)</f>
        <v>0</v>
      </c>
      <c r="AJ116" s="130">
        <f>IFERROR(INDEX('Apr16'!$H:$H, MATCH(MEM_BF!$K116, 'Apr16'!$A:$A, 0)), 0)</f>
        <v>0</v>
      </c>
      <c r="AK116" s="130">
        <f>IFERROR(INDEX('May16'!$G:$G, MATCH(MEM_BF!$K116,'May16'!$A:$A, 0)), 0)</f>
        <v>0</v>
      </c>
      <c r="AL116" s="130"/>
      <c r="AM116" s="130"/>
      <c r="AN116" s="130"/>
      <c r="AO116" s="4">
        <f t="shared" si="91"/>
        <v>240</v>
      </c>
      <c r="AP116" s="138" t="str">
        <f>IFERROR(INDEX(Contacts!$O:$O, MATCH(MEM_BF!$K116, Contacts!$B:$B, 0)), 0)</f>
        <v>dsguna@yahoo.com</v>
      </c>
      <c r="AQ116" s="138" t="str">
        <f>IFERROR(INDEX(Contacts!$L:$L, MATCH(MEM_BF!$K116, Contacts!$B:$B, 0)), 0)</f>
        <v>94572207</v>
      </c>
      <c r="AR116" s="138">
        <f>IFERROR(INDEX(Contacts!$P:$P, MATCH(MEM_BF!$K116, Contacts!$B:$B, 0)), 0)</f>
        <v>0</v>
      </c>
    </row>
    <row r="117" spans="3:46" s="368" customFormat="1" x14ac:dyDescent="0.3">
      <c r="C117" s="388"/>
      <c r="D117" s="388"/>
      <c r="E117" s="370">
        <f t="shared" si="61"/>
        <v>-1</v>
      </c>
      <c r="F117" s="370">
        <f t="shared" si="87"/>
        <v>0</v>
      </c>
      <c r="G117" s="370">
        <f t="shared" si="88"/>
        <v>0</v>
      </c>
      <c r="H117" s="370">
        <f t="shared" si="107"/>
        <v>-1</v>
      </c>
      <c r="I117" s="371">
        <f t="shared" si="65"/>
        <v>0</v>
      </c>
      <c r="J117" s="389" t="s">
        <v>2520</v>
      </c>
      <c r="K117" s="388" t="s">
        <v>2521</v>
      </c>
      <c r="L117" s="373" t="str">
        <f t="shared" si="106"/>
        <v>Please</v>
      </c>
      <c r="M117" s="369" t="str">
        <f t="shared" si="90"/>
        <v>Pay</v>
      </c>
      <c r="N117" s="368" t="str">
        <f>IFERROR(INDEX(Contacts!$O:$O, MATCH(MEM_BF!$K117, Contacts!$B:$B, 0)), 0)</f>
        <v>jayanthi150@yahoo.com</v>
      </c>
      <c r="O117" s="130">
        <f>IFERROR(INDEX('May16'!$G:$G, MATCH(MEM_BF!$K117,'May16'!$A:$A, 0)), 0)</f>
        <v>0</v>
      </c>
      <c r="P117" s="375"/>
      <c r="Q117" s="374">
        <f>IFERROR(INDEX(July15!F:F, MATCH(MEM_BF!$K117, July15!$B:$B, 0)), 0)</f>
        <v>0</v>
      </c>
      <c r="R117" s="375">
        <f>IFERROR(INDEX(July15!G:G, MATCH(MEM_BF!$K117, July15!$B:$B, 0)), 0)</f>
        <v>0</v>
      </c>
      <c r="S117" s="375">
        <f>IFERROR(INDEX('Aug15'!F:F, MATCH(MEM_BF!$K117, 'Aug15'!$A:$A, 0)), 0)</f>
        <v>0</v>
      </c>
      <c r="T117" s="375">
        <f>IFERROR(INDEX('Aug15'!$G:$G, MATCH(MEM_BF!$K117, 'Aug15'!$A:$A, 0)), 0)</f>
        <v>0</v>
      </c>
      <c r="U117" s="375">
        <f>IFERROR(INDEX(Sept15!$F:$F, MATCH(MEM_BF!$K117, Sept15!$A:$A, 0)), 0)</f>
        <v>0</v>
      </c>
      <c r="V117" s="375">
        <f>IFERROR(INDEX(Sept15!$G:$G, MATCH(MEM_BF!$K117, Sept15!$A:$A, 0)), 0)</f>
        <v>0</v>
      </c>
      <c r="W117" s="375">
        <f>IFERROR(INDEX('Oct15'!$F:$F, MATCH(MEM_BF!$K117,'Oct15'!$A:$A, 0)), 0)</f>
        <v>0</v>
      </c>
      <c r="X117" s="375">
        <f>IFERROR(INDEX('Oct15'!$G:$G, MATCH(MEM_BF!$K117, 'Oct15'!$A:$A, 0)), 0)</f>
        <v>0</v>
      </c>
      <c r="Y117" s="375">
        <f>IFERROR(INDEX('Nov15'!$F:$F, MATCH(MEM_BF!$K117,'Nov15'!$A:$A, 0)), 0)</f>
        <v>0</v>
      </c>
      <c r="Z117" s="375">
        <f>IFERROR(INDEX('Nov15'!$G:$G, MATCH(MEM_BF!$K117, 'Nov15'!$A:$A, 0)), 0)</f>
        <v>0</v>
      </c>
      <c r="AA117" s="375">
        <f>IFERROR(INDEX('Dec15'!$F:$F, MATCH(MEM_BF!$K117,'Dec15'!$A:$A, 0)), 0)</f>
        <v>0</v>
      </c>
      <c r="AB117" s="375">
        <f>IFERROR(INDEX('Dec15'!$G:$G, MATCH(MEM_BF!$K117, 'Dec15'!$A:$A, 0)), 0)</f>
        <v>0</v>
      </c>
      <c r="AC117" s="375">
        <f>IFERROR(INDEX('Jan16'!$F:$F, MATCH(MEM_BF!$K117,'Jan16'!$A:$A, 0)), 0)</f>
        <v>0</v>
      </c>
      <c r="AD117" s="375">
        <f>IFERROR(INDEX('Jan16'!$G:$G, MATCH(MEM_BF!$K117, 'Jan16'!$A:$A, 0)), 0)</f>
        <v>0</v>
      </c>
      <c r="AE117" s="375">
        <f>IFERROR(INDEX('Feb16'!$F:$F, MATCH(MEM_BF!$K117,'Feb16'!$A:$A, 0)), 0)</f>
        <v>0</v>
      </c>
      <c r="AF117" s="375">
        <f>IFERROR(INDEX('Feb16'!$G:$G, MATCH(MEM_BF!$K117, 'Feb16'!$A:$A, 0)), 0)</f>
        <v>0</v>
      </c>
      <c r="AG117" s="375">
        <f>IFERROR(INDEX('Mar16'!$G:$G, MATCH(MEM_BF!$K117,'Mar16'!$A:$A, 0)), 0)</f>
        <v>0</v>
      </c>
      <c r="AH117" s="375">
        <f>IFERROR(INDEX('Mar16'!$H:$H, MATCH(MEM_BF!$K117, 'Mar16'!$A:$A, 0)), 0)</f>
        <v>0</v>
      </c>
      <c r="AI117" s="375">
        <f>IFERROR(INDEX('Apr16'!$G:$G, MATCH(MEM_BF!$K117,'Apr16'!$A:$A, 0)), 0)</f>
        <v>0</v>
      </c>
      <c r="AJ117" s="375">
        <f>IFERROR(INDEX('Apr16'!$H:$H, MATCH(MEM_BF!$K117, 'Apr16'!$A:$A, 0)), 0)</f>
        <v>0</v>
      </c>
      <c r="AK117" s="130">
        <f>IFERROR(INDEX('May16'!$G:$G, MATCH(MEM_BF!$K117,'May16'!$A:$A, 0)), 0)</f>
        <v>0</v>
      </c>
      <c r="AL117" s="375"/>
      <c r="AM117" s="375"/>
      <c r="AN117" s="375"/>
      <c r="AO117" s="376">
        <f t="shared" si="91"/>
        <v>0</v>
      </c>
      <c r="AP117" s="368" t="str">
        <f>IFERROR(INDEX(Contacts!$O:$O, MATCH(MEM_BF!$K117, Contacts!$B:$B, 0)), 0)</f>
        <v>jayanthi150@yahoo.com</v>
      </c>
      <c r="AQ117" s="368">
        <f>IFERROR(INDEX(Contacts!$L:$L, MATCH(MEM_BF!$K117, Contacts!$B:$B, 0)), 0)</f>
        <v>62619243</v>
      </c>
      <c r="AR117" s="368">
        <f>IFERROR(INDEX(Contacts!$P:$P, MATCH(MEM_BF!$K117, Contacts!$B:$B, 0)), 0)</f>
        <v>0</v>
      </c>
      <c r="AS117" s="377"/>
    </row>
    <row r="118" spans="3:46" x14ac:dyDescent="0.3">
      <c r="C118" s="155"/>
      <c r="D118" s="155"/>
      <c r="E118" s="194">
        <f t="shared" si="61"/>
        <v>-1</v>
      </c>
      <c r="F118" s="194">
        <f t="shared" si="87"/>
        <v>0</v>
      </c>
      <c r="G118" s="194">
        <f t="shared" si="88"/>
        <v>0</v>
      </c>
      <c r="H118" s="194">
        <f t="shared" si="107"/>
        <v>-1</v>
      </c>
      <c r="I118" s="225">
        <f t="shared" si="65"/>
        <v>0</v>
      </c>
      <c r="J118" s="197" t="s">
        <v>989</v>
      </c>
      <c r="K118" s="155" t="s">
        <v>990</v>
      </c>
      <c r="L118" s="195" t="str">
        <f t="shared" si="106"/>
        <v>Please</v>
      </c>
      <c r="M118" s="155" t="str">
        <f t="shared" si="90"/>
        <v>Pay</v>
      </c>
      <c r="N118" s="138">
        <f>IFERROR(INDEX(Contacts!$O:$O, MATCH(MEM_BF!$K118, Contacts!$B:$B, 0)), 0)</f>
        <v>0</v>
      </c>
      <c r="O118" s="130">
        <f>IFERROR(INDEX('May16'!$G:$G, MATCH(MEM_BF!$K118,'May16'!$A:$A, 0)), 0)</f>
        <v>0</v>
      </c>
      <c r="P118" s="130"/>
      <c r="Q118" s="205">
        <f>IFERROR(INDEX(July15!F:F, MATCH(MEM_BF!$K118, July15!$B:$B, 0)), 0)</f>
        <v>0</v>
      </c>
      <c r="R118" s="130">
        <f>IFERROR(INDEX(July15!G:G, MATCH(MEM_BF!$K118, July15!$B:$B, 0)), 0)</f>
        <v>0</v>
      </c>
      <c r="S118" s="130">
        <f>IFERROR(INDEX('Aug15'!F:F, MATCH(MEM_BF!$K118, 'Aug15'!$A:$A, 0)), 0)</f>
        <v>0</v>
      </c>
      <c r="T118" s="130">
        <f>IFERROR(INDEX('Aug15'!$G:$G, MATCH(MEM_BF!$K118, 'Aug15'!$A:$A, 0)), 0)</f>
        <v>0</v>
      </c>
      <c r="U118" s="130">
        <f>IFERROR(INDEX(Sept15!$F:$F, MATCH(MEM_BF!$K118, Sept15!$A:$A, 0)), 0)</f>
        <v>0</v>
      </c>
      <c r="V118" s="130">
        <f>IFERROR(INDEX(Sept15!$G:$G, MATCH(MEM_BF!$K118, Sept15!$A:$A, 0)), 0)</f>
        <v>0</v>
      </c>
      <c r="W118" s="130">
        <f>IFERROR(INDEX('Oct15'!$F:$F, MATCH(MEM_BF!$K118,'Oct15'!$A:$A, 0)), 0)</f>
        <v>0</v>
      </c>
      <c r="X118" s="130">
        <f>IFERROR(INDEX('Oct15'!$G:$G, MATCH(MEM_BF!$K118, 'Oct15'!$A:$A, 0)), 0)</f>
        <v>0</v>
      </c>
      <c r="Y118" s="130">
        <f>IFERROR(INDEX('Nov15'!$F:$F, MATCH(MEM_BF!$K118,'Nov15'!$A:$A, 0)), 0)</f>
        <v>0</v>
      </c>
      <c r="Z118" s="130">
        <f>IFERROR(INDEX('Nov15'!$G:$G, MATCH(MEM_BF!$K118, 'Nov15'!$A:$A, 0)), 0)</f>
        <v>0</v>
      </c>
      <c r="AA118" s="130">
        <f>IFERROR(INDEX('Dec15'!$F:$F, MATCH(MEM_BF!$K118,'Dec15'!$A:$A, 0)), 0)</f>
        <v>0</v>
      </c>
      <c r="AB118" s="130">
        <f>IFERROR(INDEX('Dec15'!$G:$G, MATCH(MEM_BF!$K118, 'Dec15'!$A:$A, 0)), 0)</f>
        <v>0</v>
      </c>
      <c r="AC118" s="130">
        <f>IFERROR(INDEX('Jan16'!$F:$F, MATCH(MEM_BF!$K118,'Jan16'!$A:$A, 0)), 0)</f>
        <v>0</v>
      </c>
      <c r="AD118" s="130">
        <f>IFERROR(INDEX('Jan16'!$G:$G, MATCH(MEM_BF!$K118, 'Jan16'!$A:$A, 0)), 0)</f>
        <v>0</v>
      </c>
      <c r="AE118" s="130">
        <f>IFERROR(INDEX('Feb16'!$F:$F, MATCH(MEM_BF!$K118,'Feb16'!$A:$A, 0)), 0)</f>
        <v>0</v>
      </c>
      <c r="AF118" s="130">
        <f>IFERROR(INDEX('Feb16'!$G:$G, MATCH(MEM_BF!$K118, 'Feb16'!$A:$A, 0)), 0)</f>
        <v>0</v>
      </c>
      <c r="AG118" s="130">
        <f>IFERROR(INDEX('Mar16'!$G:$G, MATCH(MEM_BF!$K118,'Mar16'!$A:$A, 0)), 0)</f>
        <v>0</v>
      </c>
      <c r="AH118" s="130">
        <f>IFERROR(INDEX('Mar16'!$H:$H, MATCH(MEM_BF!$K118, 'Mar16'!$A:$A, 0)), 0)</f>
        <v>0</v>
      </c>
      <c r="AI118" s="130">
        <f>IFERROR(INDEX('Apr16'!$G:$G, MATCH(MEM_BF!$K118,'Apr16'!$A:$A, 0)), 0)</f>
        <v>0</v>
      </c>
      <c r="AJ118" s="130">
        <f>IFERROR(INDEX('Apr16'!$H:$H, MATCH(MEM_BF!$K118, 'Apr16'!$A:$A, 0)), 0)</f>
        <v>0</v>
      </c>
      <c r="AK118" s="130">
        <f>IFERROR(INDEX('May16'!$G:$G, MATCH(MEM_BF!$K118,'May16'!$A:$A, 0)), 0)</f>
        <v>0</v>
      </c>
      <c r="AL118" s="130"/>
      <c r="AM118" s="130"/>
      <c r="AN118" s="130"/>
      <c r="AO118" s="4">
        <f t="shared" si="91"/>
        <v>0</v>
      </c>
      <c r="AP118" s="138">
        <f>IFERROR(INDEX(Contacts!$O:$O, MATCH(MEM_BF!$K118, Contacts!$B:$B, 0)), 0)</f>
        <v>0</v>
      </c>
      <c r="AQ118" s="138">
        <f>IFERROR(INDEX(Contacts!$L:$L, MATCH(MEM_BF!$K118, Contacts!$B:$B, 0)), 0)</f>
        <v>0</v>
      </c>
      <c r="AR118" s="138">
        <f>IFERROR(INDEX(Contacts!$P:$P, MATCH(MEM_BF!$K118, Contacts!$B:$B, 0)), 0)</f>
        <v>0</v>
      </c>
    </row>
    <row r="119" spans="3:46" x14ac:dyDescent="0.3">
      <c r="C119" s="155">
        <v>15</v>
      </c>
      <c r="D119" s="155">
        <v>10</v>
      </c>
      <c r="E119" s="194">
        <f t="shared" si="61"/>
        <v>15</v>
      </c>
      <c r="F119" s="194">
        <f t="shared" si="87"/>
        <v>1</v>
      </c>
      <c r="G119" s="194">
        <f t="shared" si="88"/>
        <v>16</v>
      </c>
      <c r="H119" s="194">
        <f t="shared" si="107"/>
        <v>3</v>
      </c>
      <c r="I119" s="225">
        <f t="shared" si="65"/>
        <v>6</v>
      </c>
      <c r="J119" s="197" t="s">
        <v>991</v>
      </c>
      <c r="K119" s="155" t="s">
        <v>992</v>
      </c>
      <c r="L119" s="195">
        <f t="shared" si="106"/>
        <v>2016</v>
      </c>
      <c r="M119" s="155" t="str">
        <f t="shared" si="90"/>
        <v>Apr</v>
      </c>
      <c r="N119" s="138">
        <f>IFERROR(INDEX(Contacts!$O:$O, MATCH(MEM_BF!$K119, Contacts!$B:$B, 0)), 0)</f>
        <v>0</v>
      </c>
      <c r="O119" s="130">
        <f>IFERROR(INDEX('May16'!$G:$G, MATCH(MEM_BF!$K119,'May16'!$A:$A, 0)), 0)</f>
        <v>0</v>
      </c>
      <c r="P119" s="130"/>
      <c r="Q119" s="205">
        <f>IFERROR(INDEX(July15!F:F, MATCH(MEM_BF!$K119, July15!$B:$B, 0)), 0)</f>
        <v>0</v>
      </c>
      <c r="R119" s="130">
        <f>IFERROR(INDEX(July15!G:G, MATCH(MEM_BF!$K119, July15!$B:$B, 0)), 0)</f>
        <v>0</v>
      </c>
      <c r="S119" s="130">
        <f>IFERROR(INDEX('Aug15'!F:F, MATCH(MEM_BF!$K119, 'Aug15'!$A:$A, 0)), 0)</f>
        <v>0</v>
      </c>
      <c r="T119" s="130">
        <f>IFERROR(INDEX('Aug15'!$G:$G, MATCH(MEM_BF!$K119, 'Aug15'!$A:$A, 0)), 0)</f>
        <v>0</v>
      </c>
      <c r="U119" s="130">
        <f>IFERROR(INDEX(Sept15!$F:$F, MATCH(MEM_BF!$K119, Sept15!$A:$A, 0)), 0)</f>
        <v>0</v>
      </c>
      <c r="V119" s="130">
        <f>IFERROR(INDEX(Sept15!$G:$G, MATCH(MEM_BF!$K119, Sept15!$A:$A, 0)), 0)</f>
        <v>0</v>
      </c>
      <c r="W119" s="130">
        <f>IFERROR(INDEX('Oct15'!$F:$F, MATCH(MEM_BF!$K119,'Oct15'!$A:$A, 0)), 0)</f>
        <v>0</v>
      </c>
      <c r="X119" s="130">
        <f>IFERROR(INDEX('Oct15'!$G:$G, MATCH(MEM_BF!$K119, 'Oct15'!$A:$A, 0)), 0)</f>
        <v>0</v>
      </c>
      <c r="Y119" s="130">
        <f>IFERROR(INDEX('Nov15'!$F:$F, MATCH(MEM_BF!$K119,'Nov15'!$A:$A, 0)), 0)</f>
        <v>120</v>
      </c>
      <c r="Z119" s="130">
        <f>IFERROR(INDEX('Nov15'!$G:$G, MATCH(MEM_BF!$K119, 'Nov15'!$A:$A, 0)), 0)</f>
        <v>0</v>
      </c>
      <c r="AA119" s="130">
        <f>IFERROR(INDEX('Dec15'!$F:$F, MATCH(MEM_BF!$K119,'Dec15'!$A:$A, 0)), 0)</f>
        <v>0</v>
      </c>
      <c r="AB119" s="130">
        <f>IFERROR(INDEX('Dec15'!$G:$G, MATCH(MEM_BF!$K119, 'Dec15'!$A:$A, 0)), 0)</f>
        <v>0</v>
      </c>
      <c r="AC119" s="130">
        <f>IFERROR(INDEX('Jan16'!$F:$F, MATCH(MEM_BF!$K119,'Jan16'!$A:$A, 0)), 0)</f>
        <v>0</v>
      </c>
      <c r="AD119" s="130">
        <f>IFERROR(INDEX('Jan16'!$G:$G, MATCH(MEM_BF!$K119, 'Jan16'!$A:$A, 0)), 0)</f>
        <v>0</v>
      </c>
      <c r="AE119" s="130">
        <f>IFERROR(INDEX('Feb16'!$F:$F, MATCH(MEM_BF!$K119,'Feb16'!$A:$A, 0)), 0)</f>
        <v>0</v>
      </c>
      <c r="AF119" s="130">
        <f>IFERROR(INDEX('Feb16'!$G:$G, MATCH(MEM_BF!$K119, 'Feb16'!$A:$A, 0)), 0)</f>
        <v>0</v>
      </c>
      <c r="AG119" s="130">
        <f>IFERROR(INDEX('Mar16'!$G:$G, MATCH(MEM_BF!$K119,'Mar16'!$A:$A, 0)), 0)</f>
        <v>0</v>
      </c>
      <c r="AH119" s="130">
        <f>IFERROR(INDEX('Mar16'!$H:$H, MATCH(MEM_BF!$K119, 'Mar16'!$A:$A, 0)), 0)</f>
        <v>0</v>
      </c>
      <c r="AI119" s="130">
        <f>IFERROR(INDEX('Apr16'!$G:$G, MATCH(MEM_BF!$K119,'Apr16'!$A:$A, 0)), 0)</f>
        <v>0</v>
      </c>
      <c r="AJ119" s="130">
        <f>IFERROR(INDEX('Apr16'!$H:$H, MATCH(MEM_BF!$K119, 'Apr16'!$A:$A, 0)), 0)</f>
        <v>0</v>
      </c>
      <c r="AK119" s="130">
        <f>IFERROR(INDEX('May16'!$G:$G, MATCH(MEM_BF!$K119,'May16'!$A:$A, 0)), 0)</f>
        <v>0</v>
      </c>
      <c r="AL119" s="130"/>
      <c r="AM119" s="130"/>
      <c r="AN119" s="130"/>
      <c r="AO119" s="4">
        <f t="shared" si="91"/>
        <v>120</v>
      </c>
      <c r="AP119" s="138">
        <f>IFERROR(INDEX(Contacts!$O:$O, MATCH(MEM_BF!$K119, Contacts!$B:$B, 0)), 0)</f>
        <v>0</v>
      </c>
      <c r="AQ119" s="138">
        <f>IFERROR(INDEX(Contacts!$L:$L, MATCH(MEM_BF!$K119, Contacts!$B:$B, 0)), 0)</f>
        <v>0</v>
      </c>
      <c r="AR119" s="138">
        <f>IFERROR(INDEX(Contacts!$P:$P, MATCH(MEM_BF!$K119, Contacts!$B:$B, 0)), 0)</f>
        <v>0</v>
      </c>
    </row>
    <row r="120" spans="3:46" x14ac:dyDescent="0.3">
      <c r="C120" s="155"/>
      <c r="D120" s="155"/>
      <c r="E120" s="194">
        <f t="shared" si="61"/>
        <v>-1</v>
      </c>
      <c r="F120" s="194">
        <f t="shared" si="87"/>
        <v>0</v>
      </c>
      <c r="G120" s="194">
        <f t="shared" si="88"/>
        <v>0</v>
      </c>
      <c r="H120" s="194">
        <f t="shared" si="107"/>
        <v>-1</v>
      </c>
      <c r="I120" s="225">
        <f t="shared" si="65"/>
        <v>0</v>
      </c>
      <c r="J120" s="197" t="s">
        <v>998</v>
      </c>
      <c r="K120" s="155" t="s">
        <v>999</v>
      </c>
      <c r="L120" s="195" t="str">
        <f t="shared" si="106"/>
        <v>Please</v>
      </c>
      <c r="M120" s="155" t="str">
        <f t="shared" si="90"/>
        <v>Pay</v>
      </c>
      <c r="N120" s="138">
        <f>IFERROR(INDEX(Contacts!$O:$O, MATCH(MEM_BF!$K120, Contacts!$B:$B, 0)), 0)</f>
        <v>0</v>
      </c>
      <c r="O120" s="130">
        <f>IFERROR(INDEX('May16'!$G:$G, MATCH(MEM_BF!$K120,'May16'!$A:$A, 0)), 0)</f>
        <v>0</v>
      </c>
      <c r="P120" s="130"/>
      <c r="Q120" s="205">
        <f>IFERROR(INDEX(July15!F:F, MATCH(MEM_BF!$K120, July15!$B:$B, 0)), 0)</f>
        <v>0</v>
      </c>
      <c r="R120" s="130">
        <f>IFERROR(INDEX(July15!G:G, MATCH(MEM_BF!$K120, July15!$B:$B, 0)), 0)</f>
        <v>0</v>
      </c>
      <c r="S120" s="130">
        <f>IFERROR(INDEX('Aug15'!F:F, MATCH(MEM_BF!$K120, 'Aug15'!$A:$A, 0)), 0)</f>
        <v>0</v>
      </c>
      <c r="T120" s="130">
        <f>IFERROR(INDEX('Aug15'!$G:$G, MATCH(MEM_BF!$K120, 'Aug15'!$A:$A, 0)), 0)</f>
        <v>0</v>
      </c>
      <c r="U120" s="130">
        <f>IFERROR(INDEX(Sept15!$F:$F, MATCH(MEM_BF!$K120, Sept15!$A:$A, 0)), 0)</f>
        <v>0</v>
      </c>
      <c r="V120" s="130">
        <f>IFERROR(INDEX(Sept15!$G:$G, MATCH(MEM_BF!$K120, Sept15!$A:$A, 0)), 0)</f>
        <v>0</v>
      </c>
      <c r="W120" s="130">
        <f>IFERROR(INDEX('Oct15'!$F:$F, MATCH(MEM_BF!$K120,'Oct15'!$A:$A, 0)), 0)</f>
        <v>0</v>
      </c>
      <c r="X120" s="130">
        <f>IFERROR(INDEX('Oct15'!$G:$G, MATCH(MEM_BF!$K120, 'Oct15'!$A:$A, 0)), 0)</f>
        <v>0</v>
      </c>
      <c r="Y120" s="130">
        <f>IFERROR(INDEX('Nov15'!$F:$F, MATCH(MEM_BF!$K120,'Nov15'!$A:$A, 0)), 0)</f>
        <v>0</v>
      </c>
      <c r="Z120" s="130">
        <f>IFERROR(INDEX('Nov15'!$G:$G, MATCH(MEM_BF!$K120, 'Nov15'!$A:$A, 0)), 0)</f>
        <v>0</v>
      </c>
      <c r="AA120" s="130">
        <f>IFERROR(INDEX('Dec15'!$F:$F, MATCH(MEM_BF!$K120,'Dec15'!$A:$A, 0)), 0)</f>
        <v>0</v>
      </c>
      <c r="AB120" s="130">
        <f>IFERROR(INDEX('Dec15'!$G:$G, MATCH(MEM_BF!$K120, 'Dec15'!$A:$A, 0)), 0)</f>
        <v>0</v>
      </c>
      <c r="AC120" s="130">
        <f>IFERROR(INDEX('Jan16'!$F:$F, MATCH(MEM_BF!$K120,'Jan16'!$A:$A, 0)), 0)</f>
        <v>0</v>
      </c>
      <c r="AD120" s="130">
        <f>IFERROR(INDEX('Jan16'!$G:$G, MATCH(MEM_BF!$K120, 'Jan16'!$A:$A, 0)), 0)</f>
        <v>0</v>
      </c>
      <c r="AE120" s="130">
        <f>IFERROR(INDEX('Feb16'!$F:$F, MATCH(MEM_BF!$K120,'Feb16'!$A:$A, 0)), 0)</f>
        <v>0</v>
      </c>
      <c r="AF120" s="130">
        <f>IFERROR(INDEX('Feb16'!$G:$G, MATCH(MEM_BF!$K120, 'Feb16'!$A:$A, 0)), 0)</f>
        <v>0</v>
      </c>
      <c r="AG120" s="130">
        <f>IFERROR(INDEX('Mar16'!$G:$G, MATCH(MEM_BF!$K120,'Mar16'!$A:$A, 0)), 0)</f>
        <v>0</v>
      </c>
      <c r="AH120" s="130">
        <f>IFERROR(INDEX('Mar16'!$H:$H, MATCH(MEM_BF!$K120, 'Mar16'!$A:$A, 0)), 0)</f>
        <v>0</v>
      </c>
      <c r="AI120" s="130">
        <f>IFERROR(INDEX('Apr16'!$G:$G, MATCH(MEM_BF!$K120,'Apr16'!$A:$A, 0)), 0)</f>
        <v>0</v>
      </c>
      <c r="AJ120" s="130">
        <f>IFERROR(INDEX('Apr16'!$H:$H, MATCH(MEM_BF!$K120, 'Apr16'!$A:$A, 0)), 0)</f>
        <v>0</v>
      </c>
      <c r="AK120" s="130">
        <f>IFERROR(INDEX('May16'!$G:$G, MATCH(MEM_BF!$K120,'May16'!$A:$A, 0)), 0)</f>
        <v>0</v>
      </c>
      <c r="AL120" s="130"/>
      <c r="AM120" s="130"/>
      <c r="AN120" s="130"/>
      <c r="AO120" s="4">
        <f t="shared" si="91"/>
        <v>0</v>
      </c>
      <c r="AP120" s="138">
        <f>IFERROR(INDEX(Contacts!$O:$O, MATCH(MEM_BF!$K120, Contacts!$B:$B, 0)), 0)</f>
        <v>0</v>
      </c>
      <c r="AQ120" s="138">
        <f>IFERROR(INDEX(Contacts!$L:$L, MATCH(MEM_BF!$K120, Contacts!$B:$B, 0)), 0)</f>
        <v>0</v>
      </c>
      <c r="AR120" s="138">
        <f>IFERROR(INDEX(Contacts!$P:$P, MATCH(MEM_BF!$K120, Contacts!$B:$B, 0)), 0)</f>
        <v>0</v>
      </c>
    </row>
    <row r="121" spans="3:46" x14ac:dyDescent="0.3">
      <c r="C121" s="155">
        <v>15</v>
      </c>
      <c r="D121" s="155">
        <v>8</v>
      </c>
      <c r="E121" s="194">
        <f t="shared" si="61"/>
        <v>18</v>
      </c>
      <c r="F121" s="194">
        <f t="shared" si="87"/>
        <v>1</v>
      </c>
      <c r="G121" s="194">
        <f t="shared" si="88"/>
        <v>16</v>
      </c>
      <c r="H121" s="194">
        <f t="shared" si="107"/>
        <v>6</v>
      </c>
      <c r="I121" s="225">
        <f t="shared" si="65"/>
        <v>11</v>
      </c>
      <c r="J121" s="197" t="s">
        <v>1002</v>
      </c>
      <c r="K121" s="155" t="s">
        <v>51</v>
      </c>
      <c r="L121" s="195">
        <f t="shared" si="106"/>
        <v>2016</v>
      </c>
      <c r="M121" s="155" t="str">
        <f t="shared" si="90"/>
        <v>Jul</v>
      </c>
      <c r="N121" s="138" t="str">
        <f>IFERROR(INDEX(Contacts!$O:$O, MATCH(MEM_BF!$K121, Contacts!$B:$B, 0)), 0)</f>
        <v>piyumalg.au@gmail.com</v>
      </c>
      <c r="O121" s="130">
        <f>IFERROR(INDEX('May16'!$G:$G, MATCH(MEM_BF!$K121,'May16'!$A:$A, 0)), 0)</f>
        <v>20</v>
      </c>
      <c r="P121" s="130"/>
      <c r="Q121" s="205">
        <f>IFERROR(INDEX(July15!F:F, MATCH(MEM_BF!$K121, July15!$B:$B, 0)), 0)</f>
        <v>20</v>
      </c>
      <c r="R121" s="130">
        <f>IFERROR(INDEX(July15!G:G, MATCH(MEM_BF!$K121, July15!$B:$B, 0)), 0)</f>
        <v>0</v>
      </c>
      <c r="S121" s="130">
        <f>IFERROR(INDEX('Aug15'!F:F, MATCH(MEM_BF!$K121, 'Aug15'!$A:$A, 0)), 0)</f>
        <v>20</v>
      </c>
      <c r="T121" s="130">
        <f>IFERROR(INDEX('Aug15'!$G:$G, MATCH(MEM_BF!$K121, 'Aug15'!$A:$A, 0)), 0)</f>
        <v>0</v>
      </c>
      <c r="U121" s="130">
        <f>IFERROR(INDEX(Sept15!$F:$F, MATCH(MEM_BF!$K121, Sept15!$A:$A, 0)), 0)</f>
        <v>20</v>
      </c>
      <c r="V121" s="130">
        <f>IFERROR(INDEX(Sept15!$G:$G, MATCH(MEM_BF!$K121, Sept15!$A:$A, 0)), 0)</f>
        <v>0</v>
      </c>
      <c r="W121" s="130">
        <f>IFERROR(INDEX('Oct15'!$F:$F, MATCH(MEM_BF!$K121,'Oct15'!$A:$A, 0)), 0)</f>
        <v>20</v>
      </c>
      <c r="X121" s="130">
        <f>IFERROR(INDEX('Oct15'!$G:$G, MATCH(MEM_BF!$K121, 'Oct15'!$A:$A, 0)), 0)</f>
        <v>0</v>
      </c>
      <c r="Y121" s="130">
        <f>IFERROR(INDEX('Nov15'!$F:$F, MATCH(MEM_BF!$K121,'Nov15'!$A:$A, 0)), 0)</f>
        <v>20</v>
      </c>
      <c r="Z121" s="130">
        <f>IFERROR(INDEX('Nov15'!$G:$G, MATCH(MEM_BF!$K121, 'Nov15'!$A:$A, 0)), 0)</f>
        <v>0</v>
      </c>
      <c r="AA121" s="130">
        <f>IFERROR(INDEX('Dec15'!$F:$F, MATCH(MEM_BF!$K121,'Dec15'!$A:$A, 0)), 0)</f>
        <v>20</v>
      </c>
      <c r="AB121" s="130">
        <f>IFERROR(INDEX('Dec15'!$G:$G, MATCH(MEM_BF!$K121, 'Dec15'!$A:$A, 0)), 0)</f>
        <v>0</v>
      </c>
      <c r="AC121" s="130">
        <f>IFERROR(INDEX('Jan16'!$F:$F, MATCH(MEM_BF!$K121,'Jan16'!$A:$A, 0)), 0)</f>
        <v>20</v>
      </c>
      <c r="AD121" s="130">
        <f>IFERROR(INDEX('Jan16'!$G:$G, MATCH(MEM_BF!$K121, 'Jan16'!$A:$A, 0)), 0)</f>
        <v>0</v>
      </c>
      <c r="AE121" s="130">
        <f>IFERROR(INDEX('Feb16'!$F:$F, MATCH(MEM_BF!$K121,'Feb16'!$A:$A, 0)), 0)</f>
        <v>20</v>
      </c>
      <c r="AF121" s="130">
        <f>IFERROR(INDEX('Feb16'!$G:$G, MATCH(MEM_BF!$K121, 'Feb16'!$A:$A, 0)), 0)</f>
        <v>0</v>
      </c>
      <c r="AG121" s="130">
        <f>IFERROR(INDEX('Mar16'!$G:$G, MATCH(MEM_BF!$K121,'Mar16'!$A:$A, 0)), 0)</f>
        <v>20</v>
      </c>
      <c r="AH121" s="130">
        <f>IFERROR(INDEX('Mar16'!$H:$H, MATCH(MEM_BF!$K121, 'Mar16'!$A:$A, 0)), 0)</f>
        <v>0</v>
      </c>
      <c r="AI121" s="130">
        <f>IFERROR(INDEX('Apr16'!$G:$G, MATCH(MEM_BF!$K121,'Apr16'!$A:$A, 0)), 0)</f>
        <v>20</v>
      </c>
      <c r="AJ121" s="130">
        <f>IFERROR(INDEX('Apr16'!$H:$H, MATCH(MEM_BF!$K121, 'Apr16'!$A:$A, 0)), 0)</f>
        <v>0</v>
      </c>
      <c r="AK121" s="130">
        <f>IFERROR(INDEX('May16'!$G:$G, MATCH(MEM_BF!$K121,'May16'!$A:$A, 0)), 0)</f>
        <v>20</v>
      </c>
      <c r="AL121" s="130"/>
      <c r="AM121" s="130"/>
      <c r="AN121" s="130"/>
      <c r="AO121" s="4">
        <f t="shared" si="91"/>
        <v>220</v>
      </c>
      <c r="AP121" s="138" t="str">
        <f>IFERROR(INDEX(Contacts!$O:$O, MATCH(MEM_BF!$K121, Contacts!$B:$B, 0)), 0)</f>
        <v>piyumalg.au@gmail.com</v>
      </c>
      <c r="AQ121" s="138" t="str">
        <f>IFERROR(INDEX(Contacts!$L:$L, MATCH(MEM_BF!$K121, Contacts!$B:$B, 0)), 0)</f>
        <v>0424605042</v>
      </c>
      <c r="AR121" s="138">
        <f>IFERROR(INDEX(Contacts!$P:$P, MATCH(MEM_BF!$K121, Contacts!$B:$B, 0)), 0)</f>
        <v>0</v>
      </c>
    </row>
    <row r="122" spans="3:46" x14ac:dyDescent="0.3">
      <c r="C122" s="155">
        <v>16</v>
      </c>
      <c r="D122" s="155">
        <v>2</v>
      </c>
      <c r="E122" s="194">
        <f t="shared" si="61"/>
        <v>13</v>
      </c>
      <c r="F122" s="194">
        <f t="shared" si="87"/>
        <v>1</v>
      </c>
      <c r="G122" s="194">
        <f t="shared" si="88"/>
        <v>17</v>
      </c>
      <c r="H122" s="194">
        <f t="shared" si="107"/>
        <v>1</v>
      </c>
      <c r="I122" s="225">
        <f t="shared" si="65"/>
        <v>12</v>
      </c>
      <c r="J122" s="197" t="s">
        <v>1019</v>
      </c>
      <c r="K122" s="155" t="s">
        <v>1020</v>
      </c>
      <c r="L122" s="195">
        <f t="shared" si="106"/>
        <v>2017</v>
      </c>
      <c r="M122" s="155" t="str">
        <f t="shared" si="90"/>
        <v>Feb</v>
      </c>
      <c r="N122" s="138" t="str">
        <f>IFERROR(INDEX(Contacts!$O:$O, MATCH(MEM_BF!$K122, Contacts!$B:$B, 0)), 0)</f>
        <v>ugovinnage@yahoo.com.au</v>
      </c>
      <c r="O122" s="130">
        <f>IFERROR(INDEX('May16'!$G:$G, MATCH(MEM_BF!$K122,'May16'!$A:$A, 0)), 0)</f>
        <v>0</v>
      </c>
      <c r="P122" s="130"/>
      <c r="Q122" s="205">
        <f>IFERROR(INDEX(July15!F:F, MATCH(MEM_BF!$K122, July15!$B:$B, 0)), 0)</f>
        <v>0</v>
      </c>
      <c r="R122" s="130">
        <f>IFERROR(INDEX(July15!G:G, MATCH(MEM_BF!$K122, July15!$B:$B, 0)), 0)</f>
        <v>0</v>
      </c>
      <c r="S122" s="130">
        <f>IFERROR(INDEX('Aug15'!F:F, MATCH(MEM_BF!$K122, 'Aug15'!$A:$A, 0)), 0)</f>
        <v>0</v>
      </c>
      <c r="T122" s="130">
        <f>IFERROR(INDEX('Aug15'!$G:$G, MATCH(MEM_BF!$K122, 'Aug15'!$A:$A, 0)), 0)</f>
        <v>0</v>
      </c>
      <c r="U122" s="130">
        <f>IFERROR(INDEX(Sept15!$F:$F, MATCH(MEM_BF!$K122, Sept15!$A:$A, 0)), 0)</f>
        <v>0</v>
      </c>
      <c r="V122" s="130">
        <f>IFERROR(INDEX(Sept15!$G:$G, MATCH(MEM_BF!$K122, Sept15!$A:$A, 0)), 0)</f>
        <v>0</v>
      </c>
      <c r="W122" s="130">
        <f>IFERROR(INDEX('Oct15'!$F:$F, MATCH(MEM_BF!$K122,'Oct15'!$A:$A, 0)), 0)</f>
        <v>0</v>
      </c>
      <c r="X122" s="130">
        <f>IFERROR(INDEX('Oct15'!$G:$G, MATCH(MEM_BF!$K122, 'Oct15'!$A:$A, 0)), 0)</f>
        <v>0</v>
      </c>
      <c r="Y122" s="130">
        <f>IFERROR(INDEX('Nov15'!$F:$F, MATCH(MEM_BF!$K122,'Nov15'!$A:$A, 0)), 0)</f>
        <v>0</v>
      </c>
      <c r="Z122" s="130">
        <f>IFERROR(INDEX('Nov15'!$G:$G, MATCH(MEM_BF!$K122, 'Nov15'!$A:$A, 0)), 0)</f>
        <v>0</v>
      </c>
      <c r="AA122" s="130">
        <f>IFERROR(INDEX('Dec15'!$F:$F, MATCH(MEM_BF!$K122,'Dec15'!$A:$A, 0)), 0)</f>
        <v>0</v>
      </c>
      <c r="AB122" s="130">
        <f>IFERROR(INDEX('Dec15'!$G:$G, MATCH(MEM_BF!$K122, 'Dec15'!$A:$A, 0)), 0)</f>
        <v>0</v>
      </c>
      <c r="AC122" s="130">
        <f>IFERROR(INDEX('Jan16'!$F:$F, MATCH(MEM_BF!$K122,'Jan16'!$A:$A, 0)), 0)</f>
        <v>0</v>
      </c>
      <c r="AD122" s="130">
        <f>IFERROR(INDEX('Jan16'!$G:$G, MATCH(MEM_BF!$K122, 'Jan16'!$A:$A, 0)), 0)</f>
        <v>400</v>
      </c>
      <c r="AE122" s="130">
        <f>IFERROR(INDEX('Feb16'!$F:$F, MATCH(MEM_BF!$K122,'Feb16'!$A:$A, 0)), 0)</f>
        <v>0</v>
      </c>
      <c r="AF122" s="130">
        <f>IFERROR(INDEX('Feb16'!$G:$G, MATCH(MEM_BF!$K122, 'Feb16'!$A:$A, 0)), 0)</f>
        <v>0</v>
      </c>
      <c r="AG122" s="380">
        <v>240</v>
      </c>
      <c r="AH122" s="130">
        <f>IFERROR(INDEX('Mar16'!$H:$H, MATCH(MEM_BF!$K122, 'Mar16'!$A:$A, 0)), 0)</f>
        <v>400</v>
      </c>
      <c r="AI122" s="130">
        <f>IFERROR(INDEX('Apr16'!$G:$G, MATCH(MEM_BF!$K122,'Apr16'!$A:$A, 0)), 0)</f>
        <v>0</v>
      </c>
      <c r="AJ122" s="130">
        <f>IFERROR(INDEX('Apr16'!$H:$H, MATCH(MEM_BF!$K122, 'Apr16'!$A:$A, 0)), 0)</f>
        <v>0</v>
      </c>
      <c r="AK122" s="130">
        <f>IFERROR(INDEX('May16'!$G:$G, MATCH(MEM_BF!$K122,'May16'!$A:$A, 0)), 0)</f>
        <v>0</v>
      </c>
      <c r="AL122" s="130"/>
      <c r="AM122" s="130"/>
      <c r="AN122" s="130"/>
      <c r="AO122" s="4">
        <f t="shared" si="91"/>
        <v>240</v>
      </c>
      <c r="AP122" s="138" t="str">
        <f>IFERROR(INDEX(Contacts!$O:$O, MATCH(MEM_BF!$K122, Contacts!$B:$B, 0)), 0)</f>
        <v>ugovinnage@yahoo.com.au</v>
      </c>
      <c r="AQ122" s="138">
        <f>IFERROR(INDEX(Contacts!$L:$L, MATCH(MEM_BF!$K122, Contacts!$B:$B, 0)), 0)</f>
        <v>0</v>
      </c>
      <c r="AR122" s="138">
        <f>IFERROR(INDEX(Contacts!$P:$P, MATCH(MEM_BF!$K122, Contacts!$B:$B, 0)), 0)</f>
        <v>0</v>
      </c>
    </row>
    <row r="123" spans="3:46" x14ac:dyDescent="0.3">
      <c r="C123" s="155"/>
      <c r="D123" s="155"/>
      <c r="E123" s="194">
        <f t="shared" si="61"/>
        <v>-1</v>
      </c>
      <c r="F123" s="194">
        <f t="shared" si="87"/>
        <v>0</v>
      </c>
      <c r="G123" s="194">
        <f t="shared" si="88"/>
        <v>0</v>
      </c>
      <c r="H123" s="194">
        <f t="shared" si="107"/>
        <v>-1</v>
      </c>
      <c r="I123" s="225">
        <f t="shared" si="65"/>
        <v>0</v>
      </c>
      <c r="J123" s="197" t="s">
        <v>1024</v>
      </c>
      <c r="K123" s="155" t="s">
        <v>1025</v>
      </c>
      <c r="L123" s="195" t="str">
        <f t="shared" si="106"/>
        <v>Please</v>
      </c>
      <c r="M123" s="155" t="str">
        <f t="shared" si="90"/>
        <v>Pay</v>
      </c>
      <c r="N123" s="138" t="str">
        <f>IFERROR(INDEX(Contacts!$O:$O, MATCH(MEM_BF!$K123, Contacts!$B:$B, 0)), 0)</f>
        <v>anumiulakshi@yahoo.com</v>
      </c>
      <c r="O123" s="130">
        <f>IFERROR(INDEX('May16'!$G:$G, MATCH(MEM_BF!$K123,'May16'!$A:$A, 0)), 0)</f>
        <v>0</v>
      </c>
      <c r="P123" s="130"/>
      <c r="Q123" s="205">
        <f>IFERROR(INDEX(July15!F:F, MATCH(MEM_BF!$K123, July15!$B:$B, 0)), 0)</f>
        <v>0</v>
      </c>
      <c r="R123" s="130">
        <f>IFERROR(INDEX(July15!G:G, MATCH(MEM_BF!$K123, July15!$B:$B, 0)), 0)</f>
        <v>0</v>
      </c>
      <c r="S123" s="130">
        <f>IFERROR(INDEX('Aug15'!F:F, MATCH(MEM_BF!$K123, 'Aug15'!$A:$A, 0)), 0)</f>
        <v>0</v>
      </c>
      <c r="T123" s="130">
        <f>IFERROR(INDEX('Aug15'!$G:$G, MATCH(MEM_BF!$K123, 'Aug15'!$A:$A, 0)), 0)</f>
        <v>0</v>
      </c>
      <c r="U123" s="130">
        <f>IFERROR(INDEX(Sept15!$F:$F, MATCH(MEM_BF!$K123, Sept15!$A:$A, 0)), 0)</f>
        <v>0</v>
      </c>
      <c r="V123" s="130">
        <f>IFERROR(INDEX(Sept15!$G:$G, MATCH(MEM_BF!$K123, Sept15!$A:$A, 0)), 0)</f>
        <v>0</v>
      </c>
      <c r="W123" s="130">
        <f>IFERROR(INDEX('Oct15'!$F:$F, MATCH(MEM_BF!$K123,'Oct15'!$A:$A, 0)), 0)</f>
        <v>0</v>
      </c>
      <c r="X123" s="130">
        <f>IFERROR(INDEX('Oct15'!$G:$G, MATCH(MEM_BF!$K123, 'Oct15'!$A:$A, 0)), 0)</f>
        <v>0</v>
      </c>
      <c r="Y123" s="130">
        <f>IFERROR(INDEX('Nov15'!$F:$F, MATCH(MEM_BF!$K123,'Nov15'!$A:$A, 0)), 0)</f>
        <v>0</v>
      </c>
      <c r="Z123" s="130">
        <f>IFERROR(INDEX('Nov15'!$G:$G, MATCH(MEM_BF!$K123, 'Nov15'!$A:$A, 0)), 0)</f>
        <v>0</v>
      </c>
      <c r="AA123" s="130">
        <f>IFERROR(INDEX('Dec15'!$F:$F, MATCH(MEM_BF!$K123,'Dec15'!$A:$A, 0)), 0)</f>
        <v>0</v>
      </c>
      <c r="AB123" s="130">
        <f>IFERROR(INDEX('Dec15'!$G:$G, MATCH(MEM_BF!$K123, 'Dec15'!$A:$A, 0)), 0)</f>
        <v>0</v>
      </c>
      <c r="AC123" s="130">
        <f>IFERROR(INDEX('Jan16'!$F:$F, MATCH(MEM_BF!$K123,'Jan16'!$A:$A, 0)), 0)</f>
        <v>0</v>
      </c>
      <c r="AD123" s="130">
        <f>IFERROR(INDEX('Jan16'!$G:$G, MATCH(MEM_BF!$K123, 'Jan16'!$A:$A, 0)), 0)</f>
        <v>0</v>
      </c>
      <c r="AE123" s="130">
        <f>IFERROR(INDEX('Feb16'!$F:$F, MATCH(MEM_BF!$K123,'Feb16'!$A:$A, 0)), 0)</f>
        <v>0</v>
      </c>
      <c r="AF123" s="130">
        <f>IFERROR(INDEX('Feb16'!$G:$G, MATCH(MEM_BF!$K123, 'Feb16'!$A:$A, 0)), 0)</f>
        <v>0</v>
      </c>
      <c r="AG123" s="130">
        <f>IFERROR(INDEX('Mar16'!$G:$G, MATCH(MEM_BF!$K123,'Mar16'!$A:$A, 0)), 0)</f>
        <v>0</v>
      </c>
      <c r="AH123" s="130">
        <f>IFERROR(INDEX('Mar16'!$H:$H, MATCH(MEM_BF!$K123, 'Mar16'!$A:$A, 0)), 0)</f>
        <v>0</v>
      </c>
      <c r="AI123" s="130">
        <f>IFERROR(INDEX('Apr16'!$G:$G, MATCH(MEM_BF!$K123,'Apr16'!$A:$A, 0)), 0)</f>
        <v>0</v>
      </c>
      <c r="AJ123" s="130">
        <f>IFERROR(INDEX('Apr16'!$H:$H, MATCH(MEM_BF!$K123, 'Apr16'!$A:$A, 0)), 0)</f>
        <v>0</v>
      </c>
      <c r="AK123" s="130">
        <f>IFERROR(INDEX('May16'!$G:$G, MATCH(MEM_BF!$K123,'May16'!$A:$A, 0)), 0)</f>
        <v>0</v>
      </c>
      <c r="AL123" s="130"/>
      <c r="AM123" s="130"/>
      <c r="AN123" s="130"/>
      <c r="AO123" s="4">
        <f t="shared" si="91"/>
        <v>0</v>
      </c>
      <c r="AP123" s="138" t="str">
        <f>IFERROR(INDEX(Contacts!$O:$O, MATCH(MEM_BF!$K123, Contacts!$B:$B, 0)), 0)</f>
        <v>anumiulakshi@yahoo.com</v>
      </c>
      <c r="AQ123" s="138">
        <f>IFERROR(INDEX(Contacts!$L:$L, MATCH(MEM_BF!$K123, Contacts!$B:$B, 0)), 0)</f>
        <v>0</v>
      </c>
      <c r="AR123" s="138">
        <f>IFERROR(INDEX(Contacts!$P:$P, MATCH(MEM_BF!$K123, Contacts!$B:$B, 0)), 0)</f>
        <v>0</v>
      </c>
    </row>
    <row r="124" spans="3:46" x14ac:dyDescent="0.3">
      <c r="C124" s="155">
        <v>16</v>
      </c>
      <c r="D124" s="155">
        <v>2</v>
      </c>
      <c r="E124" s="194">
        <f t="shared" si="61"/>
        <v>13</v>
      </c>
      <c r="F124" s="194">
        <f t="shared" si="87"/>
        <v>1</v>
      </c>
      <c r="G124" s="194">
        <f t="shared" si="88"/>
        <v>17</v>
      </c>
      <c r="H124" s="194">
        <f t="shared" si="107"/>
        <v>1</v>
      </c>
      <c r="I124" s="225">
        <f t="shared" si="65"/>
        <v>12</v>
      </c>
      <c r="J124" s="197" t="s">
        <v>1027</v>
      </c>
      <c r="K124" s="155" t="s">
        <v>1028</v>
      </c>
      <c r="L124" s="195">
        <f t="shared" si="106"/>
        <v>2017</v>
      </c>
      <c r="M124" s="155" t="str">
        <f t="shared" si="90"/>
        <v>Feb</v>
      </c>
      <c r="N124" s="138" t="str">
        <f>IFERROR(INDEX(Contacts!$O:$O, MATCH(MEM_BF!$K124, Contacts!$B:$B, 0)), 0)</f>
        <v>gihanz@gmail.com</v>
      </c>
      <c r="O124" s="130">
        <f>IFERROR(INDEX('May16'!$G:$G, MATCH(MEM_BF!$K124,'May16'!$A:$A, 0)), 0)</f>
        <v>0</v>
      </c>
      <c r="P124" s="130"/>
      <c r="Q124" s="205">
        <f>IFERROR(INDEX(July15!F:F, MATCH(MEM_BF!$K124, July15!$B:$B, 0)), 0)</f>
        <v>0</v>
      </c>
      <c r="R124" s="130">
        <f>IFERROR(INDEX(July15!G:G, MATCH(MEM_BF!$K124, July15!$B:$B, 0)), 0)</f>
        <v>0</v>
      </c>
      <c r="S124" s="130">
        <f>IFERROR(INDEX('Aug15'!F:F, MATCH(MEM_BF!$K124, 'Aug15'!$A:$A, 0)), 0)</f>
        <v>0</v>
      </c>
      <c r="T124" s="130">
        <f>IFERROR(INDEX('Aug15'!$G:$G, MATCH(MEM_BF!$K124, 'Aug15'!$A:$A, 0)), 0)</f>
        <v>0</v>
      </c>
      <c r="U124" s="130">
        <f>IFERROR(INDEX(Sept15!$F:$F, MATCH(MEM_BF!$K124, Sept15!$A:$A, 0)), 0)</f>
        <v>0</v>
      </c>
      <c r="V124" s="130">
        <f>IFERROR(INDEX(Sept15!$G:$G, MATCH(MEM_BF!$K124, Sept15!$A:$A, 0)), 0)</f>
        <v>0</v>
      </c>
      <c r="W124" s="130">
        <f>IFERROR(INDEX('Oct15'!$F:$F, MATCH(MEM_BF!$K124,'Oct15'!$A:$A, 0)), 0)</f>
        <v>0</v>
      </c>
      <c r="X124" s="130">
        <f>IFERROR(INDEX('Oct15'!$G:$G, MATCH(MEM_BF!$K124, 'Oct15'!$A:$A, 0)), 0)</f>
        <v>0</v>
      </c>
      <c r="Y124" s="130">
        <f>IFERROR(INDEX('Nov15'!$F:$F, MATCH(MEM_BF!$K124,'Nov15'!$A:$A, 0)), 0)</f>
        <v>0</v>
      </c>
      <c r="Z124" s="130">
        <f>IFERROR(INDEX('Nov15'!$G:$G, MATCH(MEM_BF!$K124, 'Nov15'!$A:$A, 0)), 0)</f>
        <v>0</v>
      </c>
      <c r="AA124" s="130">
        <f>IFERROR(INDEX('Dec15'!$F:$F, MATCH(MEM_BF!$K124,'Dec15'!$A:$A, 0)), 0)</f>
        <v>0</v>
      </c>
      <c r="AB124" s="130">
        <f>IFERROR(INDEX('Dec15'!$G:$G, MATCH(MEM_BF!$K124, 'Dec15'!$A:$A, 0)), 0)</f>
        <v>0</v>
      </c>
      <c r="AC124" s="130">
        <f>IFERROR(INDEX('Jan16'!$F:$F, MATCH(MEM_BF!$K124,'Jan16'!$A:$A, 0)), 0)</f>
        <v>0</v>
      </c>
      <c r="AD124" s="130">
        <f>IFERROR(INDEX('Jan16'!$G:$G, MATCH(MEM_BF!$K124, 'Jan16'!$A:$A, 0)), 0)</f>
        <v>0</v>
      </c>
      <c r="AE124" s="130">
        <f>IFERROR(INDEX('Feb16'!$F:$F, MATCH(MEM_BF!$K124,'Feb16'!$A:$A, 0)), 0)</f>
        <v>0</v>
      </c>
      <c r="AF124" s="130">
        <f>IFERROR(INDEX('Feb16'!$G:$G, MATCH(MEM_BF!$K124, 'Feb16'!$A:$A, 0)), 0)</f>
        <v>0</v>
      </c>
      <c r="AG124" s="130">
        <f>IFERROR(INDEX('Mar16'!$G:$G, MATCH(MEM_BF!$K124,'Mar16'!$A:$A, 0)), 0)</f>
        <v>240</v>
      </c>
      <c r="AH124" s="130">
        <f>IFERROR(INDEX('Mar16'!$H:$H, MATCH(MEM_BF!$K124, 'Mar16'!$A:$A, 0)), 0)</f>
        <v>0</v>
      </c>
      <c r="AI124" s="130">
        <f>IFERROR(INDEX('Apr16'!$G:$G, MATCH(MEM_BF!$K124,'Apr16'!$A:$A, 0)), 0)</f>
        <v>0</v>
      </c>
      <c r="AJ124" s="130">
        <f>IFERROR(INDEX('Apr16'!$H:$H, MATCH(MEM_BF!$K124, 'Apr16'!$A:$A, 0)), 0)</f>
        <v>0</v>
      </c>
      <c r="AK124" s="130">
        <f>IFERROR(INDEX('May16'!$G:$G, MATCH(MEM_BF!$K124,'May16'!$A:$A, 0)), 0)</f>
        <v>0</v>
      </c>
      <c r="AL124" s="130"/>
      <c r="AM124" s="130"/>
      <c r="AN124" s="130"/>
      <c r="AO124" s="4">
        <f t="shared" si="91"/>
        <v>240</v>
      </c>
      <c r="AP124" s="138" t="str">
        <f>IFERROR(INDEX(Contacts!$O:$O, MATCH(MEM_BF!$K124, Contacts!$B:$B, 0)), 0)</f>
        <v>gihanz@gmail.com</v>
      </c>
      <c r="AQ124" s="138" t="str">
        <f>IFERROR(INDEX(Contacts!$L:$L, MATCH(MEM_BF!$K124, Contacts!$B:$B, 0)), 0)</f>
        <v>61038509</v>
      </c>
      <c r="AR124" s="138">
        <f>IFERROR(INDEX(Contacts!$P:$P, MATCH(MEM_BF!$K124, Contacts!$B:$B, 0)), 0)</f>
        <v>0</v>
      </c>
    </row>
    <row r="125" spans="3:46" x14ac:dyDescent="0.3">
      <c r="C125" s="155">
        <v>16</v>
      </c>
      <c r="D125" s="155">
        <v>6</v>
      </c>
      <c r="E125" s="194">
        <f t="shared" si="61"/>
        <v>25</v>
      </c>
      <c r="F125" s="194">
        <f t="shared" si="87"/>
        <v>2</v>
      </c>
      <c r="G125" s="194">
        <f t="shared" si="88"/>
        <v>18</v>
      </c>
      <c r="H125" s="194">
        <f t="shared" si="107"/>
        <v>1</v>
      </c>
      <c r="I125" s="225">
        <f t="shared" si="65"/>
        <v>20</v>
      </c>
      <c r="J125" s="197" t="s">
        <v>1030</v>
      </c>
      <c r="K125" s="155" t="s">
        <v>397</v>
      </c>
      <c r="L125" s="195">
        <f t="shared" si="106"/>
        <v>2018</v>
      </c>
      <c r="M125" s="155" t="str">
        <f t="shared" si="90"/>
        <v>Feb</v>
      </c>
      <c r="N125" s="138" t="str">
        <f>IFERROR(INDEX(Contacts!$O:$O, MATCH(MEM_BF!$K125, Contacts!$B:$B, 0)), 0)</f>
        <v>amilang77@hotmail.com</v>
      </c>
      <c r="O125" s="130">
        <f>IFERROR(INDEX('May16'!$G:$G, MATCH(MEM_BF!$K125,'May16'!$A:$A, 0)), 0)</f>
        <v>20</v>
      </c>
      <c r="P125" s="130"/>
      <c r="Q125" s="205">
        <f>IFERROR(INDEX(July15!F:F, MATCH(MEM_BF!$K125, July15!$B:$B, 0)), 0)</f>
        <v>240</v>
      </c>
      <c r="R125" s="130">
        <f>IFERROR(INDEX(July15!G:G, MATCH(MEM_BF!$K125, July15!$B:$B, 0)), 0)</f>
        <v>0</v>
      </c>
      <c r="S125" s="130">
        <f>IFERROR(INDEX('Aug15'!F:F, MATCH(MEM_BF!$K125, 'Aug15'!$A:$A, 0)), 0)</f>
        <v>0</v>
      </c>
      <c r="T125" s="130">
        <f>IFERROR(INDEX('Aug15'!$G:$G, MATCH(MEM_BF!$K125, 'Aug15'!$A:$A, 0)), 0)</f>
        <v>0</v>
      </c>
      <c r="U125" s="130">
        <f>IFERROR(INDEX(Sept15!$F:$F, MATCH(MEM_BF!$K125, Sept15!$A:$A, 0)), 0)</f>
        <v>0</v>
      </c>
      <c r="V125" s="130">
        <f>IFERROR(INDEX(Sept15!$G:$G, MATCH(MEM_BF!$K125, Sept15!$A:$A, 0)), 0)</f>
        <v>0</v>
      </c>
      <c r="W125" s="130">
        <f>IFERROR(INDEX('Oct15'!$F:$F, MATCH(MEM_BF!$K125,'Oct15'!$A:$A, 0)), 0)</f>
        <v>20</v>
      </c>
      <c r="X125" s="130">
        <f>IFERROR(INDEX('Oct15'!$G:$G, MATCH(MEM_BF!$K125, 'Oct15'!$A:$A, 0)), 0)</f>
        <v>0</v>
      </c>
      <c r="Y125" s="130">
        <f>IFERROR(INDEX('Nov15'!$F:$F, MATCH(MEM_BF!$K125,'Nov15'!$A:$A, 0)), 0)</f>
        <v>20</v>
      </c>
      <c r="Z125" s="130">
        <f>IFERROR(INDEX('Nov15'!$G:$G, MATCH(MEM_BF!$K125, 'Nov15'!$A:$A, 0)), 0)</f>
        <v>0</v>
      </c>
      <c r="AA125" s="130">
        <f>IFERROR(INDEX('Dec15'!$F:$F, MATCH(MEM_BF!$K125,'Dec15'!$A:$A, 0)), 0)</f>
        <v>20</v>
      </c>
      <c r="AB125" s="130">
        <f>IFERROR(INDEX('Dec15'!$G:$G, MATCH(MEM_BF!$K125, 'Dec15'!$A:$A, 0)), 0)</f>
        <v>0</v>
      </c>
      <c r="AC125" s="130">
        <f>IFERROR(INDEX('Jan16'!$F:$F, MATCH(MEM_BF!$K125,'Jan16'!$A:$A, 0)), 0)</f>
        <v>20</v>
      </c>
      <c r="AD125" s="130">
        <f>IFERROR(INDEX('Jan16'!$G:$G, MATCH(MEM_BF!$K125, 'Jan16'!$A:$A, 0)), 0)</f>
        <v>0</v>
      </c>
      <c r="AE125" s="130">
        <f>IFERROR(INDEX('Feb16'!$F:$F, MATCH(MEM_BF!$K125,'Feb16'!$A:$A, 0)), 0)</f>
        <v>20</v>
      </c>
      <c r="AF125" s="130">
        <f>IFERROR(INDEX('Feb16'!$G:$G, MATCH(MEM_BF!$K125, 'Feb16'!$A:$A, 0)), 0)</f>
        <v>0</v>
      </c>
      <c r="AG125" s="130">
        <f>IFERROR(INDEX('Mar16'!$G:$G, MATCH(MEM_BF!$K125,'Mar16'!$A:$A, 0)), 0)</f>
        <v>20</v>
      </c>
      <c r="AH125" s="130">
        <f>IFERROR(INDEX('Mar16'!$H:$H, MATCH(MEM_BF!$K125, 'Mar16'!$A:$A, 0)), 0)</f>
        <v>0</v>
      </c>
      <c r="AI125" s="130">
        <f>IFERROR(INDEX('Apr16'!$G:$G, MATCH(MEM_BF!$K125,'Apr16'!$A:$A, 0)), 0)</f>
        <v>20</v>
      </c>
      <c r="AJ125" s="130">
        <f>IFERROR(INDEX('Apr16'!$H:$H, MATCH(MEM_BF!$K125, 'Apr16'!$A:$A, 0)), 0)</f>
        <v>0</v>
      </c>
      <c r="AK125" s="130">
        <f>IFERROR(INDEX('May16'!$G:$G, MATCH(MEM_BF!$K125,'May16'!$A:$A, 0)), 0)</f>
        <v>20</v>
      </c>
      <c r="AL125" s="130"/>
      <c r="AM125" s="130"/>
      <c r="AN125" s="130"/>
      <c r="AO125" s="4">
        <f t="shared" si="91"/>
        <v>400</v>
      </c>
      <c r="AP125" s="138" t="str">
        <f>IFERROR(INDEX(Contacts!$O:$O, MATCH(MEM_BF!$K125, Contacts!$B:$B, 0)), 0)</f>
        <v>amilang77@hotmail.com</v>
      </c>
      <c r="AQ125" s="138" t="str">
        <f>IFERROR(INDEX(Contacts!$L:$L, MATCH(MEM_BF!$K125, Contacts!$B:$B, 0)), 0)</f>
        <v>61807589</v>
      </c>
      <c r="AR125" s="138" t="str">
        <f>IFERROR(INDEX(Contacts!$P:$P, MATCH(MEM_BF!$K125, Contacts!$B:$B, 0)), 0)</f>
        <v>kanchana_g26@yahoo.com</v>
      </c>
    </row>
    <row r="126" spans="3:46" x14ac:dyDescent="0.3">
      <c r="C126" s="155">
        <v>16</v>
      </c>
      <c r="D126" s="155">
        <v>4</v>
      </c>
      <c r="E126" s="194">
        <f t="shared" si="61"/>
        <v>13</v>
      </c>
      <c r="F126" s="194">
        <f t="shared" si="87"/>
        <v>1</v>
      </c>
      <c r="G126" s="194">
        <f t="shared" si="88"/>
        <v>17</v>
      </c>
      <c r="H126" s="194">
        <f t="shared" si="107"/>
        <v>1</v>
      </c>
      <c r="I126" s="225">
        <f t="shared" si="65"/>
        <v>10</v>
      </c>
      <c r="J126" s="197" t="s">
        <v>2563</v>
      </c>
      <c r="K126" s="155" t="s">
        <v>370</v>
      </c>
      <c r="L126" s="195">
        <f t="shared" si="106"/>
        <v>2017</v>
      </c>
      <c r="M126" s="155" t="str">
        <f t="shared" si="90"/>
        <v>Feb</v>
      </c>
      <c r="N126" s="138">
        <f>IFERROR(INDEX(Contacts!$O:$O, MATCH(MEM_BF!$K126, Contacts!$B:$B, 0)), 0)</f>
        <v>0</v>
      </c>
      <c r="O126" s="130">
        <f>IFERROR(INDEX('May16'!$G:$G, MATCH(MEM_BF!$K126,'May16'!$A:$A, 0)), 0)</f>
        <v>0</v>
      </c>
      <c r="P126" s="130"/>
      <c r="Q126" s="205">
        <f>IFERROR(INDEX(July15!F:F, MATCH(MEM_BF!$K126, July15!$B:$B, 0)), 0)</f>
        <v>200</v>
      </c>
      <c r="R126" s="130">
        <f>IFERROR(INDEX(July15!G:G, MATCH(MEM_BF!$K126, July15!$B:$B, 0)), 0)</f>
        <v>0</v>
      </c>
      <c r="S126" s="130">
        <f>IFERROR(INDEX('Aug15'!F:F, MATCH(MEM_BF!$K126, 'Aug15'!$A:$A, 0)), 0)</f>
        <v>0</v>
      </c>
      <c r="T126" s="130">
        <f>IFERROR(INDEX('Aug15'!$G:$G, MATCH(MEM_BF!$K126, 'Aug15'!$A:$A, 0)), 0)</f>
        <v>0</v>
      </c>
      <c r="U126" s="130">
        <f>IFERROR(INDEX(Sept15!$F:$F, MATCH(MEM_BF!$K126, Sept15!$A:$A, 0)), 0)</f>
        <v>0</v>
      </c>
      <c r="V126" s="130">
        <f>IFERROR(INDEX(Sept15!$G:$G, MATCH(MEM_BF!$K126, Sept15!$A:$A, 0)), 0)</f>
        <v>0</v>
      </c>
      <c r="W126" s="130">
        <f>IFERROR(INDEX('Oct15'!$F:$F, MATCH(MEM_BF!$K126,'Oct15'!$A:$A, 0)), 0)</f>
        <v>0</v>
      </c>
      <c r="X126" s="130">
        <f>IFERROR(INDEX('Oct15'!$G:$G, MATCH(MEM_BF!$K126, 'Oct15'!$A:$A, 0)), 0)</f>
        <v>0</v>
      </c>
      <c r="Y126" s="130">
        <f>IFERROR(INDEX('Nov15'!$F:$F, MATCH(MEM_BF!$K126,'Nov15'!$A:$A, 0)), 0)</f>
        <v>0</v>
      </c>
      <c r="Z126" s="130">
        <f>IFERROR(INDEX('Nov15'!$G:$G, MATCH(MEM_BF!$K126, 'Nov15'!$A:$A, 0)), 0)</f>
        <v>0</v>
      </c>
      <c r="AA126" s="130">
        <f>IFERROR(INDEX('Dec15'!$F:$F, MATCH(MEM_BF!$K126,'Dec15'!$A:$A, 0)), 0)</f>
        <v>0</v>
      </c>
      <c r="AB126" s="130">
        <f>IFERROR(INDEX('Dec15'!$G:$G, MATCH(MEM_BF!$K126, 'Dec15'!$A:$A, 0)), 0)</f>
        <v>0</v>
      </c>
      <c r="AC126" s="130">
        <f>IFERROR(INDEX('Jan16'!$F:$F, MATCH(MEM_BF!$K126,'Jan16'!$A:$A, 0)), 0)</f>
        <v>0</v>
      </c>
      <c r="AD126" s="130">
        <f>IFERROR(INDEX('Jan16'!$G:$G, MATCH(MEM_BF!$K126, 'Jan16'!$A:$A, 0)), 0)</f>
        <v>0</v>
      </c>
      <c r="AE126" s="130">
        <f>IFERROR(INDEX('Feb16'!$F:$F, MATCH(MEM_BF!$K126,'Feb16'!$A:$A, 0)), 0)</f>
        <v>0</v>
      </c>
      <c r="AF126" s="130">
        <f>IFERROR(INDEX('Feb16'!$G:$G, MATCH(MEM_BF!$K126, 'Feb16'!$A:$A, 0)), 0)</f>
        <v>0</v>
      </c>
      <c r="AG126" s="130">
        <f>IFERROR(INDEX('Mar16'!$G:$G, MATCH(MEM_BF!$K126,'Mar16'!$A:$A, 0)), 0)</f>
        <v>0</v>
      </c>
      <c r="AH126" s="130">
        <f>IFERROR(INDEX('Mar16'!$H:$H, MATCH(MEM_BF!$K126, 'Mar16'!$A:$A, 0)), 0)</f>
        <v>0</v>
      </c>
      <c r="AI126" s="130">
        <f>IFERROR(INDEX('Apr16'!$G:$G, MATCH(MEM_BF!$K126,'Apr16'!$A:$A, 0)), 0)</f>
        <v>0</v>
      </c>
      <c r="AJ126" s="130">
        <f>IFERROR(INDEX('Apr16'!$H:$H, MATCH(MEM_BF!$K126, 'Apr16'!$A:$A, 0)), 0)</f>
        <v>0</v>
      </c>
      <c r="AK126" s="130">
        <f>IFERROR(INDEX('May16'!$G:$G, MATCH(MEM_BF!$K126,'May16'!$A:$A, 0)), 0)</f>
        <v>0</v>
      </c>
      <c r="AL126" s="130"/>
      <c r="AM126" s="130"/>
      <c r="AN126" s="130"/>
      <c r="AO126" s="4">
        <f t="shared" si="91"/>
        <v>200</v>
      </c>
      <c r="AP126" s="138">
        <f>IFERROR(INDEX(Contacts!$O:$O, MATCH(MEM_BF!$K126, Contacts!$B:$B, 0)), 0)</f>
        <v>0</v>
      </c>
      <c r="AQ126" s="138">
        <f>IFERROR(INDEX(Contacts!$L:$L, MATCH(MEM_BF!$K126, Contacts!$B:$B, 0)), 0)</f>
        <v>0</v>
      </c>
      <c r="AR126" s="138">
        <f>IFERROR(INDEX(Contacts!$P:$P, MATCH(MEM_BF!$K126, Contacts!$B:$B, 0)), 0)</f>
        <v>0</v>
      </c>
    </row>
    <row r="127" spans="3:46" s="138" customFormat="1" x14ac:dyDescent="0.3">
      <c r="C127" s="155">
        <v>16</v>
      </c>
      <c r="D127" s="155">
        <v>2</v>
      </c>
      <c r="E127" s="194">
        <f t="shared" ref="E127" si="108">D127+I127-1</f>
        <v>13</v>
      </c>
      <c r="F127" s="194">
        <f t="shared" ref="F127" si="109">ROUNDDOWN(E127/12, 0)</f>
        <v>1</v>
      </c>
      <c r="G127" s="194">
        <f t="shared" ref="G127" si="110">C127+F127</f>
        <v>17</v>
      </c>
      <c r="H127" s="194">
        <f t="shared" ref="H127" si="111">E127-F127*12</f>
        <v>1</v>
      </c>
      <c r="I127" s="225">
        <f t="shared" ref="I127" si="112">AO127/20</f>
        <v>12</v>
      </c>
      <c r="J127" s="197" t="s">
        <v>5369</v>
      </c>
      <c r="K127" s="155" t="s">
        <v>5323</v>
      </c>
      <c r="L127" s="195">
        <f t="shared" ref="L127" si="113">LOOKUP(G127,$A$20:$B$40)</f>
        <v>2017</v>
      </c>
      <c r="M127" s="155" t="str">
        <f t="shared" ref="M127" si="114">LOOKUP(H127,$A$6:$B$18)</f>
        <v>Feb</v>
      </c>
      <c r="N127" s="223" t="s">
        <v>5324</v>
      </c>
      <c r="O127" s="130">
        <f>IFERROR(INDEX('May16'!$G:$G, MATCH(MEM_BF!$K127,'May16'!$A:$A, 0)), 0)</f>
        <v>0</v>
      </c>
      <c r="P127" s="130"/>
      <c r="Q127" s="220"/>
      <c r="R127" s="221"/>
      <c r="S127" s="221"/>
      <c r="T127" s="221"/>
      <c r="U127" s="221"/>
      <c r="V127" s="221"/>
      <c r="W127" s="221"/>
      <c r="X127" s="221"/>
      <c r="Y127" s="221"/>
      <c r="Z127" s="221"/>
      <c r="AA127" s="221"/>
      <c r="AB127" s="221"/>
      <c r="AC127" s="221"/>
      <c r="AD127" s="221"/>
      <c r="AE127" s="130">
        <f>IFERROR(INDEX('Feb16'!$F:$F, MATCH(MEM_BF!$K127,'Feb16'!$A:$A, 0)), 0)</f>
        <v>0</v>
      </c>
      <c r="AF127" s="130">
        <f>IFERROR(INDEX('Feb16'!$G:$G, MATCH(MEM_BF!$K127, 'Feb16'!$A:$A, 0)), 0)</f>
        <v>0</v>
      </c>
      <c r="AG127" s="130">
        <f>IFERROR(INDEX('Mar16'!$G:$G, MATCH(MEM_BF!$K127,'Mar16'!$A:$A, 0)), 0)</f>
        <v>240</v>
      </c>
      <c r="AH127" s="130">
        <f>IFERROR(INDEX('Mar16'!$H:$H, MATCH(MEM_BF!$K127, 'Mar16'!$A:$A, 0)), 0)</f>
        <v>0</v>
      </c>
      <c r="AI127" s="130">
        <f>IFERROR(INDEX('Apr16'!$G:$G, MATCH(MEM_BF!$K127,'Apr16'!$A:$A, 0)), 0)</f>
        <v>0</v>
      </c>
      <c r="AJ127" s="130">
        <f>IFERROR(INDEX('Apr16'!$H:$H, MATCH(MEM_BF!$K127, 'Apr16'!$A:$A, 0)), 0)</f>
        <v>0</v>
      </c>
      <c r="AK127" s="130">
        <f>IFERROR(INDEX('May16'!$G:$G, MATCH(MEM_BF!$K127,'May16'!$A:$A, 0)), 0)</f>
        <v>0</v>
      </c>
      <c r="AL127" s="130"/>
      <c r="AM127" s="130"/>
      <c r="AN127" s="130"/>
      <c r="AO127" s="4">
        <f t="shared" si="91"/>
        <v>240</v>
      </c>
      <c r="AP127" s="223" t="s">
        <v>5324</v>
      </c>
      <c r="AQ127" s="138">
        <v>499789799</v>
      </c>
      <c r="AR127" s="223" t="s">
        <v>5370</v>
      </c>
      <c r="AS127" s="224" t="s">
        <v>5371</v>
      </c>
      <c r="AT127" s="138" t="s">
        <v>5372</v>
      </c>
    </row>
    <row r="128" spans="3:46" s="138" customFormat="1" x14ac:dyDescent="0.3">
      <c r="C128" s="155">
        <v>16</v>
      </c>
      <c r="D128" s="155">
        <v>2</v>
      </c>
      <c r="E128" s="194">
        <f t="shared" ref="E128" si="115">D128+I128-1</f>
        <v>1</v>
      </c>
      <c r="F128" s="194">
        <f t="shared" ref="F128" si="116">ROUNDDOWN(E128/12, 0)</f>
        <v>0</v>
      </c>
      <c r="G128" s="194">
        <f t="shared" ref="G128" si="117">C128+F128</f>
        <v>16</v>
      </c>
      <c r="H128" s="194">
        <f t="shared" ref="H128" si="118">E128-F128*12</f>
        <v>1</v>
      </c>
      <c r="I128" s="225">
        <f t="shared" ref="I128" si="119">AO128/20</f>
        <v>0</v>
      </c>
      <c r="J128" s="197" t="s">
        <v>5365</v>
      </c>
      <c r="K128" s="155" t="s">
        <v>5366</v>
      </c>
      <c r="L128" s="195">
        <f t="shared" ref="L128" si="120">LOOKUP(G128,$A$20:$B$40)</f>
        <v>2016</v>
      </c>
      <c r="M128" s="155" t="str">
        <f t="shared" ref="M128" si="121">LOOKUP(H128,$A$6:$B$18)</f>
        <v>Feb</v>
      </c>
      <c r="N128" s="223"/>
      <c r="O128" s="130">
        <f>IFERROR(INDEX('May16'!$G:$G, MATCH(MEM_BF!$K128,'May16'!$A:$A, 0)), 0)</f>
        <v>20</v>
      </c>
      <c r="P128" s="130"/>
      <c r="Q128" s="220"/>
      <c r="R128" s="221"/>
      <c r="S128" s="221"/>
      <c r="T128" s="221"/>
      <c r="U128" s="221"/>
      <c r="V128" s="221"/>
      <c r="W128" s="221"/>
      <c r="X128" s="221"/>
      <c r="Y128" s="221"/>
      <c r="Z128" s="221"/>
      <c r="AA128" s="221"/>
      <c r="AB128" s="221"/>
      <c r="AC128" s="221"/>
      <c r="AD128" s="221"/>
      <c r="AE128" s="130">
        <f>IFERROR(INDEX('Feb16'!$F:$F, MATCH(MEM_BF!$K128,'Feb16'!$A:$A, 0)), 0)</f>
        <v>20</v>
      </c>
      <c r="AF128" s="130">
        <f>IFERROR(INDEX('Feb16'!$G:$G, MATCH(MEM_BF!$K128, 'Feb16'!$A:$A, 0)), 0)</f>
        <v>0</v>
      </c>
      <c r="AG128" s="130">
        <f>IFERROR(INDEX('Mar16'!$G:$G, MATCH(MEM_BF!$K128,'Mar16'!$A:$A, 0)), 0)</f>
        <v>20</v>
      </c>
      <c r="AH128" s="130">
        <f>IFERROR(INDEX('Mar16'!$H:$H, MATCH(MEM_BF!$K128, 'Mar16'!$A:$A, 0)), 0)</f>
        <v>0</v>
      </c>
      <c r="AI128" s="130">
        <f>IFERROR(INDEX('Apr16'!$G:$G, MATCH(MEM_BF!$K128,'Apr16'!$A:$A, 0)), 0)</f>
        <v>20</v>
      </c>
      <c r="AJ128" s="130">
        <f>IFERROR(INDEX('Apr16'!$H:$H, MATCH(MEM_BF!$K128, 'Apr16'!$A:$A, 0)), 0)</f>
        <v>0</v>
      </c>
      <c r="AK128" s="130">
        <f>IFERROR(INDEX('May16'!$G:$G, MATCH(MEM_BF!$K128,'May16'!$A:$A, 0)), 0)</f>
        <v>20</v>
      </c>
      <c r="AL128" s="130"/>
      <c r="AM128" s="130"/>
      <c r="AN128" s="130"/>
      <c r="AO128" s="4"/>
      <c r="AP128" s="223"/>
      <c r="AS128" s="224"/>
    </row>
    <row r="129" spans="3:45" x14ac:dyDescent="0.3">
      <c r="C129" s="155">
        <v>15</v>
      </c>
      <c r="D129" s="155">
        <v>12</v>
      </c>
      <c r="E129" s="194">
        <f t="shared" si="61"/>
        <v>11</v>
      </c>
      <c r="F129" s="194">
        <f t="shared" si="87"/>
        <v>0</v>
      </c>
      <c r="G129" s="194">
        <f t="shared" si="88"/>
        <v>15</v>
      </c>
      <c r="H129" s="194">
        <f t="shared" si="107"/>
        <v>11</v>
      </c>
      <c r="I129" s="225">
        <f t="shared" si="65"/>
        <v>0</v>
      </c>
      <c r="J129" s="197" t="s">
        <v>1031</v>
      </c>
      <c r="K129" s="155" t="s">
        <v>1032</v>
      </c>
      <c r="L129" s="195">
        <f t="shared" ref="L129:L146" si="122">LOOKUP(G129,$A$20:$B$40)</f>
        <v>2015</v>
      </c>
      <c r="M129" s="155" t="str">
        <f t="shared" si="90"/>
        <v>Dec</v>
      </c>
      <c r="N129" s="138">
        <f>IFERROR(INDEX(Contacts!$O:$O, MATCH(MEM_BF!$K129, Contacts!$B:$B, 0)), 0)</f>
        <v>0</v>
      </c>
      <c r="O129" s="130">
        <f>IFERROR(INDEX('May16'!$G:$G, MATCH(MEM_BF!$K129,'May16'!$A:$A, 0)), 0)</f>
        <v>0</v>
      </c>
      <c r="P129" s="130"/>
      <c r="Q129" s="205">
        <f>IFERROR(INDEX(July15!F:F, MATCH(MEM_BF!$K129, July15!$B:$B, 0)), 0)</f>
        <v>0</v>
      </c>
      <c r="R129" s="130">
        <f>IFERROR(INDEX(July15!G:G, MATCH(MEM_BF!$K129, July15!$B:$B, 0)), 0)</f>
        <v>0</v>
      </c>
      <c r="S129" s="130">
        <f>IFERROR(INDEX('Aug15'!F:F, MATCH(MEM_BF!$K129, 'Aug15'!$A:$A, 0)), 0)</f>
        <v>0</v>
      </c>
      <c r="T129" s="130">
        <f>IFERROR(INDEX('Aug15'!$G:$G, MATCH(MEM_BF!$K129, 'Aug15'!$A:$A, 0)), 0)</f>
        <v>0</v>
      </c>
      <c r="U129" s="130">
        <f>IFERROR(INDEX(Sept15!$F:$F, MATCH(MEM_BF!$K129, Sept15!$A:$A, 0)), 0)</f>
        <v>0</v>
      </c>
      <c r="V129" s="130">
        <f>IFERROR(INDEX(Sept15!$G:$G, MATCH(MEM_BF!$K129, Sept15!$A:$A, 0)), 0)</f>
        <v>0</v>
      </c>
      <c r="W129" s="130">
        <f>IFERROR(INDEX('Oct15'!$F:$F, MATCH(MEM_BF!$K129,'Oct15'!$A:$A, 0)), 0)</f>
        <v>0</v>
      </c>
      <c r="X129" s="130">
        <f>IFERROR(INDEX('Oct15'!$G:$G, MATCH(MEM_BF!$K129, 'Oct15'!$A:$A, 0)), 0)</f>
        <v>0</v>
      </c>
      <c r="Y129" s="130">
        <f>IFERROR(INDEX('Nov15'!$F:$F, MATCH(MEM_BF!$K129,'Nov15'!$A:$A, 0)), 0)</f>
        <v>0</v>
      </c>
      <c r="Z129" s="130">
        <f>IFERROR(INDEX('Nov15'!$G:$G, MATCH(MEM_BF!$K129, 'Nov15'!$A:$A, 0)), 0)</f>
        <v>0</v>
      </c>
      <c r="AA129" s="130">
        <f>IFERROR(INDEX('Dec15'!$F:$F, MATCH(MEM_BF!$K129,'Dec15'!$A:$A, 0)), 0)</f>
        <v>0</v>
      </c>
      <c r="AB129" s="130">
        <f>IFERROR(INDEX('Dec15'!$G:$G, MATCH(MEM_BF!$K129, 'Dec15'!$A:$A, 0)), 0)</f>
        <v>0</v>
      </c>
      <c r="AC129" s="130">
        <f>IFERROR(INDEX('Jan16'!$F:$F, MATCH(MEM_BF!$K129,'Jan16'!$A:$A, 0)), 0)</f>
        <v>0</v>
      </c>
      <c r="AD129" s="130">
        <f>IFERROR(INDEX('Jan16'!$G:$G, MATCH(MEM_BF!$K129, 'Jan16'!$A:$A, 0)), 0)</f>
        <v>0</v>
      </c>
      <c r="AE129" s="130">
        <f>IFERROR(INDEX('Feb16'!$F:$F, MATCH(MEM_BF!$K129,'Feb16'!$A:$A, 0)), 0)</f>
        <v>0</v>
      </c>
      <c r="AF129" s="130">
        <f>IFERROR(INDEX('Feb16'!$G:$G, MATCH(MEM_BF!$K129, 'Feb16'!$A:$A, 0)), 0)</f>
        <v>0</v>
      </c>
      <c r="AG129" s="130">
        <f>IFERROR(INDEX('Mar16'!$G:$G, MATCH(MEM_BF!$K129,'Mar16'!$A:$A, 0)), 0)</f>
        <v>0</v>
      </c>
      <c r="AH129" s="130">
        <f>IFERROR(INDEX('Mar16'!$H:$H, MATCH(MEM_BF!$K129, 'Mar16'!$A:$A, 0)), 0)</f>
        <v>0</v>
      </c>
      <c r="AI129" s="130">
        <f>IFERROR(INDEX('Apr16'!$G:$G, MATCH(MEM_BF!$K129,'Apr16'!$A:$A, 0)), 0)</f>
        <v>0</v>
      </c>
      <c r="AJ129" s="130">
        <f>IFERROR(INDEX('Apr16'!$H:$H, MATCH(MEM_BF!$K129, 'Apr16'!$A:$A, 0)), 0)</f>
        <v>0</v>
      </c>
      <c r="AK129" s="130">
        <f>IFERROR(INDEX('May16'!$G:$G, MATCH(MEM_BF!$K129,'May16'!$A:$A, 0)), 0)</f>
        <v>0</v>
      </c>
      <c r="AL129" s="130"/>
      <c r="AM129" s="130"/>
      <c r="AN129" s="130"/>
      <c r="AO129" s="4">
        <f t="shared" si="91"/>
        <v>0</v>
      </c>
      <c r="AP129" s="138">
        <f>IFERROR(INDEX(Contacts!$O:$O, MATCH(MEM_BF!$K129, Contacts!$B:$B, 0)), 0)</f>
        <v>0</v>
      </c>
      <c r="AQ129" s="138">
        <f>IFERROR(INDEX(Contacts!$L:$L, MATCH(MEM_BF!$K129, Contacts!$B:$B, 0)), 0)</f>
        <v>0</v>
      </c>
      <c r="AR129" s="138">
        <f>IFERROR(INDEX(Contacts!$P:$P, MATCH(MEM_BF!$K129, Contacts!$B:$B, 0)), 0)</f>
        <v>0</v>
      </c>
    </row>
    <row r="130" spans="3:45" x14ac:dyDescent="0.3">
      <c r="C130" s="155">
        <v>16</v>
      </c>
      <c r="D130" s="155">
        <v>2</v>
      </c>
      <c r="E130" s="194">
        <f t="shared" si="61"/>
        <v>13</v>
      </c>
      <c r="F130" s="194">
        <f t="shared" si="87"/>
        <v>1</v>
      </c>
      <c r="G130" s="194">
        <f t="shared" si="88"/>
        <v>17</v>
      </c>
      <c r="H130" s="194">
        <f t="shared" si="107"/>
        <v>1</v>
      </c>
      <c r="I130" s="225">
        <f t="shared" si="65"/>
        <v>12</v>
      </c>
      <c r="J130" s="197" t="s">
        <v>1037</v>
      </c>
      <c r="K130" s="155" t="s">
        <v>1038</v>
      </c>
      <c r="L130" s="195">
        <f t="shared" si="122"/>
        <v>2017</v>
      </c>
      <c r="M130" s="155" t="str">
        <f t="shared" si="90"/>
        <v>Feb</v>
      </c>
      <c r="N130" s="138">
        <f>IFERROR(INDEX(Contacts!$O:$O, MATCH(MEM_BF!$K130, Contacts!$B:$B, 0)), 0)</f>
        <v>0</v>
      </c>
      <c r="O130" s="130">
        <f>IFERROR(INDEX('May16'!$G:$G, MATCH(MEM_BF!$K130,'May16'!$A:$A, 0)), 0)</f>
        <v>0</v>
      </c>
      <c r="P130" s="130"/>
      <c r="Q130" s="205">
        <f>IFERROR(INDEX(July15!F:F, MATCH(MEM_BF!$K130, July15!$B:$B, 0)), 0)</f>
        <v>0</v>
      </c>
      <c r="R130" s="130">
        <f>IFERROR(INDEX(July15!G:G, MATCH(MEM_BF!$K130, July15!$B:$B, 0)), 0)</f>
        <v>0</v>
      </c>
      <c r="S130" s="130">
        <f>IFERROR(INDEX('Aug15'!F:F, MATCH(MEM_BF!$K130, 'Aug15'!$A:$A, 0)), 0)</f>
        <v>0</v>
      </c>
      <c r="T130" s="130">
        <f>IFERROR(INDEX('Aug15'!$G:$G, MATCH(MEM_BF!$K130, 'Aug15'!$A:$A, 0)), 0)</f>
        <v>0</v>
      </c>
      <c r="U130" s="130">
        <f>IFERROR(INDEX(Sept15!$F:$F, MATCH(MEM_BF!$K130, Sept15!$A:$A, 0)), 0)</f>
        <v>0</v>
      </c>
      <c r="V130" s="130">
        <f>IFERROR(INDEX(Sept15!$G:$G, MATCH(MEM_BF!$K130, Sept15!$A:$A, 0)), 0)</f>
        <v>0</v>
      </c>
      <c r="W130" s="130">
        <f>IFERROR(INDEX('Oct15'!$F:$F, MATCH(MEM_BF!$K130,'Oct15'!$A:$A, 0)), 0)</f>
        <v>0</v>
      </c>
      <c r="X130" s="130">
        <f>IFERROR(INDEX('Oct15'!$G:$G, MATCH(MEM_BF!$K130, 'Oct15'!$A:$A, 0)), 0)</f>
        <v>0</v>
      </c>
      <c r="Y130" s="130">
        <f>IFERROR(INDEX('Nov15'!$F:$F, MATCH(MEM_BF!$K130,'Nov15'!$A:$A, 0)), 0)</f>
        <v>0</v>
      </c>
      <c r="Z130" s="130">
        <f>IFERROR(INDEX('Nov15'!$G:$G, MATCH(MEM_BF!$K130, 'Nov15'!$A:$A, 0)), 0)</f>
        <v>0</v>
      </c>
      <c r="AA130" s="130">
        <f>IFERROR(INDEX('Dec15'!$F:$F, MATCH(MEM_BF!$K130,'Dec15'!$A:$A, 0)), 0)</f>
        <v>0</v>
      </c>
      <c r="AB130" s="130">
        <f>IFERROR(INDEX('Dec15'!$G:$G, MATCH(MEM_BF!$K130, 'Dec15'!$A:$A, 0)), 0)</f>
        <v>0</v>
      </c>
      <c r="AC130" s="130">
        <f>IFERROR(INDEX('Jan16'!$F:$F, MATCH(MEM_BF!$K130,'Jan16'!$A:$A, 0)), 0)</f>
        <v>0</v>
      </c>
      <c r="AD130" s="130">
        <f>IFERROR(INDEX('Jan16'!$G:$G, MATCH(MEM_BF!$K130, 'Jan16'!$A:$A, 0)), 0)</f>
        <v>100</v>
      </c>
      <c r="AE130" s="130">
        <f>IFERROR(INDEX('Feb16'!$F:$F, MATCH(MEM_BF!$K130,'Feb16'!$A:$A, 0)), 0)</f>
        <v>0</v>
      </c>
      <c r="AF130" s="130">
        <f>IFERROR(INDEX('Feb16'!$G:$G, MATCH(MEM_BF!$K130, 'Feb16'!$A:$A, 0)), 0)</f>
        <v>0</v>
      </c>
      <c r="AG130" s="130">
        <f>IFERROR(INDEX('Mar16'!$G:$G, MATCH(MEM_BF!$K130,'Mar16'!$A:$A, 0)), 0)</f>
        <v>240</v>
      </c>
      <c r="AH130" s="130">
        <f>IFERROR(INDEX('Mar16'!$H:$H, MATCH(MEM_BF!$K130, 'Mar16'!$A:$A, 0)), 0)</f>
        <v>0</v>
      </c>
      <c r="AI130" s="130">
        <f>IFERROR(INDEX('Apr16'!$G:$G, MATCH(MEM_BF!$K130,'Apr16'!$A:$A, 0)), 0)</f>
        <v>0</v>
      </c>
      <c r="AJ130" s="130">
        <f>IFERROR(INDEX('Apr16'!$H:$H, MATCH(MEM_BF!$K130, 'Apr16'!$A:$A, 0)), 0)</f>
        <v>0</v>
      </c>
      <c r="AK130" s="130">
        <f>IFERROR(INDEX('May16'!$G:$G, MATCH(MEM_BF!$K130,'May16'!$A:$A, 0)), 0)</f>
        <v>0</v>
      </c>
      <c r="AL130" s="130"/>
      <c r="AM130" s="130"/>
      <c r="AN130" s="130"/>
      <c r="AO130" s="4">
        <f t="shared" si="91"/>
        <v>240</v>
      </c>
      <c r="AP130" s="138">
        <f>IFERROR(INDEX(Contacts!$O:$O, MATCH(MEM_BF!$K130, Contacts!$B:$B, 0)), 0)</f>
        <v>0</v>
      </c>
      <c r="AQ130" s="138">
        <f>IFERROR(INDEX(Contacts!$L:$L, MATCH(MEM_BF!$K130, Contacts!$B:$B, 0)), 0)</f>
        <v>0</v>
      </c>
      <c r="AR130" s="138">
        <f>IFERROR(INDEX(Contacts!$P:$P, MATCH(MEM_BF!$K130, Contacts!$B:$B, 0)), 0)</f>
        <v>0</v>
      </c>
    </row>
    <row r="131" spans="3:45" x14ac:dyDescent="0.3">
      <c r="C131" s="155">
        <v>16</v>
      </c>
      <c r="D131" s="155">
        <v>1</v>
      </c>
      <c r="E131" s="194">
        <f t="shared" si="61"/>
        <v>6</v>
      </c>
      <c r="F131" s="194">
        <f t="shared" si="87"/>
        <v>0</v>
      </c>
      <c r="G131" s="194">
        <f t="shared" si="88"/>
        <v>16</v>
      </c>
      <c r="H131" s="194">
        <f t="shared" si="107"/>
        <v>6</v>
      </c>
      <c r="I131" s="225">
        <f t="shared" si="65"/>
        <v>6</v>
      </c>
      <c r="J131" s="197" t="s">
        <v>1040</v>
      </c>
      <c r="K131" s="155" t="s">
        <v>1041</v>
      </c>
      <c r="L131" s="195">
        <f t="shared" si="122"/>
        <v>2016</v>
      </c>
      <c r="M131" s="155" t="str">
        <f t="shared" si="90"/>
        <v>Jul</v>
      </c>
      <c r="N131" s="138">
        <f>IFERROR(INDEX(Contacts!$O:$O, MATCH(MEM_BF!$K131, Contacts!$B:$B, 0)), 0)</f>
        <v>0</v>
      </c>
      <c r="O131" s="130">
        <f>IFERROR(INDEX('May16'!$G:$G, MATCH(MEM_BF!$K131,'May16'!$A:$A, 0)), 0)</f>
        <v>0</v>
      </c>
      <c r="P131" s="130"/>
      <c r="Q131" s="205">
        <f>IFERROR(INDEX(July15!F:F, MATCH(MEM_BF!$K131, July15!$B:$B, 0)), 0)</f>
        <v>0</v>
      </c>
      <c r="R131" s="130">
        <f>IFERROR(INDEX(July15!G:G, MATCH(MEM_BF!$K131, July15!$B:$B, 0)), 0)</f>
        <v>0</v>
      </c>
      <c r="S131" s="130">
        <f>IFERROR(INDEX('Aug15'!F:F, MATCH(MEM_BF!$K131, 'Aug15'!$A:$A, 0)), 0)</f>
        <v>0</v>
      </c>
      <c r="T131" s="130">
        <f>IFERROR(INDEX('Aug15'!$G:$G, MATCH(MEM_BF!$K131, 'Aug15'!$A:$A, 0)), 0)</f>
        <v>0</v>
      </c>
      <c r="U131" s="130">
        <f>IFERROR(INDEX(Sept15!$F:$F, MATCH(MEM_BF!$K131, Sept15!$A:$A, 0)), 0)</f>
        <v>0</v>
      </c>
      <c r="V131" s="130">
        <f>IFERROR(INDEX(Sept15!$G:$G, MATCH(MEM_BF!$K131, Sept15!$A:$A, 0)), 0)</f>
        <v>0</v>
      </c>
      <c r="W131" s="130">
        <f>IFERROR(INDEX('Oct15'!$F:$F, MATCH(MEM_BF!$K131,'Oct15'!$A:$A, 0)), 0)</f>
        <v>0</v>
      </c>
      <c r="X131" s="130">
        <f>IFERROR(INDEX('Oct15'!$G:$G, MATCH(MEM_BF!$K131, 'Oct15'!$A:$A, 0)), 0)</f>
        <v>0</v>
      </c>
      <c r="Y131" s="130">
        <f>IFERROR(INDEX('Nov15'!$F:$F, MATCH(MEM_BF!$K131,'Nov15'!$A:$A, 0)), 0)</f>
        <v>0</v>
      </c>
      <c r="Z131" s="130">
        <f>IFERROR(INDEX('Nov15'!$G:$G, MATCH(MEM_BF!$K131, 'Nov15'!$A:$A, 0)), 0)</f>
        <v>0</v>
      </c>
      <c r="AA131" s="130">
        <f>IFERROR(INDEX('Dec15'!$F:$F, MATCH(MEM_BF!$K131,'Dec15'!$A:$A, 0)), 0)</f>
        <v>0</v>
      </c>
      <c r="AB131" s="130">
        <f>IFERROR(INDEX('Dec15'!$G:$G, MATCH(MEM_BF!$K131, 'Dec15'!$A:$A, 0)), 0)</f>
        <v>0</v>
      </c>
      <c r="AC131" s="130">
        <f>IFERROR(INDEX('Jan16'!$F:$F, MATCH(MEM_BF!$K131,'Jan16'!$A:$A, 0)), 0)</f>
        <v>0</v>
      </c>
      <c r="AD131" s="130">
        <f>IFERROR(INDEX('Jan16'!$G:$G, MATCH(MEM_BF!$K131, 'Jan16'!$A:$A, 0)), 0)</f>
        <v>0</v>
      </c>
      <c r="AE131" s="130">
        <f>IFERROR(INDEX('Feb16'!$F:$F, MATCH(MEM_BF!$K131,'Feb16'!$A:$A, 0)), 0)</f>
        <v>120</v>
      </c>
      <c r="AF131" s="130">
        <f>IFERROR(INDEX('Feb16'!$G:$G, MATCH(MEM_BF!$K131, 'Feb16'!$A:$A, 0)), 0)</f>
        <v>0</v>
      </c>
      <c r="AG131" s="130">
        <f>IFERROR(INDEX('Mar16'!$G:$G, MATCH(MEM_BF!$K131,'Mar16'!$A:$A, 0)), 0)</f>
        <v>0</v>
      </c>
      <c r="AH131" s="130">
        <f>IFERROR(INDEX('Mar16'!$H:$H, MATCH(MEM_BF!$K131, 'Mar16'!$A:$A, 0)), 0)</f>
        <v>0</v>
      </c>
      <c r="AI131" s="130">
        <f>IFERROR(INDEX('Apr16'!$G:$G, MATCH(MEM_BF!$K131,'Apr16'!$A:$A, 0)), 0)</f>
        <v>0</v>
      </c>
      <c r="AJ131" s="130">
        <f>IFERROR(INDEX('Apr16'!$H:$H, MATCH(MEM_BF!$K131, 'Apr16'!$A:$A, 0)), 0)</f>
        <v>0</v>
      </c>
      <c r="AK131" s="130">
        <f>IFERROR(INDEX('May16'!$G:$G, MATCH(MEM_BF!$K131,'May16'!$A:$A, 0)), 0)</f>
        <v>0</v>
      </c>
      <c r="AL131" s="130"/>
      <c r="AM131" s="130"/>
      <c r="AN131" s="130"/>
      <c r="AO131" s="4">
        <f t="shared" si="91"/>
        <v>120</v>
      </c>
      <c r="AP131" s="138">
        <f>IFERROR(INDEX(Contacts!$O:$O, MATCH(MEM_BF!$K131, Contacts!$B:$B, 0)), 0)</f>
        <v>0</v>
      </c>
      <c r="AQ131" s="138">
        <f>IFERROR(INDEX(Contacts!$L:$L, MATCH(MEM_BF!$K131, Contacts!$B:$B, 0)), 0)</f>
        <v>0</v>
      </c>
      <c r="AR131" s="138">
        <f>IFERROR(INDEX(Contacts!$P:$P, MATCH(MEM_BF!$K131, Contacts!$B:$B, 0)), 0)</f>
        <v>0</v>
      </c>
    </row>
    <row r="132" spans="3:45" x14ac:dyDescent="0.3">
      <c r="C132" s="155">
        <v>15</v>
      </c>
      <c r="D132" s="155">
        <v>9</v>
      </c>
      <c r="E132" s="194">
        <f t="shared" si="61"/>
        <v>19</v>
      </c>
      <c r="F132" s="194">
        <f t="shared" si="87"/>
        <v>1</v>
      </c>
      <c r="G132" s="194">
        <f t="shared" si="88"/>
        <v>16</v>
      </c>
      <c r="H132" s="194">
        <f t="shared" si="107"/>
        <v>7</v>
      </c>
      <c r="I132" s="225">
        <f t="shared" si="65"/>
        <v>11</v>
      </c>
      <c r="J132" s="197" t="s">
        <v>1051</v>
      </c>
      <c r="K132" s="155" t="s">
        <v>48</v>
      </c>
      <c r="L132" s="195">
        <f t="shared" si="122"/>
        <v>2016</v>
      </c>
      <c r="M132" s="155" t="str">
        <f t="shared" si="90"/>
        <v>Aug</v>
      </c>
      <c r="N132" s="138">
        <f>IFERROR(INDEX(Contacts!$O:$O, MATCH(MEM_BF!$K132, Contacts!$B:$B, 0)), 0)</f>
        <v>0</v>
      </c>
      <c r="O132" s="130">
        <f>IFERROR(INDEX('May16'!$G:$G, MATCH(MEM_BF!$K132,'May16'!$A:$A, 0)), 0)</f>
        <v>20</v>
      </c>
      <c r="P132" s="130"/>
      <c r="Q132" s="205">
        <f>IFERROR(INDEX(July15!F:F, MATCH(MEM_BF!$K132, July15!$B:$B, 0)), 0)</f>
        <v>20</v>
      </c>
      <c r="R132" s="130">
        <f>IFERROR(INDEX(July15!G:G, MATCH(MEM_BF!$K132, July15!$B:$B, 0)), 0)</f>
        <v>0</v>
      </c>
      <c r="S132" s="130">
        <f>IFERROR(INDEX('Aug15'!F:F, MATCH(MEM_BF!$K132, 'Aug15'!$A:$A, 0)), 0)</f>
        <v>20</v>
      </c>
      <c r="T132" s="130">
        <f>IFERROR(INDEX('Aug15'!$G:$G, MATCH(MEM_BF!$K132, 'Aug15'!$A:$A, 0)), 0)</f>
        <v>0</v>
      </c>
      <c r="U132" s="130">
        <f>IFERROR(INDEX(Sept15!$F:$F, MATCH(MEM_BF!$K132, Sept15!$A:$A, 0)), 0)</f>
        <v>20</v>
      </c>
      <c r="V132" s="130">
        <f>IFERROR(INDEX(Sept15!$G:$G, MATCH(MEM_BF!$K132, Sept15!$A:$A, 0)), 0)</f>
        <v>0</v>
      </c>
      <c r="W132" s="130">
        <f>IFERROR(INDEX('Oct15'!$F:$F, MATCH(MEM_BF!$K132,'Oct15'!$A:$A, 0)), 0)</f>
        <v>20</v>
      </c>
      <c r="X132" s="130">
        <f>IFERROR(INDEX('Oct15'!$G:$G, MATCH(MEM_BF!$K132, 'Oct15'!$A:$A, 0)), 0)</f>
        <v>0</v>
      </c>
      <c r="Y132" s="130">
        <f>IFERROR(INDEX('Nov15'!$F:$F, MATCH(MEM_BF!$K132,'Nov15'!$A:$A, 0)), 0)</f>
        <v>20</v>
      </c>
      <c r="Z132" s="130">
        <f>IFERROR(INDEX('Nov15'!$G:$G, MATCH(MEM_BF!$K132, 'Nov15'!$A:$A, 0)), 0)</f>
        <v>0</v>
      </c>
      <c r="AA132" s="130">
        <f>IFERROR(INDEX('Dec15'!$F:$F, MATCH(MEM_BF!$K132,'Dec15'!$A:$A, 0)), 0)</f>
        <v>20</v>
      </c>
      <c r="AB132" s="130">
        <f>IFERROR(INDEX('Dec15'!$G:$G, MATCH(MEM_BF!$K132, 'Dec15'!$A:$A, 0)), 0)</f>
        <v>0</v>
      </c>
      <c r="AC132" s="130">
        <f>IFERROR(INDEX('Jan16'!$F:$F, MATCH(MEM_BF!$K132,'Jan16'!$A:$A, 0)), 0)</f>
        <v>20</v>
      </c>
      <c r="AD132" s="130">
        <f>IFERROR(INDEX('Jan16'!$G:$G, MATCH(MEM_BF!$K132, 'Jan16'!$A:$A, 0)), 0)</f>
        <v>0</v>
      </c>
      <c r="AE132" s="130">
        <f>IFERROR(INDEX('Feb16'!$F:$F, MATCH(MEM_BF!$K132,'Feb16'!$A:$A, 0)), 0)</f>
        <v>20</v>
      </c>
      <c r="AF132" s="130">
        <f>IFERROR(INDEX('Feb16'!$G:$G, MATCH(MEM_BF!$K132, 'Feb16'!$A:$A, 0)), 0)</f>
        <v>0</v>
      </c>
      <c r="AG132" s="130">
        <f>IFERROR(INDEX('Mar16'!$G:$G, MATCH(MEM_BF!$K132,'Mar16'!$A:$A, 0)), 0)</f>
        <v>20</v>
      </c>
      <c r="AH132" s="130">
        <f>IFERROR(INDEX('Mar16'!$H:$H, MATCH(MEM_BF!$K132, 'Mar16'!$A:$A, 0)), 0)</f>
        <v>0</v>
      </c>
      <c r="AI132" s="130">
        <f>IFERROR(INDEX('Apr16'!$G:$G, MATCH(MEM_BF!$K132,'Apr16'!$A:$A, 0)), 0)</f>
        <v>20</v>
      </c>
      <c r="AJ132" s="130">
        <f>IFERROR(INDEX('Apr16'!$H:$H, MATCH(MEM_BF!$K132, 'Apr16'!$A:$A, 0)), 0)</f>
        <v>0</v>
      </c>
      <c r="AK132" s="130">
        <f>IFERROR(INDEX('May16'!$G:$G, MATCH(MEM_BF!$K132,'May16'!$A:$A, 0)), 0)</f>
        <v>20</v>
      </c>
      <c r="AL132" s="130"/>
      <c r="AM132" s="130"/>
      <c r="AN132" s="130"/>
      <c r="AO132" s="4">
        <f t="shared" si="91"/>
        <v>220</v>
      </c>
      <c r="AP132" s="138">
        <f>IFERROR(INDEX(Contacts!$O:$O, MATCH(MEM_BF!$K132, Contacts!$B:$B, 0)), 0)</f>
        <v>0</v>
      </c>
      <c r="AQ132" s="138">
        <f>IFERROR(INDEX(Contacts!$L:$L, MATCH(MEM_BF!$K132, Contacts!$B:$B, 0)), 0)</f>
        <v>0</v>
      </c>
      <c r="AR132" s="138">
        <f>IFERROR(INDEX(Contacts!$P:$P, MATCH(MEM_BF!$K132, Contacts!$B:$B, 0)), 0)</f>
        <v>0</v>
      </c>
    </row>
    <row r="133" spans="3:45" x14ac:dyDescent="0.3">
      <c r="C133" s="155"/>
      <c r="D133" s="155"/>
      <c r="E133" s="194">
        <f t="shared" si="61"/>
        <v>-1</v>
      </c>
      <c r="F133" s="194">
        <f t="shared" si="87"/>
        <v>0</v>
      </c>
      <c r="G133" s="194">
        <f t="shared" si="88"/>
        <v>0</v>
      </c>
      <c r="H133" s="194">
        <f t="shared" si="107"/>
        <v>-1</v>
      </c>
      <c r="I133" s="225">
        <f t="shared" si="65"/>
        <v>0</v>
      </c>
      <c r="J133" s="197" t="s">
        <v>1075</v>
      </c>
      <c r="K133" s="155" t="s">
        <v>1076</v>
      </c>
      <c r="L133" s="195" t="str">
        <f t="shared" si="122"/>
        <v>Please</v>
      </c>
      <c r="M133" s="155" t="str">
        <f t="shared" si="90"/>
        <v>Pay</v>
      </c>
      <c r="N133" s="138">
        <f>IFERROR(INDEX(Contacts!$O:$O, MATCH(MEM_BF!$K133, Contacts!$B:$B, 0)), 0)</f>
        <v>0</v>
      </c>
      <c r="O133" s="130">
        <f>IFERROR(INDEX('May16'!$G:$G, MATCH(MEM_BF!$K133,'May16'!$A:$A, 0)), 0)</f>
        <v>0</v>
      </c>
      <c r="P133" s="130"/>
      <c r="Q133" s="205">
        <f>IFERROR(INDEX(July15!F:F, MATCH(MEM_BF!$K133, July15!$B:$B, 0)), 0)</f>
        <v>0</v>
      </c>
      <c r="R133" s="130">
        <f>IFERROR(INDEX(July15!G:G, MATCH(MEM_BF!$K133, July15!$B:$B, 0)), 0)</f>
        <v>0</v>
      </c>
      <c r="S133" s="130">
        <f>IFERROR(INDEX('Aug15'!F:F, MATCH(MEM_BF!$K133, 'Aug15'!$A:$A, 0)), 0)</f>
        <v>0</v>
      </c>
      <c r="T133" s="130">
        <f>IFERROR(INDEX('Aug15'!$G:$G, MATCH(MEM_BF!$K133, 'Aug15'!$A:$A, 0)), 0)</f>
        <v>0</v>
      </c>
      <c r="U133" s="130">
        <f>IFERROR(INDEX(Sept15!$F:$F, MATCH(MEM_BF!$K133, Sept15!$A:$A, 0)), 0)</f>
        <v>0</v>
      </c>
      <c r="V133" s="130">
        <f>IFERROR(INDEX(Sept15!$G:$G, MATCH(MEM_BF!$K133, Sept15!$A:$A, 0)), 0)</f>
        <v>0</v>
      </c>
      <c r="W133" s="130">
        <f>IFERROR(INDEX('Oct15'!$F:$F, MATCH(MEM_BF!$K133,'Oct15'!$A:$A, 0)), 0)</f>
        <v>0</v>
      </c>
      <c r="X133" s="130">
        <f>IFERROR(INDEX('Oct15'!$G:$G, MATCH(MEM_BF!$K133, 'Oct15'!$A:$A, 0)), 0)</f>
        <v>0</v>
      </c>
      <c r="Y133" s="130">
        <f>IFERROR(INDEX('Nov15'!$F:$F, MATCH(MEM_BF!$K133,'Nov15'!$A:$A, 0)), 0)</f>
        <v>0</v>
      </c>
      <c r="Z133" s="130">
        <f>IFERROR(INDEX('Nov15'!$G:$G, MATCH(MEM_BF!$K133, 'Nov15'!$A:$A, 0)), 0)</f>
        <v>0</v>
      </c>
      <c r="AA133" s="130">
        <f>IFERROR(INDEX('Dec15'!$F:$F, MATCH(MEM_BF!$K133,'Dec15'!$A:$A, 0)), 0)</f>
        <v>0</v>
      </c>
      <c r="AB133" s="130">
        <f>IFERROR(INDEX('Dec15'!$G:$G, MATCH(MEM_BF!$K133, 'Dec15'!$A:$A, 0)), 0)</f>
        <v>0</v>
      </c>
      <c r="AC133" s="130">
        <f>IFERROR(INDEX('Jan16'!$F:$F, MATCH(MEM_BF!$K133,'Jan16'!$A:$A, 0)), 0)</f>
        <v>0</v>
      </c>
      <c r="AD133" s="130">
        <f>IFERROR(INDEX('Jan16'!$G:$G, MATCH(MEM_BF!$K133, 'Jan16'!$A:$A, 0)), 0)</f>
        <v>0</v>
      </c>
      <c r="AE133" s="130">
        <f>IFERROR(INDEX('Feb16'!$F:$F, MATCH(MEM_BF!$K133,'Feb16'!$A:$A, 0)), 0)</f>
        <v>0</v>
      </c>
      <c r="AF133" s="130">
        <f>IFERROR(INDEX('Feb16'!$G:$G, MATCH(MEM_BF!$K133, 'Feb16'!$A:$A, 0)), 0)</f>
        <v>0</v>
      </c>
      <c r="AG133" s="130">
        <f>IFERROR(INDEX('Mar16'!$G:$G, MATCH(MEM_BF!$K133,'Mar16'!$A:$A, 0)), 0)</f>
        <v>0</v>
      </c>
      <c r="AH133" s="130">
        <f>IFERROR(INDEX('Mar16'!$H:$H, MATCH(MEM_BF!$K133, 'Mar16'!$A:$A, 0)), 0)</f>
        <v>0</v>
      </c>
      <c r="AI133" s="130">
        <f>IFERROR(INDEX('Apr16'!$G:$G, MATCH(MEM_BF!$K133,'Apr16'!$A:$A, 0)), 0)</f>
        <v>0</v>
      </c>
      <c r="AJ133" s="130">
        <f>IFERROR(INDEX('Apr16'!$H:$H, MATCH(MEM_BF!$K133, 'Apr16'!$A:$A, 0)), 0)</f>
        <v>0</v>
      </c>
      <c r="AK133" s="130">
        <f>IFERROR(INDEX('May16'!$G:$G, MATCH(MEM_BF!$K133,'May16'!$A:$A, 0)), 0)</f>
        <v>0</v>
      </c>
      <c r="AL133" s="130"/>
      <c r="AM133" s="130"/>
      <c r="AN133" s="130"/>
      <c r="AO133" s="4">
        <f t="shared" si="91"/>
        <v>0</v>
      </c>
      <c r="AP133" s="138">
        <f>IFERROR(INDEX(Contacts!$O:$O, MATCH(MEM_BF!$K133, Contacts!$B:$B, 0)), 0)</f>
        <v>0</v>
      </c>
      <c r="AQ133" s="138">
        <f>IFERROR(INDEX(Contacts!$L:$L, MATCH(MEM_BF!$K133, Contacts!$B:$B, 0)), 0)</f>
        <v>0</v>
      </c>
      <c r="AR133" s="138">
        <f>IFERROR(INDEX(Contacts!$P:$P, MATCH(MEM_BF!$K133, Contacts!$B:$B, 0)), 0)</f>
        <v>0</v>
      </c>
    </row>
    <row r="134" spans="3:45" x14ac:dyDescent="0.3">
      <c r="C134" s="155"/>
      <c r="D134" s="155"/>
      <c r="E134" s="194">
        <f t="shared" si="61"/>
        <v>-1</v>
      </c>
      <c r="F134" s="194">
        <f t="shared" si="87"/>
        <v>0</v>
      </c>
      <c r="G134" s="194">
        <f t="shared" si="88"/>
        <v>0</v>
      </c>
      <c r="H134" s="194">
        <f t="shared" si="107"/>
        <v>-1</v>
      </c>
      <c r="I134" s="225">
        <f t="shared" si="65"/>
        <v>0</v>
      </c>
      <c r="J134" s="197" t="s">
        <v>1079</v>
      </c>
      <c r="K134" s="155" t="s">
        <v>1080</v>
      </c>
      <c r="L134" s="195" t="str">
        <f t="shared" si="122"/>
        <v>Please</v>
      </c>
      <c r="M134" s="155" t="str">
        <f t="shared" si="90"/>
        <v>Pay</v>
      </c>
      <c r="N134" s="138">
        <f>IFERROR(INDEX(Contacts!$O:$O, MATCH(MEM_BF!$K134, Contacts!$B:$B, 0)), 0)</f>
        <v>0</v>
      </c>
      <c r="O134" s="130">
        <f>IFERROR(INDEX('May16'!$G:$G, MATCH(MEM_BF!$K134,'May16'!$A:$A, 0)), 0)</f>
        <v>0</v>
      </c>
      <c r="P134" s="130"/>
      <c r="Q134" s="205">
        <f>IFERROR(INDEX(July15!F:F, MATCH(MEM_BF!$K134, July15!$B:$B, 0)), 0)</f>
        <v>0</v>
      </c>
      <c r="R134" s="130">
        <f>IFERROR(INDEX(July15!G:G, MATCH(MEM_BF!$K134, July15!$B:$B, 0)), 0)</f>
        <v>0</v>
      </c>
      <c r="S134" s="130">
        <f>IFERROR(INDEX('Aug15'!F:F, MATCH(MEM_BF!$K134, 'Aug15'!$A:$A, 0)), 0)</f>
        <v>0</v>
      </c>
      <c r="T134" s="130">
        <f>IFERROR(INDEX('Aug15'!$G:$G, MATCH(MEM_BF!$K134, 'Aug15'!$A:$A, 0)), 0)</f>
        <v>0</v>
      </c>
      <c r="U134" s="130">
        <f>IFERROR(INDEX(Sept15!$F:$F, MATCH(MEM_BF!$K134, Sept15!$A:$A, 0)), 0)</f>
        <v>0</v>
      </c>
      <c r="V134" s="130">
        <f>IFERROR(INDEX(Sept15!$G:$G, MATCH(MEM_BF!$K134, Sept15!$A:$A, 0)), 0)</f>
        <v>0</v>
      </c>
      <c r="W134" s="130">
        <f>IFERROR(INDEX('Oct15'!$F:$F, MATCH(MEM_BF!$K134,'Oct15'!$A:$A, 0)), 0)</f>
        <v>0</v>
      </c>
      <c r="X134" s="130">
        <f>IFERROR(INDEX('Oct15'!$G:$G, MATCH(MEM_BF!$K134, 'Oct15'!$A:$A, 0)), 0)</f>
        <v>0</v>
      </c>
      <c r="Y134" s="130">
        <f>IFERROR(INDEX('Nov15'!$F:$F, MATCH(MEM_BF!$K134,'Nov15'!$A:$A, 0)), 0)</f>
        <v>0</v>
      </c>
      <c r="Z134" s="130">
        <f>IFERROR(INDEX('Nov15'!$G:$G, MATCH(MEM_BF!$K134, 'Nov15'!$A:$A, 0)), 0)</f>
        <v>0</v>
      </c>
      <c r="AA134" s="130">
        <f>IFERROR(INDEX('Dec15'!$F:$F, MATCH(MEM_BF!$K134,'Dec15'!$A:$A, 0)), 0)</f>
        <v>0</v>
      </c>
      <c r="AB134" s="130">
        <f>IFERROR(INDEX('Dec15'!$G:$G, MATCH(MEM_BF!$K134, 'Dec15'!$A:$A, 0)), 0)</f>
        <v>0</v>
      </c>
      <c r="AC134" s="130">
        <f>IFERROR(INDEX('Jan16'!$F:$F, MATCH(MEM_BF!$K134,'Jan16'!$A:$A, 0)), 0)</f>
        <v>0</v>
      </c>
      <c r="AD134" s="130">
        <f>IFERROR(INDEX('Jan16'!$G:$G, MATCH(MEM_BF!$K134, 'Jan16'!$A:$A, 0)), 0)</f>
        <v>0</v>
      </c>
      <c r="AE134" s="130">
        <f>IFERROR(INDEX('Feb16'!$F:$F, MATCH(MEM_BF!$K134,'Feb16'!$A:$A, 0)), 0)</f>
        <v>0</v>
      </c>
      <c r="AF134" s="130">
        <f>IFERROR(INDEX('Feb16'!$G:$G, MATCH(MEM_BF!$K134, 'Feb16'!$A:$A, 0)), 0)</f>
        <v>0</v>
      </c>
      <c r="AG134" s="130">
        <f>IFERROR(INDEX('Mar16'!$G:$G, MATCH(MEM_BF!$K134,'Mar16'!$A:$A, 0)), 0)</f>
        <v>0</v>
      </c>
      <c r="AH134" s="130">
        <f>IFERROR(INDEX('Mar16'!$H:$H, MATCH(MEM_BF!$K134, 'Mar16'!$A:$A, 0)), 0)</f>
        <v>0</v>
      </c>
      <c r="AI134" s="130">
        <f>IFERROR(INDEX('Apr16'!$G:$G, MATCH(MEM_BF!$K134,'Apr16'!$A:$A, 0)), 0)</f>
        <v>0</v>
      </c>
      <c r="AJ134" s="130">
        <f>IFERROR(INDEX('Apr16'!$H:$H, MATCH(MEM_BF!$K134, 'Apr16'!$A:$A, 0)), 0)</f>
        <v>0</v>
      </c>
      <c r="AK134" s="130">
        <f>IFERROR(INDEX('May16'!$G:$G, MATCH(MEM_BF!$K134,'May16'!$A:$A, 0)), 0)</f>
        <v>0</v>
      </c>
      <c r="AL134" s="130"/>
      <c r="AM134" s="130"/>
      <c r="AN134" s="130"/>
      <c r="AO134" s="4">
        <f t="shared" si="91"/>
        <v>0</v>
      </c>
      <c r="AP134" s="138">
        <f>IFERROR(INDEX(Contacts!$O:$O, MATCH(MEM_BF!$K134, Contacts!$B:$B, 0)), 0)</f>
        <v>0</v>
      </c>
      <c r="AQ134" s="138">
        <f>IFERROR(INDEX(Contacts!$L:$L, MATCH(MEM_BF!$K134, Contacts!$B:$B, 0)), 0)</f>
        <v>0</v>
      </c>
      <c r="AR134" s="138">
        <f>IFERROR(INDEX(Contacts!$P:$P, MATCH(MEM_BF!$K134, Contacts!$B:$B, 0)), 0)</f>
        <v>0</v>
      </c>
    </row>
    <row r="135" spans="3:45" x14ac:dyDescent="0.3">
      <c r="C135" s="155">
        <v>15</v>
      </c>
      <c r="D135" s="155">
        <v>10</v>
      </c>
      <c r="E135" s="194">
        <f t="shared" si="61"/>
        <v>9</v>
      </c>
      <c r="F135" s="194">
        <f t="shared" si="87"/>
        <v>0</v>
      </c>
      <c r="G135" s="194">
        <f t="shared" si="88"/>
        <v>15</v>
      </c>
      <c r="H135" s="194">
        <f t="shared" si="107"/>
        <v>9</v>
      </c>
      <c r="I135" s="225">
        <f t="shared" si="65"/>
        <v>0</v>
      </c>
      <c r="J135" s="197" t="s">
        <v>1081</v>
      </c>
      <c r="K135" s="155" t="s">
        <v>1082</v>
      </c>
      <c r="L135" s="195">
        <f t="shared" si="122"/>
        <v>2015</v>
      </c>
      <c r="M135" s="155" t="str">
        <f t="shared" si="90"/>
        <v>Oct</v>
      </c>
      <c r="N135" s="138" t="str">
        <f>IFERROR(INDEX(Contacts!$O:$O, MATCH(MEM_BF!$K135, Contacts!$B:$B, 0)), 0)</f>
        <v>kalinga_y@hotmail.com</v>
      </c>
      <c r="O135" s="130">
        <f>IFERROR(INDEX('May16'!$G:$G, MATCH(MEM_BF!$K135,'May16'!$A:$A, 0)), 0)</f>
        <v>0</v>
      </c>
      <c r="P135" s="130"/>
      <c r="Q135" s="205">
        <f>IFERROR(INDEX(July15!F:F, MATCH(MEM_BF!$K135, July15!$B:$B, 0)), 0)</f>
        <v>0</v>
      </c>
      <c r="R135" s="130">
        <f>IFERROR(INDEX(July15!G:G, MATCH(MEM_BF!$K135, July15!$B:$B, 0)), 0)</f>
        <v>0</v>
      </c>
      <c r="S135" s="130">
        <f>IFERROR(INDEX('Aug15'!F:F, MATCH(MEM_BF!$K135, 'Aug15'!$A:$A, 0)), 0)</f>
        <v>0</v>
      </c>
      <c r="T135" s="130">
        <f>IFERROR(INDEX('Aug15'!$G:$G, MATCH(MEM_BF!$K135, 'Aug15'!$A:$A, 0)), 0)</f>
        <v>0</v>
      </c>
      <c r="U135" s="130">
        <f>IFERROR(INDEX(Sept15!$F:$F, MATCH(MEM_BF!$K135, Sept15!$A:$A, 0)), 0)</f>
        <v>0</v>
      </c>
      <c r="V135" s="130">
        <f>IFERROR(INDEX(Sept15!$G:$G, MATCH(MEM_BF!$K135, Sept15!$A:$A, 0)), 0)</f>
        <v>0</v>
      </c>
      <c r="W135" s="130">
        <f>IFERROR(INDEX('Oct15'!$F:$F, MATCH(MEM_BF!$K135,'Oct15'!$A:$A, 0)), 0)</f>
        <v>0</v>
      </c>
      <c r="X135" s="130">
        <f>IFERROR(INDEX('Oct15'!$G:$G, MATCH(MEM_BF!$K135, 'Oct15'!$A:$A, 0)), 0)</f>
        <v>0</v>
      </c>
      <c r="Y135" s="130">
        <f>IFERROR(INDEX('Nov15'!$F:$F, MATCH(MEM_BF!$K135,'Nov15'!$A:$A, 0)), 0)</f>
        <v>0</v>
      </c>
      <c r="Z135" s="130">
        <f>IFERROR(INDEX('Nov15'!$G:$G, MATCH(MEM_BF!$K135, 'Nov15'!$A:$A, 0)), 0)</f>
        <v>0</v>
      </c>
      <c r="AA135" s="130">
        <f>IFERROR(INDEX('Dec15'!$F:$F, MATCH(MEM_BF!$K135,'Dec15'!$A:$A, 0)), 0)</f>
        <v>0</v>
      </c>
      <c r="AB135" s="130">
        <f>IFERROR(INDEX('Dec15'!$G:$G, MATCH(MEM_BF!$K135, 'Dec15'!$A:$A, 0)), 0)</f>
        <v>0</v>
      </c>
      <c r="AC135" s="130">
        <f>IFERROR(INDEX('Jan16'!$F:$F, MATCH(MEM_BF!$K135,'Jan16'!$A:$A, 0)), 0)</f>
        <v>0</v>
      </c>
      <c r="AD135" s="130">
        <f>IFERROR(INDEX('Jan16'!$G:$G, MATCH(MEM_BF!$K135, 'Jan16'!$A:$A, 0)), 0)</f>
        <v>0</v>
      </c>
      <c r="AE135" s="130">
        <f>IFERROR(INDEX('Feb16'!$F:$F, MATCH(MEM_BF!$K135,'Feb16'!$A:$A, 0)), 0)</f>
        <v>0</v>
      </c>
      <c r="AF135" s="130">
        <f>IFERROR(INDEX('Feb16'!$G:$G, MATCH(MEM_BF!$K135, 'Feb16'!$A:$A, 0)), 0)</f>
        <v>0</v>
      </c>
      <c r="AG135" s="130">
        <f>IFERROR(INDEX('Mar16'!$G:$G, MATCH(MEM_BF!$K135,'Mar16'!$A:$A, 0)), 0)</f>
        <v>0</v>
      </c>
      <c r="AH135" s="130">
        <f>IFERROR(INDEX('Mar16'!$H:$H, MATCH(MEM_BF!$K135, 'Mar16'!$A:$A, 0)), 0)</f>
        <v>0</v>
      </c>
      <c r="AI135" s="130">
        <f>IFERROR(INDEX('Apr16'!$G:$G, MATCH(MEM_BF!$K135,'Apr16'!$A:$A, 0)), 0)</f>
        <v>0</v>
      </c>
      <c r="AJ135" s="130">
        <f>IFERROR(INDEX('Apr16'!$H:$H, MATCH(MEM_BF!$K135, 'Apr16'!$A:$A, 0)), 0)</f>
        <v>0</v>
      </c>
      <c r="AK135" s="130">
        <f>IFERROR(INDEX('May16'!$G:$G, MATCH(MEM_BF!$K135,'May16'!$A:$A, 0)), 0)</f>
        <v>0</v>
      </c>
      <c r="AL135" s="130"/>
      <c r="AM135" s="130"/>
      <c r="AN135" s="130"/>
      <c r="AO135" s="4">
        <f t="shared" si="91"/>
        <v>0</v>
      </c>
      <c r="AP135" s="138" t="str">
        <f>IFERROR(INDEX(Contacts!$O:$O, MATCH(MEM_BF!$K135, Contacts!$B:$B, 0)), 0)</f>
        <v>kalinga_y@hotmail.com</v>
      </c>
      <c r="AQ135" s="138">
        <f>IFERROR(INDEX(Contacts!$L:$L, MATCH(MEM_BF!$K135, Contacts!$B:$B, 0)), 0)</f>
        <v>61613533</v>
      </c>
      <c r="AR135" s="138" t="str">
        <f>IFERROR(INDEX(Contacts!$P:$P, MATCH(MEM_BF!$K135, Contacts!$B:$B, 0)), 0)</f>
        <v>padminihewa@sltnet.lk</v>
      </c>
    </row>
    <row r="136" spans="3:45" x14ac:dyDescent="0.3">
      <c r="C136" s="155">
        <v>15</v>
      </c>
      <c r="D136" s="155">
        <v>4</v>
      </c>
      <c r="E136" s="194">
        <f t="shared" si="61"/>
        <v>3</v>
      </c>
      <c r="F136" s="194">
        <f t="shared" si="87"/>
        <v>0</v>
      </c>
      <c r="G136" s="194">
        <f t="shared" si="88"/>
        <v>15</v>
      </c>
      <c r="H136" s="194">
        <f t="shared" si="107"/>
        <v>3</v>
      </c>
      <c r="I136" s="225">
        <f t="shared" si="65"/>
        <v>0</v>
      </c>
      <c r="J136" s="197" t="s">
        <v>1087</v>
      </c>
      <c r="K136" s="155" t="s">
        <v>95</v>
      </c>
      <c r="L136" s="195">
        <f t="shared" si="122"/>
        <v>2015</v>
      </c>
      <c r="M136" s="155" t="str">
        <f t="shared" si="90"/>
        <v>Apr</v>
      </c>
      <c r="N136" s="138">
        <f>IFERROR(INDEX(Contacts!$O:$O, MATCH(MEM_BF!$K136, Contacts!$B:$B, 0)), 0)</f>
        <v>0</v>
      </c>
      <c r="O136" s="130">
        <f>IFERROR(INDEX('May16'!$G:$G, MATCH(MEM_BF!$K136,'May16'!$A:$A, 0)), 0)</f>
        <v>0</v>
      </c>
      <c r="P136" s="130"/>
      <c r="Q136" s="205">
        <f>IFERROR(INDEX(July15!F:F, MATCH(MEM_BF!$K136, July15!$B:$B, 0)), 0)</f>
        <v>0</v>
      </c>
      <c r="R136" s="130">
        <f>IFERROR(INDEX(July15!G:G, MATCH(MEM_BF!$K136, July15!$B:$B, 0)), 0)</f>
        <v>200</v>
      </c>
      <c r="S136" s="130">
        <f>IFERROR(INDEX('Aug15'!F:F, MATCH(MEM_BF!$K136, 'Aug15'!$A:$A, 0)), 0)</f>
        <v>0</v>
      </c>
      <c r="T136" s="130">
        <f>IFERROR(INDEX('Aug15'!$G:$G, MATCH(MEM_BF!$K136, 'Aug15'!$A:$A, 0)), 0)</f>
        <v>0</v>
      </c>
      <c r="U136" s="130">
        <f>IFERROR(INDEX(Sept15!$F:$F, MATCH(MEM_BF!$K136, Sept15!$A:$A, 0)), 0)</f>
        <v>0</v>
      </c>
      <c r="V136" s="130">
        <f>IFERROR(INDEX(Sept15!$G:$G, MATCH(MEM_BF!$K136, Sept15!$A:$A, 0)), 0)</f>
        <v>0</v>
      </c>
      <c r="W136" s="130">
        <f>IFERROR(INDEX('Oct15'!$F:$F, MATCH(MEM_BF!$K136,'Oct15'!$A:$A, 0)), 0)</f>
        <v>0</v>
      </c>
      <c r="X136" s="130">
        <f>IFERROR(INDEX('Oct15'!$G:$G, MATCH(MEM_BF!$K136, 'Oct15'!$A:$A, 0)), 0)</f>
        <v>0</v>
      </c>
      <c r="Y136" s="130">
        <f>IFERROR(INDEX('Nov15'!$F:$F, MATCH(MEM_BF!$K136,'Nov15'!$A:$A, 0)), 0)</f>
        <v>0</v>
      </c>
      <c r="Z136" s="130">
        <f>IFERROR(INDEX('Nov15'!$G:$G, MATCH(MEM_BF!$K136, 'Nov15'!$A:$A, 0)), 0)</f>
        <v>0</v>
      </c>
      <c r="AA136" s="130">
        <f>IFERROR(INDEX('Dec15'!$F:$F, MATCH(MEM_BF!$K136,'Dec15'!$A:$A, 0)), 0)</f>
        <v>0</v>
      </c>
      <c r="AB136" s="130">
        <f>IFERROR(INDEX('Dec15'!$G:$G, MATCH(MEM_BF!$K136, 'Dec15'!$A:$A, 0)), 0)</f>
        <v>0</v>
      </c>
      <c r="AC136" s="130">
        <f>IFERROR(INDEX('Jan16'!$F:$F, MATCH(MEM_BF!$K136,'Jan16'!$A:$A, 0)), 0)</f>
        <v>0</v>
      </c>
      <c r="AD136" s="130">
        <f>IFERROR(INDEX('Jan16'!$G:$G, MATCH(MEM_BF!$K136, 'Jan16'!$A:$A, 0)), 0)</f>
        <v>0</v>
      </c>
      <c r="AE136" s="130">
        <f>IFERROR(INDEX('Feb16'!$F:$F, MATCH(MEM_BF!$K136,'Feb16'!$A:$A, 0)), 0)</f>
        <v>0</v>
      </c>
      <c r="AF136" s="130">
        <f>IFERROR(INDEX('Feb16'!$G:$G, MATCH(MEM_BF!$K136, 'Feb16'!$A:$A, 0)), 0)</f>
        <v>0</v>
      </c>
      <c r="AG136" s="130">
        <f>IFERROR(INDEX('Mar16'!$G:$G, MATCH(MEM_BF!$K136,'Mar16'!$A:$A, 0)), 0)</f>
        <v>0</v>
      </c>
      <c r="AH136" s="130">
        <f>IFERROR(INDEX('Mar16'!$H:$H, MATCH(MEM_BF!$K136, 'Mar16'!$A:$A, 0)), 0)</f>
        <v>0</v>
      </c>
      <c r="AI136" s="130">
        <f>IFERROR(INDEX('Apr16'!$G:$G, MATCH(MEM_BF!$K136,'Apr16'!$A:$A, 0)), 0)</f>
        <v>0</v>
      </c>
      <c r="AJ136" s="130">
        <f>IFERROR(INDEX('Apr16'!$H:$H, MATCH(MEM_BF!$K136, 'Apr16'!$A:$A, 0)), 0)</f>
        <v>0</v>
      </c>
      <c r="AK136" s="130">
        <f>IFERROR(INDEX('May16'!$G:$G, MATCH(MEM_BF!$K136,'May16'!$A:$A, 0)), 0)</f>
        <v>0</v>
      </c>
      <c r="AL136" s="130"/>
      <c r="AM136" s="130"/>
      <c r="AN136" s="130"/>
      <c r="AO136" s="4">
        <f t="shared" si="91"/>
        <v>0</v>
      </c>
      <c r="AP136" s="138">
        <f>IFERROR(INDEX(Contacts!$O:$O, MATCH(MEM_BF!$K136, Contacts!$B:$B, 0)), 0)</f>
        <v>0</v>
      </c>
      <c r="AQ136" s="138">
        <f>IFERROR(INDEX(Contacts!$L:$L, MATCH(MEM_BF!$K136, Contacts!$B:$B, 0)), 0)</f>
        <v>0</v>
      </c>
      <c r="AR136" s="138">
        <f>IFERROR(INDEX(Contacts!$P:$P, MATCH(MEM_BF!$K136, Contacts!$B:$B, 0)), 0)</f>
        <v>0</v>
      </c>
    </row>
    <row r="137" spans="3:45" x14ac:dyDescent="0.3">
      <c r="C137" s="155"/>
      <c r="D137" s="155"/>
      <c r="E137" s="194">
        <f t="shared" si="61"/>
        <v>-1</v>
      </c>
      <c r="F137" s="194">
        <f t="shared" si="87"/>
        <v>0</v>
      </c>
      <c r="G137" s="194">
        <f t="shared" si="88"/>
        <v>0</v>
      </c>
      <c r="H137" s="194">
        <f t="shared" si="107"/>
        <v>-1</v>
      </c>
      <c r="I137" s="225">
        <f t="shared" si="65"/>
        <v>0</v>
      </c>
      <c r="J137" s="197" t="s">
        <v>1090</v>
      </c>
      <c r="K137" s="155" t="s">
        <v>1091</v>
      </c>
      <c r="L137" s="195" t="str">
        <f t="shared" si="122"/>
        <v>Please</v>
      </c>
      <c r="M137" s="155" t="str">
        <f t="shared" si="90"/>
        <v>Pay</v>
      </c>
      <c r="N137" s="138">
        <f>IFERROR(INDEX(Contacts!$O:$O, MATCH(MEM_BF!$K137, Contacts!$B:$B, 0)), 0)</f>
        <v>0</v>
      </c>
      <c r="O137" s="130">
        <f>IFERROR(INDEX('May16'!$G:$G, MATCH(MEM_BF!$K137,'May16'!$A:$A, 0)), 0)</f>
        <v>0</v>
      </c>
      <c r="P137" s="130"/>
      <c r="Q137" s="205">
        <f>IFERROR(INDEX(July15!F:F, MATCH(MEM_BF!$K137, July15!$B:$B, 0)), 0)</f>
        <v>0</v>
      </c>
      <c r="R137" s="130">
        <f>IFERROR(INDEX(July15!G:G, MATCH(MEM_BF!$K137, July15!$B:$B, 0)), 0)</f>
        <v>0</v>
      </c>
      <c r="S137" s="130">
        <f>IFERROR(INDEX('Aug15'!F:F, MATCH(MEM_BF!$K137, 'Aug15'!$A:$A, 0)), 0)</f>
        <v>0</v>
      </c>
      <c r="T137" s="130">
        <f>IFERROR(INDEX('Aug15'!$G:$G, MATCH(MEM_BF!$K137, 'Aug15'!$A:$A, 0)), 0)</f>
        <v>0</v>
      </c>
      <c r="U137" s="130">
        <f>IFERROR(INDEX(Sept15!$F:$F, MATCH(MEM_BF!$K137, Sept15!$A:$A, 0)), 0)</f>
        <v>0</v>
      </c>
      <c r="V137" s="130">
        <f>IFERROR(INDEX(Sept15!$G:$G, MATCH(MEM_BF!$K137, Sept15!$A:$A, 0)), 0)</f>
        <v>0</v>
      </c>
      <c r="W137" s="130">
        <f>IFERROR(INDEX('Oct15'!$F:$F, MATCH(MEM_BF!$K137,'Oct15'!$A:$A, 0)), 0)</f>
        <v>0</v>
      </c>
      <c r="X137" s="130">
        <f>IFERROR(INDEX('Oct15'!$G:$G, MATCH(MEM_BF!$K137, 'Oct15'!$A:$A, 0)), 0)</f>
        <v>0</v>
      </c>
      <c r="Y137" s="130">
        <f>IFERROR(INDEX('Nov15'!$F:$F, MATCH(MEM_BF!$K137,'Nov15'!$A:$A, 0)), 0)</f>
        <v>0</v>
      </c>
      <c r="Z137" s="130">
        <f>IFERROR(INDEX('Nov15'!$G:$G, MATCH(MEM_BF!$K137, 'Nov15'!$A:$A, 0)), 0)</f>
        <v>0</v>
      </c>
      <c r="AA137" s="130">
        <f>IFERROR(INDEX('Dec15'!$F:$F, MATCH(MEM_BF!$K137,'Dec15'!$A:$A, 0)), 0)</f>
        <v>0</v>
      </c>
      <c r="AB137" s="130">
        <f>IFERROR(INDEX('Dec15'!$G:$G, MATCH(MEM_BF!$K137, 'Dec15'!$A:$A, 0)), 0)</f>
        <v>0</v>
      </c>
      <c r="AC137" s="130">
        <f>IFERROR(INDEX('Jan16'!$F:$F, MATCH(MEM_BF!$K137,'Jan16'!$A:$A, 0)), 0)</f>
        <v>0</v>
      </c>
      <c r="AD137" s="130">
        <f>IFERROR(INDEX('Jan16'!$G:$G, MATCH(MEM_BF!$K137, 'Jan16'!$A:$A, 0)), 0)</f>
        <v>0</v>
      </c>
      <c r="AE137" s="130">
        <f>IFERROR(INDEX('Feb16'!$F:$F, MATCH(MEM_BF!$K137,'Feb16'!$A:$A, 0)), 0)</f>
        <v>0</v>
      </c>
      <c r="AF137" s="130">
        <f>IFERROR(INDEX('Feb16'!$G:$G, MATCH(MEM_BF!$K137, 'Feb16'!$A:$A, 0)), 0)</f>
        <v>0</v>
      </c>
      <c r="AG137" s="130">
        <f>IFERROR(INDEX('Mar16'!$G:$G, MATCH(MEM_BF!$K137,'Mar16'!$A:$A, 0)), 0)</f>
        <v>0</v>
      </c>
      <c r="AH137" s="130">
        <f>IFERROR(INDEX('Mar16'!$H:$H, MATCH(MEM_BF!$K137, 'Mar16'!$A:$A, 0)), 0)</f>
        <v>0</v>
      </c>
      <c r="AI137" s="130">
        <f>IFERROR(INDEX('Apr16'!$G:$G, MATCH(MEM_BF!$K137,'Apr16'!$A:$A, 0)), 0)</f>
        <v>0</v>
      </c>
      <c r="AJ137" s="130">
        <f>IFERROR(INDEX('Apr16'!$H:$H, MATCH(MEM_BF!$K137, 'Apr16'!$A:$A, 0)), 0)</f>
        <v>0</v>
      </c>
      <c r="AK137" s="130">
        <f>IFERROR(INDEX('May16'!$G:$G, MATCH(MEM_BF!$K137,'May16'!$A:$A, 0)), 0)</f>
        <v>0</v>
      </c>
      <c r="AL137" s="130"/>
      <c r="AM137" s="130"/>
      <c r="AN137" s="130"/>
      <c r="AO137" s="4">
        <f t="shared" si="91"/>
        <v>0</v>
      </c>
      <c r="AP137" s="138">
        <f>IFERROR(INDEX(Contacts!$O:$O, MATCH(MEM_BF!$K137, Contacts!$B:$B, 0)), 0)</f>
        <v>0</v>
      </c>
      <c r="AQ137" s="138">
        <f>IFERROR(INDEX(Contacts!$L:$L, MATCH(MEM_BF!$K137, Contacts!$B:$B, 0)), 0)</f>
        <v>0</v>
      </c>
      <c r="AR137" s="138">
        <f>IFERROR(INDEX(Contacts!$P:$P, MATCH(MEM_BF!$K137, Contacts!$B:$B, 0)), 0)</f>
        <v>0</v>
      </c>
    </row>
    <row r="138" spans="3:45" x14ac:dyDescent="0.3">
      <c r="C138" s="155">
        <v>15</v>
      </c>
      <c r="D138" s="155">
        <v>5</v>
      </c>
      <c r="E138" s="194">
        <f t="shared" si="61"/>
        <v>14</v>
      </c>
      <c r="F138" s="194">
        <f t="shared" si="87"/>
        <v>1</v>
      </c>
      <c r="G138" s="194">
        <f t="shared" si="88"/>
        <v>16</v>
      </c>
      <c r="H138" s="194">
        <f t="shared" si="107"/>
        <v>2</v>
      </c>
      <c r="I138" s="225">
        <f t="shared" si="65"/>
        <v>10</v>
      </c>
      <c r="J138" s="197" t="s">
        <v>1094</v>
      </c>
      <c r="K138" s="155" t="s">
        <v>1095</v>
      </c>
      <c r="L138" s="195">
        <f t="shared" si="122"/>
        <v>2016</v>
      </c>
      <c r="M138" s="155" t="str">
        <f t="shared" si="90"/>
        <v>Mar</v>
      </c>
      <c r="N138" s="138" t="str">
        <f>IFERROR(INDEX(Contacts!$O:$O, MATCH(MEM_BF!$K138, Contacts!$B:$B, 0)), 0)</f>
        <v>harindrachampika@gmail.com</v>
      </c>
      <c r="O138" s="130">
        <f>IFERROR(INDEX('May16'!$G:$G, MATCH(MEM_BF!$K138,'May16'!$A:$A, 0)), 0)</f>
        <v>0</v>
      </c>
      <c r="P138" s="130"/>
      <c r="Q138" s="205">
        <f>IFERROR(INDEX(July15!F:F, MATCH(MEM_BF!$K138, July15!$B:$B, 0)), 0)</f>
        <v>0</v>
      </c>
      <c r="R138" s="130">
        <f>IFERROR(INDEX(July15!G:G, MATCH(MEM_BF!$K138, July15!$B:$B, 0)), 0)</f>
        <v>0</v>
      </c>
      <c r="S138" s="130">
        <f>IFERROR(INDEX('Aug15'!F:F, MATCH(MEM_BF!$K138, 'Aug15'!$A:$A, 0)), 0)</f>
        <v>0</v>
      </c>
      <c r="T138" s="130">
        <f>IFERROR(INDEX('Aug15'!$G:$G, MATCH(MEM_BF!$K138, 'Aug15'!$A:$A, 0)), 0)</f>
        <v>0</v>
      </c>
      <c r="U138" s="130">
        <f>IFERROR(INDEX(Sept15!$F:$F, MATCH(MEM_BF!$K138, Sept15!$A:$A, 0)), 0)</f>
        <v>100</v>
      </c>
      <c r="V138" s="130">
        <f>IFERROR(INDEX(Sept15!$G:$G, MATCH(MEM_BF!$K138, Sept15!$A:$A, 0)), 0)</f>
        <v>0</v>
      </c>
      <c r="W138" s="130">
        <f>IFERROR(INDEX('Oct15'!$F:$F, MATCH(MEM_BF!$K138,'Oct15'!$A:$A, 0)), 0)</f>
        <v>0</v>
      </c>
      <c r="X138" s="130">
        <f>IFERROR(INDEX('Oct15'!$G:$G, MATCH(MEM_BF!$K138, 'Oct15'!$A:$A, 0)), 0)</f>
        <v>0</v>
      </c>
      <c r="Y138" s="130">
        <f>IFERROR(INDEX('Nov15'!$F:$F, MATCH(MEM_BF!$K138,'Nov15'!$A:$A, 0)), 0)</f>
        <v>0</v>
      </c>
      <c r="Z138" s="130">
        <f>IFERROR(INDEX('Nov15'!$G:$G, MATCH(MEM_BF!$K138, 'Nov15'!$A:$A, 0)), 0)</f>
        <v>0</v>
      </c>
      <c r="AA138" s="130">
        <f>IFERROR(INDEX('Dec15'!$F:$F, MATCH(MEM_BF!$K138,'Dec15'!$A:$A, 0)), 0)</f>
        <v>0</v>
      </c>
      <c r="AB138" s="130">
        <f>IFERROR(INDEX('Dec15'!$G:$G, MATCH(MEM_BF!$K138, 'Dec15'!$A:$A, 0)), 0)</f>
        <v>0</v>
      </c>
      <c r="AC138" s="130">
        <f>IFERROR(INDEX('Jan16'!$F:$F, MATCH(MEM_BF!$K138,'Jan16'!$A:$A, 0)), 0)</f>
        <v>0</v>
      </c>
      <c r="AD138" s="130">
        <f>IFERROR(INDEX('Jan16'!$G:$G, MATCH(MEM_BF!$K138, 'Jan16'!$A:$A, 0)), 0)</f>
        <v>0</v>
      </c>
      <c r="AE138" s="130">
        <f>IFERROR(INDEX('Feb16'!$F:$F, MATCH(MEM_BF!$K138,'Feb16'!$A:$A, 0)), 0)</f>
        <v>0</v>
      </c>
      <c r="AF138" s="130">
        <f>IFERROR(INDEX('Feb16'!$G:$G, MATCH(MEM_BF!$K138, 'Feb16'!$A:$A, 0)), 0)</f>
        <v>0</v>
      </c>
      <c r="AG138" s="130">
        <f>IFERROR(INDEX('Mar16'!$G:$G, MATCH(MEM_BF!$K138,'Mar16'!$A:$A, 0)), 0)</f>
        <v>0</v>
      </c>
      <c r="AH138" s="130">
        <f>IFERROR(INDEX('Mar16'!$H:$H, MATCH(MEM_BF!$K138, 'Mar16'!$A:$A, 0)), 0)</f>
        <v>0</v>
      </c>
      <c r="AI138" s="130">
        <f>IFERROR(INDEX('Apr16'!$G:$G, MATCH(MEM_BF!$K138,'Apr16'!$A:$A, 0)), 0)</f>
        <v>100</v>
      </c>
      <c r="AJ138" s="130">
        <f>IFERROR(INDEX('Apr16'!$H:$H, MATCH(MEM_BF!$K138, 'Apr16'!$A:$A, 0)), 0)</f>
        <v>0</v>
      </c>
      <c r="AK138" s="130">
        <f>IFERROR(INDEX('May16'!$G:$G, MATCH(MEM_BF!$K138,'May16'!$A:$A, 0)), 0)</f>
        <v>0</v>
      </c>
      <c r="AL138" s="130"/>
      <c r="AM138" s="130"/>
      <c r="AN138" s="130"/>
      <c r="AO138" s="4">
        <f t="shared" si="91"/>
        <v>200</v>
      </c>
      <c r="AP138" s="138" t="str">
        <f>IFERROR(INDEX(Contacts!$O:$O, MATCH(MEM_BF!$K138, Contacts!$B:$B, 0)), 0)</f>
        <v>harindrachampika@gmail.com</v>
      </c>
      <c r="AQ138" s="138">
        <f>IFERROR(INDEX(Contacts!$L:$L, MATCH(MEM_BF!$K138, Contacts!$B:$B, 0)), 0)</f>
        <v>0</v>
      </c>
      <c r="AR138" s="138" t="str">
        <f>IFERROR(INDEX(Contacts!$P:$P, MATCH(MEM_BF!$K138, Contacts!$B:$B, 0)), 0)</f>
        <v>habarakadage.priyanthi@gmail.com</v>
      </c>
    </row>
    <row r="139" spans="3:45" x14ac:dyDescent="0.3">
      <c r="C139" s="155">
        <v>15</v>
      </c>
      <c r="D139" s="155">
        <v>9</v>
      </c>
      <c r="E139" s="194">
        <f t="shared" si="61"/>
        <v>19</v>
      </c>
      <c r="F139" s="194">
        <f t="shared" si="87"/>
        <v>1</v>
      </c>
      <c r="G139" s="194">
        <f t="shared" si="88"/>
        <v>16</v>
      </c>
      <c r="H139" s="194">
        <f t="shared" si="107"/>
        <v>7</v>
      </c>
      <c r="I139" s="225">
        <f t="shared" si="65"/>
        <v>11</v>
      </c>
      <c r="J139" s="197" t="s">
        <v>1106</v>
      </c>
      <c r="K139" s="155" t="s">
        <v>101</v>
      </c>
      <c r="L139" s="195">
        <f t="shared" si="122"/>
        <v>2016</v>
      </c>
      <c r="M139" s="155" t="str">
        <f t="shared" si="90"/>
        <v>Aug</v>
      </c>
      <c r="N139" s="138">
        <f>IFERROR(INDEX(Contacts!$O:$O, MATCH(MEM_BF!$K139, Contacts!$B:$B, 0)), 0)</f>
        <v>0</v>
      </c>
      <c r="O139" s="130">
        <f>IFERROR(INDEX('May16'!$G:$G, MATCH(MEM_BF!$K139,'May16'!$A:$A, 0)), 0)</f>
        <v>20</v>
      </c>
      <c r="P139" s="130"/>
      <c r="Q139" s="205">
        <f>IFERROR(INDEX(July15!F:F, MATCH(MEM_BF!$K139, July15!$B:$B, 0)), 0)</f>
        <v>20</v>
      </c>
      <c r="R139" s="130">
        <f>IFERROR(INDEX(July15!G:G, MATCH(MEM_BF!$K139, July15!$B:$B, 0)), 0)</f>
        <v>0</v>
      </c>
      <c r="S139" s="130">
        <f>IFERROR(INDEX('Aug15'!F:F, MATCH(MEM_BF!$K139, 'Aug15'!$A:$A, 0)), 0)</f>
        <v>20</v>
      </c>
      <c r="T139" s="130">
        <f>IFERROR(INDEX('Aug15'!$G:$G, MATCH(MEM_BF!$K139, 'Aug15'!$A:$A, 0)), 0)</f>
        <v>0</v>
      </c>
      <c r="U139" s="130">
        <f>IFERROR(INDEX(Sept15!$F:$F, MATCH(MEM_BF!$K139, Sept15!$A:$A, 0)), 0)</f>
        <v>20</v>
      </c>
      <c r="V139" s="130">
        <f>IFERROR(INDEX(Sept15!$G:$G, MATCH(MEM_BF!$K139, Sept15!$A:$A, 0)), 0)</f>
        <v>0</v>
      </c>
      <c r="W139" s="130">
        <f>IFERROR(INDEX('Oct15'!$F:$F, MATCH(MEM_BF!$K139,'Oct15'!$A:$A, 0)), 0)</f>
        <v>20</v>
      </c>
      <c r="X139" s="130">
        <f>IFERROR(INDEX('Oct15'!$G:$G, MATCH(MEM_BF!$K139, 'Oct15'!$A:$A, 0)), 0)</f>
        <v>0</v>
      </c>
      <c r="Y139" s="130">
        <f>IFERROR(INDEX('Nov15'!$F:$F, MATCH(MEM_BF!$K139,'Nov15'!$A:$A, 0)), 0)</f>
        <v>20</v>
      </c>
      <c r="Z139" s="130">
        <f>IFERROR(INDEX('Nov15'!$G:$G, MATCH(MEM_BF!$K139, 'Nov15'!$A:$A, 0)), 0)</f>
        <v>0</v>
      </c>
      <c r="AA139" s="130">
        <f>IFERROR(INDEX('Dec15'!$F:$F, MATCH(MEM_BF!$K139,'Dec15'!$A:$A, 0)), 0)</f>
        <v>20</v>
      </c>
      <c r="AB139" s="130">
        <f>IFERROR(INDEX('Dec15'!$G:$G, MATCH(MEM_BF!$K139, 'Dec15'!$A:$A, 0)), 0)</f>
        <v>0</v>
      </c>
      <c r="AC139" s="130">
        <f>IFERROR(INDEX('Jan16'!$F:$F, MATCH(MEM_BF!$K139,'Jan16'!$A:$A, 0)), 0)</f>
        <v>20</v>
      </c>
      <c r="AD139" s="130">
        <f>IFERROR(INDEX('Jan16'!$G:$G, MATCH(MEM_BF!$K139, 'Jan16'!$A:$A, 0)), 0)</f>
        <v>0</v>
      </c>
      <c r="AE139" s="130">
        <f>IFERROR(INDEX('Feb16'!$F:$F, MATCH(MEM_BF!$K139,'Feb16'!$A:$A, 0)), 0)</f>
        <v>20</v>
      </c>
      <c r="AF139" s="130">
        <f>IFERROR(INDEX('Feb16'!$G:$G, MATCH(MEM_BF!$K139, 'Feb16'!$A:$A, 0)), 0)</f>
        <v>0</v>
      </c>
      <c r="AG139" s="130">
        <f>IFERROR(INDEX('Mar16'!$G:$G, MATCH(MEM_BF!$K139,'Mar16'!$A:$A, 0)), 0)</f>
        <v>20</v>
      </c>
      <c r="AH139" s="130">
        <f>IFERROR(INDEX('Mar16'!$H:$H, MATCH(MEM_BF!$K139, 'Mar16'!$A:$A, 0)), 0)</f>
        <v>0</v>
      </c>
      <c r="AI139" s="130">
        <f>IFERROR(INDEX('Apr16'!$G:$G, MATCH(MEM_BF!$K139,'Apr16'!$A:$A, 0)), 0)</f>
        <v>20</v>
      </c>
      <c r="AJ139" s="130">
        <f>IFERROR(INDEX('Apr16'!$H:$H, MATCH(MEM_BF!$K139, 'Apr16'!$A:$A, 0)), 0)</f>
        <v>0</v>
      </c>
      <c r="AK139" s="130">
        <f>IFERROR(INDEX('May16'!$G:$G, MATCH(MEM_BF!$K139,'May16'!$A:$A, 0)), 0)</f>
        <v>20</v>
      </c>
      <c r="AL139" s="130"/>
      <c r="AM139" s="130"/>
      <c r="AN139" s="130"/>
      <c r="AO139" s="4">
        <f t="shared" si="91"/>
        <v>220</v>
      </c>
      <c r="AP139" s="138">
        <f>IFERROR(INDEX(Contacts!$O:$O, MATCH(MEM_BF!$K139, Contacts!$B:$B, 0)), 0)</f>
        <v>0</v>
      </c>
      <c r="AQ139" s="138">
        <f>IFERROR(INDEX(Contacts!$L:$L, MATCH(MEM_BF!$K139, Contacts!$B:$B, 0)), 0)</f>
        <v>0</v>
      </c>
      <c r="AR139" s="138">
        <f>IFERROR(INDEX(Contacts!$P:$P, MATCH(MEM_BF!$K139, Contacts!$B:$B, 0)), 0)</f>
        <v>0</v>
      </c>
    </row>
    <row r="140" spans="3:45" x14ac:dyDescent="0.3">
      <c r="C140" s="155">
        <v>15</v>
      </c>
      <c r="D140" s="155">
        <v>7</v>
      </c>
      <c r="E140" s="194">
        <f t="shared" si="61"/>
        <v>17</v>
      </c>
      <c r="F140" s="194">
        <f t="shared" si="87"/>
        <v>1</v>
      </c>
      <c r="G140" s="194">
        <f t="shared" si="88"/>
        <v>16</v>
      </c>
      <c r="H140" s="194">
        <f t="shared" si="107"/>
        <v>5</v>
      </c>
      <c r="I140" s="225">
        <f t="shared" si="65"/>
        <v>11</v>
      </c>
      <c r="J140" s="197" t="s">
        <v>1118</v>
      </c>
      <c r="K140" s="155" t="s">
        <v>58</v>
      </c>
      <c r="L140" s="195">
        <f t="shared" si="122"/>
        <v>2016</v>
      </c>
      <c r="M140" s="155" t="str">
        <f t="shared" si="90"/>
        <v>Jun</v>
      </c>
      <c r="N140" s="138">
        <f>IFERROR(INDEX(Contacts!$O:$O, MATCH(MEM_BF!$K140, Contacts!$B:$B, 0)), 0)</f>
        <v>0</v>
      </c>
      <c r="O140" s="130">
        <f>IFERROR(INDEX('May16'!$G:$G, MATCH(MEM_BF!$K140,'May16'!$A:$A, 0)), 0)</f>
        <v>20</v>
      </c>
      <c r="P140" s="130"/>
      <c r="Q140" s="205">
        <f>IFERROR(INDEX(July15!F:F, MATCH(MEM_BF!$K140, July15!$B:$B, 0)), 0)</f>
        <v>20</v>
      </c>
      <c r="R140" s="130">
        <f>IFERROR(INDEX(July15!G:G, MATCH(MEM_BF!$K140, July15!$B:$B, 0)), 0)</f>
        <v>0</v>
      </c>
      <c r="S140" s="130">
        <f>IFERROR(INDEX('Aug15'!F:F, MATCH(MEM_BF!$K140, 'Aug15'!$A:$A, 0)), 0)</f>
        <v>20</v>
      </c>
      <c r="T140" s="130">
        <f>IFERROR(INDEX('Aug15'!$G:$G, MATCH(MEM_BF!$K140, 'Aug15'!$A:$A, 0)), 0)</f>
        <v>0</v>
      </c>
      <c r="U140" s="130">
        <f>IFERROR(INDEX(Sept15!$F:$F, MATCH(MEM_BF!$K140, Sept15!$A:$A, 0)), 0)</f>
        <v>20</v>
      </c>
      <c r="V140" s="130">
        <f>IFERROR(INDEX(Sept15!$G:$G, MATCH(MEM_BF!$K140, Sept15!$A:$A, 0)), 0)</f>
        <v>0</v>
      </c>
      <c r="W140" s="130">
        <f>IFERROR(INDEX('Oct15'!$F:$F, MATCH(MEM_BF!$K140,'Oct15'!$A:$A, 0)), 0)</f>
        <v>20</v>
      </c>
      <c r="X140" s="130">
        <f>IFERROR(INDEX('Oct15'!$G:$G, MATCH(MEM_BF!$K140, 'Oct15'!$A:$A, 0)), 0)</f>
        <v>0</v>
      </c>
      <c r="Y140" s="130">
        <f>IFERROR(INDEX('Nov15'!$F:$F, MATCH(MEM_BF!$K140,'Nov15'!$A:$A, 0)), 0)</f>
        <v>20</v>
      </c>
      <c r="Z140" s="130">
        <f>IFERROR(INDEX('Nov15'!$G:$G, MATCH(MEM_BF!$K140, 'Nov15'!$A:$A, 0)), 0)</f>
        <v>0</v>
      </c>
      <c r="AA140" s="130">
        <f>IFERROR(INDEX('Dec15'!$F:$F, MATCH(MEM_BF!$K140,'Dec15'!$A:$A, 0)), 0)</f>
        <v>20</v>
      </c>
      <c r="AB140" s="130">
        <f>IFERROR(INDEX('Dec15'!$G:$G, MATCH(MEM_BF!$K140, 'Dec15'!$A:$A, 0)), 0)</f>
        <v>0</v>
      </c>
      <c r="AC140" s="130">
        <f>IFERROR(INDEX('Jan16'!$F:$F, MATCH(MEM_BF!$K140,'Jan16'!$A:$A, 0)), 0)</f>
        <v>20</v>
      </c>
      <c r="AD140" s="130">
        <f>IFERROR(INDEX('Jan16'!$G:$G, MATCH(MEM_BF!$K140, 'Jan16'!$A:$A, 0)), 0)</f>
        <v>0</v>
      </c>
      <c r="AE140" s="130">
        <f>IFERROR(INDEX('Feb16'!$F:$F, MATCH(MEM_BF!$K140,'Feb16'!$A:$A, 0)), 0)</f>
        <v>20</v>
      </c>
      <c r="AF140" s="130">
        <f>IFERROR(INDEX('Feb16'!$G:$G, MATCH(MEM_BF!$K140, 'Feb16'!$A:$A, 0)), 0)</f>
        <v>0</v>
      </c>
      <c r="AG140" s="130">
        <f>IFERROR(INDEX('Mar16'!$G:$G, MATCH(MEM_BF!$K140,'Mar16'!$A:$A, 0)), 0)</f>
        <v>20</v>
      </c>
      <c r="AH140" s="130">
        <f>IFERROR(INDEX('Mar16'!$H:$H, MATCH(MEM_BF!$K140, 'Mar16'!$A:$A, 0)), 0)</f>
        <v>0</v>
      </c>
      <c r="AI140" s="130">
        <f>IFERROR(INDEX('Apr16'!$G:$G, MATCH(MEM_BF!$K140,'Apr16'!$A:$A, 0)), 0)</f>
        <v>20</v>
      </c>
      <c r="AJ140" s="130">
        <f>IFERROR(INDEX('Apr16'!$H:$H, MATCH(MEM_BF!$K140, 'Apr16'!$A:$A, 0)), 0)</f>
        <v>0</v>
      </c>
      <c r="AK140" s="130">
        <f>IFERROR(INDEX('May16'!$G:$G, MATCH(MEM_BF!$K140,'May16'!$A:$A, 0)), 0)</f>
        <v>20</v>
      </c>
      <c r="AL140" s="130"/>
      <c r="AM140" s="130"/>
      <c r="AN140" s="130"/>
      <c r="AO140" s="4">
        <f t="shared" si="91"/>
        <v>220</v>
      </c>
      <c r="AP140" s="138">
        <f>IFERROR(INDEX(Contacts!$O:$O, MATCH(MEM_BF!$K140, Contacts!$B:$B, 0)), 0)</f>
        <v>0</v>
      </c>
      <c r="AQ140" s="138">
        <f>IFERROR(INDEX(Contacts!$L:$L, MATCH(MEM_BF!$K140, Contacts!$B:$B, 0)), 0)</f>
        <v>0</v>
      </c>
      <c r="AR140" s="138">
        <f>IFERROR(INDEX(Contacts!$P:$P, MATCH(MEM_BF!$K140, Contacts!$B:$B, 0)), 0)</f>
        <v>0</v>
      </c>
    </row>
    <row r="141" spans="3:45" s="138" customFormat="1" x14ac:dyDescent="0.3">
      <c r="C141" s="155">
        <v>15</v>
      </c>
      <c r="D141" s="155">
        <v>7</v>
      </c>
      <c r="E141" s="194">
        <f t="shared" si="61"/>
        <v>17</v>
      </c>
      <c r="F141" s="194">
        <f t="shared" ref="F141" si="123">ROUNDDOWN(E141/12, 0)</f>
        <v>1</v>
      </c>
      <c r="G141" s="194">
        <f t="shared" ref="G141" si="124">C141+F141</f>
        <v>16</v>
      </c>
      <c r="H141" s="194">
        <f t="shared" ref="H141" si="125">E141-F141*12</f>
        <v>5</v>
      </c>
      <c r="I141" s="225">
        <f t="shared" si="65"/>
        <v>11</v>
      </c>
      <c r="J141" s="197" t="s">
        <v>2638</v>
      </c>
      <c r="K141" s="155" t="s">
        <v>2523</v>
      </c>
      <c r="L141" s="195">
        <f t="shared" si="122"/>
        <v>2016</v>
      </c>
      <c r="M141" s="155" t="str">
        <f t="shared" ref="M141" si="126">LOOKUP(H141,$A$6:$B$18)</f>
        <v>Jun</v>
      </c>
      <c r="N141" s="138">
        <f>IFERROR(INDEX(Contacts!$O:$O, MATCH(MEM_BF!$K141, Contacts!$B:$B, 0)), 0)</f>
        <v>0</v>
      </c>
      <c r="O141" s="130">
        <f>IFERROR(INDEX('May16'!$G:$G, MATCH(MEM_BF!$K141,'May16'!$A:$A, 0)), 0)</f>
        <v>20</v>
      </c>
      <c r="P141" s="130"/>
      <c r="Q141" s="205">
        <v>20</v>
      </c>
      <c r="R141" s="130">
        <f>IFERROR(INDEX(July15!G:G, MATCH(MEM_BF!$K141, July15!$B:$B, 0)), 0)</f>
        <v>0</v>
      </c>
      <c r="S141" s="130">
        <f>IFERROR(INDEX('Aug15'!F:F, MATCH(MEM_BF!$K141, 'Aug15'!$A:$A, 0)), 0)</f>
        <v>20</v>
      </c>
      <c r="T141" s="130">
        <f>IFERROR(INDEX('Aug15'!$G:$G, MATCH(MEM_BF!$K141, 'Aug15'!$A:$A, 0)), 0)</f>
        <v>0</v>
      </c>
      <c r="U141" s="130">
        <f>IFERROR(INDEX(Sept15!$F:$F, MATCH(MEM_BF!$K141, Sept15!$A:$A, 0)), 0)</f>
        <v>20</v>
      </c>
      <c r="V141" s="130">
        <f>IFERROR(INDEX(Sept15!$G:$G, MATCH(MEM_BF!$K141, Sept15!$A:$A, 0)), 0)</f>
        <v>0</v>
      </c>
      <c r="W141" s="130">
        <f>IFERROR(INDEX('Oct15'!$F:$F, MATCH(MEM_BF!$K141,'Oct15'!$A:$A, 0)), 0)</f>
        <v>20</v>
      </c>
      <c r="X141" s="130">
        <f>IFERROR(INDEX('Oct15'!$G:$G, MATCH(MEM_BF!$K141, 'Oct15'!$A:$A, 0)), 0)</f>
        <v>0</v>
      </c>
      <c r="Y141" s="130">
        <f>IFERROR(INDEX('Nov15'!$F:$F, MATCH(MEM_BF!$K141,'Nov15'!$A:$A, 0)), 0)</f>
        <v>20</v>
      </c>
      <c r="Z141" s="130">
        <f>IFERROR(INDEX('Nov15'!$G:$G, MATCH(MEM_BF!$K141, 'Nov15'!$A:$A, 0)), 0)</f>
        <v>0</v>
      </c>
      <c r="AA141" s="130">
        <f>IFERROR(INDEX('Dec15'!$F:$F, MATCH(MEM_BF!$K141,'Dec15'!$A:$A, 0)), 0)</f>
        <v>20</v>
      </c>
      <c r="AB141" s="130">
        <f>IFERROR(INDEX('Dec15'!$G:$G, MATCH(MEM_BF!$K141, 'Dec15'!$A:$A, 0)), 0)</f>
        <v>0</v>
      </c>
      <c r="AC141" s="130">
        <f>IFERROR(INDEX('Jan16'!$F:$F, MATCH(MEM_BF!$K141,'Jan16'!$A:$A, 0)), 0)</f>
        <v>20</v>
      </c>
      <c r="AD141" s="130">
        <f>IFERROR(INDEX('Jan16'!$G:$G, MATCH(MEM_BF!$K141, 'Jan16'!$A:$A, 0)), 0)</f>
        <v>0</v>
      </c>
      <c r="AE141" s="130">
        <f>IFERROR(INDEX('Feb16'!$F:$F, MATCH(MEM_BF!$K141,'Feb16'!$A:$A, 0)), 0)</f>
        <v>20</v>
      </c>
      <c r="AF141" s="130">
        <f>IFERROR(INDEX('Feb16'!$G:$G, MATCH(MEM_BF!$K141, 'Feb16'!$A:$A, 0)), 0)</f>
        <v>0</v>
      </c>
      <c r="AG141" s="130">
        <f>IFERROR(INDEX('Mar16'!$G:$G, MATCH(MEM_BF!$K141,'Mar16'!$A:$A, 0)), 0)</f>
        <v>20</v>
      </c>
      <c r="AH141" s="130">
        <f>IFERROR(INDEX('Mar16'!$H:$H, MATCH(MEM_BF!$K141, 'Mar16'!$A:$A, 0)), 0)</f>
        <v>0</v>
      </c>
      <c r="AI141" s="130">
        <f>IFERROR(INDEX('Apr16'!$G:$G, MATCH(MEM_BF!$K141,'Apr16'!$A:$A, 0)), 0)</f>
        <v>20</v>
      </c>
      <c r="AJ141" s="130">
        <f>IFERROR(INDEX('Apr16'!$H:$H, MATCH(MEM_BF!$K141, 'Apr16'!$A:$A, 0)), 0)</f>
        <v>0</v>
      </c>
      <c r="AK141" s="130">
        <f>IFERROR(INDEX('May16'!$G:$G, MATCH(MEM_BF!$K141,'May16'!$A:$A, 0)), 0)</f>
        <v>20</v>
      </c>
      <c r="AL141" s="130"/>
      <c r="AM141" s="130"/>
      <c r="AN141" s="130"/>
      <c r="AO141" s="4">
        <f t="shared" si="91"/>
        <v>220</v>
      </c>
      <c r="AP141" s="138">
        <f>IFERROR(INDEX(Contacts!$O:$O, MATCH(MEM_BF!$K141, Contacts!$B:$B, 0)), 0)</f>
        <v>0</v>
      </c>
      <c r="AQ141" s="138">
        <f>IFERROR(INDEX(Contacts!$L:$L, MATCH(MEM_BF!$K141, Contacts!$B:$B, 0)), 0)</f>
        <v>0</v>
      </c>
      <c r="AR141" s="138">
        <f>IFERROR(INDEX(Contacts!$P:$P, MATCH(MEM_BF!$K141, Contacts!$B:$B, 0)), 0)</f>
        <v>0</v>
      </c>
      <c r="AS141" s="224"/>
    </row>
    <row r="142" spans="3:45" x14ac:dyDescent="0.3">
      <c r="C142" s="155"/>
      <c r="D142" s="155"/>
      <c r="E142" s="194">
        <f t="shared" si="61"/>
        <v>-1</v>
      </c>
      <c r="F142" s="194">
        <f t="shared" si="87"/>
        <v>0</v>
      </c>
      <c r="G142" s="194">
        <f t="shared" si="88"/>
        <v>0</v>
      </c>
      <c r="H142" s="194">
        <f t="shared" si="107"/>
        <v>-1</v>
      </c>
      <c r="I142" s="225">
        <f t="shared" si="65"/>
        <v>0</v>
      </c>
      <c r="J142" s="197" t="s">
        <v>1136</v>
      </c>
      <c r="K142" s="155" t="s">
        <v>1137</v>
      </c>
      <c r="L142" s="195" t="str">
        <f t="shared" si="122"/>
        <v>Please</v>
      </c>
      <c r="M142" s="155" t="str">
        <f t="shared" si="90"/>
        <v>Pay</v>
      </c>
      <c r="N142" s="138">
        <f>IFERROR(INDEX(Contacts!$O:$O, MATCH(MEM_BF!$K142, Contacts!$B:$B, 0)), 0)</f>
        <v>0</v>
      </c>
      <c r="O142" s="130">
        <f>IFERROR(INDEX('May16'!$G:$G, MATCH(MEM_BF!$K142,'May16'!$A:$A, 0)), 0)</f>
        <v>0</v>
      </c>
      <c r="P142" s="130"/>
      <c r="Q142" s="205">
        <f>IFERROR(INDEX(July15!F:F, MATCH(MEM_BF!$K142, July15!$B:$B, 0)), 0)</f>
        <v>0</v>
      </c>
      <c r="R142" s="130">
        <f>IFERROR(INDEX(July15!G:G, MATCH(MEM_BF!$K142, July15!$B:$B, 0)), 0)</f>
        <v>0</v>
      </c>
      <c r="S142" s="130">
        <f>IFERROR(INDEX('Aug15'!F:F, MATCH(MEM_BF!$K142, 'Aug15'!$A:$A, 0)), 0)</f>
        <v>0</v>
      </c>
      <c r="T142" s="130">
        <f>IFERROR(INDEX('Aug15'!$G:$G, MATCH(MEM_BF!$K142, 'Aug15'!$A:$A, 0)), 0)</f>
        <v>0</v>
      </c>
      <c r="U142" s="130">
        <f>IFERROR(INDEX(Sept15!$F:$F, MATCH(MEM_BF!$K142, Sept15!$A:$A, 0)), 0)</f>
        <v>0</v>
      </c>
      <c r="V142" s="130">
        <f>IFERROR(INDEX(Sept15!$G:$G, MATCH(MEM_BF!$K142, Sept15!$A:$A, 0)), 0)</f>
        <v>0</v>
      </c>
      <c r="W142" s="130">
        <f>IFERROR(INDEX('Oct15'!$F:$F, MATCH(MEM_BF!$K142,'Oct15'!$A:$A, 0)), 0)</f>
        <v>0</v>
      </c>
      <c r="X142" s="130">
        <f>IFERROR(INDEX('Oct15'!$G:$G, MATCH(MEM_BF!$K142, 'Oct15'!$A:$A, 0)), 0)</f>
        <v>0</v>
      </c>
      <c r="Y142" s="130">
        <f>IFERROR(INDEX('Nov15'!$F:$F, MATCH(MEM_BF!$K142,'Nov15'!$A:$A, 0)), 0)</f>
        <v>0</v>
      </c>
      <c r="Z142" s="130">
        <f>IFERROR(INDEX('Nov15'!$G:$G, MATCH(MEM_BF!$K142, 'Nov15'!$A:$A, 0)), 0)</f>
        <v>0</v>
      </c>
      <c r="AA142" s="130">
        <f>IFERROR(INDEX('Dec15'!$F:$F, MATCH(MEM_BF!$K142,'Dec15'!$A:$A, 0)), 0)</f>
        <v>0</v>
      </c>
      <c r="AB142" s="130">
        <f>IFERROR(INDEX('Dec15'!$G:$G, MATCH(MEM_BF!$K142, 'Dec15'!$A:$A, 0)), 0)</f>
        <v>0</v>
      </c>
      <c r="AC142" s="130">
        <f>IFERROR(INDEX('Jan16'!$F:$F, MATCH(MEM_BF!$K142,'Jan16'!$A:$A, 0)), 0)</f>
        <v>0</v>
      </c>
      <c r="AD142" s="130">
        <f>IFERROR(INDEX('Jan16'!$G:$G, MATCH(MEM_BF!$K142, 'Jan16'!$A:$A, 0)), 0)</f>
        <v>0</v>
      </c>
      <c r="AE142" s="130">
        <f>IFERROR(INDEX('Feb16'!$F:$F, MATCH(MEM_BF!$K142,'Feb16'!$A:$A, 0)), 0)</f>
        <v>0</v>
      </c>
      <c r="AF142" s="130">
        <f>IFERROR(INDEX('Feb16'!$G:$G, MATCH(MEM_BF!$K142, 'Feb16'!$A:$A, 0)), 0)</f>
        <v>0</v>
      </c>
      <c r="AG142" s="130">
        <f>IFERROR(INDEX('Mar16'!$G:$G, MATCH(MEM_BF!$K142,'Mar16'!$A:$A, 0)), 0)</f>
        <v>0</v>
      </c>
      <c r="AH142" s="130">
        <f>IFERROR(INDEX('Mar16'!$H:$H, MATCH(MEM_BF!$K142, 'Mar16'!$A:$A, 0)), 0)</f>
        <v>0</v>
      </c>
      <c r="AI142" s="130">
        <f>IFERROR(INDEX('Apr16'!$G:$G, MATCH(MEM_BF!$K142,'Apr16'!$A:$A, 0)), 0)</f>
        <v>0</v>
      </c>
      <c r="AJ142" s="130">
        <f>IFERROR(INDEX('Apr16'!$H:$H, MATCH(MEM_BF!$K142, 'Apr16'!$A:$A, 0)), 0)</f>
        <v>0</v>
      </c>
      <c r="AK142" s="130">
        <f>IFERROR(INDEX('May16'!$G:$G, MATCH(MEM_BF!$K142,'May16'!$A:$A, 0)), 0)</f>
        <v>0</v>
      </c>
      <c r="AL142" s="130"/>
      <c r="AM142" s="130"/>
      <c r="AN142" s="130"/>
      <c r="AO142" s="4">
        <f t="shared" si="91"/>
        <v>0</v>
      </c>
      <c r="AP142" s="138">
        <f>IFERROR(INDEX(Contacts!$O:$O, MATCH(MEM_BF!$K142, Contacts!$B:$B, 0)), 0)</f>
        <v>0</v>
      </c>
      <c r="AQ142" s="138">
        <f>IFERROR(INDEX(Contacts!$L:$L, MATCH(MEM_BF!$K142, Contacts!$B:$B, 0)), 0)</f>
        <v>0</v>
      </c>
      <c r="AR142" s="138">
        <f>IFERROR(INDEX(Contacts!$P:$P, MATCH(MEM_BF!$K142, Contacts!$B:$B, 0)), 0)</f>
        <v>0</v>
      </c>
    </row>
    <row r="143" spans="3:45" x14ac:dyDescent="0.3">
      <c r="C143" s="155"/>
      <c r="D143" s="155"/>
      <c r="E143" s="194">
        <f t="shared" si="61"/>
        <v>-1</v>
      </c>
      <c r="F143" s="194">
        <f t="shared" si="87"/>
        <v>0</v>
      </c>
      <c r="G143" s="194">
        <f t="shared" si="88"/>
        <v>0</v>
      </c>
      <c r="H143" s="194">
        <f t="shared" si="107"/>
        <v>-1</v>
      </c>
      <c r="I143" s="225">
        <f t="shared" si="65"/>
        <v>0</v>
      </c>
      <c r="J143" s="197" t="s">
        <v>1139</v>
      </c>
      <c r="K143" s="155" t="s">
        <v>1140</v>
      </c>
      <c r="L143" s="195" t="str">
        <f t="shared" si="122"/>
        <v>Please</v>
      </c>
      <c r="M143" s="155" t="str">
        <f t="shared" si="90"/>
        <v>Pay</v>
      </c>
      <c r="N143" s="138">
        <f>IFERROR(INDEX(Contacts!$O:$O, MATCH(MEM_BF!$K143, Contacts!$B:$B, 0)), 0)</f>
        <v>0</v>
      </c>
      <c r="O143" s="130">
        <f>IFERROR(INDEX('May16'!$G:$G, MATCH(MEM_BF!$K143,'May16'!$A:$A, 0)), 0)</f>
        <v>0</v>
      </c>
      <c r="P143" s="130"/>
      <c r="Q143" s="205">
        <f>IFERROR(INDEX(July15!F:F, MATCH(MEM_BF!$K143, July15!$B:$B, 0)), 0)</f>
        <v>0</v>
      </c>
      <c r="R143" s="130">
        <f>IFERROR(INDEX(July15!G:G, MATCH(MEM_BF!$K143, July15!$B:$B, 0)), 0)</f>
        <v>0</v>
      </c>
      <c r="S143" s="130">
        <f>IFERROR(INDEX('Aug15'!F:F, MATCH(MEM_BF!$K143, 'Aug15'!$A:$A, 0)), 0)</f>
        <v>0</v>
      </c>
      <c r="T143" s="130">
        <f>IFERROR(INDEX('Aug15'!$G:$G, MATCH(MEM_BF!$K143, 'Aug15'!$A:$A, 0)), 0)</f>
        <v>0</v>
      </c>
      <c r="U143" s="130">
        <f>IFERROR(INDEX(Sept15!$F:$F, MATCH(MEM_BF!$K143, Sept15!$A:$A, 0)), 0)</f>
        <v>0</v>
      </c>
      <c r="V143" s="130">
        <f>IFERROR(INDEX(Sept15!$G:$G, MATCH(MEM_BF!$K143, Sept15!$A:$A, 0)), 0)</f>
        <v>0</v>
      </c>
      <c r="W143" s="130">
        <f>IFERROR(INDEX('Oct15'!$F:$F, MATCH(MEM_BF!$K143,'Oct15'!$A:$A, 0)), 0)</f>
        <v>0</v>
      </c>
      <c r="X143" s="130">
        <f>IFERROR(INDEX('Oct15'!$G:$G, MATCH(MEM_BF!$K143, 'Oct15'!$A:$A, 0)), 0)</f>
        <v>0</v>
      </c>
      <c r="Y143" s="130">
        <f>IFERROR(INDEX('Nov15'!$F:$F, MATCH(MEM_BF!$K143,'Nov15'!$A:$A, 0)), 0)</f>
        <v>0</v>
      </c>
      <c r="Z143" s="130">
        <f>IFERROR(INDEX('Nov15'!$G:$G, MATCH(MEM_BF!$K143, 'Nov15'!$A:$A, 0)), 0)</f>
        <v>0</v>
      </c>
      <c r="AA143" s="130">
        <f>IFERROR(INDEX('Dec15'!$F:$F, MATCH(MEM_BF!$K143,'Dec15'!$A:$A, 0)), 0)</f>
        <v>0</v>
      </c>
      <c r="AB143" s="130">
        <f>IFERROR(INDEX('Dec15'!$G:$G, MATCH(MEM_BF!$K143, 'Dec15'!$A:$A, 0)), 0)</f>
        <v>0</v>
      </c>
      <c r="AC143" s="130">
        <f>IFERROR(INDEX('Jan16'!$F:$F, MATCH(MEM_BF!$K143,'Jan16'!$A:$A, 0)), 0)</f>
        <v>0</v>
      </c>
      <c r="AD143" s="130">
        <f>IFERROR(INDEX('Jan16'!$G:$G, MATCH(MEM_BF!$K143, 'Jan16'!$A:$A, 0)), 0)</f>
        <v>0</v>
      </c>
      <c r="AE143" s="130">
        <f>IFERROR(INDEX('Feb16'!$F:$F, MATCH(MEM_BF!$K143,'Feb16'!$A:$A, 0)), 0)</f>
        <v>0</v>
      </c>
      <c r="AF143" s="130">
        <f>IFERROR(INDEX('Feb16'!$G:$G, MATCH(MEM_BF!$K143, 'Feb16'!$A:$A, 0)), 0)</f>
        <v>0</v>
      </c>
      <c r="AG143" s="130">
        <f>IFERROR(INDEX('Mar16'!$G:$G, MATCH(MEM_BF!$K143,'Mar16'!$A:$A, 0)), 0)</f>
        <v>0</v>
      </c>
      <c r="AH143" s="130">
        <f>IFERROR(INDEX('Mar16'!$H:$H, MATCH(MEM_BF!$K143, 'Mar16'!$A:$A, 0)), 0)</f>
        <v>0</v>
      </c>
      <c r="AI143" s="130">
        <f>IFERROR(INDEX('Apr16'!$G:$G, MATCH(MEM_BF!$K143,'Apr16'!$A:$A, 0)), 0)</f>
        <v>0</v>
      </c>
      <c r="AJ143" s="130">
        <f>IFERROR(INDEX('Apr16'!$H:$H, MATCH(MEM_BF!$K143, 'Apr16'!$A:$A, 0)), 0)</f>
        <v>0</v>
      </c>
      <c r="AK143" s="130">
        <f>IFERROR(INDEX('May16'!$G:$G, MATCH(MEM_BF!$K143,'May16'!$A:$A, 0)), 0)</f>
        <v>0</v>
      </c>
      <c r="AL143" s="130"/>
      <c r="AM143" s="130"/>
      <c r="AN143" s="130"/>
      <c r="AO143" s="4">
        <f t="shared" si="91"/>
        <v>0</v>
      </c>
      <c r="AP143" s="138">
        <f>IFERROR(INDEX(Contacts!$O:$O, MATCH(MEM_BF!$K143, Contacts!$B:$B, 0)), 0)</f>
        <v>0</v>
      </c>
      <c r="AQ143" s="138">
        <f>IFERROR(INDEX(Contacts!$L:$L, MATCH(MEM_BF!$K143, Contacts!$B:$B, 0)), 0)</f>
        <v>0</v>
      </c>
      <c r="AR143" s="138">
        <f>IFERROR(INDEX(Contacts!$P:$P, MATCH(MEM_BF!$K143, Contacts!$B:$B, 0)), 0)</f>
        <v>0</v>
      </c>
    </row>
    <row r="144" spans="3:45" x14ac:dyDescent="0.3">
      <c r="C144" s="155">
        <v>16</v>
      </c>
      <c r="D144" s="155">
        <v>3</v>
      </c>
      <c r="E144" s="194">
        <f t="shared" si="61"/>
        <v>8</v>
      </c>
      <c r="F144" s="194">
        <f t="shared" si="87"/>
        <v>0</v>
      </c>
      <c r="G144" s="194">
        <f t="shared" si="88"/>
        <v>16</v>
      </c>
      <c r="H144" s="194">
        <f t="shared" si="107"/>
        <v>8</v>
      </c>
      <c r="I144" s="225">
        <f t="shared" si="65"/>
        <v>6</v>
      </c>
      <c r="J144" s="197" t="s">
        <v>1142</v>
      </c>
      <c r="K144" s="155" t="s">
        <v>1143</v>
      </c>
      <c r="L144" s="195">
        <f t="shared" si="122"/>
        <v>2016</v>
      </c>
      <c r="M144" s="155" t="str">
        <f t="shared" si="90"/>
        <v>Sep</v>
      </c>
      <c r="N144" s="138">
        <f>IFERROR(INDEX(Contacts!$O:$O, MATCH(MEM_BF!$K144, Contacts!$B:$B, 0)), 0)</f>
        <v>0</v>
      </c>
      <c r="O144" s="130">
        <f>IFERROR(INDEX('May16'!$G:$G, MATCH(MEM_BF!$K144,'May16'!$A:$A, 0)), 0)</f>
        <v>0</v>
      </c>
      <c r="P144" s="130"/>
      <c r="Q144" s="205">
        <f>IFERROR(INDEX(July15!F:F, MATCH(MEM_BF!$K144, July15!$B:$B, 0)), 0)</f>
        <v>0</v>
      </c>
      <c r="R144" s="130">
        <f>IFERROR(INDEX(July15!G:G, MATCH(MEM_BF!$K144, July15!$B:$B, 0)), 0)</f>
        <v>0</v>
      </c>
      <c r="S144" s="130">
        <f>IFERROR(INDEX('Aug15'!F:F, MATCH(MEM_BF!$K144, 'Aug15'!$A:$A, 0)), 0)</f>
        <v>0</v>
      </c>
      <c r="T144" s="130">
        <f>IFERROR(INDEX('Aug15'!$G:$G, MATCH(MEM_BF!$K144, 'Aug15'!$A:$A, 0)), 0)</f>
        <v>0</v>
      </c>
      <c r="U144" s="130">
        <f>IFERROR(INDEX(Sept15!$F:$F, MATCH(MEM_BF!$K144, Sept15!$A:$A, 0)), 0)</f>
        <v>0</v>
      </c>
      <c r="V144" s="130">
        <f>IFERROR(INDEX(Sept15!$G:$G, MATCH(MEM_BF!$K144, Sept15!$A:$A, 0)), 0)</f>
        <v>0</v>
      </c>
      <c r="W144" s="130">
        <f>IFERROR(INDEX('Oct15'!$F:$F, MATCH(MEM_BF!$K144,'Oct15'!$A:$A, 0)), 0)</f>
        <v>0</v>
      </c>
      <c r="X144" s="130">
        <f>IFERROR(INDEX('Oct15'!$G:$G, MATCH(MEM_BF!$K144, 'Oct15'!$A:$A, 0)), 0)</f>
        <v>0</v>
      </c>
      <c r="Y144" s="130">
        <f>IFERROR(INDEX('Nov15'!$F:$F, MATCH(MEM_BF!$K144,'Nov15'!$A:$A, 0)), 0)</f>
        <v>0</v>
      </c>
      <c r="Z144" s="130">
        <f>IFERROR(INDEX('Nov15'!$G:$G, MATCH(MEM_BF!$K144, 'Nov15'!$A:$A, 0)), 0)</f>
        <v>0</v>
      </c>
      <c r="AA144" s="130">
        <f>IFERROR(INDEX('Dec15'!$F:$F, MATCH(MEM_BF!$K144,'Dec15'!$A:$A, 0)), 0)</f>
        <v>0</v>
      </c>
      <c r="AB144" s="130">
        <f>IFERROR(INDEX('Dec15'!$G:$G, MATCH(MEM_BF!$K144, 'Dec15'!$A:$A, 0)), 0)</f>
        <v>0</v>
      </c>
      <c r="AC144" s="130">
        <f>IFERROR(INDEX('Jan16'!$F:$F, MATCH(MEM_BF!$K144,'Jan16'!$A:$A, 0)), 0)</f>
        <v>0</v>
      </c>
      <c r="AD144" s="130">
        <f>IFERROR(INDEX('Jan16'!$G:$G, MATCH(MEM_BF!$K144, 'Jan16'!$A:$A, 0)), 0)</f>
        <v>0</v>
      </c>
      <c r="AE144" s="130">
        <f>IFERROR(INDEX('Feb16'!$F:$F, MATCH(MEM_BF!$K144,'Feb16'!$A:$A, 0)), 0)</f>
        <v>0</v>
      </c>
      <c r="AF144" s="130">
        <f>IFERROR(INDEX('Feb16'!$G:$G, MATCH(MEM_BF!$K144, 'Feb16'!$A:$A, 0)), 0)</f>
        <v>0</v>
      </c>
      <c r="AG144" s="130">
        <f>IFERROR(INDEX('Mar16'!$G:$G, MATCH(MEM_BF!$K144,'Mar16'!$A:$A, 0)), 0)</f>
        <v>0</v>
      </c>
      <c r="AH144" s="130">
        <f>IFERROR(INDEX('Mar16'!$H:$H, MATCH(MEM_BF!$K144, 'Mar16'!$A:$A, 0)), 0)</f>
        <v>0</v>
      </c>
      <c r="AI144" s="130">
        <f>IFERROR(INDEX('Apr16'!$G:$G, MATCH(MEM_BF!$K144,'Apr16'!$A:$A, 0)), 0)</f>
        <v>120</v>
      </c>
      <c r="AJ144" s="130">
        <f>IFERROR(INDEX('Apr16'!$H:$H, MATCH(MEM_BF!$K144, 'Apr16'!$A:$A, 0)), 0)</f>
        <v>0</v>
      </c>
      <c r="AK144" s="130">
        <f>IFERROR(INDEX('May16'!$G:$G, MATCH(MEM_BF!$K144,'May16'!$A:$A, 0)), 0)</f>
        <v>0</v>
      </c>
      <c r="AL144" s="130"/>
      <c r="AM144" s="130"/>
      <c r="AN144" s="130"/>
      <c r="AO144" s="4">
        <f t="shared" si="91"/>
        <v>120</v>
      </c>
      <c r="AP144" s="138">
        <f>IFERROR(INDEX(Contacts!$O:$O, MATCH(MEM_BF!$K144, Contacts!$B:$B, 0)), 0)</f>
        <v>0</v>
      </c>
      <c r="AQ144" s="138">
        <f>IFERROR(INDEX(Contacts!$L:$L, MATCH(MEM_BF!$K144, Contacts!$B:$B, 0)), 0)</f>
        <v>0</v>
      </c>
      <c r="AR144" s="138">
        <f>IFERROR(INDEX(Contacts!$P:$P, MATCH(MEM_BF!$K144, Contacts!$B:$B, 0)), 0)</f>
        <v>0</v>
      </c>
    </row>
    <row r="145" spans="3:46" x14ac:dyDescent="0.3">
      <c r="C145" s="155">
        <v>15</v>
      </c>
      <c r="D145" s="155">
        <v>5</v>
      </c>
      <c r="E145" s="194">
        <f t="shared" si="61"/>
        <v>4</v>
      </c>
      <c r="F145" s="194">
        <f t="shared" si="87"/>
        <v>0</v>
      </c>
      <c r="G145" s="194">
        <f t="shared" si="88"/>
        <v>15</v>
      </c>
      <c r="H145" s="194">
        <f t="shared" si="107"/>
        <v>4</v>
      </c>
      <c r="I145" s="225">
        <f t="shared" si="65"/>
        <v>0</v>
      </c>
      <c r="J145" s="197" t="s">
        <v>1144</v>
      </c>
      <c r="K145" s="155" t="s">
        <v>1145</v>
      </c>
      <c r="L145" s="195">
        <f t="shared" si="122"/>
        <v>2015</v>
      </c>
      <c r="M145" s="155" t="str">
        <f t="shared" si="90"/>
        <v>May</v>
      </c>
      <c r="N145" s="138">
        <f>IFERROR(INDEX(Contacts!$O:$O, MATCH(MEM_BF!$K145, Contacts!$B:$B, 0)), 0)</f>
        <v>0</v>
      </c>
      <c r="O145" s="130">
        <f>IFERROR(INDEX('May16'!$G:$G, MATCH(MEM_BF!$K145,'May16'!$A:$A, 0)), 0)</f>
        <v>0</v>
      </c>
      <c r="P145" s="130"/>
      <c r="Q145" s="205">
        <f>IFERROR(INDEX(July15!F:F, MATCH(MEM_BF!$K145, July15!$B:$B, 0)), 0)</f>
        <v>0</v>
      </c>
      <c r="R145" s="130">
        <f>IFERROR(INDEX(July15!G:G, MATCH(MEM_BF!$K145, July15!$B:$B, 0)), 0)</f>
        <v>0</v>
      </c>
      <c r="S145" s="130">
        <f>IFERROR(INDEX('Aug15'!F:F, MATCH(MEM_BF!$K145, 'Aug15'!$A:$A, 0)), 0)</f>
        <v>0</v>
      </c>
      <c r="T145" s="130">
        <f>IFERROR(INDEX('Aug15'!$G:$G, MATCH(MEM_BF!$K145, 'Aug15'!$A:$A, 0)), 0)</f>
        <v>0</v>
      </c>
      <c r="U145" s="130">
        <f>IFERROR(INDEX(Sept15!$F:$F, MATCH(MEM_BF!$K145, Sept15!$A:$A, 0)), 0)</f>
        <v>0</v>
      </c>
      <c r="V145" s="130">
        <f>IFERROR(INDEX(Sept15!$G:$G, MATCH(MEM_BF!$K145, Sept15!$A:$A, 0)), 0)</f>
        <v>0</v>
      </c>
      <c r="W145" s="130">
        <f>IFERROR(INDEX('Oct15'!$F:$F, MATCH(MEM_BF!$K145,'Oct15'!$A:$A, 0)), 0)</f>
        <v>0</v>
      </c>
      <c r="X145" s="130">
        <f>IFERROR(INDEX('Oct15'!$G:$G, MATCH(MEM_BF!$K145, 'Oct15'!$A:$A, 0)), 0)</f>
        <v>0</v>
      </c>
      <c r="Y145" s="130">
        <f>IFERROR(INDEX('Nov15'!$F:$F, MATCH(MEM_BF!$K145,'Nov15'!$A:$A, 0)), 0)</f>
        <v>0</v>
      </c>
      <c r="Z145" s="130">
        <f>IFERROR(INDEX('Nov15'!$G:$G, MATCH(MEM_BF!$K145, 'Nov15'!$A:$A, 0)), 0)</f>
        <v>0</v>
      </c>
      <c r="AA145" s="130">
        <f>IFERROR(INDEX('Dec15'!$F:$F, MATCH(MEM_BF!$K145,'Dec15'!$A:$A, 0)), 0)</f>
        <v>0</v>
      </c>
      <c r="AB145" s="130">
        <f>IFERROR(INDEX('Dec15'!$G:$G, MATCH(MEM_BF!$K145, 'Dec15'!$A:$A, 0)), 0)</f>
        <v>0</v>
      </c>
      <c r="AC145" s="130">
        <f>IFERROR(INDEX('Jan16'!$F:$F, MATCH(MEM_BF!$K145,'Jan16'!$A:$A, 0)), 0)</f>
        <v>0</v>
      </c>
      <c r="AD145" s="130">
        <f>IFERROR(INDEX('Jan16'!$G:$G, MATCH(MEM_BF!$K145, 'Jan16'!$A:$A, 0)), 0)</f>
        <v>0</v>
      </c>
      <c r="AE145" s="130">
        <f>IFERROR(INDEX('Feb16'!$F:$F, MATCH(MEM_BF!$K145,'Feb16'!$A:$A, 0)), 0)</f>
        <v>0</v>
      </c>
      <c r="AF145" s="130">
        <f>IFERROR(INDEX('Feb16'!$G:$G, MATCH(MEM_BF!$K145, 'Feb16'!$A:$A, 0)), 0)</f>
        <v>0</v>
      </c>
      <c r="AG145" s="130">
        <f>IFERROR(INDEX('Mar16'!$G:$G, MATCH(MEM_BF!$K145,'Mar16'!$A:$A, 0)), 0)</f>
        <v>0</v>
      </c>
      <c r="AH145" s="130">
        <f>IFERROR(INDEX('Mar16'!$H:$H, MATCH(MEM_BF!$K145, 'Mar16'!$A:$A, 0)), 0)</f>
        <v>0</v>
      </c>
      <c r="AI145" s="130">
        <f>IFERROR(INDEX('Apr16'!$G:$G, MATCH(MEM_BF!$K145,'Apr16'!$A:$A, 0)), 0)</f>
        <v>0</v>
      </c>
      <c r="AJ145" s="130">
        <f>IFERROR(INDEX('Apr16'!$H:$H, MATCH(MEM_BF!$K145, 'Apr16'!$A:$A, 0)), 0)</f>
        <v>0</v>
      </c>
      <c r="AK145" s="130">
        <f>IFERROR(INDEX('May16'!$G:$G, MATCH(MEM_BF!$K145,'May16'!$A:$A, 0)), 0)</f>
        <v>0</v>
      </c>
      <c r="AL145" s="130"/>
      <c r="AM145" s="130"/>
      <c r="AN145" s="130"/>
      <c r="AO145" s="4">
        <f t="shared" si="91"/>
        <v>0</v>
      </c>
      <c r="AP145" s="138">
        <f>IFERROR(INDEX(Contacts!$O:$O, MATCH(MEM_BF!$K145, Contacts!$B:$B, 0)), 0)</f>
        <v>0</v>
      </c>
      <c r="AQ145" s="138">
        <f>IFERROR(INDEX(Contacts!$L:$L, MATCH(MEM_BF!$K145, Contacts!$B:$B, 0)), 0)</f>
        <v>0</v>
      </c>
      <c r="AR145" s="138">
        <f>IFERROR(INDEX(Contacts!$P:$P, MATCH(MEM_BF!$K145, Contacts!$B:$B, 0)), 0)</f>
        <v>0</v>
      </c>
    </row>
    <row r="146" spans="3:46" s="138" customFormat="1" x14ac:dyDescent="0.3">
      <c r="C146" s="155">
        <v>15</v>
      </c>
      <c r="D146" s="155">
        <v>8</v>
      </c>
      <c r="E146" s="194">
        <f t="shared" si="61"/>
        <v>8</v>
      </c>
      <c r="F146" s="194">
        <f t="shared" si="87"/>
        <v>0</v>
      </c>
      <c r="G146" s="194">
        <f t="shared" si="88"/>
        <v>15</v>
      </c>
      <c r="H146" s="194">
        <f t="shared" si="107"/>
        <v>8</v>
      </c>
      <c r="I146" s="225">
        <f t="shared" si="65"/>
        <v>1</v>
      </c>
      <c r="J146" s="197" t="s">
        <v>2557</v>
      </c>
      <c r="K146" s="155" t="s">
        <v>2541</v>
      </c>
      <c r="L146" s="195">
        <f t="shared" si="122"/>
        <v>2015</v>
      </c>
      <c r="M146" s="155" t="str">
        <f t="shared" si="90"/>
        <v>Sep</v>
      </c>
      <c r="N146" s="138">
        <f>IFERROR(INDEX(Contacts!$O:$O, MATCH(MEM_BF!$K146, Contacts!$B:$B, 0)), 0)</f>
        <v>0</v>
      </c>
      <c r="O146" s="130">
        <f>IFERROR(INDEX('May16'!$G:$G, MATCH(MEM_BF!$K146,'May16'!$A:$A, 0)), 0)</f>
        <v>0</v>
      </c>
      <c r="P146" s="130"/>
      <c r="Q146" s="205">
        <f>IFERROR(INDEX(July15!F:F, MATCH(MEM_BF!$K146, July15!$B:$B, 0)), 0)</f>
        <v>0</v>
      </c>
      <c r="R146" s="130">
        <f>IFERROR(INDEX(July15!G:G, MATCH(MEM_BF!$K146, July15!$B:$B, 0)), 0)</f>
        <v>0</v>
      </c>
      <c r="S146" s="130">
        <f>IFERROR(INDEX('Aug15'!F:F, MATCH(MEM_BF!$K146, 'Aug15'!$A:$A, 0)), 0)</f>
        <v>20</v>
      </c>
      <c r="T146" s="130">
        <f>IFERROR(INDEX('Aug15'!$G:$G, MATCH(MEM_BF!$K146, 'Aug15'!$A:$A, 0)), 0)</f>
        <v>0</v>
      </c>
      <c r="U146" s="130">
        <f>IFERROR(INDEX(Sept15!$F:$F, MATCH(MEM_BF!$K146, Sept15!$A:$A, 0)), 0)</f>
        <v>0</v>
      </c>
      <c r="V146" s="130">
        <f>IFERROR(INDEX(Sept15!$G:$G, MATCH(MEM_BF!$K146, Sept15!$A:$A, 0)), 0)</f>
        <v>0</v>
      </c>
      <c r="W146" s="130">
        <f>IFERROR(INDEX('Oct15'!$F:$F, MATCH(MEM_BF!$K146,'Oct15'!$A:$A, 0)), 0)</f>
        <v>0</v>
      </c>
      <c r="X146" s="130">
        <f>IFERROR(INDEX('Oct15'!$G:$G, MATCH(MEM_BF!$K146, 'Oct15'!$A:$A, 0)), 0)</f>
        <v>0</v>
      </c>
      <c r="Y146" s="130">
        <f>IFERROR(INDEX('Nov15'!$F:$F, MATCH(MEM_BF!$K146,'Nov15'!$A:$A, 0)), 0)</f>
        <v>0</v>
      </c>
      <c r="Z146" s="130">
        <f>IFERROR(INDEX('Nov15'!$G:$G, MATCH(MEM_BF!$K146, 'Nov15'!$A:$A, 0)), 0)</f>
        <v>0</v>
      </c>
      <c r="AA146" s="130">
        <f>IFERROR(INDEX('Dec15'!$F:$F, MATCH(MEM_BF!$K146,'Dec15'!$A:$A, 0)), 0)</f>
        <v>0</v>
      </c>
      <c r="AB146" s="130">
        <f>IFERROR(INDEX('Dec15'!$G:$G, MATCH(MEM_BF!$K146, 'Dec15'!$A:$A, 0)), 0)</f>
        <v>0</v>
      </c>
      <c r="AC146" s="130">
        <f>IFERROR(INDEX('Jan16'!$F:$F, MATCH(MEM_BF!$K146,'Jan16'!$A:$A, 0)), 0)</f>
        <v>0</v>
      </c>
      <c r="AD146" s="130">
        <f>IFERROR(INDEX('Jan16'!$G:$G, MATCH(MEM_BF!$K146, 'Jan16'!$A:$A, 0)), 0)</f>
        <v>0</v>
      </c>
      <c r="AE146" s="130">
        <f>IFERROR(INDEX('Feb16'!$F:$F, MATCH(MEM_BF!$K146,'Feb16'!$A:$A, 0)), 0)</f>
        <v>0</v>
      </c>
      <c r="AF146" s="130">
        <f>IFERROR(INDEX('Feb16'!$G:$G, MATCH(MEM_BF!$K146, 'Feb16'!$A:$A, 0)), 0)</f>
        <v>0</v>
      </c>
      <c r="AG146" s="130">
        <f>IFERROR(INDEX('Mar16'!$G:$G, MATCH(MEM_BF!$K146,'Mar16'!$A:$A, 0)), 0)</f>
        <v>0</v>
      </c>
      <c r="AH146" s="130">
        <f>IFERROR(INDEX('Mar16'!$H:$H, MATCH(MEM_BF!$K146, 'Mar16'!$A:$A, 0)), 0)</f>
        <v>0</v>
      </c>
      <c r="AI146" s="130">
        <f>IFERROR(INDEX('Apr16'!$G:$G, MATCH(MEM_BF!$K146,'Apr16'!$A:$A, 0)), 0)</f>
        <v>0</v>
      </c>
      <c r="AJ146" s="130">
        <f>IFERROR(INDEX('Apr16'!$H:$H, MATCH(MEM_BF!$K146, 'Apr16'!$A:$A, 0)), 0)</f>
        <v>0</v>
      </c>
      <c r="AK146" s="130">
        <f>IFERROR(INDEX('May16'!$G:$G, MATCH(MEM_BF!$K146,'May16'!$A:$A, 0)), 0)</f>
        <v>0</v>
      </c>
      <c r="AL146" s="130"/>
      <c r="AM146" s="130"/>
      <c r="AN146" s="130"/>
      <c r="AO146" s="4">
        <f t="shared" si="91"/>
        <v>20</v>
      </c>
      <c r="AP146" s="138">
        <f>IFERROR(INDEX(Contacts!$O:$O, MATCH(MEM_BF!$K146, Contacts!$B:$B, 0)), 0)</f>
        <v>0</v>
      </c>
      <c r="AQ146" s="138">
        <f>IFERROR(INDEX(Contacts!$L:$L, MATCH(MEM_BF!$K146, Contacts!$B:$B, 0)), 0)</f>
        <v>0</v>
      </c>
      <c r="AR146" s="138">
        <f>IFERROR(INDEX(Contacts!$P:$P, MATCH(MEM_BF!$K146, Contacts!$B:$B, 0)), 0)</f>
        <v>0</v>
      </c>
      <c r="AS146" s="224"/>
    </row>
    <row r="147" spans="3:46" s="138" customFormat="1" x14ac:dyDescent="0.3">
      <c r="C147" s="155">
        <v>16</v>
      </c>
      <c r="D147" s="155">
        <v>2</v>
      </c>
      <c r="E147" s="194">
        <f t="shared" ref="E147" si="127">D147+I147-1</f>
        <v>4</v>
      </c>
      <c r="F147" s="194">
        <f t="shared" ref="F147" si="128">ROUNDDOWN(E147/12, 0)</f>
        <v>0</v>
      </c>
      <c r="G147" s="194">
        <f t="shared" ref="G147" si="129">C147+F147</f>
        <v>16</v>
      </c>
      <c r="H147" s="194">
        <f t="shared" ref="H147" si="130">E147-F147*12</f>
        <v>4</v>
      </c>
      <c r="I147" s="225">
        <f t="shared" ref="I147" si="131">AO147/20</f>
        <v>3</v>
      </c>
      <c r="J147" s="197" t="s">
        <v>5290</v>
      </c>
      <c r="K147" s="155" t="s">
        <v>5291</v>
      </c>
      <c r="L147" s="195">
        <f t="shared" ref="L147" si="132">LOOKUP(G147,$A$20:$B$40)</f>
        <v>2016</v>
      </c>
      <c r="M147" s="155" t="str">
        <f t="shared" ref="M147" si="133">LOOKUP(H147,$A$6:$B$18)</f>
        <v>May</v>
      </c>
      <c r="N147" s="223" t="s">
        <v>5292</v>
      </c>
      <c r="O147" s="130">
        <f>IFERROR(INDEX('May16'!$G:$G, MATCH(MEM_BF!$K147,'May16'!$A:$A, 0)), 0)</f>
        <v>20</v>
      </c>
      <c r="P147" s="130"/>
      <c r="Q147" s="220"/>
      <c r="R147" s="221"/>
      <c r="S147" s="221"/>
      <c r="T147" s="221"/>
      <c r="U147" s="221"/>
      <c r="V147" s="221"/>
      <c r="W147" s="221"/>
      <c r="X147" s="221"/>
      <c r="Y147" s="221"/>
      <c r="Z147" s="221"/>
      <c r="AA147" s="221"/>
      <c r="AB147" s="221"/>
      <c r="AC147" s="221"/>
      <c r="AD147" s="221"/>
      <c r="AE147" s="130">
        <f>IFERROR(INDEX('Feb16'!$F:$F, MATCH(MEM_BF!$K147,'Feb16'!$A:$A, 0)), 0)</f>
        <v>0</v>
      </c>
      <c r="AF147" s="130">
        <f>IFERROR(INDEX('Feb16'!$G:$G, MATCH(MEM_BF!$K147, 'Feb16'!$A:$A, 0)), 0)</f>
        <v>0</v>
      </c>
      <c r="AG147" s="130">
        <f>IFERROR(INDEX('Mar16'!$G:$G, MATCH(MEM_BF!$K147,'Mar16'!$A:$A, 0)), 0)</f>
        <v>20</v>
      </c>
      <c r="AH147" s="130">
        <f>IFERROR(INDEX('Mar16'!$H:$H, MATCH(MEM_BF!$K147, 'Mar16'!$A:$A, 0)), 0)</f>
        <v>0</v>
      </c>
      <c r="AI147" s="130">
        <f>IFERROR(INDEX('Apr16'!$G:$G, MATCH(MEM_BF!$K147,'Apr16'!$A:$A, 0)), 0)</f>
        <v>20</v>
      </c>
      <c r="AJ147" s="130">
        <f>IFERROR(INDEX('Apr16'!$H:$H, MATCH(MEM_BF!$K147, 'Apr16'!$A:$A, 0)), 0)</f>
        <v>0</v>
      </c>
      <c r="AK147" s="130">
        <f>IFERROR(INDEX('May16'!$G:$G, MATCH(MEM_BF!$K147,'May16'!$A:$A, 0)), 0)</f>
        <v>20</v>
      </c>
      <c r="AL147" s="130"/>
      <c r="AM147" s="130"/>
      <c r="AN147" s="130"/>
      <c r="AO147" s="4">
        <f t="shared" si="91"/>
        <v>60</v>
      </c>
      <c r="AP147" s="223" t="s">
        <v>5292</v>
      </c>
      <c r="AQ147" s="138">
        <v>45190111</v>
      </c>
      <c r="AS147" s="224"/>
      <c r="AT147" s="138" t="s">
        <v>5293</v>
      </c>
    </row>
    <row r="148" spans="3:46" s="138" customFormat="1" x14ac:dyDescent="0.3">
      <c r="C148" s="155">
        <v>16</v>
      </c>
      <c r="D148" s="155">
        <v>2</v>
      </c>
      <c r="E148" s="194">
        <f t="shared" ref="E148" si="134">D148+I148-1</f>
        <v>2</v>
      </c>
      <c r="F148" s="194">
        <f t="shared" ref="F148" si="135">ROUNDDOWN(E148/12, 0)</f>
        <v>0</v>
      </c>
      <c r="G148" s="194">
        <f t="shared" ref="G148" si="136">C148+F148</f>
        <v>16</v>
      </c>
      <c r="H148" s="194">
        <f t="shared" ref="H148" si="137">E148-F148*12</f>
        <v>2</v>
      </c>
      <c r="I148" s="225">
        <f t="shared" ref="I148" si="138">AO148/20</f>
        <v>1</v>
      </c>
      <c r="J148" s="197" t="s">
        <v>5300</v>
      </c>
      <c r="K148" s="155" t="s">
        <v>5301</v>
      </c>
      <c r="L148" s="195">
        <f t="shared" ref="L148" si="139">LOOKUP(G148,$A$20:$B$40)</f>
        <v>2016</v>
      </c>
      <c r="M148" s="155" t="str">
        <f t="shared" ref="M148" si="140">LOOKUP(H148,$A$6:$B$18)</f>
        <v>Mar</v>
      </c>
      <c r="N148" s="223" t="s">
        <v>5302</v>
      </c>
      <c r="O148" s="130">
        <f>IFERROR(INDEX('May16'!$G:$G, MATCH(MEM_BF!$K148,'May16'!$A:$A, 0)), 0)</f>
        <v>0</v>
      </c>
      <c r="P148" s="130"/>
      <c r="Q148" s="220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130">
        <f>IFERROR(INDEX('Feb16'!$F:$F, MATCH(MEM_BF!$K148,'Feb16'!$A:$A, 0)), 0)</f>
        <v>0</v>
      </c>
      <c r="AF148" s="130">
        <f>IFERROR(INDEX('Feb16'!$G:$G, MATCH(MEM_BF!$K148, 'Feb16'!$A:$A, 0)), 0)</f>
        <v>0</v>
      </c>
      <c r="AG148" s="130">
        <f>IFERROR(INDEX('Mar16'!$G:$G, MATCH(MEM_BF!$K148,'Mar16'!$A:$A, 0)), 0)</f>
        <v>20</v>
      </c>
      <c r="AH148" s="130">
        <f>IFERROR(INDEX('Mar16'!$H:$H, MATCH(MEM_BF!$K148, 'Mar16'!$A:$A, 0)), 0)</f>
        <v>0</v>
      </c>
      <c r="AI148" s="130">
        <f>IFERROR(INDEX('Apr16'!$G:$G, MATCH(MEM_BF!$K148,'Apr16'!$A:$A, 0)), 0)</f>
        <v>0</v>
      </c>
      <c r="AJ148" s="130">
        <f>IFERROR(INDEX('Apr16'!$H:$H, MATCH(MEM_BF!$K148, 'Apr16'!$A:$A, 0)), 0)</f>
        <v>0</v>
      </c>
      <c r="AK148" s="130">
        <f>IFERROR(INDEX('May16'!$G:$G, MATCH(MEM_BF!$K148,'May16'!$A:$A, 0)), 0)</f>
        <v>0</v>
      </c>
      <c r="AL148" s="130"/>
      <c r="AM148" s="130"/>
      <c r="AN148" s="130"/>
      <c r="AO148" s="4">
        <f t="shared" si="91"/>
        <v>20</v>
      </c>
      <c r="AP148" s="223" t="s">
        <v>5302</v>
      </c>
      <c r="AQ148" s="138">
        <v>430732094</v>
      </c>
      <c r="AR148" s="223" t="s">
        <v>5303</v>
      </c>
      <c r="AS148" s="224"/>
      <c r="AT148" s="138" t="s">
        <v>5304</v>
      </c>
    </row>
    <row r="149" spans="3:46" x14ac:dyDescent="0.3">
      <c r="C149" s="155">
        <v>15</v>
      </c>
      <c r="D149" s="155">
        <v>1</v>
      </c>
      <c r="E149" s="194">
        <f t="shared" si="61"/>
        <v>12</v>
      </c>
      <c r="F149" s="194">
        <f t="shared" si="87"/>
        <v>1</v>
      </c>
      <c r="G149" s="194">
        <f t="shared" si="88"/>
        <v>16</v>
      </c>
      <c r="H149" s="194">
        <f t="shared" si="107"/>
        <v>0</v>
      </c>
      <c r="I149" s="225">
        <f t="shared" si="65"/>
        <v>12</v>
      </c>
      <c r="J149" s="197" t="s">
        <v>1147</v>
      </c>
      <c r="K149" s="155" t="s">
        <v>1148</v>
      </c>
      <c r="L149" s="195">
        <f t="shared" ref="L149:L167" si="141">LOOKUP(G149,$A$20:$B$40)</f>
        <v>2016</v>
      </c>
      <c r="M149" s="155" t="str">
        <f t="shared" si="90"/>
        <v>Jan</v>
      </c>
      <c r="N149" s="138">
        <f>IFERROR(INDEX(Contacts!$O:$O, MATCH(MEM_BF!$K149, Contacts!$B:$B, 0)), 0)</f>
        <v>0</v>
      </c>
      <c r="O149" s="130">
        <f>IFERROR(INDEX('May16'!$G:$G, MATCH(MEM_BF!$K149,'May16'!$A:$A, 0)), 0)</f>
        <v>0</v>
      </c>
      <c r="P149" s="130"/>
      <c r="Q149" s="205">
        <f>IFERROR(INDEX(July15!F:F, MATCH(MEM_BF!$K149, July15!$B:$B, 0)), 0)</f>
        <v>0</v>
      </c>
      <c r="R149" s="130">
        <f>IFERROR(INDEX(July15!G:G, MATCH(MEM_BF!$K149, July15!$B:$B, 0)), 0)</f>
        <v>0</v>
      </c>
      <c r="S149" s="130">
        <f>IFERROR(INDEX('Aug15'!F:F, MATCH(MEM_BF!$K149, 'Aug15'!$A:$A, 0)), 0)</f>
        <v>0</v>
      </c>
      <c r="T149" s="130">
        <f>IFERROR(INDEX('Aug15'!$G:$G, MATCH(MEM_BF!$K149, 'Aug15'!$A:$A, 0)), 0)</f>
        <v>0</v>
      </c>
      <c r="U149" s="130">
        <f>IFERROR(INDEX(Sept15!$F:$F, MATCH(MEM_BF!$K149, Sept15!$A:$A, 0)), 0)</f>
        <v>0</v>
      </c>
      <c r="V149" s="130">
        <f>IFERROR(INDEX(Sept15!$G:$G, MATCH(MEM_BF!$K149, Sept15!$A:$A, 0)), 0)</f>
        <v>0</v>
      </c>
      <c r="W149" s="130">
        <f>IFERROR(INDEX('Oct15'!$F:$F, MATCH(MEM_BF!$K149,'Oct15'!$A:$A, 0)), 0)</f>
        <v>0</v>
      </c>
      <c r="X149" s="130">
        <f>IFERROR(INDEX('Oct15'!$G:$G, MATCH(MEM_BF!$K149, 'Oct15'!$A:$A, 0)), 0)</f>
        <v>0</v>
      </c>
      <c r="Y149" s="130">
        <f>IFERROR(INDEX('Nov15'!$F:$F, MATCH(MEM_BF!$K149,'Nov15'!$A:$A, 0)), 0)</f>
        <v>0</v>
      </c>
      <c r="Z149" s="130">
        <f>IFERROR(INDEX('Nov15'!$G:$G, MATCH(MEM_BF!$K149, 'Nov15'!$A:$A, 0)), 0)</f>
        <v>0</v>
      </c>
      <c r="AA149" s="130">
        <f>IFERROR(INDEX('Dec15'!$F:$F, MATCH(MEM_BF!$K149,'Dec15'!$A:$A, 0)), 0)</f>
        <v>0</v>
      </c>
      <c r="AB149" s="130">
        <f>IFERROR(INDEX('Dec15'!$G:$G, MATCH(MEM_BF!$K149, 'Dec15'!$A:$A, 0)), 0)</f>
        <v>0</v>
      </c>
      <c r="AC149" s="130">
        <f>IFERROR(INDEX('Jan16'!$F:$F, MATCH(MEM_BF!$K149,'Jan16'!$A:$A, 0)), 0)</f>
        <v>0</v>
      </c>
      <c r="AD149" s="130">
        <f>IFERROR(INDEX('Jan16'!$G:$G, MATCH(MEM_BF!$K149, 'Jan16'!$A:$A, 0)), 0)</f>
        <v>0</v>
      </c>
      <c r="AE149" s="130">
        <f>IFERROR(INDEX('Feb16'!$F:$F, MATCH(MEM_BF!$K149,'Feb16'!$A:$A, 0)), 0)</f>
        <v>240</v>
      </c>
      <c r="AF149" s="130">
        <f>IFERROR(INDEX('Feb16'!$G:$G, MATCH(MEM_BF!$K149, 'Feb16'!$A:$A, 0)), 0)</f>
        <v>0</v>
      </c>
      <c r="AG149" s="130">
        <f>IFERROR(INDEX('Mar16'!$G:$G, MATCH(MEM_BF!$K149,'Mar16'!$A:$A, 0)), 0)</f>
        <v>0</v>
      </c>
      <c r="AH149" s="130">
        <f>IFERROR(INDEX('Mar16'!$H:$H, MATCH(MEM_BF!$K149, 'Mar16'!$A:$A, 0)), 0)</f>
        <v>0</v>
      </c>
      <c r="AI149" s="130">
        <f>IFERROR(INDEX('Apr16'!$G:$G, MATCH(MEM_BF!$K149,'Apr16'!$A:$A, 0)), 0)</f>
        <v>0</v>
      </c>
      <c r="AJ149" s="130">
        <f>IFERROR(INDEX('Apr16'!$H:$H, MATCH(MEM_BF!$K149, 'Apr16'!$A:$A, 0)), 0)</f>
        <v>0</v>
      </c>
      <c r="AK149" s="130">
        <f>IFERROR(INDEX('May16'!$G:$G, MATCH(MEM_BF!$K149,'May16'!$A:$A, 0)), 0)</f>
        <v>0</v>
      </c>
      <c r="AL149" s="130"/>
      <c r="AM149" s="130"/>
      <c r="AN149" s="130"/>
      <c r="AO149" s="4">
        <f t="shared" si="91"/>
        <v>240</v>
      </c>
      <c r="AP149" s="138">
        <f>IFERROR(INDEX(Contacts!$O:$O, MATCH(MEM_BF!$K149, Contacts!$B:$B, 0)), 0)</f>
        <v>0</v>
      </c>
      <c r="AQ149" s="138">
        <f>IFERROR(INDEX(Contacts!$L:$L, MATCH(MEM_BF!$K149, Contacts!$B:$B, 0)), 0)</f>
        <v>0</v>
      </c>
      <c r="AR149" s="138">
        <f>IFERROR(INDEX(Contacts!$P:$P, MATCH(MEM_BF!$K149, Contacts!$B:$B, 0)), 0)</f>
        <v>0</v>
      </c>
    </row>
    <row r="150" spans="3:46" x14ac:dyDescent="0.3">
      <c r="C150" s="155">
        <v>16</v>
      </c>
      <c r="D150" s="155">
        <v>1</v>
      </c>
      <c r="E150" s="194">
        <f t="shared" ref="E150:E217" si="142">D150+I150-1</f>
        <v>6</v>
      </c>
      <c r="F150" s="194">
        <f t="shared" si="87"/>
        <v>0</v>
      </c>
      <c r="G150" s="194">
        <f t="shared" si="88"/>
        <v>16</v>
      </c>
      <c r="H150" s="194">
        <f t="shared" si="107"/>
        <v>6</v>
      </c>
      <c r="I150" s="225">
        <f t="shared" ref="I150:I217" si="143">AO150/20</f>
        <v>6</v>
      </c>
      <c r="J150" s="197" t="s">
        <v>1152</v>
      </c>
      <c r="K150" s="155" t="s">
        <v>1153</v>
      </c>
      <c r="L150" s="195">
        <f t="shared" si="141"/>
        <v>2016</v>
      </c>
      <c r="M150" s="155" t="str">
        <f t="shared" si="90"/>
        <v>Jul</v>
      </c>
      <c r="N150" s="138">
        <f>IFERROR(INDEX(Contacts!$O:$O, MATCH(MEM_BF!$K150, Contacts!$B:$B, 0)), 0)</f>
        <v>0</v>
      </c>
      <c r="O150" s="130">
        <f>IFERROR(INDEX('May16'!$G:$G, MATCH(MEM_BF!$K150,'May16'!$A:$A, 0)), 0)</f>
        <v>0</v>
      </c>
      <c r="P150" s="130"/>
      <c r="Q150" s="205">
        <f>IFERROR(INDEX(July15!F:F, MATCH(MEM_BF!$K150, July15!$B:$B, 0)), 0)</f>
        <v>0</v>
      </c>
      <c r="R150" s="130">
        <f>IFERROR(INDEX(July15!G:G, MATCH(MEM_BF!$K150, July15!$B:$B, 0)), 0)</f>
        <v>0</v>
      </c>
      <c r="S150" s="130">
        <f>IFERROR(INDEX('Aug15'!F:F, MATCH(MEM_BF!$K150, 'Aug15'!$A:$A, 0)), 0)</f>
        <v>0</v>
      </c>
      <c r="T150" s="130">
        <f>IFERROR(INDEX('Aug15'!$G:$G, MATCH(MEM_BF!$K150, 'Aug15'!$A:$A, 0)), 0)</f>
        <v>0</v>
      </c>
      <c r="U150" s="130">
        <f>IFERROR(INDEX(Sept15!$F:$F, MATCH(MEM_BF!$K150, Sept15!$A:$A, 0)), 0)</f>
        <v>0</v>
      </c>
      <c r="V150" s="130">
        <f>IFERROR(INDEX(Sept15!$G:$G, MATCH(MEM_BF!$K150, Sept15!$A:$A, 0)), 0)</f>
        <v>0</v>
      </c>
      <c r="W150" s="130">
        <f>IFERROR(INDEX('Oct15'!$F:$F, MATCH(MEM_BF!$K150,'Oct15'!$A:$A, 0)), 0)</f>
        <v>0</v>
      </c>
      <c r="X150" s="130">
        <f>IFERROR(INDEX('Oct15'!$G:$G, MATCH(MEM_BF!$K150, 'Oct15'!$A:$A, 0)), 0)</f>
        <v>0</v>
      </c>
      <c r="Y150" s="130">
        <f>IFERROR(INDEX('Nov15'!$F:$F, MATCH(MEM_BF!$K150,'Nov15'!$A:$A, 0)), 0)</f>
        <v>0</v>
      </c>
      <c r="Z150" s="130">
        <f>IFERROR(INDEX('Nov15'!$G:$G, MATCH(MEM_BF!$K150, 'Nov15'!$A:$A, 0)), 0)</f>
        <v>0</v>
      </c>
      <c r="AA150" s="130">
        <f>IFERROR(INDEX('Dec15'!$F:$F, MATCH(MEM_BF!$K150,'Dec15'!$A:$A, 0)), 0)</f>
        <v>0</v>
      </c>
      <c r="AB150" s="130">
        <f>IFERROR(INDEX('Dec15'!$G:$G, MATCH(MEM_BF!$K150, 'Dec15'!$A:$A, 0)), 0)</f>
        <v>0</v>
      </c>
      <c r="AC150" s="130">
        <f>IFERROR(INDEX('Jan16'!$F:$F, MATCH(MEM_BF!$K150,'Jan16'!$A:$A, 0)), 0)</f>
        <v>0</v>
      </c>
      <c r="AD150" s="130">
        <f>IFERROR(INDEX('Jan16'!$G:$G, MATCH(MEM_BF!$K150, 'Jan16'!$A:$A, 0)), 0)</f>
        <v>0</v>
      </c>
      <c r="AE150" s="130">
        <f>IFERROR(INDEX('Feb16'!$F:$F, MATCH(MEM_BF!$K150,'Feb16'!$A:$A, 0)), 0)</f>
        <v>120</v>
      </c>
      <c r="AF150" s="130">
        <f>IFERROR(INDEX('Feb16'!$G:$G, MATCH(MEM_BF!$K150, 'Feb16'!$A:$A, 0)), 0)</f>
        <v>0</v>
      </c>
      <c r="AG150" s="130">
        <f>IFERROR(INDEX('Mar16'!$G:$G, MATCH(MEM_BF!$K150,'Mar16'!$A:$A, 0)), 0)</f>
        <v>0</v>
      </c>
      <c r="AH150" s="130">
        <f>IFERROR(INDEX('Mar16'!$H:$H, MATCH(MEM_BF!$K150, 'Mar16'!$A:$A, 0)), 0)</f>
        <v>0</v>
      </c>
      <c r="AI150" s="130">
        <f>IFERROR(INDEX('Apr16'!$G:$G, MATCH(MEM_BF!$K150,'Apr16'!$A:$A, 0)), 0)</f>
        <v>0</v>
      </c>
      <c r="AJ150" s="130">
        <f>IFERROR(INDEX('Apr16'!$H:$H, MATCH(MEM_BF!$K150, 'Apr16'!$A:$A, 0)), 0)</f>
        <v>0</v>
      </c>
      <c r="AK150" s="130">
        <f>IFERROR(INDEX('May16'!$G:$G, MATCH(MEM_BF!$K150,'May16'!$A:$A, 0)), 0)</f>
        <v>0</v>
      </c>
      <c r="AL150" s="130"/>
      <c r="AM150" s="130"/>
      <c r="AN150" s="130"/>
      <c r="AO150" s="4">
        <f t="shared" si="91"/>
        <v>120</v>
      </c>
      <c r="AP150" s="138">
        <f>IFERROR(INDEX(Contacts!$O:$O, MATCH(MEM_BF!$K150, Contacts!$B:$B, 0)), 0)</f>
        <v>0</v>
      </c>
      <c r="AQ150" s="138">
        <f>IFERROR(INDEX(Contacts!$L:$L, MATCH(MEM_BF!$K150, Contacts!$B:$B, 0)), 0)</f>
        <v>0</v>
      </c>
      <c r="AR150" s="138">
        <f>IFERROR(INDEX(Contacts!$P:$P, MATCH(MEM_BF!$K150, Contacts!$B:$B, 0)), 0)</f>
        <v>0</v>
      </c>
    </row>
    <row r="151" spans="3:46" x14ac:dyDescent="0.3">
      <c r="C151" s="155">
        <v>15</v>
      </c>
      <c r="D151" s="155">
        <v>12</v>
      </c>
      <c r="E151" s="194">
        <f t="shared" si="142"/>
        <v>23</v>
      </c>
      <c r="F151" s="194">
        <f t="shared" si="87"/>
        <v>1</v>
      </c>
      <c r="G151" s="194">
        <f t="shared" si="88"/>
        <v>16</v>
      </c>
      <c r="H151" s="194">
        <f t="shared" si="107"/>
        <v>11</v>
      </c>
      <c r="I151" s="225">
        <f t="shared" si="143"/>
        <v>12</v>
      </c>
      <c r="J151" s="197" t="s">
        <v>1157</v>
      </c>
      <c r="K151" s="155" t="s">
        <v>1158</v>
      </c>
      <c r="L151" s="195">
        <f t="shared" si="141"/>
        <v>2016</v>
      </c>
      <c r="M151" s="155" t="str">
        <f t="shared" si="90"/>
        <v>Dec</v>
      </c>
      <c r="N151" s="138">
        <f>IFERROR(INDEX(Contacts!$O:$O, MATCH(MEM_BF!$K151, Contacts!$B:$B, 0)), 0)</f>
        <v>0</v>
      </c>
      <c r="O151" s="130">
        <f>IFERROR(INDEX('May16'!$G:$G, MATCH(MEM_BF!$K151,'May16'!$A:$A, 0)), 0)</f>
        <v>0</v>
      </c>
      <c r="P151" s="130"/>
      <c r="Q151" s="205">
        <f>IFERROR(INDEX(July15!F:F, MATCH(MEM_BF!$K151, July15!$B:$B, 0)), 0)</f>
        <v>0</v>
      </c>
      <c r="R151" s="130">
        <f>IFERROR(INDEX(July15!G:G, MATCH(MEM_BF!$K151, July15!$B:$B, 0)), 0)</f>
        <v>0</v>
      </c>
      <c r="S151" s="130">
        <f>IFERROR(INDEX('Aug15'!F:F, MATCH(MEM_BF!$K151, 'Aug15'!$A:$A, 0)), 0)</f>
        <v>0</v>
      </c>
      <c r="T151" s="130">
        <f>IFERROR(INDEX('Aug15'!$G:$G, MATCH(MEM_BF!$K151, 'Aug15'!$A:$A, 0)), 0)</f>
        <v>0</v>
      </c>
      <c r="U151" s="130">
        <f>IFERROR(INDEX(Sept15!$F:$F, MATCH(MEM_BF!$K151, Sept15!$A:$A, 0)), 0)</f>
        <v>0</v>
      </c>
      <c r="V151" s="130">
        <f>IFERROR(INDEX(Sept15!$G:$G, MATCH(MEM_BF!$K151, Sept15!$A:$A, 0)), 0)</f>
        <v>0</v>
      </c>
      <c r="W151" s="130">
        <f>IFERROR(INDEX('Oct15'!$F:$F, MATCH(MEM_BF!$K151,'Oct15'!$A:$A, 0)), 0)</f>
        <v>0</v>
      </c>
      <c r="X151" s="130">
        <f>IFERROR(INDEX('Oct15'!$G:$G, MATCH(MEM_BF!$K151, 'Oct15'!$A:$A, 0)), 0)</f>
        <v>0</v>
      </c>
      <c r="Y151" s="130">
        <f>IFERROR(INDEX('Nov15'!$F:$F, MATCH(MEM_BF!$K151,'Nov15'!$A:$A, 0)), 0)</f>
        <v>0</v>
      </c>
      <c r="Z151" s="130">
        <f>IFERROR(INDEX('Nov15'!$G:$G, MATCH(MEM_BF!$K151, 'Nov15'!$A:$A, 0)), 0)</f>
        <v>0</v>
      </c>
      <c r="AA151" s="130">
        <f>IFERROR(INDEX('Dec15'!$F:$F, MATCH(MEM_BF!$K151,'Dec15'!$A:$A, 0)), 0)</f>
        <v>0</v>
      </c>
      <c r="AB151" s="130">
        <f>IFERROR(INDEX('Dec15'!$G:$G, MATCH(MEM_BF!$K151, 'Dec15'!$A:$A, 0)), 0)</f>
        <v>0</v>
      </c>
      <c r="AC151" s="130">
        <f>IFERROR(INDEX('Jan16'!$F:$F, MATCH(MEM_BF!$K151,'Jan16'!$A:$A, 0)), 0)</f>
        <v>0</v>
      </c>
      <c r="AD151" s="130">
        <f>IFERROR(INDEX('Jan16'!$G:$G, MATCH(MEM_BF!$K151, 'Jan16'!$A:$A, 0)), 0)</f>
        <v>100</v>
      </c>
      <c r="AE151" s="130">
        <f>IFERROR(INDEX('Feb16'!$F:$F, MATCH(MEM_BF!$K151,'Feb16'!$A:$A, 0)), 0)</f>
        <v>240</v>
      </c>
      <c r="AF151" s="130">
        <f>IFERROR(INDEX('Feb16'!$G:$G, MATCH(MEM_BF!$K151, 'Feb16'!$A:$A, 0)), 0)</f>
        <v>0</v>
      </c>
      <c r="AG151" s="130">
        <f>IFERROR(INDEX('Mar16'!$G:$G, MATCH(MEM_BF!$K151,'Mar16'!$A:$A, 0)), 0)</f>
        <v>0</v>
      </c>
      <c r="AH151" s="130">
        <f>IFERROR(INDEX('Mar16'!$H:$H, MATCH(MEM_BF!$K151, 'Mar16'!$A:$A, 0)), 0)</f>
        <v>0</v>
      </c>
      <c r="AI151" s="130">
        <f>IFERROR(INDEX('Apr16'!$G:$G, MATCH(MEM_BF!$K151,'Apr16'!$A:$A, 0)), 0)</f>
        <v>0</v>
      </c>
      <c r="AJ151" s="130">
        <f>IFERROR(INDEX('Apr16'!$H:$H, MATCH(MEM_BF!$K151, 'Apr16'!$A:$A, 0)), 0)</f>
        <v>0</v>
      </c>
      <c r="AK151" s="130">
        <f>IFERROR(INDEX('May16'!$G:$G, MATCH(MEM_BF!$K151,'May16'!$A:$A, 0)), 0)</f>
        <v>0</v>
      </c>
      <c r="AL151" s="130"/>
      <c r="AM151" s="130"/>
      <c r="AN151" s="130"/>
      <c r="AO151" s="4">
        <f t="shared" ref="AO151:AO221" si="144">Q151+S151+U151+W151+Y151+AA151+AC151+AE151+AG151+AI151+AK151+AM151</f>
        <v>240</v>
      </c>
      <c r="AP151" s="138">
        <f>IFERROR(INDEX(Contacts!$O:$O, MATCH(MEM_BF!$K151, Contacts!$B:$B, 0)), 0)</f>
        <v>0</v>
      </c>
      <c r="AQ151" s="138">
        <f>IFERROR(INDEX(Contacts!$L:$L, MATCH(MEM_BF!$K151, Contacts!$B:$B, 0)), 0)</f>
        <v>0</v>
      </c>
      <c r="AR151" s="138">
        <f>IFERROR(INDEX(Contacts!$P:$P, MATCH(MEM_BF!$K151, Contacts!$B:$B, 0)), 0)</f>
        <v>0</v>
      </c>
    </row>
    <row r="152" spans="3:46" x14ac:dyDescent="0.3">
      <c r="C152" s="155">
        <v>15</v>
      </c>
      <c r="D152" s="155">
        <v>4</v>
      </c>
      <c r="E152" s="194">
        <f t="shared" si="142"/>
        <v>3</v>
      </c>
      <c r="F152" s="194">
        <f t="shared" si="87"/>
        <v>0</v>
      </c>
      <c r="G152" s="194">
        <f t="shared" si="88"/>
        <v>15</v>
      </c>
      <c r="H152" s="194">
        <f t="shared" si="107"/>
        <v>3</v>
      </c>
      <c r="I152" s="225">
        <f t="shared" si="143"/>
        <v>0</v>
      </c>
      <c r="J152" s="197" t="s">
        <v>1161</v>
      </c>
      <c r="K152" s="155" t="s">
        <v>1162</v>
      </c>
      <c r="L152" s="195">
        <f t="shared" si="141"/>
        <v>2015</v>
      </c>
      <c r="M152" s="155" t="str">
        <f t="shared" si="90"/>
        <v>Apr</v>
      </c>
      <c r="N152" s="138">
        <f>IFERROR(INDEX(Contacts!$O:$O, MATCH(MEM_BF!$K152, Contacts!$B:$B, 0)), 0)</f>
        <v>0</v>
      </c>
      <c r="O152" s="130">
        <f>IFERROR(INDEX('May16'!$G:$G, MATCH(MEM_BF!$K152,'May16'!$A:$A, 0)), 0)</f>
        <v>0</v>
      </c>
      <c r="P152" s="130"/>
      <c r="Q152" s="205">
        <f>IFERROR(INDEX(July15!F:F, MATCH(MEM_BF!$K152, July15!$B:$B, 0)), 0)</f>
        <v>0</v>
      </c>
      <c r="R152" s="130">
        <f>IFERROR(INDEX(July15!G:G, MATCH(MEM_BF!$K152, July15!$B:$B, 0)), 0)</f>
        <v>0</v>
      </c>
      <c r="S152" s="130">
        <f>IFERROR(INDEX('Aug15'!F:F, MATCH(MEM_BF!$K152, 'Aug15'!$A:$A, 0)), 0)</f>
        <v>0</v>
      </c>
      <c r="T152" s="130">
        <f>IFERROR(INDEX('Aug15'!$G:$G, MATCH(MEM_BF!$K152, 'Aug15'!$A:$A, 0)), 0)</f>
        <v>0</v>
      </c>
      <c r="U152" s="130">
        <f>IFERROR(INDEX(Sept15!$F:$F, MATCH(MEM_BF!$K152, Sept15!$A:$A, 0)), 0)</f>
        <v>0</v>
      </c>
      <c r="V152" s="130">
        <f>IFERROR(INDEX(Sept15!$G:$G, MATCH(MEM_BF!$K152, Sept15!$A:$A, 0)), 0)</f>
        <v>0</v>
      </c>
      <c r="W152" s="130">
        <f>IFERROR(INDEX('Oct15'!$F:$F, MATCH(MEM_BF!$K152,'Oct15'!$A:$A, 0)), 0)</f>
        <v>0</v>
      </c>
      <c r="X152" s="130">
        <f>IFERROR(INDEX('Oct15'!$G:$G, MATCH(MEM_BF!$K152, 'Oct15'!$A:$A, 0)), 0)</f>
        <v>0</v>
      </c>
      <c r="Y152" s="130">
        <f>IFERROR(INDEX('Nov15'!$F:$F, MATCH(MEM_BF!$K152,'Nov15'!$A:$A, 0)), 0)</f>
        <v>0</v>
      </c>
      <c r="Z152" s="130">
        <f>IFERROR(INDEX('Nov15'!$G:$G, MATCH(MEM_BF!$K152, 'Nov15'!$A:$A, 0)), 0)</f>
        <v>0</v>
      </c>
      <c r="AA152" s="130">
        <f>IFERROR(INDEX('Dec15'!$F:$F, MATCH(MEM_BF!$K152,'Dec15'!$A:$A, 0)), 0)</f>
        <v>0</v>
      </c>
      <c r="AB152" s="130">
        <f>IFERROR(INDEX('Dec15'!$G:$G, MATCH(MEM_BF!$K152, 'Dec15'!$A:$A, 0)), 0)</f>
        <v>0</v>
      </c>
      <c r="AC152" s="130">
        <f>IFERROR(INDEX('Jan16'!$F:$F, MATCH(MEM_BF!$K152,'Jan16'!$A:$A, 0)), 0)</f>
        <v>0</v>
      </c>
      <c r="AD152" s="130">
        <f>IFERROR(INDEX('Jan16'!$G:$G, MATCH(MEM_BF!$K152, 'Jan16'!$A:$A, 0)), 0)</f>
        <v>0</v>
      </c>
      <c r="AE152" s="130">
        <f>IFERROR(INDEX('Feb16'!$F:$F, MATCH(MEM_BF!$K152,'Feb16'!$A:$A, 0)), 0)</f>
        <v>0</v>
      </c>
      <c r="AF152" s="130">
        <f>IFERROR(INDEX('Feb16'!$G:$G, MATCH(MEM_BF!$K152, 'Feb16'!$A:$A, 0)), 0)</f>
        <v>0</v>
      </c>
      <c r="AG152" s="130">
        <f>IFERROR(INDEX('Mar16'!$G:$G, MATCH(MEM_BF!$K152,'Mar16'!$A:$A, 0)), 0)</f>
        <v>0</v>
      </c>
      <c r="AH152" s="130">
        <f>IFERROR(INDEX('Mar16'!$H:$H, MATCH(MEM_BF!$K152, 'Mar16'!$A:$A, 0)), 0)</f>
        <v>0</v>
      </c>
      <c r="AI152" s="130">
        <f>IFERROR(INDEX('Apr16'!$G:$G, MATCH(MEM_BF!$K152,'Apr16'!$A:$A, 0)), 0)</f>
        <v>0</v>
      </c>
      <c r="AJ152" s="130">
        <f>IFERROR(INDEX('Apr16'!$H:$H, MATCH(MEM_BF!$K152, 'Apr16'!$A:$A, 0)), 0)</f>
        <v>0</v>
      </c>
      <c r="AK152" s="130">
        <f>IFERROR(INDEX('May16'!$G:$G, MATCH(MEM_BF!$K152,'May16'!$A:$A, 0)), 0)</f>
        <v>0</v>
      </c>
      <c r="AL152" s="130"/>
      <c r="AM152" s="130"/>
      <c r="AN152" s="130"/>
      <c r="AO152" s="4">
        <f t="shared" si="144"/>
        <v>0</v>
      </c>
      <c r="AP152" s="138">
        <f>IFERROR(INDEX(Contacts!$O:$O, MATCH(MEM_BF!$K152, Contacts!$B:$B, 0)), 0)</f>
        <v>0</v>
      </c>
      <c r="AQ152" s="138">
        <f>IFERROR(INDEX(Contacts!$L:$L, MATCH(MEM_BF!$K152, Contacts!$B:$B, 0)), 0)</f>
        <v>94589839</v>
      </c>
      <c r="AR152" s="138" t="str">
        <f>IFERROR(INDEX(Contacts!$P:$P, MATCH(MEM_BF!$K152, Contacts!$B:$B, 0)), 0)</f>
        <v>niroshap@aussiemail.com.au</v>
      </c>
    </row>
    <row r="153" spans="3:46" x14ac:dyDescent="0.3">
      <c r="C153" s="155"/>
      <c r="D153" s="155"/>
      <c r="E153" s="194">
        <f t="shared" si="142"/>
        <v>-1</v>
      </c>
      <c r="F153" s="194">
        <f t="shared" ref="F153:F224" si="145">ROUNDDOWN(E153/12, 0)</f>
        <v>0</v>
      </c>
      <c r="G153" s="194">
        <f t="shared" ref="G153:G224" si="146">C153+F153</f>
        <v>0</v>
      </c>
      <c r="H153" s="194">
        <f t="shared" si="107"/>
        <v>-1</v>
      </c>
      <c r="I153" s="225">
        <f t="shared" si="143"/>
        <v>0</v>
      </c>
      <c r="J153" s="197" t="s">
        <v>1165</v>
      </c>
      <c r="K153" s="155" t="s">
        <v>1166</v>
      </c>
      <c r="L153" s="195" t="str">
        <f t="shared" si="141"/>
        <v>Please</v>
      </c>
      <c r="M153" s="155" t="str">
        <f t="shared" ref="M153:M224" si="147">LOOKUP(H153,$A$6:$B$18)</f>
        <v>Pay</v>
      </c>
      <c r="N153" s="138">
        <f>IFERROR(INDEX(Contacts!$O:$O, MATCH(MEM_BF!$K153, Contacts!$B:$B, 0)), 0)</f>
        <v>0</v>
      </c>
      <c r="O153" s="130">
        <f>IFERROR(INDEX('May16'!$G:$G, MATCH(MEM_BF!$K153,'May16'!$A:$A, 0)), 0)</f>
        <v>0</v>
      </c>
      <c r="P153" s="130"/>
      <c r="Q153" s="205">
        <f>IFERROR(INDEX(July15!F:F, MATCH(MEM_BF!$K153, July15!$B:$B, 0)), 0)</f>
        <v>0</v>
      </c>
      <c r="R153" s="130">
        <f>IFERROR(INDEX(July15!G:G, MATCH(MEM_BF!$K153, July15!$B:$B, 0)), 0)</f>
        <v>0</v>
      </c>
      <c r="S153" s="130">
        <f>IFERROR(INDEX('Aug15'!F:F, MATCH(MEM_BF!$K153, 'Aug15'!$A:$A, 0)), 0)</f>
        <v>0</v>
      </c>
      <c r="T153" s="130">
        <f>IFERROR(INDEX('Aug15'!$G:$G, MATCH(MEM_BF!$K153, 'Aug15'!$A:$A, 0)), 0)</f>
        <v>0</v>
      </c>
      <c r="U153" s="130">
        <f>IFERROR(INDEX(Sept15!$F:$F, MATCH(MEM_BF!$K153, Sept15!$A:$A, 0)), 0)</f>
        <v>0</v>
      </c>
      <c r="V153" s="130">
        <f>IFERROR(INDEX(Sept15!$G:$G, MATCH(MEM_BF!$K153, Sept15!$A:$A, 0)), 0)</f>
        <v>0</v>
      </c>
      <c r="W153" s="130">
        <f>IFERROR(INDEX('Oct15'!$F:$F, MATCH(MEM_BF!$K153,'Oct15'!$A:$A, 0)), 0)</f>
        <v>0</v>
      </c>
      <c r="X153" s="130">
        <f>IFERROR(INDEX('Oct15'!$G:$G, MATCH(MEM_BF!$K153, 'Oct15'!$A:$A, 0)), 0)</f>
        <v>0</v>
      </c>
      <c r="Y153" s="130">
        <f>IFERROR(INDEX('Nov15'!$F:$F, MATCH(MEM_BF!$K153,'Nov15'!$A:$A, 0)), 0)</f>
        <v>0</v>
      </c>
      <c r="Z153" s="130">
        <f>IFERROR(INDEX('Nov15'!$G:$G, MATCH(MEM_BF!$K153, 'Nov15'!$A:$A, 0)), 0)</f>
        <v>0</v>
      </c>
      <c r="AA153" s="130">
        <f>IFERROR(INDEX('Dec15'!$F:$F, MATCH(MEM_BF!$K153,'Dec15'!$A:$A, 0)), 0)</f>
        <v>0</v>
      </c>
      <c r="AB153" s="130">
        <f>IFERROR(INDEX('Dec15'!$G:$G, MATCH(MEM_BF!$K153, 'Dec15'!$A:$A, 0)), 0)</f>
        <v>0</v>
      </c>
      <c r="AC153" s="130">
        <f>IFERROR(INDEX('Jan16'!$F:$F, MATCH(MEM_BF!$K153,'Jan16'!$A:$A, 0)), 0)</f>
        <v>0</v>
      </c>
      <c r="AD153" s="130">
        <f>IFERROR(INDEX('Jan16'!$G:$G, MATCH(MEM_BF!$K153, 'Jan16'!$A:$A, 0)), 0)</f>
        <v>0</v>
      </c>
      <c r="AE153" s="130">
        <f>IFERROR(INDEX('Feb16'!$F:$F, MATCH(MEM_BF!$K153,'Feb16'!$A:$A, 0)), 0)</f>
        <v>0</v>
      </c>
      <c r="AF153" s="130">
        <f>IFERROR(INDEX('Feb16'!$G:$G, MATCH(MEM_BF!$K153, 'Feb16'!$A:$A, 0)), 0)</f>
        <v>0</v>
      </c>
      <c r="AG153" s="130">
        <f>IFERROR(INDEX('Mar16'!$G:$G, MATCH(MEM_BF!$K153,'Mar16'!$A:$A, 0)), 0)</f>
        <v>0</v>
      </c>
      <c r="AH153" s="130">
        <f>IFERROR(INDEX('Mar16'!$H:$H, MATCH(MEM_BF!$K153, 'Mar16'!$A:$A, 0)), 0)</f>
        <v>0</v>
      </c>
      <c r="AI153" s="130">
        <f>IFERROR(INDEX('Apr16'!$G:$G, MATCH(MEM_BF!$K153,'Apr16'!$A:$A, 0)), 0)</f>
        <v>0</v>
      </c>
      <c r="AJ153" s="130">
        <f>IFERROR(INDEX('Apr16'!$H:$H, MATCH(MEM_BF!$K153, 'Apr16'!$A:$A, 0)), 0)</f>
        <v>0</v>
      </c>
      <c r="AK153" s="130">
        <f>IFERROR(INDEX('May16'!$G:$G, MATCH(MEM_BF!$K153,'May16'!$A:$A, 0)), 0)</f>
        <v>0</v>
      </c>
      <c r="AL153" s="130"/>
      <c r="AM153" s="130"/>
      <c r="AN153" s="130"/>
      <c r="AO153" s="4">
        <f t="shared" si="144"/>
        <v>0</v>
      </c>
      <c r="AP153" s="138">
        <f>IFERROR(INDEX(Contacts!$O:$O, MATCH(MEM_BF!$K153, Contacts!$B:$B, 0)), 0)</f>
        <v>0</v>
      </c>
      <c r="AQ153" s="138">
        <f>IFERROR(INDEX(Contacts!$L:$L, MATCH(MEM_BF!$K153, Contacts!$B:$B, 0)), 0)</f>
        <v>0</v>
      </c>
      <c r="AR153" s="138">
        <f>IFERROR(INDEX(Contacts!$P:$P, MATCH(MEM_BF!$K153, Contacts!$B:$B, 0)), 0)</f>
        <v>0</v>
      </c>
    </row>
    <row r="154" spans="3:46" x14ac:dyDescent="0.3">
      <c r="C154" s="155">
        <v>15</v>
      </c>
      <c r="D154" s="155">
        <v>8</v>
      </c>
      <c r="E154" s="194">
        <f t="shared" si="142"/>
        <v>17</v>
      </c>
      <c r="F154" s="194">
        <f t="shared" si="145"/>
        <v>1</v>
      </c>
      <c r="G154" s="194">
        <f t="shared" si="146"/>
        <v>16</v>
      </c>
      <c r="H154" s="194">
        <f t="shared" si="107"/>
        <v>5</v>
      </c>
      <c r="I154" s="225">
        <f t="shared" si="143"/>
        <v>10</v>
      </c>
      <c r="J154" s="200" t="s">
        <v>1168</v>
      </c>
      <c r="K154" s="155" t="s">
        <v>1169</v>
      </c>
      <c r="L154" s="195">
        <f t="shared" si="141"/>
        <v>2016</v>
      </c>
      <c r="M154" s="155" t="str">
        <f t="shared" si="147"/>
        <v>Jun</v>
      </c>
      <c r="N154" s="138">
        <f>IFERROR(INDEX(Contacts!$O:$O, MATCH(MEM_BF!$K154, Contacts!$B:$B, 0)), 0)</f>
        <v>0</v>
      </c>
      <c r="O154" s="130">
        <f>IFERROR(INDEX('May16'!$G:$G, MATCH(MEM_BF!$K154,'May16'!$A:$A, 0)), 0)</f>
        <v>0</v>
      </c>
      <c r="P154" s="130"/>
      <c r="Q154" s="205">
        <f>IFERROR(INDEX(July15!F:F, MATCH(MEM_BF!$K154, July15!$B:$B, 0)), 0)</f>
        <v>0</v>
      </c>
      <c r="R154" s="130">
        <f>IFERROR(INDEX(July15!G:G, MATCH(MEM_BF!$K154, July15!$B:$B, 0)), 0)</f>
        <v>0</v>
      </c>
      <c r="S154" s="130">
        <f>IFERROR(INDEX('Aug15'!F:F, MATCH(MEM_BF!$K154, 'Aug15'!$A:$A, 0)), 0)</f>
        <v>100</v>
      </c>
      <c r="T154" s="130">
        <f>IFERROR(INDEX('Aug15'!$G:$G, MATCH(MEM_BF!$K154, 'Aug15'!$A:$A, 0)), 0)</f>
        <v>0</v>
      </c>
      <c r="U154" s="130">
        <f>IFERROR(INDEX(Sept15!$F:$F, MATCH(MEM_BF!$K154, Sept15!$A:$A, 0)), 0)</f>
        <v>0</v>
      </c>
      <c r="V154" s="130">
        <f>IFERROR(INDEX(Sept15!$G:$G, MATCH(MEM_BF!$K154, Sept15!$A:$A, 0)), 0)</f>
        <v>0</v>
      </c>
      <c r="W154" s="130">
        <f>IFERROR(INDEX('Oct15'!$F:$F, MATCH(MEM_BF!$K154,'Oct15'!$A:$A, 0)), 0)</f>
        <v>0</v>
      </c>
      <c r="X154" s="130">
        <f>IFERROR(INDEX('Oct15'!$G:$G, MATCH(MEM_BF!$K154, 'Oct15'!$A:$A, 0)), 0)</f>
        <v>0</v>
      </c>
      <c r="Y154" s="130">
        <f>IFERROR(INDEX('Nov15'!$F:$F, MATCH(MEM_BF!$K154,'Nov15'!$A:$A, 0)), 0)</f>
        <v>0</v>
      </c>
      <c r="Z154" s="130">
        <f>IFERROR(INDEX('Nov15'!$G:$G, MATCH(MEM_BF!$K154, 'Nov15'!$A:$A, 0)), 0)</f>
        <v>0</v>
      </c>
      <c r="AA154" s="130">
        <f>IFERROR(INDEX('Dec15'!$F:$F, MATCH(MEM_BF!$K154,'Dec15'!$A:$A, 0)), 0)</f>
        <v>0</v>
      </c>
      <c r="AB154" s="130">
        <f>IFERROR(INDEX('Dec15'!$G:$G, MATCH(MEM_BF!$K154, 'Dec15'!$A:$A, 0)), 0)</f>
        <v>0</v>
      </c>
      <c r="AC154" s="130">
        <f>IFERROR(INDEX('Jan16'!$F:$F, MATCH(MEM_BF!$K154,'Jan16'!$A:$A, 0)), 0)</f>
        <v>0</v>
      </c>
      <c r="AD154" s="130">
        <f>IFERROR(INDEX('Jan16'!$G:$G, MATCH(MEM_BF!$K154, 'Jan16'!$A:$A, 0)), 0)</f>
        <v>0</v>
      </c>
      <c r="AE154" s="130">
        <f>IFERROR(INDEX('Feb16'!$F:$F, MATCH(MEM_BF!$K154,'Feb16'!$A:$A, 0)), 0)</f>
        <v>100</v>
      </c>
      <c r="AF154" s="130">
        <f>IFERROR(INDEX('Feb16'!$G:$G, MATCH(MEM_BF!$K154, 'Feb16'!$A:$A, 0)), 0)</f>
        <v>0</v>
      </c>
      <c r="AG154" s="130">
        <f>IFERROR(INDEX('Mar16'!$G:$G, MATCH(MEM_BF!$K154,'Mar16'!$A:$A, 0)), 0)</f>
        <v>0</v>
      </c>
      <c r="AH154" s="130">
        <f>IFERROR(INDEX('Mar16'!$H:$H, MATCH(MEM_BF!$K154, 'Mar16'!$A:$A, 0)), 0)</f>
        <v>0</v>
      </c>
      <c r="AI154" s="130">
        <f>IFERROR(INDEX('Apr16'!$G:$G, MATCH(MEM_BF!$K154,'Apr16'!$A:$A, 0)), 0)</f>
        <v>0</v>
      </c>
      <c r="AJ154" s="130">
        <f>IFERROR(INDEX('Apr16'!$H:$H, MATCH(MEM_BF!$K154, 'Apr16'!$A:$A, 0)), 0)</f>
        <v>0</v>
      </c>
      <c r="AK154" s="130">
        <f>IFERROR(INDEX('May16'!$G:$G, MATCH(MEM_BF!$K154,'May16'!$A:$A, 0)), 0)</f>
        <v>0</v>
      </c>
      <c r="AL154" s="130"/>
      <c r="AM154" s="130"/>
      <c r="AN154" s="130"/>
      <c r="AO154" s="4">
        <f t="shared" si="144"/>
        <v>200</v>
      </c>
      <c r="AP154" s="138">
        <f>IFERROR(INDEX(Contacts!$O:$O, MATCH(MEM_BF!$K154, Contacts!$B:$B, 0)), 0)</f>
        <v>0</v>
      </c>
      <c r="AQ154" s="138">
        <f>IFERROR(INDEX(Contacts!$L:$L, MATCH(MEM_BF!$K154, Contacts!$B:$B, 0)), 0)</f>
        <v>0</v>
      </c>
      <c r="AR154" s="138">
        <f>IFERROR(INDEX(Contacts!$P:$P, MATCH(MEM_BF!$K154, Contacts!$B:$B, 0)), 0)</f>
        <v>0</v>
      </c>
    </row>
    <row r="155" spans="3:46" x14ac:dyDescent="0.3">
      <c r="C155" s="155">
        <v>15</v>
      </c>
      <c r="D155" s="155">
        <v>12</v>
      </c>
      <c r="E155" s="194">
        <f t="shared" si="142"/>
        <v>23</v>
      </c>
      <c r="F155" s="194">
        <f t="shared" si="145"/>
        <v>1</v>
      </c>
      <c r="G155" s="194">
        <f t="shared" si="146"/>
        <v>16</v>
      </c>
      <c r="H155" s="194">
        <f t="shared" si="107"/>
        <v>11</v>
      </c>
      <c r="I155" s="225">
        <f t="shared" si="143"/>
        <v>12</v>
      </c>
      <c r="J155" s="197" t="s">
        <v>1175</v>
      </c>
      <c r="K155" s="155" t="s">
        <v>1176</v>
      </c>
      <c r="L155" s="195">
        <f t="shared" si="141"/>
        <v>2016</v>
      </c>
      <c r="M155" s="155" t="str">
        <f t="shared" si="147"/>
        <v>Dec</v>
      </c>
      <c r="N155" s="138">
        <f>IFERROR(INDEX(Contacts!$O:$O, MATCH(MEM_BF!$K155, Contacts!$B:$B, 0)), 0)</f>
        <v>0</v>
      </c>
      <c r="O155" s="130">
        <f>IFERROR(INDEX('May16'!$G:$G, MATCH(MEM_BF!$K155,'May16'!$A:$A, 0)), 0)</f>
        <v>0</v>
      </c>
      <c r="P155" s="130"/>
      <c r="Q155" s="205">
        <f>IFERROR(INDEX(July15!F:F, MATCH(MEM_BF!$K155, July15!$B:$B, 0)), 0)</f>
        <v>0</v>
      </c>
      <c r="R155" s="130">
        <f>IFERROR(INDEX(July15!G:G, MATCH(MEM_BF!$K155, July15!$B:$B, 0)), 0)</f>
        <v>0</v>
      </c>
      <c r="S155" s="130">
        <f>IFERROR(INDEX('Aug15'!F:F, MATCH(MEM_BF!$K155, 'Aug15'!$A:$A, 0)), 0)</f>
        <v>0</v>
      </c>
      <c r="T155" s="130">
        <f>IFERROR(INDEX('Aug15'!$G:$G, MATCH(MEM_BF!$K155, 'Aug15'!$A:$A, 0)), 0)</f>
        <v>0</v>
      </c>
      <c r="U155" s="130">
        <f>IFERROR(INDEX(Sept15!$F:$F, MATCH(MEM_BF!$K155, Sept15!$A:$A, 0)), 0)</f>
        <v>0</v>
      </c>
      <c r="V155" s="130">
        <f>IFERROR(INDEX(Sept15!$G:$G, MATCH(MEM_BF!$K155, Sept15!$A:$A, 0)), 0)</f>
        <v>0</v>
      </c>
      <c r="W155" s="130">
        <f>IFERROR(INDEX('Oct15'!$F:$F, MATCH(MEM_BF!$K155,'Oct15'!$A:$A, 0)), 0)</f>
        <v>0</v>
      </c>
      <c r="X155" s="130">
        <f>IFERROR(INDEX('Oct15'!$G:$G, MATCH(MEM_BF!$K155, 'Oct15'!$A:$A, 0)), 0)</f>
        <v>0</v>
      </c>
      <c r="Y155" s="130">
        <f>IFERROR(INDEX('Nov15'!$F:$F, MATCH(MEM_BF!$K155,'Nov15'!$A:$A, 0)), 0)</f>
        <v>0</v>
      </c>
      <c r="Z155" s="130">
        <f>IFERROR(INDEX('Nov15'!$G:$G, MATCH(MEM_BF!$K155, 'Nov15'!$A:$A, 0)), 0)</f>
        <v>0</v>
      </c>
      <c r="AA155" s="130">
        <f>IFERROR(INDEX('Dec15'!$F:$F, MATCH(MEM_BF!$K155,'Dec15'!$A:$A, 0)), 0)</f>
        <v>0</v>
      </c>
      <c r="AB155" s="130">
        <f>IFERROR(INDEX('Dec15'!$G:$G, MATCH(MEM_BF!$K155, 'Dec15'!$A:$A, 0)), 0)</f>
        <v>0</v>
      </c>
      <c r="AC155" s="130">
        <f>IFERROR(INDEX('Jan16'!$F:$F, MATCH(MEM_BF!$K155,'Jan16'!$A:$A, 0)), 0)</f>
        <v>0</v>
      </c>
      <c r="AD155" s="130">
        <f>IFERROR(INDEX('Jan16'!$G:$G, MATCH(MEM_BF!$K155, 'Jan16'!$A:$A, 0)), 0)</f>
        <v>0</v>
      </c>
      <c r="AE155" s="130">
        <f>IFERROR(INDEX('Feb16'!$F:$F, MATCH(MEM_BF!$K155,'Feb16'!$A:$A, 0)), 0)</f>
        <v>0</v>
      </c>
      <c r="AF155" s="130">
        <f>IFERROR(INDEX('Feb16'!$G:$G, MATCH(MEM_BF!$K155, 'Feb16'!$A:$A, 0)), 0)</f>
        <v>0</v>
      </c>
      <c r="AG155" s="130">
        <f>IFERROR(INDEX('Mar16'!$G:$G, MATCH(MEM_BF!$K155,'Mar16'!$A:$A, 0)), 0)</f>
        <v>0</v>
      </c>
      <c r="AH155" s="130">
        <f>IFERROR(INDEX('Mar16'!$H:$H, MATCH(MEM_BF!$K155, 'Mar16'!$A:$A, 0)), 0)</f>
        <v>0</v>
      </c>
      <c r="AI155" s="130">
        <f>IFERROR(INDEX('Apr16'!$G:$G, MATCH(MEM_BF!$K155,'Apr16'!$A:$A, 0)), 0)</f>
        <v>240</v>
      </c>
      <c r="AJ155" s="130">
        <f>IFERROR(INDEX('Apr16'!$H:$H, MATCH(MEM_BF!$K155, 'Apr16'!$A:$A, 0)), 0)</f>
        <v>0</v>
      </c>
      <c r="AK155" s="130">
        <f>IFERROR(INDEX('May16'!$G:$G, MATCH(MEM_BF!$K155,'May16'!$A:$A, 0)), 0)</f>
        <v>0</v>
      </c>
      <c r="AL155" s="130"/>
      <c r="AM155" s="130"/>
      <c r="AN155" s="130"/>
      <c r="AO155" s="4">
        <f t="shared" si="144"/>
        <v>240</v>
      </c>
      <c r="AP155" s="138">
        <f>IFERROR(INDEX(Contacts!$O:$O, MATCH(MEM_BF!$K155, Contacts!$B:$B, 0)), 0)</f>
        <v>0</v>
      </c>
      <c r="AQ155" s="138">
        <f>IFERROR(INDEX(Contacts!$L:$L, MATCH(MEM_BF!$K155, Contacts!$B:$B, 0)), 0)</f>
        <v>0</v>
      </c>
      <c r="AR155" s="138">
        <f>IFERROR(INDEX(Contacts!$P:$P, MATCH(MEM_BF!$K155, Contacts!$B:$B, 0)), 0)</f>
        <v>0</v>
      </c>
    </row>
    <row r="156" spans="3:46" x14ac:dyDescent="0.3">
      <c r="C156" s="155"/>
      <c r="D156" s="155"/>
      <c r="E156" s="194">
        <f t="shared" si="142"/>
        <v>-1</v>
      </c>
      <c r="F156" s="194">
        <f t="shared" si="145"/>
        <v>0</v>
      </c>
      <c r="G156" s="194">
        <f t="shared" si="146"/>
        <v>0</v>
      </c>
      <c r="H156" s="194">
        <f t="shared" si="107"/>
        <v>-1</v>
      </c>
      <c r="I156" s="225">
        <f t="shared" si="143"/>
        <v>0</v>
      </c>
      <c r="J156" s="197" t="s">
        <v>1180</v>
      </c>
      <c r="K156" s="155" t="s">
        <v>1181</v>
      </c>
      <c r="L156" s="195" t="str">
        <f t="shared" si="141"/>
        <v>Please</v>
      </c>
      <c r="M156" s="155" t="str">
        <f t="shared" si="147"/>
        <v>Pay</v>
      </c>
      <c r="N156" s="138">
        <f>IFERROR(INDEX(Contacts!$O:$O, MATCH(MEM_BF!$K156, Contacts!$B:$B, 0)), 0)</f>
        <v>0</v>
      </c>
      <c r="O156" s="130">
        <f>IFERROR(INDEX('May16'!$G:$G, MATCH(MEM_BF!$K156,'May16'!$A:$A, 0)), 0)</f>
        <v>0</v>
      </c>
      <c r="P156" s="130"/>
      <c r="Q156" s="205">
        <f>IFERROR(INDEX(July15!F:F, MATCH(MEM_BF!$K156, July15!$B:$B, 0)), 0)</f>
        <v>0</v>
      </c>
      <c r="R156" s="130">
        <f>IFERROR(INDEX(July15!G:G, MATCH(MEM_BF!$K156, July15!$B:$B, 0)), 0)</f>
        <v>0</v>
      </c>
      <c r="S156" s="130">
        <f>IFERROR(INDEX('Aug15'!F:F, MATCH(MEM_BF!$K156, 'Aug15'!$A:$A, 0)), 0)</f>
        <v>0</v>
      </c>
      <c r="T156" s="130">
        <f>IFERROR(INDEX('Aug15'!$G:$G, MATCH(MEM_BF!$K156, 'Aug15'!$A:$A, 0)), 0)</f>
        <v>0</v>
      </c>
      <c r="U156" s="130">
        <f>IFERROR(INDEX(Sept15!$F:$F, MATCH(MEM_BF!$K156, Sept15!$A:$A, 0)), 0)</f>
        <v>0</v>
      </c>
      <c r="V156" s="130">
        <f>IFERROR(INDEX(Sept15!$G:$G, MATCH(MEM_BF!$K156, Sept15!$A:$A, 0)), 0)</f>
        <v>0</v>
      </c>
      <c r="W156" s="130">
        <f>IFERROR(INDEX('Oct15'!$F:$F, MATCH(MEM_BF!$K156,'Oct15'!$A:$A, 0)), 0)</f>
        <v>0</v>
      </c>
      <c r="X156" s="130">
        <f>IFERROR(INDEX('Oct15'!$G:$G, MATCH(MEM_BF!$K156, 'Oct15'!$A:$A, 0)), 0)</f>
        <v>0</v>
      </c>
      <c r="Y156" s="130">
        <f>IFERROR(INDEX('Nov15'!$F:$F, MATCH(MEM_BF!$K156,'Nov15'!$A:$A, 0)), 0)</f>
        <v>0</v>
      </c>
      <c r="Z156" s="130">
        <f>IFERROR(INDEX('Nov15'!$G:$G, MATCH(MEM_BF!$K156, 'Nov15'!$A:$A, 0)), 0)</f>
        <v>0</v>
      </c>
      <c r="AA156" s="130">
        <f>IFERROR(INDEX('Dec15'!$F:$F, MATCH(MEM_BF!$K156,'Dec15'!$A:$A, 0)), 0)</f>
        <v>0</v>
      </c>
      <c r="AB156" s="130">
        <f>IFERROR(INDEX('Dec15'!$G:$G, MATCH(MEM_BF!$K156, 'Dec15'!$A:$A, 0)), 0)</f>
        <v>0</v>
      </c>
      <c r="AC156" s="130">
        <f>IFERROR(INDEX('Jan16'!$F:$F, MATCH(MEM_BF!$K156,'Jan16'!$A:$A, 0)), 0)</f>
        <v>0</v>
      </c>
      <c r="AD156" s="130">
        <f>IFERROR(INDEX('Jan16'!$G:$G, MATCH(MEM_BF!$K156, 'Jan16'!$A:$A, 0)), 0)</f>
        <v>0</v>
      </c>
      <c r="AE156" s="130">
        <f>IFERROR(INDEX('Feb16'!$F:$F, MATCH(MEM_BF!$K156,'Feb16'!$A:$A, 0)), 0)</f>
        <v>0</v>
      </c>
      <c r="AF156" s="130">
        <f>IFERROR(INDEX('Feb16'!$G:$G, MATCH(MEM_BF!$K156, 'Feb16'!$A:$A, 0)), 0)</f>
        <v>0</v>
      </c>
      <c r="AG156" s="130">
        <f>IFERROR(INDEX('Mar16'!$G:$G, MATCH(MEM_BF!$K156,'Mar16'!$A:$A, 0)), 0)</f>
        <v>0</v>
      </c>
      <c r="AH156" s="130">
        <f>IFERROR(INDEX('Mar16'!$H:$H, MATCH(MEM_BF!$K156, 'Mar16'!$A:$A, 0)), 0)</f>
        <v>0</v>
      </c>
      <c r="AI156" s="130">
        <f>IFERROR(INDEX('Apr16'!$G:$G, MATCH(MEM_BF!$K156,'Apr16'!$A:$A, 0)), 0)</f>
        <v>0</v>
      </c>
      <c r="AJ156" s="130">
        <f>IFERROR(INDEX('Apr16'!$H:$H, MATCH(MEM_BF!$K156, 'Apr16'!$A:$A, 0)), 0)</f>
        <v>0</v>
      </c>
      <c r="AK156" s="130">
        <f>IFERROR(INDEX('May16'!$G:$G, MATCH(MEM_BF!$K156,'May16'!$A:$A, 0)), 0)</f>
        <v>0</v>
      </c>
      <c r="AL156" s="130"/>
      <c r="AM156" s="130"/>
      <c r="AN156" s="130"/>
      <c r="AO156" s="4">
        <f t="shared" si="144"/>
        <v>0</v>
      </c>
      <c r="AP156" s="138">
        <f>IFERROR(INDEX(Contacts!$O:$O, MATCH(MEM_BF!$K156, Contacts!$B:$B, 0)), 0)</f>
        <v>0</v>
      </c>
      <c r="AQ156" s="138">
        <f>IFERROR(INDEX(Contacts!$L:$L, MATCH(MEM_BF!$K156, Contacts!$B:$B, 0)), 0)</f>
        <v>0</v>
      </c>
      <c r="AR156" s="138">
        <f>IFERROR(INDEX(Contacts!$P:$P, MATCH(MEM_BF!$K156, Contacts!$B:$B, 0)), 0)</f>
        <v>0</v>
      </c>
    </row>
    <row r="157" spans="3:46" x14ac:dyDescent="0.3">
      <c r="C157" s="155">
        <v>15</v>
      </c>
      <c r="D157" s="155">
        <v>12</v>
      </c>
      <c r="E157" s="194">
        <f t="shared" si="142"/>
        <v>21</v>
      </c>
      <c r="F157" s="194">
        <f t="shared" si="145"/>
        <v>1</v>
      </c>
      <c r="G157" s="194">
        <f t="shared" si="146"/>
        <v>16</v>
      </c>
      <c r="H157" s="194">
        <f t="shared" si="107"/>
        <v>9</v>
      </c>
      <c r="I157" s="225">
        <f t="shared" si="143"/>
        <v>10</v>
      </c>
      <c r="J157" s="197" t="s">
        <v>1184</v>
      </c>
      <c r="K157" s="155" t="s">
        <v>1185</v>
      </c>
      <c r="L157" s="195">
        <f t="shared" si="141"/>
        <v>2016</v>
      </c>
      <c r="M157" s="155" t="str">
        <f t="shared" si="147"/>
        <v>Oct</v>
      </c>
      <c r="N157" s="138">
        <f>IFERROR(INDEX(Contacts!$O:$O, MATCH(MEM_BF!$K157, Contacts!$B:$B, 0)), 0)</f>
        <v>0</v>
      </c>
      <c r="O157" s="130">
        <f>IFERROR(INDEX('May16'!$G:$G, MATCH(MEM_BF!$K157,'May16'!$A:$A, 0)), 0)</f>
        <v>0</v>
      </c>
      <c r="P157" s="130"/>
      <c r="Q157" s="205">
        <f>IFERROR(INDEX(July15!F:F, MATCH(MEM_BF!$K157, July15!$B:$B, 0)), 0)</f>
        <v>0</v>
      </c>
      <c r="R157" s="130">
        <f>IFERROR(INDEX(July15!G:G, MATCH(MEM_BF!$K157, July15!$B:$B, 0)), 0)</f>
        <v>0</v>
      </c>
      <c r="S157" s="130">
        <f>IFERROR(INDEX('Aug15'!F:F, MATCH(MEM_BF!$K157, 'Aug15'!$A:$A, 0)), 0)</f>
        <v>0</v>
      </c>
      <c r="T157" s="130">
        <f>IFERROR(INDEX('Aug15'!$G:$G, MATCH(MEM_BF!$K157, 'Aug15'!$A:$A, 0)), 0)</f>
        <v>0</v>
      </c>
      <c r="U157" s="130">
        <f>IFERROR(INDEX(Sept15!$F:$F, MATCH(MEM_BF!$K157, Sept15!$A:$A, 0)), 0)</f>
        <v>200</v>
      </c>
      <c r="V157" s="130">
        <f>IFERROR(INDEX(Sept15!$G:$G, MATCH(MEM_BF!$K157, Sept15!$A:$A, 0)), 0)</f>
        <v>0</v>
      </c>
      <c r="W157" s="130">
        <f>IFERROR(INDEX('Oct15'!$F:$F, MATCH(MEM_BF!$K157,'Oct15'!$A:$A, 0)), 0)</f>
        <v>0</v>
      </c>
      <c r="X157" s="130">
        <f>IFERROR(INDEX('Oct15'!$G:$G, MATCH(MEM_BF!$K157, 'Oct15'!$A:$A, 0)), 0)</f>
        <v>0</v>
      </c>
      <c r="Y157" s="130">
        <f>IFERROR(INDEX('Nov15'!$F:$F, MATCH(MEM_BF!$K157,'Nov15'!$A:$A, 0)), 0)</f>
        <v>0</v>
      </c>
      <c r="Z157" s="130">
        <f>IFERROR(INDEX('Nov15'!$G:$G, MATCH(MEM_BF!$K157, 'Nov15'!$A:$A, 0)), 0)</f>
        <v>0</v>
      </c>
      <c r="AA157" s="130">
        <f>IFERROR(INDEX('Dec15'!$F:$F, MATCH(MEM_BF!$K157,'Dec15'!$A:$A, 0)), 0)</f>
        <v>0</v>
      </c>
      <c r="AB157" s="130">
        <f>IFERROR(INDEX('Dec15'!$G:$G, MATCH(MEM_BF!$K157, 'Dec15'!$A:$A, 0)), 0)</f>
        <v>0</v>
      </c>
      <c r="AC157" s="130">
        <f>IFERROR(INDEX('Jan16'!$F:$F, MATCH(MEM_BF!$K157,'Jan16'!$A:$A, 0)), 0)</f>
        <v>0</v>
      </c>
      <c r="AD157" s="130">
        <f>IFERROR(INDEX('Jan16'!$G:$G, MATCH(MEM_BF!$K157, 'Jan16'!$A:$A, 0)), 0)</f>
        <v>0</v>
      </c>
      <c r="AE157" s="130">
        <f>IFERROR(INDEX('Feb16'!$F:$F, MATCH(MEM_BF!$K157,'Feb16'!$A:$A, 0)), 0)</f>
        <v>0</v>
      </c>
      <c r="AF157" s="130">
        <f>IFERROR(INDEX('Feb16'!$G:$G, MATCH(MEM_BF!$K157, 'Feb16'!$A:$A, 0)), 0)</f>
        <v>0</v>
      </c>
      <c r="AG157" s="130">
        <f>IFERROR(INDEX('Mar16'!$G:$G, MATCH(MEM_BF!$K157,'Mar16'!$A:$A, 0)), 0)</f>
        <v>0</v>
      </c>
      <c r="AH157" s="130">
        <f>IFERROR(INDEX('Mar16'!$H:$H, MATCH(MEM_BF!$K157, 'Mar16'!$A:$A, 0)), 0)</f>
        <v>0</v>
      </c>
      <c r="AI157" s="130">
        <f>IFERROR(INDEX('Apr16'!$G:$G, MATCH(MEM_BF!$K157,'Apr16'!$A:$A, 0)), 0)</f>
        <v>0</v>
      </c>
      <c r="AJ157" s="130">
        <f>IFERROR(INDEX('Apr16'!$H:$H, MATCH(MEM_BF!$K157, 'Apr16'!$A:$A, 0)), 0)</f>
        <v>0</v>
      </c>
      <c r="AK157" s="130">
        <f>IFERROR(INDEX('May16'!$G:$G, MATCH(MEM_BF!$K157,'May16'!$A:$A, 0)), 0)</f>
        <v>0</v>
      </c>
      <c r="AL157" s="130"/>
      <c r="AM157" s="130"/>
      <c r="AN157" s="130"/>
      <c r="AO157" s="4">
        <f t="shared" si="144"/>
        <v>200</v>
      </c>
      <c r="AP157" s="138">
        <f>IFERROR(INDEX(Contacts!$O:$O, MATCH(MEM_BF!$K157, Contacts!$B:$B, 0)), 0)</f>
        <v>0</v>
      </c>
      <c r="AQ157" s="138">
        <f>IFERROR(INDEX(Contacts!$L:$L, MATCH(MEM_BF!$K157, Contacts!$B:$B, 0)), 0)</f>
        <v>0</v>
      </c>
      <c r="AR157" s="138">
        <f>IFERROR(INDEX(Contacts!$P:$P, MATCH(MEM_BF!$K157, Contacts!$B:$B, 0)), 0)</f>
        <v>0</v>
      </c>
    </row>
    <row r="158" spans="3:46" x14ac:dyDescent="0.3">
      <c r="C158" s="155">
        <v>16</v>
      </c>
      <c r="D158" s="155">
        <v>6</v>
      </c>
      <c r="E158" s="194">
        <f t="shared" si="142"/>
        <v>5</v>
      </c>
      <c r="F158" s="194">
        <f t="shared" si="145"/>
        <v>0</v>
      </c>
      <c r="G158" s="194">
        <f t="shared" si="146"/>
        <v>16</v>
      </c>
      <c r="H158" s="194">
        <f t="shared" si="107"/>
        <v>5</v>
      </c>
      <c r="I158" s="225">
        <f t="shared" si="143"/>
        <v>0</v>
      </c>
      <c r="J158" s="197" t="s">
        <v>1191</v>
      </c>
      <c r="K158" s="155" t="s">
        <v>1192</v>
      </c>
      <c r="L158" s="195">
        <f t="shared" si="141"/>
        <v>2016</v>
      </c>
      <c r="M158" s="155" t="str">
        <f t="shared" si="147"/>
        <v>Jun</v>
      </c>
      <c r="N158" s="138">
        <f>IFERROR(INDEX(Contacts!$O:$O, MATCH(MEM_BF!$K158, Contacts!$B:$B, 0)), 0)</f>
        <v>0</v>
      </c>
      <c r="O158" s="130">
        <f>IFERROR(INDEX('May16'!$G:$G, MATCH(MEM_BF!$K158,'May16'!$A:$A, 0)), 0)</f>
        <v>0</v>
      </c>
      <c r="P158" s="130"/>
      <c r="Q158" s="205">
        <f>IFERROR(INDEX(July15!F:F, MATCH(MEM_BF!$K158, July15!$B:$B, 0)), 0)</f>
        <v>0</v>
      </c>
      <c r="R158" s="130">
        <f>IFERROR(INDEX(July15!G:G, MATCH(MEM_BF!$K158, July15!$B:$B, 0)), 0)</f>
        <v>0</v>
      </c>
      <c r="S158" s="130">
        <f>IFERROR(INDEX('Aug15'!F:F, MATCH(MEM_BF!$K158, 'Aug15'!$A:$A, 0)), 0)</f>
        <v>0</v>
      </c>
      <c r="T158" s="130">
        <f>IFERROR(INDEX('Aug15'!$G:$G, MATCH(MEM_BF!$K158, 'Aug15'!$A:$A, 0)), 0)</f>
        <v>0</v>
      </c>
      <c r="U158" s="130">
        <f>IFERROR(INDEX(Sept15!$F:$F, MATCH(MEM_BF!$K158, Sept15!$A:$A, 0)), 0)</f>
        <v>0</v>
      </c>
      <c r="V158" s="130">
        <f>IFERROR(INDEX(Sept15!$G:$G, MATCH(MEM_BF!$K158, Sept15!$A:$A, 0)), 0)</f>
        <v>0</v>
      </c>
      <c r="W158" s="130">
        <f>IFERROR(INDEX('Oct15'!$F:$F, MATCH(MEM_BF!$K158,'Oct15'!$A:$A, 0)), 0)</f>
        <v>0</v>
      </c>
      <c r="X158" s="130">
        <f>IFERROR(INDEX('Oct15'!$G:$G, MATCH(MEM_BF!$K158, 'Oct15'!$A:$A, 0)), 0)</f>
        <v>0</v>
      </c>
      <c r="Y158" s="130">
        <f>IFERROR(INDEX('Nov15'!$F:$F, MATCH(MEM_BF!$K158,'Nov15'!$A:$A, 0)), 0)</f>
        <v>0</v>
      </c>
      <c r="Z158" s="130">
        <f>IFERROR(INDEX('Nov15'!$G:$G, MATCH(MEM_BF!$K158, 'Nov15'!$A:$A, 0)), 0)</f>
        <v>0</v>
      </c>
      <c r="AA158" s="130">
        <f>IFERROR(INDEX('Dec15'!$F:$F, MATCH(MEM_BF!$K158,'Dec15'!$A:$A, 0)), 0)</f>
        <v>0</v>
      </c>
      <c r="AB158" s="130">
        <f>IFERROR(INDEX('Dec15'!$G:$G, MATCH(MEM_BF!$K158, 'Dec15'!$A:$A, 0)), 0)</f>
        <v>0</v>
      </c>
      <c r="AC158" s="130">
        <f>IFERROR(INDEX('Jan16'!$F:$F, MATCH(MEM_BF!$K158,'Jan16'!$A:$A, 0)), 0)</f>
        <v>0</v>
      </c>
      <c r="AD158" s="130">
        <f>IFERROR(INDEX('Jan16'!$G:$G, MATCH(MEM_BF!$K158, 'Jan16'!$A:$A, 0)), 0)</f>
        <v>0</v>
      </c>
      <c r="AE158" s="130">
        <f>IFERROR(INDEX('Feb16'!$F:$F, MATCH(MEM_BF!$K158,'Feb16'!$A:$A, 0)), 0)</f>
        <v>0</v>
      </c>
      <c r="AF158" s="130">
        <f>IFERROR(INDEX('Feb16'!$G:$G, MATCH(MEM_BF!$K158, 'Feb16'!$A:$A, 0)), 0)</f>
        <v>0</v>
      </c>
      <c r="AG158" s="130">
        <f>IFERROR(INDEX('Mar16'!$G:$G, MATCH(MEM_BF!$K158,'Mar16'!$A:$A, 0)), 0)</f>
        <v>0</v>
      </c>
      <c r="AH158" s="130">
        <f>IFERROR(INDEX('Mar16'!$H:$H, MATCH(MEM_BF!$K158, 'Mar16'!$A:$A, 0)), 0)</f>
        <v>0</v>
      </c>
      <c r="AI158" s="130">
        <f>IFERROR(INDEX('Apr16'!$G:$G, MATCH(MEM_BF!$K158,'Apr16'!$A:$A, 0)), 0)</f>
        <v>0</v>
      </c>
      <c r="AJ158" s="130">
        <f>IFERROR(INDEX('Apr16'!$H:$H, MATCH(MEM_BF!$K158, 'Apr16'!$A:$A, 0)), 0)</f>
        <v>0</v>
      </c>
      <c r="AK158" s="130">
        <f>IFERROR(INDEX('May16'!$G:$G, MATCH(MEM_BF!$K158,'May16'!$A:$A, 0)), 0)</f>
        <v>0</v>
      </c>
      <c r="AL158" s="130"/>
      <c r="AM158" s="130"/>
      <c r="AN158" s="130"/>
      <c r="AO158" s="4">
        <f t="shared" si="144"/>
        <v>0</v>
      </c>
      <c r="AP158" s="138">
        <f>IFERROR(INDEX(Contacts!$O:$O, MATCH(MEM_BF!$K158, Contacts!$B:$B, 0)), 0)</f>
        <v>0</v>
      </c>
      <c r="AQ158" s="138">
        <f>IFERROR(INDEX(Contacts!$L:$L, MATCH(MEM_BF!$K158, Contacts!$B:$B, 0)), 0)</f>
        <v>0</v>
      </c>
      <c r="AR158" s="138">
        <f>IFERROR(INDEX(Contacts!$P:$P, MATCH(MEM_BF!$K158, Contacts!$B:$B, 0)), 0)</f>
        <v>0</v>
      </c>
    </row>
    <row r="159" spans="3:46" x14ac:dyDescent="0.3">
      <c r="C159" s="155">
        <v>15</v>
      </c>
      <c r="D159" s="155">
        <v>7</v>
      </c>
      <c r="E159" s="194">
        <f t="shared" si="142"/>
        <v>6</v>
      </c>
      <c r="F159" s="194">
        <f t="shared" si="145"/>
        <v>0</v>
      </c>
      <c r="G159" s="194">
        <f t="shared" si="146"/>
        <v>15</v>
      </c>
      <c r="H159" s="194">
        <f t="shared" si="107"/>
        <v>6</v>
      </c>
      <c r="I159" s="225">
        <f t="shared" si="143"/>
        <v>0</v>
      </c>
      <c r="J159" s="197" t="s">
        <v>1195</v>
      </c>
      <c r="K159" s="155" t="s">
        <v>1196</v>
      </c>
      <c r="L159" s="195">
        <f t="shared" si="141"/>
        <v>2015</v>
      </c>
      <c r="M159" s="155" t="str">
        <f t="shared" si="147"/>
        <v>Jul</v>
      </c>
      <c r="N159" s="138">
        <f>IFERROR(INDEX(Contacts!$O:$O, MATCH(MEM_BF!$K159, Contacts!$B:$B, 0)), 0)</f>
        <v>0</v>
      </c>
      <c r="O159" s="130">
        <f>IFERROR(INDEX('May16'!$G:$G, MATCH(MEM_BF!$K159,'May16'!$A:$A, 0)), 0)</f>
        <v>0</v>
      </c>
      <c r="P159" s="130"/>
      <c r="Q159" s="205">
        <f>IFERROR(INDEX(July15!F:F, MATCH(MEM_BF!$K159, July15!$B:$B, 0)), 0)</f>
        <v>0</v>
      </c>
      <c r="R159" s="130">
        <f>IFERROR(INDEX(July15!G:G, MATCH(MEM_BF!$K159, July15!$B:$B, 0)), 0)</f>
        <v>0</v>
      </c>
      <c r="S159" s="130">
        <f>IFERROR(INDEX('Aug15'!F:F, MATCH(MEM_BF!$K159, 'Aug15'!$A:$A, 0)), 0)</f>
        <v>0</v>
      </c>
      <c r="T159" s="130">
        <f>IFERROR(INDEX('Aug15'!$G:$G, MATCH(MEM_BF!$K159, 'Aug15'!$A:$A, 0)), 0)</f>
        <v>0</v>
      </c>
      <c r="U159" s="130">
        <f>IFERROR(INDEX(Sept15!$F:$F, MATCH(MEM_BF!$K159, Sept15!$A:$A, 0)), 0)</f>
        <v>0</v>
      </c>
      <c r="V159" s="130">
        <f>IFERROR(INDEX(Sept15!$G:$G, MATCH(MEM_BF!$K159, Sept15!$A:$A, 0)), 0)</f>
        <v>0</v>
      </c>
      <c r="W159" s="130">
        <f>IFERROR(INDEX('Oct15'!$F:$F, MATCH(MEM_BF!$K159,'Oct15'!$A:$A, 0)), 0)</f>
        <v>0</v>
      </c>
      <c r="X159" s="130">
        <f>IFERROR(INDEX('Oct15'!$G:$G, MATCH(MEM_BF!$K159, 'Oct15'!$A:$A, 0)), 0)</f>
        <v>0</v>
      </c>
      <c r="Y159" s="130">
        <f>IFERROR(INDEX('Nov15'!$F:$F, MATCH(MEM_BF!$K159,'Nov15'!$A:$A, 0)), 0)</f>
        <v>0</v>
      </c>
      <c r="Z159" s="130">
        <f>IFERROR(INDEX('Nov15'!$G:$G, MATCH(MEM_BF!$K159, 'Nov15'!$A:$A, 0)), 0)</f>
        <v>0</v>
      </c>
      <c r="AA159" s="130">
        <f>IFERROR(INDEX('Dec15'!$F:$F, MATCH(MEM_BF!$K159,'Dec15'!$A:$A, 0)), 0)</f>
        <v>0</v>
      </c>
      <c r="AB159" s="130">
        <f>IFERROR(INDEX('Dec15'!$G:$G, MATCH(MEM_BF!$K159, 'Dec15'!$A:$A, 0)), 0)</f>
        <v>0</v>
      </c>
      <c r="AC159" s="130">
        <f>IFERROR(INDEX('Jan16'!$F:$F, MATCH(MEM_BF!$K159,'Jan16'!$A:$A, 0)), 0)</f>
        <v>0</v>
      </c>
      <c r="AD159" s="130">
        <f>IFERROR(INDEX('Jan16'!$G:$G, MATCH(MEM_BF!$K159, 'Jan16'!$A:$A, 0)), 0)</f>
        <v>50</v>
      </c>
      <c r="AE159" s="130">
        <f>IFERROR(INDEX('Feb16'!$F:$F, MATCH(MEM_BF!$K159,'Feb16'!$A:$A, 0)), 0)</f>
        <v>0</v>
      </c>
      <c r="AF159" s="130">
        <f>IFERROR(INDEX('Feb16'!$G:$G, MATCH(MEM_BF!$K159, 'Feb16'!$A:$A, 0)), 0)</f>
        <v>0</v>
      </c>
      <c r="AG159" s="130">
        <f>IFERROR(INDEX('Mar16'!$G:$G, MATCH(MEM_BF!$K159,'Mar16'!$A:$A, 0)), 0)</f>
        <v>0</v>
      </c>
      <c r="AH159" s="130">
        <f>IFERROR(INDEX('Mar16'!$H:$H, MATCH(MEM_BF!$K159, 'Mar16'!$A:$A, 0)), 0)</f>
        <v>0</v>
      </c>
      <c r="AI159" s="130">
        <f>IFERROR(INDEX('Apr16'!$G:$G, MATCH(MEM_BF!$K159,'Apr16'!$A:$A, 0)), 0)</f>
        <v>0</v>
      </c>
      <c r="AJ159" s="130">
        <f>IFERROR(INDEX('Apr16'!$H:$H, MATCH(MEM_BF!$K159, 'Apr16'!$A:$A, 0)), 0)</f>
        <v>0</v>
      </c>
      <c r="AK159" s="130">
        <f>IFERROR(INDEX('May16'!$G:$G, MATCH(MEM_BF!$K159,'May16'!$A:$A, 0)), 0)</f>
        <v>0</v>
      </c>
      <c r="AL159" s="130"/>
      <c r="AM159" s="130"/>
      <c r="AN159" s="130"/>
      <c r="AO159" s="4">
        <f t="shared" si="144"/>
        <v>0</v>
      </c>
      <c r="AP159" s="138">
        <f>IFERROR(INDEX(Contacts!$O:$O, MATCH(MEM_BF!$K159, Contacts!$B:$B, 0)), 0)</f>
        <v>0</v>
      </c>
      <c r="AQ159" s="138">
        <f>IFERROR(INDEX(Contacts!$L:$L, MATCH(MEM_BF!$K159, Contacts!$B:$B, 0)), 0)</f>
        <v>0</v>
      </c>
      <c r="AR159" s="138">
        <f>IFERROR(INDEX(Contacts!$P:$P, MATCH(MEM_BF!$K159, Contacts!$B:$B, 0)), 0)</f>
        <v>0</v>
      </c>
    </row>
    <row r="160" spans="3:46" x14ac:dyDescent="0.3">
      <c r="C160" s="155">
        <v>15</v>
      </c>
      <c r="D160" s="155">
        <v>1</v>
      </c>
      <c r="E160" s="194">
        <f t="shared" si="142"/>
        <v>0</v>
      </c>
      <c r="F160" s="194">
        <f t="shared" si="145"/>
        <v>0</v>
      </c>
      <c r="G160" s="194">
        <f t="shared" si="146"/>
        <v>15</v>
      </c>
      <c r="H160" s="194">
        <f t="shared" si="107"/>
        <v>0</v>
      </c>
      <c r="I160" s="225">
        <f t="shared" si="143"/>
        <v>0</v>
      </c>
      <c r="J160" s="197" t="s">
        <v>1200</v>
      </c>
      <c r="K160" s="155" t="s">
        <v>1201</v>
      </c>
      <c r="L160" s="195">
        <f t="shared" si="141"/>
        <v>2015</v>
      </c>
      <c r="M160" s="155" t="str">
        <f t="shared" si="147"/>
        <v>Jan</v>
      </c>
      <c r="N160" s="138">
        <f>IFERROR(INDEX(Contacts!$O:$O, MATCH(MEM_BF!$K160, Contacts!$B:$B, 0)), 0)</f>
        <v>0</v>
      </c>
      <c r="O160" s="130">
        <f>IFERROR(INDEX('May16'!$G:$G, MATCH(MEM_BF!$K160,'May16'!$A:$A, 0)), 0)</f>
        <v>0</v>
      </c>
      <c r="P160" s="130"/>
      <c r="Q160" s="205">
        <f>IFERROR(INDEX(July15!F:F, MATCH(MEM_BF!$K160, July15!$B:$B, 0)), 0)</f>
        <v>0</v>
      </c>
      <c r="R160" s="130">
        <f>IFERROR(INDEX(July15!G:G, MATCH(MEM_BF!$K160, July15!$B:$B, 0)), 0)</f>
        <v>0</v>
      </c>
      <c r="S160" s="130">
        <f>IFERROR(INDEX('Aug15'!F:F, MATCH(MEM_BF!$K160, 'Aug15'!$A:$A, 0)), 0)</f>
        <v>0</v>
      </c>
      <c r="T160" s="130">
        <f>IFERROR(INDEX('Aug15'!$G:$G, MATCH(MEM_BF!$K160, 'Aug15'!$A:$A, 0)), 0)</f>
        <v>0</v>
      </c>
      <c r="U160" s="130">
        <f>IFERROR(INDEX(Sept15!$F:$F, MATCH(MEM_BF!$K160, Sept15!$A:$A, 0)), 0)</f>
        <v>0</v>
      </c>
      <c r="V160" s="130">
        <f>IFERROR(INDEX(Sept15!$G:$G, MATCH(MEM_BF!$K160, Sept15!$A:$A, 0)), 0)</f>
        <v>0</v>
      </c>
      <c r="W160" s="130">
        <f>IFERROR(INDEX('Oct15'!$F:$F, MATCH(MEM_BF!$K160,'Oct15'!$A:$A, 0)), 0)</f>
        <v>0</v>
      </c>
      <c r="X160" s="130">
        <f>IFERROR(INDEX('Oct15'!$G:$G, MATCH(MEM_BF!$K160, 'Oct15'!$A:$A, 0)), 0)</f>
        <v>0</v>
      </c>
      <c r="Y160" s="130">
        <f>IFERROR(INDEX('Nov15'!$F:$F, MATCH(MEM_BF!$K160,'Nov15'!$A:$A, 0)), 0)</f>
        <v>0</v>
      </c>
      <c r="Z160" s="130">
        <f>IFERROR(INDEX('Nov15'!$G:$G, MATCH(MEM_BF!$K160, 'Nov15'!$A:$A, 0)), 0)</f>
        <v>0</v>
      </c>
      <c r="AA160" s="130">
        <f>IFERROR(INDEX('Dec15'!$F:$F, MATCH(MEM_BF!$K160,'Dec15'!$A:$A, 0)), 0)</f>
        <v>0</v>
      </c>
      <c r="AB160" s="130">
        <f>IFERROR(INDEX('Dec15'!$G:$G, MATCH(MEM_BF!$K160, 'Dec15'!$A:$A, 0)), 0)</f>
        <v>0</v>
      </c>
      <c r="AC160" s="130">
        <f>IFERROR(INDEX('Jan16'!$F:$F, MATCH(MEM_BF!$K160,'Jan16'!$A:$A, 0)), 0)</f>
        <v>0</v>
      </c>
      <c r="AD160" s="130">
        <f>IFERROR(INDEX('Jan16'!$G:$G, MATCH(MEM_BF!$K160, 'Jan16'!$A:$A, 0)), 0)</f>
        <v>0</v>
      </c>
      <c r="AE160" s="130">
        <f>IFERROR(INDEX('Feb16'!$F:$F, MATCH(MEM_BF!$K160,'Feb16'!$A:$A, 0)), 0)</f>
        <v>0</v>
      </c>
      <c r="AF160" s="130">
        <f>IFERROR(INDEX('Feb16'!$G:$G, MATCH(MEM_BF!$K160, 'Feb16'!$A:$A, 0)), 0)</f>
        <v>0</v>
      </c>
      <c r="AG160" s="130">
        <f>IFERROR(INDEX('Mar16'!$G:$G, MATCH(MEM_BF!$K160,'Mar16'!$A:$A, 0)), 0)</f>
        <v>0</v>
      </c>
      <c r="AH160" s="130">
        <f>IFERROR(INDEX('Mar16'!$H:$H, MATCH(MEM_BF!$K160, 'Mar16'!$A:$A, 0)), 0)</f>
        <v>0</v>
      </c>
      <c r="AI160" s="130">
        <f>IFERROR(INDEX('Apr16'!$G:$G, MATCH(MEM_BF!$K160,'Apr16'!$A:$A, 0)), 0)</f>
        <v>0</v>
      </c>
      <c r="AJ160" s="130">
        <f>IFERROR(INDEX('Apr16'!$H:$H, MATCH(MEM_BF!$K160, 'Apr16'!$A:$A, 0)), 0)</f>
        <v>0</v>
      </c>
      <c r="AK160" s="130">
        <f>IFERROR(INDEX('May16'!$G:$G, MATCH(MEM_BF!$K160,'May16'!$A:$A, 0)), 0)</f>
        <v>0</v>
      </c>
      <c r="AL160" s="130"/>
      <c r="AM160" s="130"/>
      <c r="AN160" s="130"/>
      <c r="AO160" s="4">
        <f t="shared" si="144"/>
        <v>0</v>
      </c>
      <c r="AP160" s="138">
        <f>IFERROR(INDEX(Contacts!$O:$O, MATCH(MEM_BF!$K160, Contacts!$B:$B, 0)), 0)</f>
        <v>0</v>
      </c>
      <c r="AQ160" s="138">
        <f>IFERROR(INDEX(Contacts!$L:$L, MATCH(MEM_BF!$K160, Contacts!$B:$B, 0)), 0)</f>
        <v>0</v>
      </c>
      <c r="AR160" s="138">
        <f>IFERROR(INDEX(Contacts!$P:$P, MATCH(MEM_BF!$K160, Contacts!$B:$B, 0)), 0)</f>
        <v>0</v>
      </c>
    </row>
    <row r="161" spans="3:45" x14ac:dyDescent="0.3">
      <c r="C161" s="155"/>
      <c r="D161" s="155"/>
      <c r="E161" s="194">
        <f t="shared" si="142"/>
        <v>-1</v>
      </c>
      <c r="F161" s="194">
        <f t="shared" si="145"/>
        <v>0</v>
      </c>
      <c r="G161" s="194">
        <f t="shared" si="146"/>
        <v>0</v>
      </c>
      <c r="H161" s="194">
        <f t="shared" si="107"/>
        <v>-1</v>
      </c>
      <c r="I161" s="225">
        <f t="shared" si="143"/>
        <v>0</v>
      </c>
      <c r="J161" s="197" t="s">
        <v>1205</v>
      </c>
      <c r="K161" s="155" t="s">
        <v>1206</v>
      </c>
      <c r="L161" s="195" t="str">
        <f t="shared" si="141"/>
        <v>Please</v>
      </c>
      <c r="M161" s="155" t="str">
        <f t="shared" si="147"/>
        <v>Pay</v>
      </c>
      <c r="N161" s="138" t="str">
        <f>IFERROR(INDEX(Contacts!$O:$O, MATCH(MEM_BF!$K161, Contacts!$B:$B, 0)), 0)</f>
        <v>ananda_kum@yahoo.com</v>
      </c>
      <c r="O161" s="130">
        <f>IFERROR(INDEX('May16'!$G:$G, MATCH(MEM_BF!$K161,'May16'!$A:$A, 0)), 0)</f>
        <v>0</v>
      </c>
      <c r="P161" s="130"/>
      <c r="Q161" s="205">
        <f>IFERROR(INDEX(July15!F:F, MATCH(MEM_BF!$K161, July15!$B:$B, 0)), 0)</f>
        <v>0</v>
      </c>
      <c r="R161" s="130">
        <f>IFERROR(INDEX(July15!G:G, MATCH(MEM_BF!$K161, July15!$B:$B, 0)), 0)</f>
        <v>0</v>
      </c>
      <c r="S161" s="130">
        <f>IFERROR(INDEX('Aug15'!F:F, MATCH(MEM_BF!$K161, 'Aug15'!$A:$A, 0)), 0)</f>
        <v>0</v>
      </c>
      <c r="T161" s="130">
        <f>IFERROR(INDEX('Aug15'!$G:$G, MATCH(MEM_BF!$K161, 'Aug15'!$A:$A, 0)), 0)</f>
        <v>0</v>
      </c>
      <c r="U161" s="130">
        <f>IFERROR(INDEX(Sept15!$F:$F, MATCH(MEM_BF!$K161, Sept15!$A:$A, 0)), 0)</f>
        <v>0</v>
      </c>
      <c r="V161" s="130">
        <f>IFERROR(INDEX(Sept15!$G:$G, MATCH(MEM_BF!$K161, Sept15!$A:$A, 0)), 0)</f>
        <v>0</v>
      </c>
      <c r="W161" s="130">
        <f>IFERROR(INDEX('Oct15'!$F:$F, MATCH(MEM_BF!$K161,'Oct15'!$A:$A, 0)), 0)</f>
        <v>0</v>
      </c>
      <c r="X161" s="130">
        <f>IFERROR(INDEX('Oct15'!$G:$G, MATCH(MEM_BF!$K161, 'Oct15'!$A:$A, 0)), 0)</f>
        <v>0</v>
      </c>
      <c r="Y161" s="130">
        <f>IFERROR(INDEX('Nov15'!$F:$F, MATCH(MEM_BF!$K161,'Nov15'!$A:$A, 0)), 0)</f>
        <v>0</v>
      </c>
      <c r="Z161" s="130">
        <f>IFERROR(INDEX('Nov15'!$G:$G, MATCH(MEM_BF!$K161, 'Nov15'!$A:$A, 0)), 0)</f>
        <v>0</v>
      </c>
      <c r="AA161" s="130">
        <f>IFERROR(INDEX('Dec15'!$F:$F, MATCH(MEM_BF!$K161,'Dec15'!$A:$A, 0)), 0)</f>
        <v>0</v>
      </c>
      <c r="AB161" s="130">
        <f>IFERROR(INDEX('Dec15'!$G:$G, MATCH(MEM_BF!$K161, 'Dec15'!$A:$A, 0)), 0)</f>
        <v>0</v>
      </c>
      <c r="AC161" s="130">
        <f>IFERROR(INDEX('Jan16'!$F:$F, MATCH(MEM_BF!$K161,'Jan16'!$A:$A, 0)), 0)</f>
        <v>0</v>
      </c>
      <c r="AD161" s="130">
        <f>IFERROR(INDEX('Jan16'!$G:$G, MATCH(MEM_BF!$K161, 'Jan16'!$A:$A, 0)), 0)</f>
        <v>0</v>
      </c>
      <c r="AE161" s="130">
        <f>IFERROR(INDEX('Feb16'!$F:$F, MATCH(MEM_BF!$K161,'Feb16'!$A:$A, 0)), 0)</f>
        <v>0</v>
      </c>
      <c r="AF161" s="130">
        <f>IFERROR(INDEX('Feb16'!$G:$G, MATCH(MEM_BF!$K161, 'Feb16'!$A:$A, 0)), 0)</f>
        <v>0</v>
      </c>
      <c r="AG161" s="130">
        <f>IFERROR(INDEX('Mar16'!$G:$G, MATCH(MEM_BF!$K161,'Mar16'!$A:$A, 0)), 0)</f>
        <v>0</v>
      </c>
      <c r="AH161" s="130">
        <f>IFERROR(INDEX('Mar16'!$H:$H, MATCH(MEM_BF!$K161, 'Mar16'!$A:$A, 0)), 0)</f>
        <v>0</v>
      </c>
      <c r="AI161" s="130">
        <f>IFERROR(INDEX('Apr16'!$G:$G, MATCH(MEM_BF!$K161,'Apr16'!$A:$A, 0)), 0)</f>
        <v>0</v>
      </c>
      <c r="AJ161" s="130">
        <f>IFERROR(INDEX('Apr16'!$H:$H, MATCH(MEM_BF!$K161, 'Apr16'!$A:$A, 0)), 0)</f>
        <v>0</v>
      </c>
      <c r="AK161" s="130">
        <f>IFERROR(INDEX('May16'!$G:$G, MATCH(MEM_BF!$K161,'May16'!$A:$A, 0)), 0)</f>
        <v>0</v>
      </c>
      <c r="AL161" s="130"/>
      <c r="AM161" s="130"/>
      <c r="AN161" s="130"/>
      <c r="AO161" s="4">
        <f t="shared" si="144"/>
        <v>0</v>
      </c>
      <c r="AP161" s="138" t="str">
        <f>IFERROR(INDEX(Contacts!$O:$O, MATCH(MEM_BF!$K161, Contacts!$B:$B, 0)), 0)</f>
        <v>ananda_kum@yahoo.com</v>
      </c>
      <c r="AQ161" s="138">
        <f>IFERROR(INDEX(Contacts!$L:$L, MATCH(MEM_BF!$K161, Contacts!$B:$B, 0)), 0)</f>
        <v>94578458</v>
      </c>
      <c r="AR161" s="138">
        <f>IFERROR(INDEX(Contacts!$P:$P, MATCH(MEM_BF!$K161, Contacts!$B:$B, 0)), 0)</f>
        <v>0</v>
      </c>
    </row>
    <row r="162" spans="3:45" x14ac:dyDescent="0.3">
      <c r="C162" s="155">
        <v>16</v>
      </c>
      <c r="D162" s="155">
        <v>3</v>
      </c>
      <c r="E162" s="194">
        <f t="shared" si="142"/>
        <v>14</v>
      </c>
      <c r="F162" s="194">
        <f t="shared" si="145"/>
        <v>1</v>
      </c>
      <c r="G162" s="194">
        <f t="shared" si="146"/>
        <v>17</v>
      </c>
      <c r="H162" s="194">
        <f t="shared" si="107"/>
        <v>2</v>
      </c>
      <c r="I162" s="225">
        <f t="shared" si="143"/>
        <v>12</v>
      </c>
      <c r="J162" s="197" t="s">
        <v>1209</v>
      </c>
      <c r="K162" s="155" t="s">
        <v>399</v>
      </c>
      <c r="L162" s="195">
        <f t="shared" si="141"/>
        <v>2017</v>
      </c>
      <c r="M162" s="155" t="str">
        <f t="shared" si="147"/>
        <v>Mar</v>
      </c>
      <c r="N162" s="138" t="str">
        <f>IFERROR(INDEX(Contacts!$O:$O, MATCH(MEM_BF!$K162, Contacts!$B:$B, 0)), 0)</f>
        <v>pjagodage@hotmail.com</v>
      </c>
      <c r="O162" s="130">
        <f>IFERROR(INDEX('May16'!$G:$G, MATCH(MEM_BF!$K162,'May16'!$A:$A, 0)), 0)</f>
        <v>0</v>
      </c>
      <c r="P162" s="130"/>
      <c r="Q162" s="205">
        <f>IFERROR(INDEX(July15!F:F, MATCH(MEM_BF!$K162, July15!$B:$B, 0)), 0)</f>
        <v>240</v>
      </c>
      <c r="R162" s="130">
        <f>IFERROR(INDEX(July15!G:G, MATCH(MEM_BF!$K162, July15!$B:$B, 0)), 0)</f>
        <v>0</v>
      </c>
      <c r="S162" s="130">
        <f>IFERROR(INDEX('Aug15'!F:F, MATCH(MEM_BF!$K162, 'Aug15'!$A:$A, 0)), 0)</f>
        <v>0</v>
      </c>
      <c r="T162" s="130">
        <f>IFERROR(INDEX('Aug15'!$G:$G, MATCH(MEM_BF!$K162, 'Aug15'!$A:$A, 0)), 0)</f>
        <v>0</v>
      </c>
      <c r="U162" s="130">
        <f>IFERROR(INDEX(Sept15!$F:$F, MATCH(MEM_BF!$K162, Sept15!$A:$A, 0)), 0)</f>
        <v>0</v>
      </c>
      <c r="V162" s="130">
        <f>IFERROR(INDEX(Sept15!$G:$G, MATCH(MEM_BF!$K162, Sept15!$A:$A, 0)), 0)</f>
        <v>0</v>
      </c>
      <c r="W162" s="130">
        <f>IFERROR(INDEX('Oct15'!$F:$F, MATCH(MEM_BF!$K162,'Oct15'!$A:$A, 0)), 0)</f>
        <v>0</v>
      </c>
      <c r="X162" s="130">
        <f>IFERROR(INDEX('Oct15'!$G:$G, MATCH(MEM_BF!$K162, 'Oct15'!$A:$A, 0)), 0)</f>
        <v>0</v>
      </c>
      <c r="Y162" s="130">
        <f>IFERROR(INDEX('Nov15'!$F:$F, MATCH(MEM_BF!$K162,'Nov15'!$A:$A, 0)), 0)</f>
        <v>0</v>
      </c>
      <c r="Z162" s="130">
        <f>IFERROR(INDEX('Nov15'!$G:$G, MATCH(MEM_BF!$K162, 'Nov15'!$A:$A, 0)), 0)</f>
        <v>0</v>
      </c>
      <c r="AA162" s="130">
        <f>IFERROR(INDEX('Dec15'!$F:$F, MATCH(MEM_BF!$K162,'Dec15'!$A:$A, 0)), 0)</f>
        <v>0</v>
      </c>
      <c r="AB162" s="130">
        <f>IFERROR(INDEX('Dec15'!$G:$G, MATCH(MEM_BF!$K162, 'Dec15'!$A:$A, 0)), 0)</f>
        <v>0</v>
      </c>
      <c r="AC162" s="130">
        <f>IFERROR(INDEX('Jan16'!$F:$F, MATCH(MEM_BF!$K162,'Jan16'!$A:$A, 0)), 0)</f>
        <v>0</v>
      </c>
      <c r="AD162" s="130">
        <f>IFERROR(INDEX('Jan16'!$G:$G, MATCH(MEM_BF!$K162, 'Jan16'!$A:$A, 0)), 0)</f>
        <v>0</v>
      </c>
      <c r="AE162" s="130">
        <f>IFERROR(INDEX('Feb16'!$F:$F, MATCH(MEM_BF!$K162,'Feb16'!$A:$A, 0)), 0)</f>
        <v>0</v>
      </c>
      <c r="AF162" s="130">
        <f>IFERROR(INDEX('Feb16'!$G:$G, MATCH(MEM_BF!$K162, 'Feb16'!$A:$A, 0)), 0)</f>
        <v>0</v>
      </c>
      <c r="AG162" s="130">
        <f>IFERROR(INDEX('Mar16'!$G:$G, MATCH(MEM_BF!$K162,'Mar16'!$A:$A, 0)), 0)</f>
        <v>0</v>
      </c>
      <c r="AH162" s="130">
        <f>IFERROR(INDEX('Mar16'!$H:$H, MATCH(MEM_BF!$K162, 'Mar16'!$A:$A, 0)), 0)</f>
        <v>0</v>
      </c>
      <c r="AI162" s="130">
        <f>IFERROR(INDEX('Apr16'!$G:$G, MATCH(MEM_BF!$K162,'Apr16'!$A:$A, 0)), 0)</f>
        <v>0</v>
      </c>
      <c r="AJ162" s="130">
        <f>IFERROR(INDEX('Apr16'!$H:$H, MATCH(MEM_BF!$K162, 'Apr16'!$A:$A, 0)), 0)</f>
        <v>0</v>
      </c>
      <c r="AK162" s="130">
        <f>IFERROR(INDEX('May16'!$G:$G, MATCH(MEM_BF!$K162,'May16'!$A:$A, 0)), 0)</f>
        <v>0</v>
      </c>
      <c r="AL162" s="130"/>
      <c r="AM162" s="130"/>
      <c r="AN162" s="130"/>
      <c r="AO162" s="4">
        <f t="shared" si="144"/>
        <v>240</v>
      </c>
      <c r="AP162" s="138" t="str">
        <f>IFERROR(INDEX(Contacts!$O:$O, MATCH(MEM_BF!$K162, Contacts!$B:$B, 0)), 0)</f>
        <v>pjagodage@hotmail.com</v>
      </c>
      <c r="AQ162" s="138">
        <f>IFERROR(INDEX(Contacts!$L:$L, MATCH(MEM_BF!$K162, Contacts!$B:$B, 0)), 0)</f>
        <v>62614248</v>
      </c>
      <c r="AR162" s="138">
        <f>IFERROR(INDEX(Contacts!$P:$P, MATCH(MEM_BF!$K162, Contacts!$B:$B, 0)), 0)</f>
        <v>0</v>
      </c>
    </row>
    <row r="163" spans="3:45" x14ac:dyDescent="0.3">
      <c r="C163" s="155"/>
      <c r="D163" s="155"/>
      <c r="E163" s="194">
        <f t="shared" si="142"/>
        <v>-1</v>
      </c>
      <c r="F163" s="194">
        <f t="shared" si="145"/>
        <v>0</v>
      </c>
      <c r="G163" s="194">
        <f t="shared" si="146"/>
        <v>0</v>
      </c>
      <c r="H163" s="194">
        <f t="shared" si="107"/>
        <v>-1</v>
      </c>
      <c r="I163" s="225">
        <f t="shared" si="143"/>
        <v>0</v>
      </c>
      <c r="J163" s="197" t="s">
        <v>1211</v>
      </c>
      <c r="K163" s="155" t="s">
        <v>1212</v>
      </c>
      <c r="L163" s="195" t="str">
        <f t="shared" si="141"/>
        <v>Please</v>
      </c>
      <c r="M163" s="155" t="str">
        <f t="shared" si="147"/>
        <v>Pay</v>
      </c>
      <c r="N163" s="138">
        <f>IFERROR(INDEX(Contacts!$O:$O, MATCH(MEM_BF!$K163, Contacts!$B:$B, 0)), 0)</f>
        <v>0</v>
      </c>
      <c r="O163" s="130">
        <f>IFERROR(INDEX('May16'!$G:$G, MATCH(MEM_BF!$K163,'May16'!$A:$A, 0)), 0)</f>
        <v>0</v>
      </c>
      <c r="P163" s="130"/>
      <c r="Q163" s="205">
        <f>IFERROR(INDEX(July15!F:F, MATCH(MEM_BF!$K163, July15!$B:$B, 0)), 0)</f>
        <v>0</v>
      </c>
      <c r="R163" s="130">
        <f>IFERROR(INDEX(July15!G:G, MATCH(MEM_BF!$K163, July15!$B:$B, 0)), 0)</f>
        <v>0</v>
      </c>
      <c r="S163" s="130">
        <f>IFERROR(INDEX('Aug15'!F:F, MATCH(MEM_BF!$K163, 'Aug15'!$A:$A, 0)), 0)</f>
        <v>0</v>
      </c>
      <c r="T163" s="130">
        <f>IFERROR(INDEX('Aug15'!$G:$G, MATCH(MEM_BF!$K163, 'Aug15'!$A:$A, 0)), 0)</f>
        <v>0</v>
      </c>
      <c r="U163" s="130">
        <f>IFERROR(INDEX(Sept15!$F:$F, MATCH(MEM_BF!$K163, Sept15!$A:$A, 0)), 0)</f>
        <v>0</v>
      </c>
      <c r="V163" s="130">
        <f>IFERROR(INDEX(Sept15!$G:$G, MATCH(MEM_BF!$K163, Sept15!$A:$A, 0)), 0)</f>
        <v>0</v>
      </c>
      <c r="W163" s="130">
        <f>IFERROR(INDEX('Oct15'!$F:$F, MATCH(MEM_BF!$K163,'Oct15'!$A:$A, 0)), 0)</f>
        <v>0</v>
      </c>
      <c r="X163" s="130">
        <f>IFERROR(INDEX('Oct15'!$G:$G, MATCH(MEM_BF!$K163, 'Oct15'!$A:$A, 0)), 0)</f>
        <v>0</v>
      </c>
      <c r="Y163" s="130">
        <f>IFERROR(INDEX('Nov15'!$F:$F, MATCH(MEM_BF!$K163,'Nov15'!$A:$A, 0)), 0)</f>
        <v>0</v>
      </c>
      <c r="Z163" s="130">
        <f>IFERROR(INDEX('Nov15'!$G:$G, MATCH(MEM_BF!$K163, 'Nov15'!$A:$A, 0)), 0)</f>
        <v>0</v>
      </c>
      <c r="AA163" s="130">
        <f>IFERROR(INDEX('Dec15'!$F:$F, MATCH(MEM_BF!$K163,'Dec15'!$A:$A, 0)), 0)</f>
        <v>0</v>
      </c>
      <c r="AB163" s="130">
        <f>IFERROR(INDEX('Dec15'!$G:$G, MATCH(MEM_BF!$K163, 'Dec15'!$A:$A, 0)), 0)</f>
        <v>0</v>
      </c>
      <c r="AC163" s="130">
        <f>IFERROR(INDEX('Jan16'!$F:$F, MATCH(MEM_BF!$K163,'Jan16'!$A:$A, 0)), 0)</f>
        <v>0</v>
      </c>
      <c r="AD163" s="130">
        <f>IFERROR(INDEX('Jan16'!$G:$G, MATCH(MEM_BF!$K163, 'Jan16'!$A:$A, 0)), 0)</f>
        <v>0</v>
      </c>
      <c r="AE163" s="130">
        <f>IFERROR(INDEX('Feb16'!$F:$F, MATCH(MEM_BF!$K163,'Feb16'!$A:$A, 0)), 0)</f>
        <v>0</v>
      </c>
      <c r="AF163" s="130">
        <f>IFERROR(INDEX('Feb16'!$G:$G, MATCH(MEM_BF!$K163, 'Feb16'!$A:$A, 0)), 0)</f>
        <v>0</v>
      </c>
      <c r="AG163" s="130">
        <f>IFERROR(INDEX('Mar16'!$G:$G, MATCH(MEM_BF!$K163,'Mar16'!$A:$A, 0)), 0)</f>
        <v>0</v>
      </c>
      <c r="AH163" s="130">
        <f>IFERROR(INDEX('Mar16'!$H:$H, MATCH(MEM_BF!$K163, 'Mar16'!$A:$A, 0)), 0)</f>
        <v>0</v>
      </c>
      <c r="AI163" s="130">
        <f>IFERROR(INDEX('Apr16'!$G:$G, MATCH(MEM_BF!$K163,'Apr16'!$A:$A, 0)), 0)</f>
        <v>0</v>
      </c>
      <c r="AJ163" s="130">
        <f>IFERROR(INDEX('Apr16'!$H:$H, MATCH(MEM_BF!$K163, 'Apr16'!$A:$A, 0)), 0)</f>
        <v>0</v>
      </c>
      <c r="AK163" s="130">
        <f>IFERROR(INDEX('May16'!$G:$G, MATCH(MEM_BF!$K163,'May16'!$A:$A, 0)), 0)</f>
        <v>0</v>
      </c>
      <c r="AL163" s="130"/>
      <c r="AM163" s="130"/>
      <c r="AN163" s="130"/>
      <c r="AO163" s="4">
        <f t="shared" si="144"/>
        <v>0</v>
      </c>
      <c r="AP163" s="138">
        <f>IFERROR(INDEX(Contacts!$O:$O, MATCH(MEM_BF!$K163, Contacts!$B:$B, 0)), 0)</f>
        <v>0</v>
      </c>
      <c r="AQ163" s="138">
        <f>IFERROR(INDEX(Contacts!$L:$L, MATCH(MEM_BF!$K163, Contacts!$B:$B, 0)), 0)</f>
        <v>0</v>
      </c>
      <c r="AR163" s="138">
        <f>IFERROR(INDEX(Contacts!$P:$P, MATCH(MEM_BF!$K163, Contacts!$B:$B, 0)), 0)</f>
        <v>0</v>
      </c>
    </row>
    <row r="164" spans="3:45" x14ac:dyDescent="0.3">
      <c r="C164" s="155">
        <v>16</v>
      </c>
      <c r="D164" s="155">
        <v>1</v>
      </c>
      <c r="E164" s="194">
        <f t="shared" si="142"/>
        <v>12</v>
      </c>
      <c r="F164" s="194">
        <f t="shared" si="145"/>
        <v>1</v>
      </c>
      <c r="G164" s="194">
        <f t="shared" si="146"/>
        <v>17</v>
      </c>
      <c r="H164" s="194">
        <f t="shared" si="107"/>
        <v>0</v>
      </c>
      <c r="I164" s="225">
        <f t="shared" si="143"/>
        <v>12</v>
      </c>
      <c r="J164" s="197" t="s">
        <v>1214</v>
      </c>
      <c r="K164" s="155" t="s">
        <v>3030</v>
      </c>
      <c r="L164" s="195">
        <f t="shared" si="141"/>
        <v>2017</v>
      </c>
      <c r="M164" s="155" t="str">
        <f t="shared" si="147"/>
        <v>Jan</v>
      </c>
      <c r="N164" s="138">
        <f>IFERROR(INDEX(Contacts!$O:$O, MATCH(MEM_BF!$K164, Contacts!$B:$B, 0)), 0)</f>
        <v>0</v>
      </c>
      <c r="O164" s="130">
        <f>IFERROR(INDEX('May16'!$G:$G, MATCH(MEM_BF!$K164,'May16'!$A:$A, 0)), 0)</f>
        <v>0</v>
      </c>
      <c r="P164" s="130"/>
      <c r="Q164" s="205">
        <f>IFERROR(INDEX(July15!F:F, MATCH(MEM_BF!$K164, July15!$B:$B, 0)), 0)</f>
        <v>0</v>
      </c>
      <c r="R164" s="130">
        <f>IFERROR(INDEX(July15!G:G, MATCH(MEM_BF!$K164, July15!$B:$B, 0)), 0)</f>
        <v>0</v>
      </c>
      <c r="S164" s="130">
        <f>IFERROR(INDEX('Aug15'!F:F, MATCH(MEM_BF!$K164, 'Aug15'!$A:$A, 0)), 0)</f>
        <v>0</v>
      </c>
      <c r="T164" s="130">
        <f>IFERROR(INDEX('Aug15'!$G:$G, MATCH(MEM_BF!$K164, 'Aug15'!$A:$A, 0)), 0)</f>
        <v>0</v>
      </c>
      <c r="U164" s="130">
        <f>IFERROR(INDEX(Sept15!$F:$F, MATCH(MEM_BF!$K164, Sept15!$A:$A, 0)), 0)</f>
        <v>0</v>
      </c>
      <c r="V164" s="130">
        <f>IFERROR(INDEX(Sept15!$G:$G, MATCH(MEM_BF!$K164, Sept15!$A:$A, 0)), 0)</f>
        <v>0</v>
      </c>
      <c r="W164" s="130">
        <f>IFERROR(INDEX('Oct15'!$F:$F, MATCH(MEM_BF!$K164,'Oct15'!$A:$A, 0)), 0)</f>
        <v>0</v>
      </c>
      <c r="X164" s="130">
        <f>IFERROR(INDEX('Oct15'!$G:$G, MATCH(MEM_BF!$K164, 'Oct15'!$A:$A, 0)), 0)</f>
        <v>0</v>
      </c>
      <c r="Y164" s="130">
        <f>IFERROR(INDEX('Nov15'!$F:$F, MATCH(MEM_BF!$K164,'Nov15'!$A:$A, 0)), 0)</f>
        <v>0</v>
      </c>
      <c r="Z164" s="130">
        <f>IFERROR(INDEX('Nov15'!$G:$G, MATCH(MEM_BF!$K164, 'Nov15'!$A:$A, 0)), 0)</f>
        <v>0</v>
      </c>
      <c r="AA164" s="130">
        <f>IFERROR(INDEX('Dec15'!$F:$F, MATCH(MEM_BF!$K164,'Dec15'!$A:$A, 0)), 0)</f>
        <v>0</v>
      </c>
      <c r="AB164" s="130">
        <f>IFERROR(INDEX('Dec15'!$G:$G, MATCH(MEM_BF!$K164, 'Dec15'!$A:$A, 0)), 0)</f>
        <v>0</v>
      </c>
      <c r="AC164" s="130">
        <f>IFERROR(INDEX('Jan16'!$F:$F, MATCH(MEM_BF!$K164,'Jan16'!$A:$A, 0)), 0)</f>
        <v>0</v>
      </c>
      <c r="AD164" s="130">
        <f>IFERROR(INDEX('Jan16'!$G:$G, MATCH(MEM_BF!$K164, 'Jan16'!$A:$A, 0)), 0)</f>
        <v>0</v>
      </c>
      <c r="AE164" s="130">
        <f>IFERROR(INDEX('Feb16'!$F:$F, MATCH(MEM_BF!$K164,'Feb16'!$A:$A, 0)), 0)</f>
        <v>240</v>
      </c>
      <c r="AF164" s="130">
        <f>IFERROR(INDEX('Feb16'!$G:$G, MATCH(MEM_BF!$K164, 'Feb16'!$A:$A, 0)), 0)</f>
        <v>0</v>
      </c>
      <c r="AG164" s="130">
        <f>IFERROR(INDEX('Mar16'!$G:$G, MATCH(MEM_BF!$K164,'Mar16'!$A:$A, 0)), 0)</f>
        <v>0</v>
      </c>
      <c r="AH164" s="130">
        <f>IFERROR(INDEX('Mar16'!$H:$H, MATCH(MEM_BF!$K164, 'Mar16'!$A:$A, 0)), 0)</f>
        <v>0</v>
      </c>
      <c r="AI164" s="130">
        <f>IFERROR(INDEX('Apr16'!$G:$G, MATCH(MEM_BF!$K164,'Apr16'!$A:$A, 0)), 0)</f>
        <v>0</v>
      </c>
      <c r="AJ164" s="130">
        <f>IFERROR(INDEX('Apr16'!$H:$H, MATCH(MEM_BF!$K164, 'Apr16'!$A:$A, 0)), 0)</f>
        <v>0</v>
      </c>
      <c r="AK164" s="130">
        <f>IFERROR(INDEX('May16'!$G:$G, MATCH(MEM_BF!$K164,'May16'!$A:$A, 0)), 0)</f>
        <v>0</v>
      </c>
      <c r="AL164" s="130"/>
      <c r="AM164" s="130"/>
      <c r="AN164" s="130"/>
      <c r="AO164" s="4">
        <f t="shared" si="144"/>
        <v>240</v>
      </c>
      <c r="AP164" s="138">
        <f>IFERROR(INDEX(Contacts!$O:$O, MATCH(MEM_BF!$K164, Contacts!$B:$B, 0)), 0)</f>
        <v>0</v>
      </c>
      <c r="AQ164" s="138">
        <f>IFERROR(INDEX(Contacts!$L:$L, MATCH(MEM_BF!$K164, Contacts!$B:$B, 0)), 0)</f>
        <v>0</v>
      </c>
      <c r="AR164" s="138">
        <f>IFERROR(INDEX(Contacts!$P:$P, MATCH(MEM_BF!$K164, Contacts!$B:$B, 0)), 0)</f>
        <v>0</v>
      </c>
    </row>
    <row r="165" spans="3:45" x14ac:dyDescent="0.3">
      <c r="C165" s="155">
        <v>15</v>
      </c>
      <c r="D165" s="155">
        <v>4</v>
      </c>
      <c r="E165" s="194">
        <f t="shared" si="142"/>
        <v>3</v>
      </c>
      <c r="F165" s="194">
        <f t="shared" si="145"/>
        <v>0</v>
      </c>
      <c r="G165" s="194">
        <f t="shared" si="146"/>
        <v>15</v>
      </c>
      <c r="H165" s="194">
        <f t="shared" si="107"/>
        <v>3</v>
      </c>
      <c r="I165" s="225">
        <f t="shared" si="143"/>
        <v>0</v>
      </c>
      <c r="J165" s="200" t="s">
        <v>1219</v>
      </c>
      <c r="K165" s="155" t="s">
        <v>1220</v>
      </c>
      <c r="L165" s="195">
        <f t="shared" si="141"/>
        <v>2015</v>
      </c>
      <c r="M165" s="155" t="str">
        <f t="shared" si="147"/>
        <v>Apr</v>
      </c>
      <c r="N165" s="138">
        <f>IFERROR(INDEX(Contacts!$O:$O, MATCH(MEM_BF!$K165, Contacts!$B:$B, 0)), 0)</f>
        <v>0</v>
      </c>
      <c r="O165" s="130">
        <f>IFERROR(INDEX('May16'!$G:$G, MATCH(MEM_BF!$K165,'May16'!$A:$A, 0)), 0)</f>
        <v>0</v>
      </c>
      <c r="P165" s="130"/>
      <c r="Q165" s="205">
        <f>IFERROR(INDEX(July15!F:F, MATCH(MEM_BF!$K165, July15!$B:$B, 0)), 0)</f>
        <v>0</v>
      </c>
      <c r="R165" s="130">
        <f>IFERROR(INDEX(July15!G:G, MATCH(MEM_BF!$K165, July15!$B:$B, 0)), 0)</f>
        <v>0</v>
      </c>
      <c r="S165" s="130">
        <f>IFERROR(INDEX('Aug15'!F:F, MATCH(MEM_BF!$K165, 'Aug15'!$A:$A, 0)), 0)</f>
        <v>0</v>
      </c>
      <c r="T165" s="130">
        <f>IFERROR(INDEX('Aug15'!$G:$G, MATCH(MEM_BF!$K165, 'Aug15'!$A:$A, 0)), 0)</f>
        <v>0</v>
      </c>
      <c r="U165" s="130">
        <f>IFERROR(INDEX(Sept15!$F:$F, MATCH(MEM_BF!$K165, Sept15!$A:$A, 0)), 0)</f>
        <v>0</v>
      </c>
      <c r="V165" s="130">
        <f>IFERROR(INDEX(Sept15!$G:$G, MATCH(MEM_BF!$K165, Sept15!$A:$A, 0)), 0)</f>
        <v>0</v>
      </c>
      <c r="W165" s="130">
        <f>IFERROR(INDEX('Oct15'!$F:$F, MATCH(MEM_BF!$K165,'Oct15'!$A:$A, 0)), 0)</f>
        <v>0</v>
      </c>
      <c r="X165" s="130">
        <f>IFERROR(INDEX('Oct15'!$G:$G, MATCH(MEM_BF!$K165, 'Oct15'!$A:$A, 0)), 0)</f>
        <v>0</v>
      </c>
      <c r="Y165" s="130">
        <f>IFERROR(INDEX('Nov15'!$F:$F, MATCH(MEM_BF!$K165,'Nov15'!$A:$A, 0)), 0)</f>
        <v>0</v>
      </c>
      <c r="Z165" s="130">
        <f>IFERROR(INDEX('Nov15'!$G:$G, MATCH(MEM_BF!$K165, 'Nov15'!$A:$A, 0)), 0)</f>
        <v>0</v>
      </c>
      <c r="AA165" s="130">
        <f>IFERROR(INDEX('Dec15'!$F:$F, MATCH(MEM_BF!$K165,'Dec15'!$A:$A, 0)), 0)</f>
        <v>0</v>
      </c>
      <c r="AB165" s="130">
        <f>IFERROR(INDEX('Dec15'!$G:$G, MATCH(MEM_BF!$K165, 'Dec15'!$A:$A, 0)), 0)</f>
        <v>0</v>
      </c>
      <c r="AC165" s="130">
        <f>IFERROR(INDEX('Jan16'!$F:$F, MATCH(MEM_BF!$K165,'Jan16'!$A:$A, 0)), 0)</f>
        <v>0</v>
      </c>
      <c r="AD165" s="130">
        <f>IFERROR(INDEX('Jan16'!$G:$G, MATCH(MEM_BF!$K165, 'Jan16'!$A:$A, 0)), 0)</f>
        <v>0</v>
      </c>
      <c r="AE165" s="130">
        <f>IFERROR(INDEX('Feb16'!$F:$F, MATCH(MEM_BF!$K165,'Feb16'!$A:$A, 0)), 0)</f>
        <v>0</v>
      </c>
      <c r="AF165" s="130">
        <f>IFERROR(INDEX('Feb16'!$G:$G, MATCH(MEM_BF!$K165, 'Feb16'!$A:$A, 0)), 0)</f>
        <v>0</v>
      </c>
      <c r="AG165" s="130">
        <f>IFERROR(INDEX('Mar16'!$G:$G, MATCH(MEM_BF!$K165,'Mar16'!$A:$A, 0)), 0)</f>
        <v>0</v>
      </c>
      <c r="AH165" s="130">
        <f>IFERROR(INDEX('Mar16'!$H:$H, MATCH(MEM_BF!$K165, 'Mar16'!$A:$A, 0)), 0)</f>
        <v>0</v>
      </c>
      <c r="AI165" s="130">
        <f>IFERROR(INDEX('Apr16'!$G:$G, MATCH(MEM_BF!$K165,'Apr16'!$A:$A, 0)), 0)</f>
        <v>0</v>
      </c>
      <c r="AJ165" s="130">
        <f>IFERROR(INDEX('Apr16'!$H:$H, MATCH(MEM_BF!$K165, 'Apr16'!$A:$A, 0)), 0)</f>
        <v>0</v>
      </c>
      <c r="AK165" s="130">
        <f>IFERROR(INDEX('May16'!$G:$G, MATCH(MEM_BF!$K165,'May16'!$A:$A, 0)), 0)</f>
        <v>0</v>
      </c>
      <c r="AL165" s="130"/>
      <c r="AM165" s="130"/>
      <c r="AN165" s="130"/>
      <c r="AO165" s="4">
        <f t="shared" si="144"/>
        <v>0</v>
      </c>
      <c r="AP165" s="138">
        <f>IFERROR(INDEX(Contacts!$O:$O, MATCH(MEM_BF!$K165, Contacts!$B:$B, 0)), 0)</f>
        <v>0</v>
      </c>
      <c r="AQ165" s="138">
        <f>IFERROR(INDEX(Contacts!$L:$L, MATCH(MEM_BF!$K165, Contacts!$B:$B, 0)), 0)</f>
        <v>0</v>
      </c>
      <c r="AR165" s="138">
        <f>IFERROR(INDEX(Contacts!$P:$P, MATCH(MEM_BF!$K165, Contacts!$B:$B, 0)), 0)</f>
        <v>0</v>
      </c>
    </row>
    <row r="166" spans="3:45" x14ac:dyDescent="0.3">
      <c r="C166" s="155">
        <v>15</v>
      </c>
      <c r="D166" s="155">
        <v>6</v>
      </c>
      <c r="E166" s="194">
        <f t="shared" si="142"/>
        <v>5</v>
      </c>
      <c r="F166" s="194">
        <f t="shared" si="145"/>
        <v>0</v>
      </c>
      <c r="G166" s="194">
        <f t="shared" si="146"/>
        <v>15</v>
      </c>
      <c r="H166" s="194">
        <f t="shared" si="107"/>
        <v>5</v>
      </c>
      <c r="I166" s="225">
        <f t="shared" si="143"/>
        <v>0</v>
      </c>
      <c r="J166" s="200" t="s">
        <v>1223</v>
      </c>
      <c r="K166" s="155" t="s">
        <v>3028</v>
      </c>
      <c r="L166" s="195">
        <f t="shared" si="141"/>
        <v>2015</v>
      </c>
      <c r="M166" s="155" t="str">
        <f t="shared" si="147"/>
        <v>Jun</v>
      </c>
      <c r="N166" s="138">
        <f>IFERROR(INDEX(Contacts!$O:$O, MATCH(MEM_BF!$K166, Contacts!$B:$B, 0)), 0)</f>
        <v>0</v>
      </c>
      <c r="O166" s="130">
        <f>IFERROR(INDEX('May16'!$G:$G, MATCH(MEM_BF!$K166,'May16'!$A:$A, 0)), 0)</f>
        <v>0</v>
      </c>
      <c r="P166" s="130"/>
      <c r="Q166" s="205">
        <f>IFERROR(INDEX(July15!F:F, MATCH(MEM_BF!$K166, July15!$B:$B, 0)), 0)</f>
        <v>0</v>
      </c>
      <c r="R166" s="130">
        <f>IFERROR(INDEX(July15!G:G, MATCH(MEM_BF!$K166, July15!$B:$B, 0)), 0)</f>
        <v>0</v>
      </c>
      <c r="S166" s="130">
        <f>IFERROR(INDEX('Aug15'!F:F, MATCH(MEM_BF!$K166, 'Aug15'!$A:$A, 0)), 0)</f>
        <v>0</v>
      </c>
      <c r="T166" s="130">
        <f>IFERROR(INDEX('Aug15'!$G:$G, MATCH(MEM_BF!$K166, 'Aug15'!$A:$A, 0)), 0)</f>
        <v>0</v>
      </c>
      <c r="U166" s="130">
        <f>IFERROR(INDEX(Sept15!$F:$F, MATCH(MEM_BF!$K166, Sept15!$A:$A, 0)), 0)</f>
        <v>0</v>
      </c>
      <c r="V166" s="130">
        <f>IFERROR(INDEX(Sept15!$G:$G, MATCH(MEM_BF!$K166, Sept15!$A:$A, 0)), 0)</f>
        <v>0</v>
      </c>
      <c r="W166" s="130">
        <f>IFERROR(INDEX('Oct15'!$F:$F, MATCH(MEM_BF!$K166,'Oct15'!$A:$A, 0)), 0)</f>
        <v>0</v>
      </c>
      <c r="X166" s="130">
        <f>IFERROR(INDEX('Oct15'!$G:$G, MATCH(MEM_BF!$K166, 'Oct15'!$A:$A, 0)), 0)</f>
        <v>0</v>
      </c>
      <c r="Y166" s="130">
        <f>IFERROR(INDEX('Nov15'!$F:$F, MATCH(MEM_BF!$K166,'Nov15'!$A:$A, 0)), 0)</f>
        <v>0</v>
      </c>
      <c r="Z166" s="130">
        <f>IFERROR(INDEX('Nov15'!$G:$G, MATCH(MEM_BF!$K166, 'Nov15'!$A:$A, 0)), 0)</f>
        <v>0</v>
      </c>
      <c r="AA166" s="130">
        <f>IFERROR(INDEX('Dec15'!$F:$F, MATCH(MEM_BF!$K166,'Dec15'!$A:$A, 0)), 0)</f>
        <v>0</v>
      </c>
      <c r="AB166" s="130">
        <f>IFERROR(INDEX('Dec15'!$G:$G, MATCH(MEM_BF!$K166, 'Dec15'!$A:$A, 0)), 0)</f>
        <v>0</v>
      </c>
      <c r="AC166" s="130">
        <f>IFERROR(INDEX('Jan16'!$F:$F, MATCH(MEM_BF!$K166,'Jan16'!$A:$A, 0)), 0)</f>
        <v>0</v>
      </c>
      <c r="AD166" s="130">
        <f>IFERROR(INDEX('Jan16'!$G:$G, MATCH(MEM_BF!$K166, 'Jan16'!$A:$A, 0)), 0)</f>
        <v>0</v>
      </c>
      <c r="AE166" s="130">
        <f>IFERROR(INDEX('Feb16'!$F:$F, MATCH(MEM_BF!$K166,'Feb16'!$A:$A, 0)), 0)</f>
        <v>0</v>
      </c>
      <c r="AF166" s="130">
        <f>IFERROR(INDEX('Feb16'!$G:$G, MATCH(MEM_BF!$K166, 'Feb16'!$A:$A, 0)), 0)</f>
        <v>0</v>
      </c>
      <c r="AG166" s="130">
        <f>IFERROR(INDEX('Mar16'!$G:$G, MATCH(MEM_BF!$K166,'Mar16'!$A:$A, 0)), 0)</f>
        <v>0</v>
      </c>
      <c r="AH166" s="130">
        <f>IFERROR(INDEX('Mar16'!$H:$H, MATCH(MEM_BF!$K166, 'Mar16'!$A:$A, 0)), 0)</f>
        <v>0</v>
      </c>
      <c r="AI166" s="130">
        <f>IFERROR(INDEX('Apr16'!$G:$G, MATCH(MEM_BF!$K166,'Apr16'!$A:$A, 0)), 0)</f>
        <v>0</v>
      </c>
      <c r="AJ166" s="130">
        <f>IFERROR(INDEX('Apr16'!$H:$H, MATCH(MEM_BF!$K166, 'Apr16'!$A:$A, 0)), 0)</f>
        <v>0</v>
      </c>
      <c r="AK166" s="130">
        <f>IFERROR(INDEX('May16'!$G:$G, MATCH(MEM_BF!$K166,'May16'!$A:$A, 0)), 0)</f>
        <v>0</v>
      </c>
      <c r="AL166" s="130"/>
      <c r="AM166" s="130"/>
      <c r="AN166" s="130"/>
      <c r="AO166" s="4">
        <f t="shared" si="144"/>
        <v>0</v>
      </c>
      <c r="AP166" s="138">
        <f>IFERROR(INDEX(Contacts!$O:$O, MATCH(MEM_BF!$K166, Contacts!$B:$B, 0)), 0)</f>
        <v>0</v>
      </c>
      <c r="AQ166" s="138">
        <f>IFERROR(INDEX(Contacts!$L:$L, MATCH(MEM_BF!$K166, Contacts!$B:$B, 0)), 0)</f>
        <v>0</v>
      </c>
      <c r="AR166" s="138">
        <f>IFERROR(INDEX(Contacts!$P:$P, MATCH(MEM_BF!$K166, Contacts!$B:$B, 0)), 0)</f>
        <v>0</v>
      </c>
    </row>
    <row r="167" spans="3:45" x14ac:dyDescent="0.3">
      <c r="C167" s="155">
        <v>15</v>
      </c>
      <c r="D167" s="155">
        <v>5</v>
      </c>
      <c r="E167" s="194">
        <f t="shared" si="142"/>
        <v>4</v>
      </c>
      <c r="F167" s="194">
        <f t="shared" si="145"/>
        <v>0</v>
      </c>
      <c r="G167" s="194">
        <f t="shared" si="146"/>
        <v>15</v>
      </c>
      <c r="H167" s="194">
        <f t="shared" si="107"/>
        <v>4</v>
      </c>
      <c r="I167" s="225">
        <f t="shared" si="143"/>
        <v>0</v>
      </c>
      <c r="J167" s="200" t="s">
        <v>1226</v>
      </c>
      <c r="K167" s="155" t="s">
        <v>1227</v>
      </c>
      <c r="L167" s="195">
        <f t="shared" si="141"/>
        <v>2015</v>
      </c>
      <c r="M167" s="155" t="str">
        <f t="shared" si="147"/>
        <v>May</v>
      </c>
      <c r="N167" s="138">
        <f>IFERROR(INDEX(Contacts!$O:$O, MATCH(MEM_BF!$K167, Contacts!$B:$B, 0)), 0)</f>
        <v>0</v>
      </c>
      <c r="O167" s="130">
        <f>IFERROR(INDEX('May16'!$G:$G, MATCH(MEM_BF!$K167,'May16'!$A:$A, 0)), 0)</f>
        <v>0</v>
      </c>
      <c r="P167" s="130"/>
      <c r="Q167" s="205">
        <f>IFERROR(INDEX(July15!F:F, MATCH(MEM_BF!$K167, July15!$B:$B, 0)), 0)</f>
        <v>0</v>
      </c>
      <c r="R167" s="130">
        <f>IFERROR(INDEX(July15!G:G, MATCH(MEM_BF!$K167, July15!$B:$B, 0)), 0)</f>
        <v>0</v>
      </c>
      <c r="S167" s="130">
        <f>IFERROR(INDEX('Aug15'!F:F, MATCH(MEM_BF!$K167, 'Aug15'!$A:$A, 0)), 0)</f>
        <v>0</v>
      </c>
      <c r="T167" s="130">
        <f>IFERROR(INDEX('Aug15'!$G:$G, MATCH(MEM_BF!$K167, 'Aug15'!$A:$A, 0)), 0)</f>
        <v>0</v>
      </c>
      <c r="U167" s="130">
        <f>IFERROR(INDEX(Sept15!$F:$F, MATCH(MEM_BF!$K167, Sept15!$A:$A, 0)), 0)</f>
        <v>0</v>
      </c>
      <c r="V167" s="130">
        <f>IFERROR(INDEX(Sept15!$G:$G, MATCH(MEM_BF!$K167, Sept15!$A:$A, 0)), 0)</f>
        <v>0</v>
      </c>
      <c r="W167" s="130">
        <f>IFERROR(INDEX('Oct15'!$F:$F, MATCH(MEM_BF!$K167,'Oct15'!$A:$A, 0)), 0)</f>
        <v>0</v>
      </c>
      <c r="X167" s="130">
        <f>IFERROR(INDEX('Oct15'!$G:$G, MATCH(MEM_BF!$K167, 'Oct15'!$A:$A, 0)), 0)</f>
        <v>0</v>
      </c>
      <c r="Y167" s="130">
        <f>IFERROR(INDEX('Nov15'!$F:$F, MATCH(MEM_BF!$K167,'Nov15'!$A:$A, 0)), 0)</f>
        <v>0</v>
      </c>
      <c r="Z167" s="130">
        <f>IFERROR(INDEX('Nov15'!$G:$G, MATCH(MEM_BF!$K167, 'Nov15'!$A:$A, 0)), 0)</f>
        <v>0</v>
      </c>
      <c r="AA167" s="130">
        <f>IFERROR(INDEX('Dec15'!$F:$F, MATCH(MEM_BF!$K167,'Dec15'!$A:$A, 0)), 0)</f>
        <v>0</v>
      </c>
      <c r="AB167" s="130">
        <f>IFERROR(INDEX('Dec15'!$G:$G, MATCH(MEM_BF!$K167, 'Dec15'!$A:$A, 0)), 0)</f>
        <v>0</v>
      </c>
      <c r="AC167" s="130">
        <f>IFERROR(INDEX('Jan16'!$F:$F, MATCH(MEM_BF!$K167,'Jan16'!$A:$A, 0)), 0)</f>
        <v>0</v>
      </c>
      <c r="AD167" s="130">
        <f>IFERROR(INDEX('Jan16'!$G:$G, MATCH(MEM_BF!$K167, 'Jan16'!$A:$A, 0)), 0)</f>
        <v>0</v>
      </c>
      <c r="AE167" s="130">
        <f>IFERROR(INDEX('Feb16'!$F:$F, MATCH(MEM_BF!$K167,'Feb16'!$A:$A, 0)), 0)</f>
        <v>0</v>
      </c>
      <c r="AF167" s="130">
        <f>IFERROR(INDEX('Feb16'!$G:$G, MATCH(MEM_BF!$K167, 'Feb16'!$A:$A, 0)), 0)</f>
        <v>0</v>
      </c>
      <c r="AG167" s="130">
        <f>IFERROR(INDEX('Mar16'!$G:$G, MATCH(MEM_BF!$K167,'Mar16'!$A:$A, 0)), 0)</f>
        <v>0</v>
      </c>
      <c r="AH167" s="130">
        <f>IFERROR(INDEX('Mar16'!$H:$H, MATCH(MEM_BF!$K167, 'Mar16'!$A:$A, 0)), 0)</f>
        <v>0</v>
      </c>
      <c r="AI167" s="130">
        <f>IFERROR(INDEX('Apr16'!$G:$G, MATCH(MEM_BF!$K167,'Apr16'!$A:$A, 0)), 0)</f>
        <v>0</v>
      </c>
      <c r="AJ167" s="130">
        <f>IFERROR(INDEX('Apr16'!$H:$H, MATCH(MEM_BF!$K167, 'Apr16'!$A:$A, 0)), 0)</f>
        <v>0</v>
      </c>
      <c r="AK167" s="130">
        <f>IFERROR(INDEX('May16'!$G:$G, MATCH(MEM_BF!$K167,'May16'!$A:$A, 0)), 0)</f>
        <v>0</v>
      </c>
      <c r="AL167" s="130"/>
      <c r="AM167" s="130"/>
      <c r="AN167" s="130"/>
      <c r="AO167" s="4">
        <f t="shared" si="144"/>
        <v>0</v>
      </c>
      <c r="AP167" s="138">
        <f>IFERROR(INDEX(Contacts!$O:$O, MATCH(MEM_BF!$K167, Contacts!$B:$B, 0)), 0)</f>
        <v>0</v>
      </c>
      <c r="AQ167" s="138">
        <f>IFERROR(INDEX(Contacts!$L:$L, MATCH(MEM_BF!$K167, Contacts!$B:$B, 0)), 0)</f>
        <v>0</v>
      </c>
      <c r="AR167" s="138">
        <f>IFERROR(INDEX(Contacts!$P:$P, MATCH(MEM_BF!$K167, Contacts!$B:$B, 0)), 0)</f>
        <v>0</v>
      </c>
    </row>
    <row r="168" spans="3:45" s="138" customFormat="1" x14ac:dyDescent="0.3">
      <c r="C168" s="155">
        <v>15</v>
      </c>
      <c r="D168" s="155">
        <v>11</v>
      </c>
      <c r="E168" s="194">
        <f t="shared" si="142"/>
        <v>17</v>
      </c>
      <c r="F168" s="194">
        <f t="shared" ref="F168" si="148">ROUNDDOWN(E168/12, 0)</f>
        <v>1</v>
      </c>
      <c r="G168" s="194">
        <f t="shared" ref="G168" si="149">C168+F168</f>
        <v>16</v>
      </c>
      <c r="H168" s="194">
        <f t="shared" ref="H168" si="150">E168-F168*12</f>
        <v>5</v>
      </c>
      <c r="I168" s="225">
        <f t="shared" si="143"/>
        <v>7</v>
      </c>
      <c r="J168" s="200" t="s">
        <v>3031</v>
      </c>
      <c r="K168" s="155" t="s">
        <v>3029</v>
      </c>
      <c r="L168" s="195">
        <f t="shared" ref="L168" si="151">LOOKUP(G168,$A$20:$B$40)</f>
        <v>2016</v>
      </c>
      <c r="M168" s="155" t="str">
        <f t="shared" ref="M168" si="152">LOOKUP(H168,$A$6:$B$18)</f>
        <v>Jun</v>
      </c>
      <c r="N168" s="138">
        <f>IFERROR(INDEX(Contacts!$O:$O, MATCH(MEM_BF!$K168, Contacts!$B:$B, 0)), 0)</f>
        <v>0</v>
      </c>
      <c r="O168" s="130">
        <f>IFERROR(INDEX('May16'!$G:$G, MATCH(MEM_BF!$K168,'May16'!$A:$A, 0)), 0)</f>
        <v>20</v>
      </c>
      <c r="P168" s="130"/>
      <c r="Q168" s="220"/>
      <c r="R168" s="221"/>
      <c r="S168" s="221"/>
      <c r="T168" s="221"/>
      <c r="U168" s="221"/>
      <c r="V168" s="221"/>
      <c r="W168" s="221"/>
      <c r="X168" s="221"/>
      <c r="Y168" s="130">
        <f>IFERROR(INDEX('Nov15'!$F:$F, MATCH(MEM_BF!$K168,'Nov15'!$A:$A, 0)), 0)</f>
        <v>20</v>
      </c>
      <c r="Z168" s="130">
        <f>IFERROR(INDEX('Nov15'!$G:$G, MATCH(MEM_BF!$K168, 'Nov15'!$A:$A, 0)), 0)</f>
        <v>0</v>
      </c>
      <c r="AA168" s="130">
        <f>IFERROR(INDEX('Dec15'!$F:$F, MATCH(MEM_BF!$K168,'Dec15'!$A:$A, 0)), 0)</f>
        <v>20</v>
      </c>
      <c r="AB168" s="130">
        <f>IFERROR(INDEX('Dec15'!$G:$G, MATCH(MEM_BF!$K168, 'Dec15'!$A:$A, 0)), 0)</f>
        <v>0</v>
      </c>
      <c r="AC168" s="130">
        <f>IFERROR(INDEX('Jan16'!$F:$F, MATCH(MEM_BF!$K168,'Jan16'!$A:$A, 0)), 0)</f>
        <v>20</v>
      </c>
      <c r="AD168" s="130">
        <f>IFERROR(INDEX('Jan16'!$G:$G, MATCH(MEM_BF!$K168, 'Jan16'!$A:$A, 0)), 0)</f>
        <v>0</v>
      </c>
      <c r="AE168" s="130">
        <f>IFERROR(INDEX('Feb16'!$F:$F, MATCH(MEM_BF!$K168,'Feb16'!$A:$A, 0)), 0)</f>
        <v>20</v>
      </c>
      <c r="AF168" s="130">
        <f>IFERROR(INDEX('Feb16'!$G:$G, MATCH(MEM_BF!$K168, 'Feb16'!$A:$A, 0)), 0)</f>
        <v>0</v>
      </c>
      <c r="AG168" s="130">
        <f>IFERROR(INDEX('Mar16'!$G:$G, MATCH(MEM_BF!$K168,'Mar16'!$A:$A, 0)), 0)</f>
        <v>20</v>
      </c>
      <c r="AH168" s="130">
        <f>IFERROR(INDEX('Mar16'!$H:$H, MATCH(MEM_BF!$K168, 'Mar16'!$A:$A, 0)), 0)</f>
        <v>0</v>
      </c>
      <c r="AI168" s="130">
        <f>IFERROR(INDEX('Apr16'!$G:$G, MATCH(MEM_BF!$K168,'Apr16'!$A:$A, 0)), 0)</f>
        <v>20</v>
      </c>
      <c r="AJ168" s="130">
        <f>IFERROR(INDEX('Apr16'!$H:$H, MATCH(MEM_BF!$K168, 'Apr16'!$A:$A, 0)), 0)</f>
        <v>0</v>
      </c>
      <c r="AK168" s="130">
        <f>IFERROR(INDEX('May16'!$G:$G, MATCH(MEM_BF!$K168,'May16'!$A:$A, 0)), 0)</f>
        <v>20</v>
      </c>
      <c r="AL168" s="130"/>
      <c r="AM168" s="130"/>
      <c r="AN168" s="130"/>
      <c r="AO168" s="4">
        <f t="shared" si="144"/>
        <v>140</v>
      </c>
      <c r="AP168" s="138">
        <f>IFERROR(INDEX(Contacts!$O:$O, MATCH(MEM_BF!$K168, Contacts!$B:$B, 0)), 0)</f>
        <v>0</v>
      </c>
      <c r="AQ168" s="138">
        <f>IFERROR(INDEX(Contacts!$L:$L, MATCH(MEM_BF!$K168, Contacts!$B:$B, 0)), 0)</f>
        <v>0</v>
      </c>
      <c r="AR168" s="138">
        <f>IFERROR(INDEX(Contacts!$P:$P, MATCH(MEM_BF!$K168, Contacts!$B:$B, 0)), 0)</f>
        <v>0</v>
      </c>
      <c r="AS168" s="224"/>
    </row>
    <row r="169" spans="3:45" s="138" customFormat="1" x14ac:dyDescent="0.3">
      <c r="C169" s="155">
        <v>15</v>
      </c>
      <c r="D169" s="155">
        <v>12</v>
      </c>
      <c r="E169" s="194">
        <f t="shared" ref="E169" si="153">D169+I169-1</f>
        <v>17</v>
      </c>
      <c r="F169" s="194">
        <f t="shared" ref="F169" si="154">ROUNDDOWN(E169/12, 0)</f>
        <v>1</v>
      </c>
      <c r="G169" s="194">
        <f t="shared" ref="G169" si="155">C169+F169</f>
        <v>16</v>
      </c>
      <c r="H169" s="194">
        <f t="shared" ref="H169" si="156">E169-F169*12</f>
        <v>5</v>
      </c>
      <c r="I169" s="225">
        <f t="shared" ref="I169" si="157">AO169/20</f>
        <v>6</v>
      </c>
      <c r="J169" s="200" t="s">
        <v>3085</v>
      </c>
      <c r="K169" s="155" t="s">
        <v>3086</v>
      </c>
      <c r="L169" s="195">
        <f t="shared" ref="L169" si="158">LOOKUP(G169,$A$20:$B$40)</f>
        <v>2016</v>
      </c>
      <c r="M169" s="155" t="str">
        <f t="shared" ref="M169" si="159">LOOKUP(H169,$A$6:$B$18)</f>
        <v>Jun</v>
      </c>
      <c r="N169" s="223" t="s">
        <v>3087</v>
      </c>
      <c r="O169" s="130">
        <f>IFERROR(INDEX('May16'!$G:$G, MATCH(MEM_BF!$K169,'May16'!$A:$A, 0)), 0)</f>
        <v>0</v>
      </c>
      <c r="P169" s="130"/>
      <c r="Q169" s="220"/>
      <c r="R169" s="221"/>
      <c r="S169" s="221"/>
      <c r="T169" s="221"/>
      <c r="U169" s="221"/>
      <c r="V169" s="221"/>
      <c r="W169" s="221"/>
      <c r="X169" s="221"/>
      <c r="Y169" s="221"/>
      <c r="Z169" s="221"/>
      <c r="AA169" s="130">
        <f>IFERROR(INDEX('Dec15'!$F:$F, MATCH(MEM_BF!$K169,'Dec15'!$A:$A, 0)), 0)</f>
        <v>0</v>
      </c>
      <c r="AB169" s="130">
        <f>IFERROR(INDEX('Dec15'!$G:$G, MATCH(MEM_BF!$K169, 'Dec15'!$A:$A, 0)), 0)</f>
        <v>0</v>
      </c>
      <c r="AC169" s="130">
        <f>IFERROR(INDEX('Jan16'!$F:$F, MATCH(MEM_BF!$K169,'Jan16'!$A:$A, 0)), 0)</f>
        <v>120</v>
      </c>
      <c r="AD169" s="130">
        <f>IFERROR(INDEX('Jan16'!$G:$G, MATCH(MEM_BF!$K169, 'Jan16'!$A:$A, 0)), 0)</f>
        <v>0</v>
      </c>
      <c r="AE169" s="130">
        <f>IFERROR(INDEX('Feb16'!$F:$F, MATCH(MEM_BF!$K169,'Feb16'!$A:$A, 0)), 0)</f>
        <v>0</v>
      </c>
      <c r="AF169" s="130">
        <f>IFERROR(INDEX('Feb16'!$G:$G, MATCH(MEM_BF!$K169, 'Feb16'!$A:$A, 0)), 0)</f>
        <v>0</v>
      </c>
      <c r="AG169" s="130">
        <f>IFERROR(INDEX('Mar16'!$G:$G, MATCH(MEM_BF!$K169,'Mar16'!$A:$A, 0)), 0)</f>
        <v>0</v>
      </c>
      <c r="AH169" s="130">
        <f>IFERROR(INDEX('Mar16'!$H:$H, MATCH(MEM_BF!$K169, 'Mar16'!$A:$A, 0)), 0)</f>
        <v>0</v>
      </c>
      <c r="AI169" s="130">
        <f>IFERROR(INDEX('Apr16'!$G:$G, MATCH(MEM_BF!$K169,'Apr16'!$A:$A, 0)), 0)</f>
        <v>0</v>
      </c>
      <c r="AJ169" s="130">
        <f>IFERROR(INDEX('Apr16'!$H:$H, MATCH(MEM_BF!$K169, 'Apr16'!$A:$A, 0)), 0)</f>
        <v>0</v>
      </c>
      <c r="AK169" s="130">
        <f>IFERROR(INDEX('May16'!$G:$G, MATCH(MEM_BF!$K169,'May16'!$A:$A, 0)), 0)</f>
        <v>0</v>
      </c>
      <c r="AL169" s="130"/>
      <c r="AM169" s="130"/>
      <c r="AN169" s="130"/>
      <c r="AO169" s="4">
        <f t="shared" si="144"/>
        <v>120</v>
      </c>
      <c r="AP169" s="223" t="s">
        <v>3087</v>
      </c>
      <c r="AQ169" s="224" t="s">
        <v>3088</v>
      </c>
      <c r="AS169" s="224" t="s">
        <v>3089</v>
      </c>
    </row>
    <row r="170" spans="3:45" s="138" customFormat="1" x14ac:dyDescent="0.3">
      <c r="C170" s="155">
        <v>16</v>
      </c>
      <c r="D170" s="155">
        <v>1</v>
      </c>
      <c r="E170" s="194">
        <f t="shared" ref="E170" si="160">D170+I170-1</f>
        <v>4</v>
      </c>
      <c r="F170" s="194">
        <f t="shared" ref="F170" si="161">ROUNDDOWN(E170/12, 0)</f>
        <v>0</v>
      </c>
      <c r="G170" s="194">
        <f t="shared" ref="G170" si="162">C170+F170</f>
        <v>16</v>
      </c>
      <c r="H170" s="194">
        <f t="shared" ref="H170" si="163">E170-F170*12</f>
        <v>4</v>
      </c>
      <c r="I170" s="225">
        <f t="shared" ref="I170" si="164">AO170/20</f>
        <v>4</v>
      </c>
      <c r="J170" s="200" t="s">
        <v>3276</v>
      </c>
      <c r="K170" s="155" t="s">
        <v>3275</v>
      </c>
      <c r="L170" s="195">
        <f t="shared" ref="L170" si="165">LOOKUP(G170,$A$20:$B$40)</f>
        <v>2016</v>
      </c>
      <c r="M170" s="155" t="str">
        <f t="shared" ref="M170" si="166">LOOKUP(H170,$A$6:$B$18)</f>
        <v>May</v>
      </c>
      <c r="N170" s="223" t="s">
        <v>3277</v>
      </c>
      <c r="O170" s="130">
        <f>IFERROR(INDEX('May16'!$G:$G, MATCH(MEM_BF!$K170,'May16'!$A:$A, 0)), 0)</f>
        <v>0</v>
      </c>
      <c r="P170" s="130"/>
      <c r="Q170" s="220"/>
      <c r="R170" s="221"/>
      <c r="S170" s="221"/>
      <c r="T170" s="221"/>
      <c r="U170" s="221"/>
      <c r="V170" s="221"/>
      <c r="W170" s="221"/>
      <c r="X170" s="221"/>
      <c r="Y170" s="221"/>
      <c r="Z170" s="221"/>
      <c r="AA170" s="130">
        <f>IFERROR(INDEX('Dec15'!$F:$F, MATCH(MEM_BF!$K170,'Dec15'!$A:$A, 0)), 0)</f>
        <v>0</v>
      </c>
      <c r="AB170" s="130">
        <f>IFERROR(INDEX('Dec15'!$G:$G, MATCH(MEM_BF!$K170, 'Dec15'!$A:$A, 0)), 0)</f>
        <v>0</v>
      </c>
      <c r="AC170" s="130">
        <f>IFERROR(INDEX('Jan16'!$F:$F, MATCH(MEM_BF!$K170,'Jan16'!$A:$A, 0)), 0)</f>
        <v>20</v>
      </c>
      <c r="AD170" s="130">
        <f>IFERROR(INDEX('Jan16'!$G:$G, MATCH(MEM_BF!$K170, 'Jan16'!$A:$A, 0)), 0)</f>
        <v>0</v>
      </c>
      <c r="AE170" s="130">
        <f>IFERROR(INDEX('Feb16'!$F:$F, MATCH(MEM_BF!$K170,'Feb16'!$A:$A, 0)), 0)</f>
        <v>20</v>
      </c>
      <c r="AF170" s="130">
        <f>IFERROR(INDEX('Feb16'!$G:$G, MATCH(MEM_BF!$K170, 'Feb16'!$A:$A, 0)), 0)</f>
        <v>0</v>
      </c>
      <c r="AG170" s="130">
        <f>IFERROR(INDEX('Mar16'!$G:$G, MATCH(MEM_BF!$K170,'Mar16'!$A:$A, 0)), 0)</f>
        <v>20</v>
      </c>
      <c r="AH170" s="130">
        <f>IFERROR(INDEX('Mar16'!$H:$H, MATCH(MEM_BF!$K170, 'Mar16'!$A:$A, 0)), 0)</f>
        <v>0</v>
      </c>
      <c r="AI170" s="130">
        <f>IFERROR(INDEX('Apr16'!$G:$G, MATCH(MEM_BF!$K170,'Apr16'!$A:$A, 0)), 0)</f>
        <v>20</v>
      </c>
      <c r="AJ170" s="130">
        <f>IFERROR(INDEX('Apr16'!$H:$H, MATCH(MEM_BF!$K170, 'Apr16'!$A:$A, 0)), 0)</f>
        <v>0</v>
      </c>
      <c r="AK170" s="130">
        <f>IFERROR(INDEX('May16'!$G:$G, MATCH(MEM_BF!$K170,'May16'!$A:$A, 0)), 0)</f>
        <v>0</v>
      </c>
      <c r="AL170" s="130"/>
      <c r="AM170" s="130"/>
      <c r="AN170" s="130"/>
      <c r="AO170" s="4">
        <f t="shared" si="144"/>
        <v>80</v>
      </c>
      <c r="AP170" s="223" t="s">
        <v>3277</v>
      </c>
      <c r="AQ170" s="224" t="s">
        <v>3278</v>
      </c>
      <c r="AS170" s="224"/>
    </row>
    <row r="171" spans="3:45" s="138" customFormat="1" x14ac:dyDescent="0.3">
      <c r="C171" s="155">
        <v>16</v>
      </c>
      <c r="D171" s="155">
        <v>1</v>
      </c>
      <c r="E171" s="194">
        <f t="shared" ref="E171" si="167">D171+I171-1</f>
        <v>5</v>
      </c>
      <c r="F171" s="194">
        <f t="shared" ref="F171" si="168">ROUNDDOWN(E171/12, 0)</f>
        <v>0</v>
      </c>
      <c r="G171" s="194">
        <f t="shared" ref="G171" si="169">C171+F171</f>
        <v>16</v>
      </c>
      <c r="H171" s="194">
        <f t="shared" ref="H171" si="170">E171-F171*12</f>
        <v>5</v>
      </c>
      <c r="I171" s="225">
        <f t="shared" ref="I171" si="171">AO171/20</f>
        <v>5</v>
      </c>
      <c r="J171" s="200" t="s">
        <v>5155</v>
      </c>
      <c r="K171" s="155" t="s">
        <v>5156</v>
      </c>
      <c r="L171" s="195">
        <f t="shared" ref="L171" si="172">LOOKUP(G171,$A$20:$B$40)</f>
        <v>2016</v>
      </c>
      <c r="M171" s="155" t="str">
        <f t="shared" ref="M171" si="173">LOOKUP(H171,$A$6:$B$18)</f>
        <v>Jun</v>
      </c>
      <c r="N171" s="223"/>
      <c r="O171" s="130">
        <f>IFERROR(INDEX('May16'!$G:$G, MATCH(MEM_BF!$K171,'May16'!$A:$A, 0)), 0)</f>
        <v>20</v>
      </c>
      <c r="P171" s="130"/>
      <c r="Q171" s="220"/>
      <c r="R171" s="221"/>
      <c r="S171" s="221"/>
      <c r="T171" s="221"/>
      <c r="U171" s="221"/>
      <c r="V171" s="221"/>
      <c r="W171" s="221"/>
      <c r="X171" s="221"/>
      <c r="Y171" s="221"/>
      <c r="Z171" s="221"/>
      <c r="AA171" s="221"/>
      <c r="AB171" s="221"/>
      <c r="AC171" s="130">
        <f>IFERROR(INDEX('Jan16'!$F:$F, MATCH(MEM_BF!$K171,'Jan16'!$A:$A, 0)), 0)</f>
        <v>20</v>
      </c>
      <c r="AD171" s="130">
        <f>IFERROR(INDEX('Jan16'!$G:$G, MATCH(MEM_BF!$K171, 'Jan16'!$A:$A, 0)), 0)</f>
        <v>0</v>
      </c>
      <c r="AE171" s="130">
        <f>IFERROR(INDEX('Feb16'!$F:$F, MATCH(MEM_BF!$K171,'Feb16'!$A:$A, 0)), 0)</f>
        <v>20</v>
      </c>
      <c r="AF171" s="130">
        <f>IFERROR(INDEX('Feb16'!$G:$G, MATCH(MEM_BF!$K171, 'Feb16'!$A:$A, 0)), 0)</f>
        <v>0</v>
      </c>
      <c r="AG171" s="130">
        <f>IFERROR(INDEX('Mar16'!$G:$G, MATCH(MEM_BF!$K171,'Mar16'!$A:$A, 0)), 0)</f>
        <v>20</v>
      </c>
      <c r="AH171" s="130">
        <f>IFERROR(INDEX('Mar16'!$H:$H, MATCH(MEM_BF!$K171, 'Mar16'!$A:$A, 0)), 0)</f>
        <v>0</v>
      </c>
      <c r="AI171" s="130">
        <f>IFERROR(INDEX('Apr16'!$G:$G, MATCH(MEM_BF!$K171,'Apr16'!$A:$A, 0)), 0)</f>
        <v>20</v>
      </c>
      <c r="AJ171" s="130">
        <f>IFERROR(INDEX('Apr16'!$H:$H, MATCH(MEM_BF!$K171, 'Apr16'!$A:$A, 0)), 0)</f>
        <v>0</v>
      </c>
      <c r="AK171" s="130">
        <f>IFERROR(INDEX('May16'!$G:$G, MATCH(MEM_BF!$K171,'May16'!$A:$A, 0)), 0)</f>
        <v>20</v>
      </c>
      <c r="AL171" s="130"/>
      <c r="AM171" s="130"/>
      <c r="AN171" s="130"/>
      <c r="AO171" s="4">
        <f t="shared" si="144"/>
        <v>100</v>
      </c>
      <c r="AP171" s="223"/>
      <c r="AQ171" s="224"/>
      <c r="AS171" s="224"/>
    </row>
    <row r="172" spans="3:45" s="138" customFormat="1" x14ac:dyDescent="0.3">
      <c r="C172" s="155"/>
      <c r="D172" s="155"/>
      <c r="E172" s="194">
        <f t="shared" ref="E172" si="174">D172+I172-1</f>
        <v>-1</v>
      </c>
      <c r="F172" s="194">
        <f t="shared" ref="F172" si="175">ROUNDDOWN(E172/12, 0)</f>
        <v>0</v>
      </c>
      <c r="G172" s="194">
        <f t="shared" ref="G172" si="176">C172+F172</f>
        <v>0</v>
      </c>
      <c r="H172" s="194">
        <f t="shared" ref="H172" si="177">E172-F172*12</f>
        <v>-1</v>
      </c>
      <c r="I172" s="225">
        <f t="shared" ref="I172" si="178">AO172/20</f>
        <v>0</v>
      </c>
      <c r="J172" s="200" t="s">
        <v>5419</v>
      </c>
      <c r="K172" s="155" t="s">
        <v>5420</v>
      </c>
      <c r="L172" s="195" t="str">
        <f t="shared" ref="L172" si="179">LOOKUP(G172,$A$20:$B$40)</f>
        <v>Please</v>
      </c>
      <c r="M172" s="155" t="str">
        <f t="shared" ref="M172" si="180">LOOKUP(H172,$A$6:$B$18)</f>
        <v>Pay</v>
      </c>
      <c r="N172" s="223" t="s">
        <v>5421</v>
      </c>
      <c r="O172" s="130">
        <f>IFERROR(INDEX('May16'!$G:$G, MATCH(MEM_BF!$K172,'May16'!$A:$A, 0)), 0)</f>
        <v>0</v>
      </c>
      <c r="P172" s="130"/>
      <c r="Q172" s="220"/>
      <c r="R172" s="221"/>
      <c r="S172" s="221"/>
      <c r="T172" s="221"/>
      <c r="U172" s="221"/>
      <c r="V172" s="221"/>
      <c r="W172" s="221"/>
      <c r="X172" s="221"/>
      <c r="Y172" s="221"/>
      <c r="Z172" s="221"/>
      <c r="AA172" s="221"/>
      <c r="AB172" s="221"/>
      <c r="AC172" s="221"/>
      <c r="AD172" s="221"/>
      <c r="AE172" s="221"/>
      <c r="AF172" s="221"/>
      <c r="AG172" s="130">
        <f>IFERROR(INDEX('Mar16'!$G:$G, MATCH(MEM_BF!$K172,'Mar16'!$A:$A, 0)), 0)</f>
        <v>0</v>
      </c>
      <c r="AH172" s="130">
        <f>IFERROR(INDEX('Mar16'!$H:$H, MATCH(MEM_BF!$K172, 'Mar16'!$A:$A, 0)), 0)</f>
        <v>0</v>
      </c>
      <c r="AI172" s="130">
        <f>IFERROR(INDEX('Apr16'!$G:$G, MATCH(MEM_BF!$K172,'Apr16'!$A:$A, 0)), 0)</f>
        <v>0</v>
      </c>
      <c r="AJ172" s="130">
        <f>IFERROR(INDEX('Apr16'!$H:$H, MATCH(MEM_BF!$K172, 'Apr16'!$A:$A, 0)), 0)</f>
        <v>0</v>
      </c>
      <c r="AK172" s="130">
        <f>IFERROR(INDEX('May16'!$G:$G, MATCH(MEM_BF!$K172,'May16'!$A:$A, 0)), 0)</f>
        <v>0</v>
      </c>
      <c r="AL172" s="130"/>
      <c r="AM172" s="130"/>
      <c r="AN172" s="130"/>
      <c r="AO172" s="4">
        <f t="shared" si="144"/>
        <v>0</v>
      </c>
      <c r="AP172" s="223" t="s">
        <v>5421</v>
      </c>
      <c r="AQ172" s="224" t="s">
        <v>5422</v>
      </c>
      <c r="AS172" s="224" t="s">
        <v>5423</v>
      </c>
    </row>
    <row r="173" spans="3:45" x14ac:dyDescent="0.3">
      <c r="C173" s="155">
        <v>15</v>
      </c>
      <c r="D173" s="155">
        <v>6</v>
      </c>
      <c r="E173" s="194">
        <f t="shared" si="142"/>
        <v>5</v>
      </c>
      <c r="F173" s="194">
        <f t="shared" si="145"/>
        <v>0</v>
      </c>
      <c r="G173" s="194">
        <f t="shared" si="146"/>
        <v>15</v>
      </c>
      <c r="H173" s="194">
        <f t="shared" si="107"/>
        <v>5</v>
      </c>
      <c r="I173" s="225">
        <f t="shared" si="143"/>
        <v>0</v>
      </c>
      <c r="J173" s="197" t="s">
        <v>1229</v>
      </c>
      <c r="K173" s="155" t="s">
        <v>1230</v>
      </c>
      <c r="L173" s="195">
        <f t="shared" ref="L173:L208" si="181">LOOKUP(G173,$A$20:$B$40)</f>
        <v>2015</v>
      </c>
      <c r="M173" s="155" t="str">
        <f t="shared" si="147"/>
        <v>Jun</v>
      </c>
      <c r="N173" s="138">
        <f>IFERROR(INDEX(Contacts!$O:$O, MATCH(MEM_BF!$K173, Contacts!$B:$B, 0)), 0)</f>
        <v>0</v>
      </c>
      <c r="O173" s="130">
        <f>IFERROR(INDEX('May16'!$G:$G, MATCH(MEM_BF!$K173,'May16'!$A:$A, 0)), 0)</f>
        <v>0</v>
      </c>
      <c r="P173" s="130"/>
      <c r="Q173" s="205">
        <f>IFERROR(INDEX(July15!F:F, MATCH(MEM_BF!$K173, July15!$B:$B, 0)), 0)</f>
        <v>0</v>
      </c>
      <c r="R173" s="130">
        <f>IFERROR(INDEX(July15!G:G, MATCH(MEM_BF!$K173, July15!$B:$B, 0)), 0)</f>
        <v>0</v>
      </c>
      <c r="S173" s="130">
        <f>IFERROR(INDEX('Aug15'!F:F, MATCH(MEM_BF!$K173, 'Aug15'!$A:$A, 0)), 0)</f>
        <v>0</v>
      </c>
      <c r="T173" s="130">
        <f>IFERROR(INDEX('Aug15'!$G:$G, MATCH(MEM_BF!$K173, 'Aug15'!$A:$A, 0)), 0)</f>
        <v>0</v>
      </c>
      <c r="U173" s="130">
        <f>IFERROR(INDEX(Sept15!$F:$F, MATCH(MEM_BF!$K173, Sept15!$A:$A, 0)), 0)</f>
        <v>0</v>
      </c>
      <c r="V173" s="130">
        <f>IFERROR(INDEX(Sept15!$G:$G, MATCH(MEM_BF!$K173, Sept15!$A:$A, 0)), 0)</f>
        <v>0</v>
      </c>
      <c r="W173" s="130">
        <f>IFERROR(INDEX('Oct15'!$F:$F, MATCH(MEM_BF!$K173,'Oct15'!$A:$A, 0)), 0)</f>
        <v>0</v>
      </c>
      <c r="X173" s="130">
        <f>IFERROR(INDEX('Oct15'!$G:$G, MATCH(MEM_BF!$K173, 'Oct15'!$A:$A, 0)), 0)</f>
        <v>0</v>
      </c>
      <c r="Y173" s="130">
        <f>IFERROR(INDEX('Nov15'!$F:$F, MATCH(MEM_BF!$K173,'Nov15'!$A:$A, 0)), 0)</f>
        <v>0</v>
      </c>
      <c r="Z173" s="130">
        <f>IFERROR(INDEX('Nov15'!$G:$G, MATCH(MEM_BF!$K173, 'Nov15'!$A:$A, 0)), 0)</f>
        <v>0</v>
      </c>
      <c r="AA173" s="130">
        <f>IFERROR(INDEX('Dec15'!$F:$F, MATCH(MEM_BF!$K173,'Dec15'!$A:$A, 0)), 0)</f>
        <v>0</v>
      </c>
      <c r="AB173" s="130">
        <f>IFERROR(INDEX('Dec15'!$G:$G, MATCH(MEM_BF!$K173, 'Dec15'!$A:$A, 0)), 0)</f>
        <v>0</v>
      </c>
      <c r="AC173" s="130">
        <f>IFERROR(INDEX('Jan16'!$F:$F, MATCH(MEM_BF!$K173,'Jan16'!$A:$A, 0)), 0)</f>
        <v>0</v>
      </c>
      <c r="AD173" s="130">
        <f>IFERROR(INDEX('Jan16'!$G:$G, MATCH(MEM_BF!$K173, 'Jan16'!$A:$A, 0)), 0)</f>
        <v>0</v>
      </c>
      <c r="AE173" s="130">
        <f>IFERROR(INDEX('Feb16'!$F:$F, MATCH(MEM_BF!$K173,'Feb16'!$A:$A, 0)), 0)</f>
        <v>0</v>
      </c>
      <c r="AF173" s="130">
        <f>IFERROR(INDEX('Feb16'!$G:$G, MATCH(MEM_BF!$K173, 'Feb16'!$A:$A, 0)), 0)</f>
        <v>0</v>
      </c>
      <c r="AG173" s="130">
        <f>IFERROR(INDEX('Mar16'!$G:$G, MATCH(MEM_BF!$K173,'Mar16'!$A:$A, 0)), 0)</f>
        <v>0</v>
      </c>
      <c r="AH173" s="130">
        <f>IFERROR(INDEX('Mar16'!$H:$H, MATCH(MEM_BF!$K173, 'Mar16'!$A:$A, 0)), 0)</f>
        <v>0</v>
      </c>
      <c r="AI173" s="130">
        <f>IFERROR(INDEX('Apr16'!$G:$G, MATCH(MEM_BF!$K173,'Apr16'!$A:$A, 0)), 0)</f>
        <v>0</v>
      </c>
      <c r="AJ173" s="130">
        <f>IFERROR(INDEX('Apr16'!$H:$H, MATCH(MEM_BF!$K173, 'Apr16'!$A:$A, 0)), 0)</f>
        <v>0</v>
      </c>
      <c r="AK173" s="130">
        <f>IFERROR(INDEX('May16'!$G:$G, MATCH(MEM_BF!$K173,'May16'!$A:$A, 0)), 0)</f>
        <v>0</v>
      </c>
      <c r="AL173" s="130"/>
      <c r="AM173" s="130"/>
      <c r="AN173" s="130"/>
      <c r="AO173" s="4">
        <f t="shared" si="144"/>
        <v>0</v>
      </c>
      <c r="AP173" s="138">
        <f>IFERROR(INDEX(Contacts!$O:$O, MATCH(MEM_BF!$K173, Contacts!$B:$B, 0)), 0)</f>
        <v>0</v>
      </c>
      <c r="AQ173" s="138">
        <f>IFERROR(INDEX(Contacts!$L:$L, MATCH(MEM_BF!$K173, Contacts!$B:$B, 0)), 0)</f>
        <v>0</v>
      </c>
      <c r="AR173" s="138">
        <f>IFERROR(INDEX(Contacts!$P:$P, MATCH(MEM_BF!$K173, Contacts!$B:$B, 0)), 0)</f>
        <v>0</v>
      </c>
    </row>
    <row r="174" spans="3:45" x14ac:dyDescent="0.3">
      <c r="C174" s="155">
        <v>15</v>
      </c>
      <c r="D174" s="155">
        <v>8</v>
      </c>
      <c r="E174" s="194">
        <f t="shared" si="142"/>
        <v>19</v>
      </c>
      <c r="F174" s="194">
        <f t="shared" si="145"/>
        <v>1</v>
      </c>
      <c r="G174" s="194">
        <f t="shared" si="146"/>
        <v>16</v>
      </c>
      <c r="H174" s="194">
        <f t="shared" si="107"/>
        <v>7</v>
      </c>
      <c r="I174" s="225">
        <f t="shared" si="143"/>
        <v>12</v>
      </c>
      <c r="J174" s="197" t="s">
        <v>5607</v>
      </c>
      <c r="K174" s="155" t="s">
        <v>52</v>
      </c>
      <c r="L174" s="195">
        <f t="shared" si="181"/>
        <v>2016</v>
      </c>
      <c r="M174" s="155" t="str">
        <f t="shared" si="147"/>
        <v>Aug</v>
      </c>
      <c r="N174" s="138" t="str">
        <f>IFERROR(INDEX(Contacts!$O:$O, MATCH(MEM_BF!$K174, Contacts!$B:$B, 0)), 0)</f>
        <v>aukumara@gmail.com</v>
      </c>
      <c r="O174" s="130">
        <f>IFERROR(INDEX('May16'!$G:$G, MATCH(MEM_BF!$K174,'May16'!$A:$A, 0)), 0)</f>
        <v>200</v>
      </c>
      <c r="P174" s="130"/>
      <c r="Q174" s="205">
        <f>IFERROR(INDEX(July15!F:F, MATCH(MEM_BF!$K174, July15!$B:$B, 0)), 0)</f>
        <v>20</v>
      </c>
      <c r="R174" s="130">
        <f>IFERROR(INDEX(July15!G:G, MATCH(MEM_BF!$K174, July15!$B:$B, 0)), 0)</f>
        <v>0</v>
      </c>
      <c r="S174" s="130">
        <f>IFERROR(INDEX('Aug15'!F:F, MATCH(MEM_BF!$K174, 'Aug15'!$A:$A, 0)), 0)</f>
        <v>20</v>
      </c>
      <c r="T174" s="130">
        <f>IFERROR(INDEX('Aug15'!$G:$G, MATCH(MEM_BF!$K174, 'Aug15'!$A:$A, 0)), 0)</f>
        <v>0</v>
      </c>
      <c r="U174" s="130">
        <f>IFERROR(INDEX(Sept15!$F:$F, MATCH(MEM_BF!$K174, Sept15!$A:$A, 0)), 0)</f>
        <v>0</v>
      </c>
      <c r="V174" s="130">
        <f>IFERROR(INDEX(Sept15!$G:$G, MATCH(MEM_BF!$K174, Sept15!$A:$A, 0)), 0)</f>
        <v>0</v>
      </c>
      <c r="W174" s="130">
        <f>IFERROR(INDEX('Oct15'!$F:$F, MATCH(MEM_BF!$K174,'Oct15'!$A:$A, 0)), 0)</f>
        <v>0</v>
      </c>
      <c r="X174" s="130">
        <f>IFERROR(INDEX('Oct15'!$G:$G, MATCH(MEM_BF!$K174, 'Oct15'!$A:$A, 0)), 0)</f>
        <v>0</v>
      </c>
      <c r="Y174" s="130">
        <f>IFERROR(INDEX('Nov15'!$F:$F, MATCH(MEM_BF!$K174,'Nov15'!$A:$A, 0)), 0)</f>
        <v>0</v>
      </c>
      <c r="Z174" s="130">
        <f>IFERROR(INDEX('Nov15'!$G:$G, MATCH(MEM_BF!$K174, 'Nov15'!$A:$A, 0)), 0)</f>
        <v>0</v>
      </c>
      <c r="AA174" s="130">
        <f>IFERROR(INDEX('Dec15'!$F:$F, MATCH(MEM_BF!$K174,'Dec15'!$A:$A, 0)), 0)</f>
        <v>0</v>
      </c>
      <c r="AB174" s="130">
        <f>IFERROR(INDEX('Dec15'!$G:$G, MATCH(MEM_BF!$K174, 'Dec15'!$A:$A, 0)), 0)</f>
        <v>0</v>
      </c>
      <c r="AC174" s="130">
        <f>IFERROR(INDEX('Jan16'!$F:$F, MATCH(MEM_BF!$K174,'Jan16'!$A:$A, 0)), 0)</f>
        <v>0</v>
      </c>
      <c r="AD174" s="130">
        <f>IFERROR(INDEX('Jan16'!$G:$G, MATCH(MEM_BF!$K174, 'Jan16'!$A:$A, 0)), 0)</f>
        <v>0</v>
      </c>
      <c r="AE174" s="130">
        <f>IFERROR(INDEX('Feb16'!$F:$F, MATCH(MEM_BF!$K174,'Feb16'!$A:$A, 0)), 0)</f>
        <v>0</v>
      </c>
      <c r="AF174" s="130">
        <f>IFERROR(INDEX('Feb16'!$G:$G, MATCH(MEM_BF!$K174, 'Feb16'!$A:$A, 0)), 0)</f>
        <v>0</v>
      </c>
      <c r="AG174" s="130">
        <f>IFERROR(INDEX('Mar16'!$G:$G, MATCH(MEM_BF!$K174,'Mar16'!$A:$A, 0)), 0)</f>
        <v>0</v>
      </c>
      <c r="AH174" s="130">
        <f>IFERROR(INDEX('Mar16'!$H:$H, MATCH(MEM_BF!$K174, 'Mar16'!$A:$A, 0)), 0)</f>
        <v>0</v>
      </c>
      <c r="AI174" s="130">
        <f>IFERROR(INDEX('Apr16'!$G:$G, MATCH(MEM_BF!$K174,'Apr16'!$A:$A, 0)), 0)</f>
        <v>0</v>
      </c>
      <c r="AJ174" s="130">
        <f>IFERROR(INDEX('Apr16'!$H:$H, MATCH(MEM_BF!$K174, 'Apr16'!$A:$A, 0)), 0)</f>
        <v>0</v>
      </c>
      <c r="AK174" s="130">
        <f>IFERROR(INDEX('May16'!$G:$G, MATCH(MEM_BF!$K174,'May16'!$A:$A, 0)), 0)</f>
        <v>200</v>
      </c>
      <c r="AL174" s="130"/>
      <c r="AM174" s="130"/>
      <c r="AN174" s="130"/>
      <c r="AO174" s="4">
        <f t="shared" si="144"/>
        <v>240</v>
      </c>
      <c r="AP174" s="138" t="str">
        <f>IFERROR(INDEX(Contacts!$O:$O, MATCH(MEM_BF!$K174, Contacts!$B:$B, 0)), 0)</f>
        <v>aukumara@gmail.com</v>
      </c>
      <c r="AQ174" s="138">
        <f>IFERROR(INDEX(Contacts!$L:$L, MATCH(MEM_BF!$K174, Contacts!$B:$B, 0)), 0)</f>
        <v>92595297</v>
      </c>
      <c r="AR174" s="138" t="str">
        <f>IFERROR(INDEX(Contacts!$P:$P, MATCH(MEM_BF!$K174, Contacts!$B:$B, 0)), 0)</f>
        <v>chamindika.hapu@gmail.com</v>
      </c>
    </row>
    <row r="175" spans="3:45" x14ac:dyDescent="0.3">
      <c r="C175" s="155">
        <v>15</v>
      </c>
      <c r="D175" s="155">
        <v>6</v>
      </c>
      <c r="E175" s="194">
        <f t="shared" si="142"/>
        <v>17</v>
      </c>
      <c r="F175" s="194">
        <f t="shared" si="145"/>
        <v>1</v>
      </c>
      <c r="G175" s="194">
        <f t="shared" si="146"/>
        <v>16</v>
      </c>
      <c r="H175" s="194">
        <f t="shared" si="107"/>
        <v>5</v>
      </c>
      <c r="I175" s="225">
        <f t="shared" si="143"/>
        <v>12</v>
      </c>
      <c r="J175" s="197" t="s">
        <v>1258</v>
      </c>
      <c r="K175" s="155" t="s">
        <v>356</v>
      </c>
      <c r="L175" s="195">
        <f t="shared" si="181"/>
        <v>2016</v>
      </c>
      <c r="M175" s="155" t="str">
        <f t="shared" si="147"/>
        <v>Jun</v>
      </c>
      <c r="N175" s="138">
        <f>IFERROR(INDEX(Contacts!$O:$O, MATCH(MEM_BF!$K175, Contacts!$B:$B, 0)), 0)</f>
        <v>0</v>
      </c>
      <c r="O175" s="130">
        <f>IFERROR(INDEX('May16'!$G:$G, MATCH(MEM_BF!$K175,'May16'!$A:$A, 0)), 0)</f>
        <v>0</v>
      </c>
      <c r="P175" s="130"/>
      <c r="Q175" s="205">
        <f>IFERROR(INDEX(July15!F:F, MATCH(MEM_BF!$K175, July15!$B:$B, 0)), 0)</f>
        <v>0</v>
      </c>
      <c r="R175" s="130">
        <f>IFERROR(INDEX(July15!G:G, MATCH(MEM_BF!$K175, July15!$B:$B, 0)), 0)</f>
        <v>0</v>
      </c>
      <c r="S175" s="130">
        <f>IFERROR(INDEX('Aug15'!F:F, MATCH(MEM_BF!$K175, 'Aug15'!$A:$A, 0)), 0)</f>
        <v>240</v>
      </c>
      <c r="T175" s="130">
        <f>IFERROR(INDEX('Aug15'!$G:$G, MATCH(MEM_BF!$K175, 'Aug15'!$A:$A, 0)), 0)</f>
        <v>0</v>
      </c>
      <c r="U175" s="130">
        <f>IFERROR(INDEX(Sept15!$F:$F, MATCH(MEM_BF!$K175, Sept15!$A:$A, 0)), 0)</f>
        <v>0</v>
      </c>
      <c r="V175" s="130">
        <f>IFERROR(INDEX(Sept15!$G:$G, MATCH(MEM_BF!$K175, Sept15!$A:$A, 0)), 0)</f>
        <v>0</v>
      </c>
      <c r="W175" s="130">
        <f>IFERROR(INDEX('Oct15'!$F:$F, MATCH(MEM_BF!$K175,'Oct15'!$A:$A, 0)), 0)</f>
        <v>0</v>
      </c>
      <c r="X175" s="130">
        <f>IFERROR(INDEX('Oct15'!$G:$G, MATCH(MEM_BF!$K175, 'Oct15'!$A:$A, 0)), 0)</f>
        <v>0</v>
      </c>
      <c r="Y175" s="130">
        <f>IFERROR(INDEX('Nov15'!$F:$F, MATCH(MEM_BF!$K175,'Nov15'!$A:$A, 0)), 0)</f>
        <v>0</v>
      </c>
      <c r="Z175" s="130">
        <f>IFERROR(INDEX('Nov15'!$G:$G, MATCH(MEM_BF!$K175, 'Nov15'!$A:$A, 0)), 0)</f>
        <v>0</v>
      </c>
      <c r="AA175" s="130">
        <f>IFERROR(INDEX('Dec15'!$F:$F, MATCH(MEM_BF!$K175,'Dec15'!$A:$A, 0)), 0)</f>
        <v>0</v>
      </c>
      <c r="AB175" s="130">
        <f>IFERROR(INDEX('Dec15'!$G:$G, MATCH(MEM_BF!$K175, 'Dec15'!$A:$A, 0)), 0)</f>
        <v>0</v>
      </c>
      <c r="AC175" s="130">
        <f>IFERROR(INDEX('Jan16'!$F:$F, MATCH(MEM_BF!$K175,'Jan16'!$A:$A, 0)), 0)</f>
        <v>0</v>
      </c>
      <c r="AD175" s="130">
        <f>IFERROR(INDEX('Jan16'!$G:$G, MATCH(MEM_BF!$K175, 'Jan16'!$A:$A, 0)), 0)</f>
        <v>100</v>
      </c>
      <c r="AE175" s="130">
        <f>IFERROR(INDEX('Feb16'!$F:$F, MATCH(MEM_BF!$K175,'Feb16'!$A:$A, 0)), 0)</f>
        <v>0</v>
      </c>
      <c r="AF175" s="130">
        <f>IFERROR(INDEX('Feb16'!$G:$G, MATCH(MEM_BF!$K175, 'Feb16'!$A:$A, 0)), 0)</f>
        <v>0</v>
      </c>
      <c r="AG175" s="130">
        <f>IFERROR(INDEX('Mar16'!$G:$G, MATCH(MEM_BF!$K175,'Mar16'!$A:$A, 0)), 0)</f>
        <v>0</v>
      </c>
      <c r="AH175" s="130">
        <f>IFERROR(INDEX('Mar16'!$H:$H, MATCH(MEM_BF!$K175, 'Mar16'!$A:$A, 0)), 0)</f>
        <v>0</v>
      </c>
      <c r="AI175" s="130">
        <f>IFERROR(INDEX('Apr16'!$G:$G, MATCH(MEM_BF!$K175,'Apr16'!$A:$A, 0)), 0)</f>
        <v>0</v>
      </c>
      <c r="AJ175" s="130">
        <f>IFERROR(INDEX('Apr16'!$H:$H, MATCH(MEM_BF!$K175, 'Apr16'!$A:$A, 0)), 0)</f>
        <v>0</v>
      </c>
      <c r="AK175" s="130">
        <f>IFERROR(INDEX('May16'!$G:$G, MATCH(MEM_BF!$K175,'May16'!$A:$A, 0)), 0)</f>
        <v>0</v>
      </c>
      <c r="AL175" s="130"/>
      <c r="AM175" s="130"/>
      <c r="AN175" s="130"/>
      <c r="AO175" s="4">
        <f t="shared" si="144"/>
        <v>240</v>
      </c>
      <c r="AP175" s="138">
        <f>IFERROR(INDEX(Contacts!$O:$O, MATCH(MEM_BF!$K175, Contacts!$B:$B, 0)), 0)</f>
        <v>0</v>
      </c>
      <c r="AQ175" s="138">
        <f>IFERROR(INDEX(Contacts!$L:$L, MATCH(MEM_BF!$K175, Contacts!$B:$B, 0)), 0)</f>
        <v>0</v>
      </c>
      <c r="AR175" s="138">
        <f>IFERROR(INDEX(Contacts!$P:$P, MATCH(MEM_BF!$K175, Contacts!$B:$B, 0)), 0)</f>
        <v>0</v>
      </c>
    </row>
    <row r="176" spans="3:45" x14ac:dyDescent="0.3">
      <c r="C176" s="155">
        <v>15</v>
      </c>
      <c r="D176" s="155">
        <v>8</v>
      </c>
      <c r="E176" s="194">
        <f t="shared" si="142"/>
        <v>19</v>
      </c>
      <c r="F176" s="194">
        <f t="shared" si="145"/>
        <v>1</v>
      </c>
      <c r="G176" s="194">
        <f t="shared" si="146"/>
        <v>16</v>
      </c>
      <c r="H176" s="194">
        <f t="shared" si="107"/>
        <v>7</v>
      </c>
      <c r="I176" s="225">
        <f t="shared" si="143"/>
        <v>12</v>
      </c>
      <c r="J176" s="197" t="s">
        <v>1260</v>
      </c>
      <c r="K176" s="155" t="s">
        <v>1261</v>
      </c>
      <c r="L176" s="195">
        <f t="shared" si="181"/>
        <v>2016</v>
      </c>
      <c r="M176" s="155" t="str">
        <f t="shared" si="147"/>
        <v>Aug</v>
      </c>
      <c r="N176" s="138">
        <f>IFERROR(INDEX(Contacts!$O:$O, MATCH(MEM_BF!$K176, Contacts!$B:$B, 0)), 0)</f>
        <v>0</v>
      </c>
      <c r="O176" s="130">
        <f>IFERROR(INDEX('May16'!$G:$G, MATCH(MEM_BF!$K176,'May16'!$A:$A, 0)), 0)</f>
        <v>0</v>
      </c>
      <c r="P176" s="130"/>
      <c r="Q176" s="205">
        <f>IFERROR(INDEX(July15!F:F, MATCH(MEM_BF!$K176, July15!$B:$B, 0)), 0)</f>
        <v>0</v>
      </c>
      <c r="R176" s="130">
        <f>IFERROR(INDEX(July15!G:G, MATCH(MEM_BF!$K176, July15!$B:$B, 0)), 0)</f>
        <v>0</v>
      </c>
      <c r="S176" s="130">
        <f>IFERROR(INDEX('Aug15'!F:F, MATCH(MEM_BF!$K176, 'Aug15'!$A:$A, 0)), 0)</f>
        <v>0</v>
      </c>
      <c r="T176" s="130">
        <f>IFERROR(INDEX('Aug15'!$G:$G, MATCH(MEM_BF!$K176, 'Aug15'!$A:$A, 0)), 0)</f>
        <v>0</v>
      </c>
      <c r="U176" s="130">
        <f>IFERROR(INDEX(Sept15!$F:$F, MATCH(MEM_BF!$K176, Sept15!$A:$A, 0)), 0)</f>
        <v>0</v>
      </c>
      <c r="V176" s="130">
        <f>IFERROR(INDEX(Sept15!$G:$G, MATCH(MEM_BF!$K176, Sept15!$A:$A, 0)), 0)</f>
        <v>0</v>
      </c>
      <c r="W176" s="130">
        <f>IFERROR(INDEX('Oct15'!$F:$F, MATCH(MEM_BF!$K176,'Oct15'!$A:$A, 0)), 0)</f>
        <v>0</v>
      </c>
      <c r="X176" s="130">
        <f>IFERROR(INDEX('Oct15'!$G:$G, MATCH(MEM_BF!$K176, 'Oct15'!$A:$A, 0)), 0)</f>
        <v>0</v>
      </c>
      <c r="Y176" s="130">
        <f>IFERROR(INDEX('Nov15'!$F:$F, MATCH(MEM_BF!$K176,'Nov15'!$A:$A, 0)), 0)</f>
        <v>0</v>
      </c>
      <c r="Z176" s="130">
        <f>IFERROR(INDEX('Nov15'!$G:$G, MATCH(MEM_BF!$K176, 'Nov15'!$A:$A, 0)), 0)</f>
        <v>0</v>
      </c>
      <c r="AA176" s="130">
        <f>IFERROR(INDEX('Dec15'!$F:$F, MATCH(MEM_BF!$K176,'Dec15'!$A:$A, 0)), 0)</f>
        <v>0</v>
      </c>
      <c r="AB176" s="130">
        <f>IFERROR(INDEX('Dec15'!$G:$G, MATCH(MEM_BF!$K176, 'Dec15'!$A:$A, 0)), 0)</f>
        <v>0</v>
      </c>
      <c r="AC176" s="130">
        <f>IFERROR(INDEX('Jan16'!$F:$F, MATCH(MEM_BF!$K176,'Jan16'!$A:$A, 0)), 0)</f>
        <v>0</v>
      </c>
      <c r="AD176" s="130">
        <f>IFERROR(INDEX('Jan16'!$G:$G, MATCH(MEM_BF!$K176, 'Jan16'!$A:$A, 0)), 0)</f>
        <v>0</v>
      </c>
      <c r="AE176" s="130">
        <f>IFERROR(INDEX('Feb16'!$F:$F, MATCH(MEM_BF!$K176,'Feb16'!$A:$A, 0)), 0)</f>
        <v>240</v>
      </c>
      <c r="AF176" s="130">
        <f>IFERROR(INDEX('Feb16'!$G:$G, MATCH(MEM_BF!$K176, 'Feb16'!$A:$A, 0)), 0)</f>
        <v>0</v>
      </c>
      <c r="AG176" s="130">
        <f>IFERROR(INDEX('Mar16'!$G:$G, MATCH(MEM_BF!$K176,'Mar16'!$A:$A, 0)), 0)</f>
        <v>0</v>
      </c>
      <c r="AH176" s="130">
        <f>IFERROR(INDEX('Mar16'!$H:$H, MATCH(MEM_BF!$K176, 'Mar16'!$A:$A, 0)), 0)</f>
        <v>0</v>
      </c>
      <c r="AI176" s="130">
        <f>IFERROR(INDEX('Apr16'!$G:$G, MATCH(MEM_BF!$K176,'Apr16'!$A:$A, 0)), 0)</f>
        <v>0</v>
      </c>
      <c r="AJ176" s="130">
        <f>IFERROR(INDEX('Apr16'!$H:$H, MATCH(MEM_BF!$K176, 'Apr16'!$A:$A, 0)), 0)</f>
        <v>0</v>
      </c>
      <c r="AK176" s="130">
        <f>IFERROR(INDEX('May16'!$G:$G, MATCH(MEM_BF!$K176,'May16'!$A:$A, 0)), 0)</f>
        <v>0</v>
      </c>
      <c r="AL176" s="130"/>
      <c r="AM176" s="130"/>
      <c r="AN176" s="130"/>
      <c r="AO176" s="4">
        <f t="shared" si="144"/>
        <v>240</v>
      </c>
      <c r="AP176" s="138">
        <f>IFERROR(INDEX(Contacts!$O:$O, MATCH(MEM_BF!$K176, Contacts!$B:$B, 0)), 0)</f>
        <v>0</v>
      </c>
      <c r="AQ176" s="138">
        <f>IFERROR(INDEX(Contacts!$L:$L, MATCH(MEM_BF!$K176, Contacts!$B:$B, 0)), 0)</f>
        <v>0</v>
      </c>
      <c r="AR176" s="138">
        <f>IFERROR(INDEX(Contacts!$P:$P, MATCH(MEM_BF!$K176, Contacts!$B:$B, 0)), 0)</f>
        <v>0</v>
      </c>
    </row>
    <row r="177" spans="3:44" x14ac:dyDescent="0.3">
      <c r="C177" s="155">
        <v>15</v>
      </c>
      <c r="D177" s="155">
        <v>8</v>
      </c>
      <c r="E177" s="194">
        <f t="shared" si="142"/>
        <v>19</v>
      </c>
      <c r="F177" s="194">
        <f t="shared" si="145"/>
        <v>1</v>
      </c>
      <c r="G177" s="194">
        <f t="shared" si="146"/>
        <v>16</v>
      </c>
      <c r="H177" s="194">
        <f t="shared" si="107"/>
        <v>7</v>
      </c>
      <c r="I177" s="225">
        <f t="shared" si="143"/>
        <v>12</v>
      </c>
      <c r="J177" s="197" t="s">
        <v>1265</v>
      </c>
      <c r="K177" s="155" t="s">
        <v>1266</v>
      </c>
      <c r="L177" s="195">
        <f t="shared" si="181"/>
        <v>2016</v>
      </c>
      <c r="M177" s="155" t="str">
        <f t="shared" si="147"/>
        <v>Aug</v>
      </c>
      <c r="N177" s="138" t="str">
        <f>IFERROR(INDEX(Contacts!$O:$O, MATCH(MEM_BF!$K177, Contacts!$B:$B, 0)), 0)</f>
        <v>thusithakannangara@gmail.com</v>
      </c>
      <c r="O177" s="130">
        <f>IFERROR(INDEX('May16'!$G:$G, MATCH(MEM_BF!$K177,'May16'!$A:$A, 0)), 0)</f>
        <v>0</v>
      </c>
      <c r="P177" s="130"/>
      <c r="Q177" s="205">
        <f>IFERROR(INDEX(July15!F:F, MATCH(MEM_BF!$K177, July15!$B:$B, 0)), 0)</f>
        <v>0</v>
      </c>
      <c r="R177" s="130">
        <f>IFERROR(INDEX(July15!G:G, MATCH(MEM_BF!$K177, July15!$B:$B, 0)), 0)</f>
        <v>0</v>
      </c>
      <c r="S177" s="130">
        <f>IFERROR(INDEX('Aug15'!F:F, MATCH(MEM_BF!$K177, 'Aug15'!$A:$A, 0)), 0)</f>
        <v>0</v>
      </c>
      <c r="T177" s="130">
        <f>IFERROR(INDEX('Aug15'!$G:$G, MATCH(MEM_BF!$K177, 'Aug15'!$A:$A, 0)), 0)</f>
        <v>0</v>
      </c>
      <c r="U177" s="130">
        <f>IFERROR(INDEX(Sept15!$F:$F, MATCH(MEM_BF!$K177, Sept15!$A:$A, 0)), 0)</f>
        <v>0</v>
      </c>
      <c r="V177" s="130">
        <f>IFERROR(INDEX(Sept15!$G:$G, MATCH(MEM_BF!$K177, Sept15!$A:$A, 0)), 0)</f>
        <v>0</v>
      </c>
      <c r="W177" s="130">
        <f>IFERROR(INDEX('Oct15'!$F:$F, MATCH(MEM_BF!$K177,'Oct15'!$A:$A, 0)), 0)</f>
        <v>0</v>
      </c>
      <c r="X177" s="130">
        <f>IFERROR(INDEX('Oct15'!$G:$G, MATCH(MEM_BF!$K177, 'Oct15'!$A:$A, 0)), 0)</f>
        <v>0</v>
      </c>
      <c r="Y177" s="130">
        <f>IFERROR(INDEX('Nov15'!$F:$F, MATCH(MEM_BF!$K177,'Nov15'!$A:$A, 0)), 0)</f>
        <v>0</v>
      </c>
      <c r="Z177" s="130">
        <f>IFERROR(INDEX('Nov15'!$G:$G, MATCH(MEM_BF!$K177, 'Nov15'!$A:$A, 0)), 0)</f>
        <v>0</v>
      </c>
      <c r="AA177" s="130">
        <f>IFERROR(INDEX('Dec15'!$F:$F, MATCH(MEM_BF!$K177,'Dec15'!$A:$A, 0)), 0)</f>
        <v>0</v>
      </c>
      <c r="AB177" s="130">
        <f>IFERROR(INDEX('Dec15'!$G:$G, MATCH(MEM_BF!$K177, 'Dec15'!$A:$A, 0)), 0)</f>
        <v>0</v>
      </c>
      <c r="AC177" s="130">
        <f>IFERROR(INDEX('Jan16'!$F:$F, MATCH(MEM_BF!$K177,'Jan16'!$A:$A, 0)), 0)</f>
        <v>0</v>
      </c>
      <c r="AD177" s="130">
        <f>IFERROR(INDEX('Jan16'!$G:$G, MATCH(MEM_BF!$K177, 'Jan16'!$A:$A, 0)), 0)</f>
        <v>0</v>
      </c>
      <c r="AE177" s="130">
        <f>IFERROR(INDEX('Feb16'!$F:$F, MATCH(MEM_BF!$K177,'Feb16'!$A:$A, 0)), 0)</f>
        <v>240</v>
      </c>
      <c r="AF177" s="130">
        <f>IFERROR(INDEX('Feb16'!$G:$G, MATCH(MEM_BF!$K177, 'Feb16'!$A:$A, 0)), 0)</f>
        <v>0</v>
      </c>
      <c r="AG177" s="130">
        <f>IFERROR(INDEX('Mar16'!$G:$G, MATCH(MEM_BF!$K177,'Mar16'!$A:$A, 0)), 0)</f>
        <v>0</v>
      </c>
      <c r="AH177" s="130">
        <f>IFERROR(INDEX('Mar16'!$H:$H, MATCH(MEM_BF!$K177, 'Mar16'!$A:$A, 0)), 0)</f>
        <v>0</v>
      </c>
      <c r="AI177" s="130">
        <f>IFERROR(INDEX('Apr16'!$G:$G, MATCH(MEM_BF!$K177,'Apr16'!$A:$A, 0)), 0)</f>
        <v>0</v>
      </c>
      <c r="AJ177" s="130">
        <f>IFERROR(INDEX('Apr16'!$H:$H, MATCH(MEM_BF!$K177, 'Apr16'!$A:$A, 0)), 0)</f>
        <v>0</v>
      </c>
      <c r="AK177" s="130">
        <f>IFERROR(INDEX('May16'!$G:$G, MATCH(MEM_BF!$K177,'May16'!$A:$A, 0)), 0)</f>
        <v>0</v>
      </c>
      <c r="AL177" s="130"/>
      <c r="AM177" s="130"/>
      <c r="AN177" s="130"/>
      <c r="AO177" s="4">
        <f t="shared" si="144"/>
        <v>240</v>
      </c>
      <c r="AP177" s="138" t="str">
        <f>IFERROR(INDEX(Contacts!$O:$O, MATCH(MEM_BF!$K177, Contacts!$B:$B, 0)), 0)</f>
        <v>thusithakannangara@gmail.com</v>
      </c>
      <c r="AQ177" s="138">
        <f>IFERROR(INDEX(Contacts!$L:$L, MATCH(MEM_BF!$K177, Contacts!$B:$B, 0)), 0)</f>
        <v>0</v>
      </c>
      <c r="AR177" s="138" t="str">
        <f>IFERROR(INDEX(Contacts!$P:$P, MATCH(MEM_BF!$K177, Contacts!$B:$B, 0)), 0)</f>
        <v>nandikamirihana@gmail.com</v>
      </c>
    </row>
    <row r="178" spans="3:44" x14ac:dyDescent="0.3">
      <c r="C178" s="155"/>
      <c r="D178" s="155"/>
      <c r="E178" s="194">
        <f t="shared" si="142"/>
        <v>-1</v>
      </c>
      <c r="F178" s="194">
        <f t="shared" si="145"/>
        <v>0</v>
      </c>
      <c r="G178" s="194">
        <f t="shared" si="146"/>
        <v>0</v>
      </c>
      <c r="H178" s="194">
        <f t="shared" si="107"/>
        <v>-1</v>
      </c>
      <c r="I178" s="225">
        <f t="shared" si="143"/>
        <v>0</v>
      </c>
      <c r="J178" s="197" t="s">
        <v>1270</v>
      </c>
      <c r="K178" s="155" t="s">
        <v>1271</v>
      </c>
      <c r="L178" s="195" t="str">
        <f t="shared" si="181"/>
        <v>Please</v>
      </c>
      <c r="M178" s="155" t="str">
        <f t="shared" si="147"/>
        <v>Pay</v>
      </c>
      <c r="N178" s="138">
        <f>IFERROR(INDEX(Contacts!$O:$O, MATCH(MEM_BF!$K178, Contacts!$B:$B, 0)), 0)</f>
        <v>0</v>
      </c>
      <c r="O178" s="130">
        <f>IFERROR(INDEX('May16'!$G:$G, MATCH(MEM_BF!$K178,'May16'!$A:$A, 0)), 0)</f>
        <v>0</v>
      </c>
      <c r="P178" s="130"/>
      <c r="Q178" s="205">
        <f>IFERROR(INDEX(July15!F:F, MATCH(MEM_BF!$K178, July15!$B:$B, 0)), 0)</f>
        <v>0</v>
      </c>
      <c r="R178" s="130">
        <f>IFERROR(INDEX(July15!G:G, MATCH(MEM_BF!$K178, July15!$B:$B, 0)), 0)</f>
        <v>0</v>
      </c>
      <c r="S178" s="130">
        <f>IFERROR(INDEX('Aug15'!F:F, MATCH(MEM_BF!$K178, 'Aug15'!$A:$A, 0)), 0)</f>
        <v>0</v>
      </c>
      <c r="T178" s="130">
        <f>IFERROR(INDEX('Aug15'!$G:$G, MATCH(MEM_BF!$K178, 'Aug15'!$A:$A, 0)), 0)</f>
        <v>0</v>
      </c>
      <c r="U178" s="130">
        <f>IFERROR(INDEX(Sept15!$F:$F, MATCH(MEM_BF!$K178, Sept15!$A:$A, 0)), 0)</f>
        <v>0</v>
      </c>
      <c r="V178" s="130">
        <f>IFERROR(INDEX(Sept15!$G:$G, MATCH(MEM_BF!$K178, Sept15!$A:$A, 0)), 0)</f>
        <v>0</v>
      </c>
      <c r="W178" s="130">
        <f>IFERROR(INDEX('Oct15'!$F:$F, MATCH(MEM_BF!$K178,'Oct15'!$A:$A, 0)), 0)</f>
        <v>0</v>
      </c>
      <c r="X178" s="130">
        <f>IFERROR(INDEX('Oct15'!$G:$G, MATCH(MEM_BF!$K178, 'Oct15'!$A:$A, 0)), 0)</f>
        <v>0</v>
      </c>
      <c r="Y178" s="130">
        <f>IFERROR(INDEX('Nov15'!$F:$F, MATCH(MEM_BF!$K178,'Nov15'!$A:$A, 0)), 0)</f>
        <v>0</v>
      </c>
      <c r="Z178" s="130">
        <f>IFERROR(INDEX('Nov15'!$G:$G, MATCH(MEM_BF!$K178, 'Nov15'!$A:$A, 0)), 0)</f>
        <v>0</v>
      </c>
      <c r="AA178" s="130">
        <f>IFERROR(INDEX('Dec15'!$F:$F, MATCH(MEM_BF!$K178,'Dec15'!$A:$A, 0)), 0)</f>
        <v>0</v>
      </c>
      <c r="AB178" s="130">
        <f>IFERROR(INDEX('Dec15'!$G:$G, MATCH(MEM_BF!$K178, 'Dec15'!$A:$A, 0)), 0)</f>
        <v>0</v>
      </c>
      <c r="AC178" s="130">
        <f>IFERROR(INDEX('Jan16'!$F:$F, MATCH(MEM_BF!$K178,'Jan16'!$A:$A, 0)), 0)</f>
        <v>0</v>
      </c>
      <c r="AD178" s="130">
        <f>IFERROR(INDEX('Jan16'!$G:$G, MATCH(MEM_BF!$K178, 'Jan16'!$A:$A, 0)), 0)</f>
        <v>0</v>
      </c>
      <c r="AE178" s="130">
        <f>IFERROR(INDEX('Feb16'!$F:$F, MATCH(MEM_BF!$K178,'Feb16'!$A:$A, 0)), 0)</f>
        <v>0</v>
      </c>
      <c r="AF178" s="130">
        <f>IFERROR(INDEX('Feb16'!$G:$G, MATCH(MEM_BF!$K178, 'Feb16'!$A:$A, 0)), 0)</f>
        <v>0</v>
      </c>
      <c r="AG178" s="130">
        <f>IFERROR(INDEX('Mar16'!$G:$G, MATCH(MEM_BF!$K178,'Mar16'!$A:$A, 0)), 0)</f>
        <v>0</v>
      </c>
      <c r="AH178" s="130">
        <f>IFERROR(INDEX('Mar16'!$H:$H, MATCH(MEM_BF!$K178, 'Mar16'!$A:$A, 0)), 0)</f>
        <v>0</v>
      </c>
      <c r="AI178" s="130">
        <f>IFERROR(INDEX('Apr16'!$G:$G, MATCH(MEM_BF!$K178,'Apr16'!$A:$A, 0)), 0)</f>
        <v>0</v>
      </c>
      <c r="AJ178" s="130">
        <f>IFERROR(INDEX('Apr16'!$H:$H, MATCH(MEM_BF!$K178, 'Apr16'!$A:$A, 0)), 0)</f>
        <v>0</v>
      </c>
      <c r="AK178" s="130">
        <f>IFERROR(INDEX('May16'!$G:$G, MATCH(MEM_BF!$K178,'May16'!$A:$A, 0)), 0)</f>
        <v>0</v>
      </c>
      <c r="AL178" s="130"/>
      <c r="AM178" s="130"/>
      <c r="AN178" s="130"/>
      <c r="AO178" s="4">
        <f t="shared" si="144"/>
        <v>0</v>
      </c>
      <c r="AP178" s="138">
        <f>IFERROR(INDEX(Contacts!$O:$O, MATCH(MEM_BF!$K178, Contacts!$B:$B, 0)), 0)</f>
        <v>0</v>
      </c>
      <c r="AQ178" s="138">
        <f>IFERROR(INDEX(Contacts!$L:$L, MATCH(MEM_BF!$K178, Contacts!$B:$B, 0)), 0)</f>
        <v>0</v>
      </c>
      <c r="AR178" s="138">
        <f>IFERROR(INDEX(Contacts!$P:$P, MATCH(MEM_BF!$K178, Contacts!$B:$B, 0)), 0)</f>
        <v>0</v>
      </c>
    </row>
    <row r="179" spans="3:44" x14ac:dyDescent="0.3">
      <c r="C179" s="155">
        <v>15</v>
      </c>
      <c r="D179" s="155">
        <v>8</v>
      </c>
      <c r="E179" s="194">
        <f t="shared" si="142"/>
        <v>18</v>
      </c>
      <c r="F179" s="194">
        <f t="shared" si="145"/>
        <v>1</v>
      </c>
      <c r="G179" s="194">
        <f t="shared" si="146"/>
        <v>16</v>
      </c>
      <c r="H179" s="194">
        <f t="shared" ref="H179:H249" si="182">E179-F179*12</f>
        <v>6</v>
      </c>
      <c r="I179" s="225">
        <f t="shared" si="143"/>
        <v>11</v>
      </c>
      <c r="J179" s="197" t="s">
        <v>1272</v>
      </c>
      <c r="K179" s="155" t="s">
        <v>106</v>
      </c>
      <c r="L179" s="195">
        <f t="shared" si="181"/>
        <v>2016</v>
      </c>
      <c r="M179" s="155" t="str">
        <f t="shared" si="147"/>
        <v>Jul</v>
      </c>
      <c r="N179" s="138">
        <f>IFERROR(INDEX(Contacts!$O:$O, MATCH(MEM_BF!$K179, Contacts!$B:$B, 0)), 0)</f>
        <v>0</v>
      </c>
      <c r="O179" s="130">
        <f>IFERROR(INDEX('May16'!$G:$G, MATCH(MEM_BF!$K179,'May16'!$A:$A, 0)), 0)</f>
        <v>20</v>
      </c>
      <c r="P179" s="130"/>
      <c r="Q179" s="205">
        <f>IFERROR(INDEX(July15!F:F, MATCH(MEM_BF!$K179, July15!$B:$B, 0)), 0)</f>
        <v>20</v>
      </c>
      <c r="R179" s="130">
        <f>IFERROR(INDEX(July15!G:G, MATCH(MEM_BF!$K179, July15!$B:$B, 0)), 0)</f>
        <v>0</v>
      </c>
      <c r="S179" s="130">
        <f>IFERROR(INDEX('Aug15'!F:F, MATCH(MEM_BF!$K179, 'Aug15'!$A:$A, 0)), 0)</f>
        <v>20</v>
      </c>
      <c r="T179" s="130">
        <f>IFERROR(INDEX('Aug15'!$G:$G, MATCH(MEM_BF!$K179, 'Aug15'!$A:$A, 0)), 0)</f>
        <v>0</v>
      </c>
      <c r="U179" s="130">
        <f>IFERROR(INDEX(Sept15!$F:$F, MATCH(MEM_BF!$K179, Sept15!$A:$A, 0)), 0)</f>
        <v>20</v>
      </c>
      <c r="V179" s="130">
        <f>IFERROR(INDEX(Sept15!$G:$G, MATCH(MEM_BF!$K179, Sept15!$A:$A, 0)), 0)</f>
        <v>0</v>
      </c>
      <c r="W179" s="130">
        <f>IFERROR(INDEX('Oct15'!$F:$F, MATCH(MEM_BF!$K179,'Oct15'!$A:$A, 0)), 0)</f>
        <v>20</v>
      </c>
      <c r="X179" s="130">
        <f>IFERROR(INDEX('Oct15'!$G:$G, MATCH(MEM_BF!$K179, 'Oct15'!$A:$A, 0)), 0)</f>
        <v>0</v>
      </c>
      <c r="Y179" s="130">
        <f>IFERROR(INDEX('Nov15'!$F:$F, MATCH(MEM_BF!$K179,'Nov15'!$A:$A, 0)), 0)</f>
        <v>20</v>
      </c>
      <c r="Z179" s="130">
        <f>IFERROR(INDEX('Nov15'!$G:$G, MATCH(MEM_BF!$K179, 'Nov15'!$A:$A, 0)), 0)</f>
        <v>0</v>
      </c>
      <c r="AA179" s="130">
        <f>IFERROR(INDEX('Dec15'!$F:$F, MATCH(MEM_BF!$K179,'Dec15'!$A:$A, 0)), 0)</f>
        <v>20</v>
      </c>
      <c r="AB179" s="130">
        <f>IFERROR(INDEX('Dec15'!$G:$G, MATCH(MEM_BF!$K179, 'Dec15'!$A:$A, 0)), 0)</f>
        <v>0</v>
      </c>
      <c r="AC179" s="130">
        <f>IFERROR(INDEX('Jan16'!$F:$F, MATCH(MEM_BF!$K179,'Jan16'!$A:$A, 0)), 0)</f>
        <v>20</v>
      </c>
      <c r="AD179" s="130">
        <f>IFERROR(INDEX('Jan16'!$G:$G, MATCH(MEM_BF!$K179, 'Jan16'!$A:$A, 0)), 0)</f>
        <v>0</v>
      </c>
      <c r="AE179" s="130">
        <f>IFERROR(INDEX('Feb16'!$F:$F, MATCH(MEM_BF!$K179,'Feb16'!$A:$A, 0)), 0)</f>
        <v>20</v>
      </c>
      <c r="AF179" s="130">
        <f>IFERROR(INDEX('Feb16'!$G:$G, MATCH(MEM_BF!$K179, 'Feb16'!$A:$A, 0)), 0)</f>
        <v>0</v>
      </c>
      <c r="AG179" s="130">
        <f>IFERROR(INDEX('Mar16'!$G:$G, MATCH(MEM_BF!$K179,'Mar16'!$A:$A, 0)), 0)</f>
        <v>20</v>
      </c>
      <c r="AH179" s="130">
        <f>IFERROR(INDEX('Mar16'!$H:$H, MATCH(MEM_BF!$K179, 'Mar16'!$A:$A, 0)), 0)</f>
        <v>0</v>
      </c>
      <c r="AI179" s="130">
        <f>IFERROR(INDEX('Apr16'!$G:$G, MATCH(MEM_BF!$K179,'Apr16'!$A:$A, 0)), 0)</f>
        <v>20</v>
      </c>
      <c r="AJ179" s="130">
        <f>IFERROR(INDEX('Apr16'!$H:$H, MATCH(MEM_BF!$K179, 'Apr16'!$A:$A, 0)), 0)</f>
        <v>0</v>
      </c>
      <c r="AK179" s="130">
        <f>IFERROR(INDEX('May16'!$G:$G, MATCH(MEM_BF!$K179,'May16'!$A:$A, 0)), 0)</f>
        <v>20</v>
      </c>
      <c r="AL179" s="130"/>
      <c r="AM179" s="130"/>
      <c r="AN179" s="130"/>
      <c r="AO179" s="4">
        <f t="shared" si="144"/>
        <v>220</v>
      </c>
      <c r="AP179" s="138">
        <f>IFERROR(INDEX(Contacts!$O:$O, MATCH(MEM_BF!$K179, Contacts!$B:$B, 0)), 0)</f>
        <v>0</v>
      </c>
      <c r="AQ179" s="138">
        <f>IFERROR(INDEX(Contacts!$L:$L, MATCH(MEM_BF!$K179, Contacts!$B:$B, 0)), 0)</f>
        <v>0</v>
      </c>
      <c r="AR179" s="138">
        <f>IFERROR(INDEX(Contacts!$P:$P, MATCH(MEM_BF!$K179, Contacts!$B:$B, 0)), 0)</f>
        <v>0</v>
      </c>
    </row>
    <row r="180" spans="3:44" x14ac:dyDescent="0.3">
      <c r="C180" s="155">
        <v>15</v>
      </c>
      <c r="D180" s="155">
        <v>5</v>
      </c>
      <c r="E180" s="194">
        <f t="shared" si="142"/>
        <v>14</v>
      </c>
      <c r="F180" s="194">
        <f t="shared" si="145"/>
        <v>1</v>
      </c>
      <c r="G180" s="194">
        <f t="shared" si="146"/>
        <v>16</v>
      </c>
      <c r="H180" s="194">
        <f t="shared" si="182"/>
        <v>2</v>
      </c>
      <c r="I180" s="225">
        <f t="shared" si="143"/>
        <v>10</v>
      </c>
      <c r="J180" s="197" t="s">
        <v>1279</v>
      </c>
      <c r="K180" s="155" t="s">
        <v>1280</v>
      </c>
      <c r="L180" s="195">
        <f t="shared" si="181"/>
        <v>2016</v>
      </c>
      <c r="M180" s="155" t="str">
        <f t="shared" si="147"/>
        <v>Mar</v>
      </c>
      <c r="N180" s="138">
        <f>IFERROR(INDEX(Contacts!$O:$O, MATCH(MEM_BF!$K180, Contacts!$B:$B, 0)), 0)</f>
        <v>0</v>
      </c>
      <c r="O180" s="130">
        <f>IFERROR(INDEX('May16'!$G:$G, MATCH(MEM_BF!$K180,'May16'!$A:$A, 0)), 0)</f>
        <v>0</v>
      </c>
      <c r="P180" s="130"/>
      <c r="Q180" s="205">
        <f>IFERROR(INDEX(July15!F:F, MATCH(MEM_BF!$K180, July15!$B:$B, 0)), 0)</f>
        <v>0</v>
      </c>
      <c r="R180" s="130">
        <f>IFERROR(INDEX(July15!G:G, MATCH(MEM_BF!$K180, July15!$B:$B, 0)), 0)</f>
        <v>0</v>
      </c>
      <c r="S180" s="130">
        <f>IFERROR(INDEX('Aug15'!F:F, MATCH(MEM_BF!$K180, 'Aug15'!$A:$A, 0)), 0)</f>
        <v>0</v>
      </c>
      <c r="T180" s="130">
        <f>IFERROR(INDEX('Aug15'!$G:$G, MATCH(MEM_BF!$K180, 'Aug15'!$A:$A, 0)), 0)</f>
        <v>0</v>
      </c>
      <c r="U180" s="130">
        <f>IFERROR(INDEX(Sept15!$F:$F, MATCH(MEM_BF!$K180, Sept15!$A:$A, 0)), 0)</f>
        <v>0</v>
      </c>
      <c r="V180" s="130">
        <f>IFERROR(INDEX(Sept15!$G:$G, MATCH(MEM_BF!$K180, Sept15!$A:$A, 0)), 0)</f>
        <v>0</v>
      </c>
      <c r="W180" s="130">
        <f>IFERROR(INDEX('Oct15'!$F:$F, MATCH(MEM_BF!$K180,'Oct15'!$A:$A, 0)), 0)</f>
        <v>100</v>
      </c>
      <c r="X180" s="130">
        <f>IFERROR(INDEX('Oct15'!$G:$G, MATCH(MEM_BF!$K180, 'Oct15'!$A:$A, 0)), 0)</f>
        <v>0</v>
      </c>
      <c r="Y180" s="130">
        <f>IFERROR(INDEX('Nov15'!$F:$F, MATCH(MEM_BF!$K180,'Nov15'!$A:$A, 0)), 0)</f>
        <v>0</v>
      </c>
      <c r="Z180" s="130">
        <f>IFERROR(INDEX('Nov15'!$G:$G, MATCH(MEM_BF!$K180, 'Nov15'!$A:$A, 0)), 0)</f>
        <v>0</v>
      </c>
      <c r="AA180" s="130">
        <f>IFERROR(INDEX('Dec15'!$F:$F, MATCH(MEM_BF!$K180,'Dec15'!$A:$A, 0)), 0)</f>
        <v>0</v>
      </c>
      <c r="AB180" s="130">
        <f>IFERROR(INDEX('Dec15'!$G:$G, MATCH(MEM_BF!$K180, 'Dec15'!$A:$A, 0)), 0)</f>
        <v>0</v>
      </c>
      <c r="AC180" s="130">
        <f>IFERROR(INDEX('Jan16'!$F:$F, MATCH(MEM_BF!$K180,'Jan16'!$A:$A, 0)), 0)</f>
        <v>0</v>
      </c>
      <c r="AD180" s="130">
        <f>IFERROR(INDEX('Jan16'!$G:$G, MATCH(MEM_BF!$K180, 'Jan16'!$A:$A, 0)), 0)</f>
        <v>0</v>
      </c>
      <c r="AE180" s="130">
        <f>IFERROR(INDEX('Feb16'!$F:$F, MATCH(MEM_BF!$K180,'Feb16'!$A:$A, 0)), 0)</f>
        <v>0</v>
      </c>
      <c r="AF180" s="130">
        <f>IFERROR(INDEX('Feb16'!$G:$G, MATCH(MEM_BF!$K180, 'Feb16'!$A:$A, 0)), 0)</f>
        <v>0</v>
      </c>
      <c r="AG180" s="130">
        <f>IFERROR(INDEX('Mar16'!$G:$G, MATCH(MEM_BF!$K180,'Mar16'!$A:$A, 0)), 0)</f>
        <v>0</v>
      </c>
      <c r="AH180" s="130">
        <f>IFERROR(INDEX('Mar16'!$H:$H, MATCH(MEM_BF!$K180, 'Mar16'!$A:$A, 0)), 0)</f>
        <v>0</v>
      </c>
      <c r="AI180" s="130">
        <f>IFERROR(INDEX('Apr16'!$G:$G, MATCH(MEM_BF!$K180,'Apr16'!$A:$A, 0)), 0)</f>
        <v>100</v>
      </c>
      <c r="AJ180" s="130">
        <f>IFERROR(INDEX('Apr16'!$H:$H, MATCH(MEM_BF!$K180, 'Apr16'!$A:$A, 0)), 0)</f>
        <v>0</v>
      </c>
      <c r="AK180" s="130">
        <f>IFERROR(INDEX('May16'!$G:$G, MATCH(MEM_BF!$K180,'May16'!$A:$A, 0)), 0)</f>
        <v>0</v>
      </c>
      <c r="AL180" s="130"/>
      <c r="AM180" s="130"/>
      <c r="AN180" s="130"/>
      <c r="AO180" s="4">
        <f t="shared" si="144"/>
        <v>200</v>
      </c>
      <c r="AP180" s="138">
        <f>IFERROR(INDEX(Contacts!$O:$O, MATCH(MEM_BF!$K180, Contacts!$B:$B, 0)), 0)</f>
        <v>0</v>
      </c>
      <c r="AQ180" s="138">
        <f>IFERROR(INDEX(Contacts!$L:$L, MATCH(MEM_BF!$K180, Contacts!$B:$B, 0)), 0)</f>
        <v>0</v>
      </c>
      <c r="AR180" s="138">
        <f>IFERROR(INDEX(Contacts!$P:$P, MATCH(MEM_BF!$K180, Contacts!$B:$B, 0)), 0)</f>
        <v>0</v>
      </c>
    </row>
    <row r="181" spans="3:44" x14ac:dyDescent="0.3">
      <c r="C181" s="155">
        <v>16</v>
      </c>
      <c r="D181" s="155">
        <v>2</v>
      </c>
      <c r="E181" s="194">
        <f t="shared" si="142"/>
        <v>6</v>
      </c>
      <c r="F181" s="194">
        <f t="shared" si="145"/>
        <v>0</v>
      </c>
      <c r="G181" s="194">
        <f t="shared" si="146"/>
        <v>16</v>
      </c>
      <c r="H181" s="194">
        <f t="shared" si="182"/>
        <v>6</v>
      </c>
      <c r="I181" s="225">
        <f t="shared" si="143"/>
        <v>5</v>
      </c>
      <c r="J181" s="197" t="s">
        <v>1286</v>
      </c>
      <c r="K181" s="155" t="s">
        <v>1287</v>
      </c>
      <c r="L181" s="195">
        <f t="shared" si="181"/>
        <v>2016</v>
      </c>
      <c r="M181" s="155" t="str">
        <f t="shared" si="147"/>
        <v>Jul</v>
      </c>
      <c r="N181" s="138">
        <f>IFERROR(INDEX(Contacts!$O:$O, MATCH(MEM_BF!$K181, Contacts!$B:$B, 0)), 0)</f>
        <v>0</v>
      </c>
      <c r="O181" s="130">
        <f>IFERROR(INDEX('May16'!$G:$G, MATCH(MEM_BF!$K181,'May16'!$A:$A, 0)), 0)</f>
        <v>0</v>
      </c>
      <c r="P181" s="130"/>
      <c r="Q181" s="205">
        <f>IFERROR(INDEX(July15!F:F, MATCH(MEM_BF!$K181, July15!$B:$B, 0)), 0)</f>
        <v>0</v>
      </c>
      <c r="R181" s="130">
        <f>IFERROR(INDEX(July15!G:G, MATCH(MEM_BF!$K181, July15!$B:$B, 0)), 0)</f>
        <v>0</v>
      </c>
      <c r="S181" s="130">
        <f>IFERROR(INDEX('Aug15'!F:F, MATCH(MEM_BF!$K181, 'Aug15'!$A:$A, 0)), 0)</f>
        <v>0</v>
      </c>
      <c r="T181" s="130">
        <f>IFERROR(INDEX('Aug15'!$G:$G, MATCH(MEM_BF!$K181, 'Aug15'!$A:$A, 0)), 0)</f>
        <v>0</v>
      </c>
      <c r="U181" s="130">
        <f>IFERROR(INDEX(Sept15!$F:$F, MATCH(MEM_BF!$K181, Sept15!$A:$A, 0)), 0)</f>
        <v>0</v>
      </c>
      <c r="V181" s="130">
        <f>IFERROR(INDEX(Sept15!$G:$G, MATCH(MEM_BF!$K181, Sept15!$A:$A, 0)), 0)</f>
        <v>0</v>
      </c>
      <c r="W181" s="130">
        <f>IFERROR(INDEX('Oct15'!$F:$F, MATCH(MEM_BF!$K181,'Oct15'!$A:$A, 0)), 0)</f>
        <v>0</v>
      </c>
      <c r="X181" s="130">
        <f>IFERROR(INDEX('Oct15'!$G:$G, MATCH(MEM_BF!$K181, 'Oct15'!$A:$A, 0)), 0)</f>
        <v>0</v>
      </c>
      <c r="Y181" s="130">
        <f>IFERROR(INDEX('Nov15'!$F:$F, MATCH(MEM_BF!$K181,'Nov15'!$A:$A, 0)), 0)</f>
        <v>0</v>
      </c>
      <c r="Z181" s="130">
        <f>IFERROR(INDEX('Nov15'!$G:$G, MATCH(MEM_BF!$K181, 'Nov15'!$A:$A, 0)), 0)</f>
        <v>0</v>
      </c>
      <c r="AA181" s="130">
        <f>IFERROR(INDEX('Dec15'!$F:$F, MATCH(MEM_BF!$K181,'Dec15'!$A:$A, 0)), 0)</f>
        <v>0</v>
      </c>
      <c r="AB181" s="130">
        <f>IFERROR(INDEX('Dec15'!$G:$G, MATCH(MEM_BF!$K181, 'Dec15'!$A:$A, 0)), 0)</f>
        <v>0</v>
      </c>
      <c r="AC181" s="130">
        <f>IFERROR(INDEX('Jan16'!$F:$F, MATCH(MEM_BF!$K181,'Jan16'!$A:$A, 0)), 0)</f>
        <v>0</v>
      </c>
      <c r="AD181" s="130">
        <f>IFERROR(INDEX('Jan16'!$G:$G, MATCH(MEM_BF!$K181, 'Jan16'!$A:$A, 0)), 0)</f>
        <v>0</v>
      </c>
      <c r="AE181" s="130">
        <f>IFERROR(INDEX('Feb16'!$F:$F, MATCH(MEM_BF!$K181,'Feb16'!$A:$A, 0)), 0)</f>
        <v>0</v>
      </c>
      <c r="AF181" s="130">
        <f>IFERROR(INDEX('Feb16'!$G:$G, MATCH(MEM_BF!$K181, 'Feb16'!$A:$A, 0)), 0)</f>
        <v>0</v>
      </c>
      <c r="AG181" s="130">
        <f>IFERROR(INDEX('Mar16'!$G:$G, MATCH(MEM_BF!$K181,'Mar16'!$A:$A, 0)), 0)</f>
        <v>100</v>
      </c>
      <c r="AH181" s="130">
        <f>IFERROR(INDEX('Mar16'!$H:$H, MATCH(MEM_BF!$K181, 'Mar16'!$A:$A, 0)), 0)</f>
        <v>0</v>
      </c>
      <c r="AI181" s="130">
        <f>IFERROR(INDEX('Apr16'!$G:$G, MATCH(MEM_BF!$K181,'Apr16'!$A:$A, 0)), 0)</f>
        <v>0</v>
      </c>
      <c r="AJ181" s="130">
        <f>IFERROR(INDEX('Apr16'!$H:$H, MATCH(MEM_BF!$K181, 'Apr16'!$A:$A, 0)), 0)</f>
        <v>0</v>
      </c>
      <c r="AK181" s="130">
        <f>IFERROR(INDEX('May16'!$G:$G, MATCH(MEM_BF!$K181,'May16'!$A:$A, 0)), 0)</f>
        <v>0</v>
      </c>
      <c r="AL181" s="130"/>
      <c r="AM181" s="130"/>
      <c r="AN181" s="130"/>
      <c r="AO181" s="4">
        <f t="shared" si="144"/>
        <v>100</v>
      </c>
      <c r="AP181" s="138">
        <f>IFERROR(INDEX(Contacts!$O:$O, MATCH(MEM_BF!$K181, Contacts!$B:$B, 0)), 0)</f>
        <v>0</v>
      </c>
      <c r="AQ181" s="138">
        <f>IFERROR(INDEX(Contacts!$L:$L, MATCH(MEM_BF!$K181, Contacts!$B:$B, 0)), 0)</f>
        <v>0</v>
      </c>
      <c r="AR181" s="138">
        <f>IFERROR(INDEX(Contacts!$P:$P, MATCH(MEM_BF!$K181, Contacts!$B:$B, 0)), 0)</f>
        <v>0</v>
      </c>
    </row>
    <row r="182" spans="3:44" x14ac:dyDescent="0.3">
      <c r="C182" s="155"/>
      <c r="D182" s="155"/>
      <c r="E182" s="194">
        <f t="shared" si="142"/>
        <v>-1</v>
      </c>
      <c r="F182" s="194">
        <f t="shared" si="145"/>
        <v>0</v>
      </c>
      <c r="G182" s="194">
        <f t="shared" si="146"/>
        <v>0</v>
      </c>
      <c r="H182" s="194">
        <f t="shared" si="182"/>
        <v>-1</v>
      </c>
      <c r="I182" s="225">
        <f t="shared" si="143"/>
        <v>0</v>
      </c>
      <c r="J182" s="197" t="s">
        <v>1291</v>
      </c>
      <c r="K182" s="155" t="s">
        <v>1292</v>
      </c>
      <c r="L182" s="195" t="str">
        <f t="shared" si="181"/>
        <v>Please</v>
      </c>
      <c r="M182" s="155" t="str">
        <f t="shared" si="147"/>
        <v>Pay</v>
      </c>
      <c r="N182" s="138">
        <f>IFERROR(INDEX(Contacts!$O:$O, MATCH(MEM_BF!$K182, Contacts!$B:$B, 0)), 0)</f>
        <v>0</v>
      </c>
      <c r="O182" s="130">
        <f>IFERROR(INDEX('May16'!$G:$G, MATCH(MEM_BF!$K182,'May16'!$A:$A, 0)), 0)</f>
        <v>0</v>
      </c>
      <c r="P182" s="130"/>
      <c r="Q182" s="205">
        <f>IFERROR(INDEX(July15!F:F, MATCH(MEM_BF!$K182, July15!$B:$B, 0)), 0)</f>
        <v>0</v>
      </c>
      <c r="R182" s="130">
        <f>IFERROR(INDEX(July15!G:G, MATCH(MEM_BF!$K182, July15!$B:$B, 0)), 0)</f>
        <v>0</v>
      </c>
      <c r="S182" s="130">
        <f>IFERROR(INDEX('Aug15'!F:F, MATCH(MEM_BF!$K182, 'Aug15'!$A:$A, 0)), 0)</f>
        <v>0</v>
      </c>
      <c r="T182" s="130">
        <f>IFERROR(INDEX('Aug15'!$G:$G, MATCH(MEM_BF!$K182, 'Aug15'!$A:$A, 0)), 0)</f>
        <v>0</v>
      </c>
      <c r="U182" s="130">
        <f>IFERROR(INDEX(Sept15!$F:$F, MATCH(MEM_BF!$K182, Sept15!$A:$A, 0)), 0)</f>
        <v>0</v>
      </c>
      <c r="V182" s="130">
        <f>IFERROR(INDEX(Sept15!$G:$G, MATCH(MEM_BF!$K182, Sept15!$A:$A, 0)), 0)</f>
        <v>0</v>
      </c>
      <c r="W182" s="130">
        <f>IFERROR(INDEX('Oct15'!$F:$F, MATCH(MEM_BF!$K182,'Oct15'!$A:$A, 0)), 0)</f>
        <v>0</v>
      </c>
      <c r="X182" s="130">
        <f>IFERROR(INDEX('Oct15'!$G:$G, MATCH(MEM_BF!$K182, 'Oct15'!$A:$A, 0)), 0)</f>
        <v>0</v>
      </c>
      <c r="Y182" s="130">
        <f>IFERROR(INDEX('Nov15'!$F:$F, MATCH(MEM_BF!$K182,'Nov15'!$A:$A, 0)), 0)</f>
        <v>0</v>
      </c>
      <c r="Z182" s="130">
        <f>IFERROR(INDEX('Nov15'!$G:$G, MATCH(MEM_BF!$K182, 'Nov15'!$A:$A, 0)), 0)</f>
        <v>0</v>
      </c>
      <c r="AA182" s="130">
        <f>IFERROR(INDEX('Dec15'!$F:$F, MATCH(MEM_BF!$K182,'Dec15'!$A:$A, 0)), 0)</f>
        <v>0</v>
      </c>
      <c r="AB182" s="130">
        <f>IFERROR(INDEX('Dec15'!$G:$G, MATCH(MEM_BF!$K182, 'Dec15'!$A:$A, 0)), 0)</f>
        <v>0</v>
      </c>
      <c r="AC182" s="130">
        <f>IFERROR(INDEX('Jan16'!$F:$F, MATCH(MEM_BF!$K182,'Jan16'!$A:$A, 0)), 0)</f>
        <v>0</v>
      </c>
      <c r="AD182" s="130">
        <f>IFERROR(INDEX('Jan16'!$G:$G, MATCH(MEM_BF!$K182, 'Jan16'!$A:$A, 0)), 0)</f>
        <v>0</v>
      </c>
      <c r="AE182" s="130">
        <f>IFERROR(INDEX('Feb16'!$F:$F, MATCH(MEM_BF!$K182,'Feb16'!$A:$A, 0)), 0)</f>
        <v>0</v>
      </c>
      <c r="AF182" s="130">
        <f>IFERROR(INDEX('Feb16'!$G:$G, MATCH(MEM_BF!$K182, 'Feb16'!$A:$A, 0)), 0)</f>
        <v>0</v>
      </c>
      <c r="AG182" s="130">
        <f>IFERROR(INDEX('Mar16'!$G:$G, MATCH(MEM_BF!$K182,'Mar16'!$A:$A, 0)), 0)</f>
        <v>0</v>
      </c>
      <c r="AH182" s="130">
        <f>IFERROR(INDEX('Mar16'!$H:$H, MATCH(MEM_BF!$K182, 'Mar16'!$A:$A, 0)), 0)</f>
        <v>0</v>
      </c>
      <c r="AI182" s="130">
        <f>IFERROR(INDEX('Apr16'!$G:$G, MATCH(MEM_BF!$K182,'Apr16'!$A:$A, 0)), 0)</f>
        <v>0</v>
      </c>
      <c r="AJ182" s="130">
        <f>IFERROR(INDEX('Apr16'!$H:$H, MATCH(MEM_BF!$K182, 'Apr16'!$A:$A, 0)), 0)</f>
        <v>0</v>
      </c>
      <c r="AK182" s="130">
        <f>IFERROR(INDEX('May16'!$G:$G, MATCH(MEM_BF!$K182,'May16'!$A:$A, 0)), 0)</f>
        <v>0</v>
      </c>
      <c r="AL182" s="130"/>
      <c r="AM182" s="130"/>
      <c r="AN182" s="130"/>
      <c r="AO182" s="4">
        <f t="shared" si="144"/>
        <v>0</v>
      </c>
      <c r="AP182" s="138">
        <f>IFERROR(INDEX(Contacts!$O:$O, MATCH(MEM_BF!$K182, Contacts!$B:$B, 0)), 0)</f>
        <v>0</v>
      </c>
      <c r="AQ182" s="138">
        <f>IFERROR(INDEX(Contacts!$L:$L, MATCH(MEM_BF!$K182, Contacts!$B:$B, 0)), 0)</f>
        <v>0</v>
      </c>
      <c r="AR182" s="138">
        <f>IFERROR(INDEX(Contacts!$P:$P, MATCH(MEM_BF!$K182, Contacts!$B:$B, 0)), 0)</f>
        <v>0</v>
      </c>
    </row>
    <row r="183" spans="3:44" x14ac:dyDescent="0.3">
      <c r="C183" s="155">
        <v>15</v>
      </c>
      <c r="D183" s="155">
        <v>12</v>
      </c>
      <c r="E183" s="194">
        <f t="shared" si="142"/>
        <v>23</v>
      </c>
      <c r="F183" s="194">
        <f t="shared" si="145"/>
        <v>1</v>
      </c>
      <c r="G183" s="194">
        <f t="shared" si="146"/>
        <v>16</v>
      </c>
      <c r="H183" s="194">
        <f t="shared" si="182"/>
        <v>11</v>
      </c>
      <c r="I183" s="225">
        <f t="shared" si="143"/>
        <v>12</v>
      </c>
      <c r="J183" s="197" t="s">
        <v>1293</v>
      </c>
      <c r="K183" s="155" t="s">
        <v>1294</v>
      </c>
      <c r="L183" s="195">
        <f t="shared" si="181"/>
        <v>2016</v>
      </c>
      <c r="M183" s="155" t="str">
        <f t="shared" si="147"/>
        <v>Dec</v>
      </c>
      <c r="N183" s="138">
        <f>IFERROR(INDEX(Contacts!$O:$O, MATCH(MEM_BF!$K183, Contacts!$B:$B, 0)), 0)</f>
        <v>0</v>
      </c>
      <c r="O183" s="130">
        <f>IFERROR(INDEX('May16'!$G:$G, MATCH(MEM_BF!$K183,'May16'!$A:$A, 0)), 0)</f>
        <v>0</v>
      </c>
      <c r="P183" s="130"/>
      <c r="Q183" s="205">
        <f>IFERROR(INDEX(July15!F:F, MATCH(MEM_BF!$K183, July15!$B:$B, 0)), 0)</f>
        <v>0</v>
      </c>
      <c r="R183" s="130">
        <f>IFERROR(INDEX(July15!G:G, MATCH(MEM_BF!$K183, July15!$B:$B, 0)), 0)</f>
        <v>0</v>
      </c>
      <c r="S183" s="130">
        <f>IFERROR(INDEX('Aug15'!F:F, MATCH(MEM_BF!$K183, 'Aug15'!$A:$A, 0)), 0)</f>
        <v>0</v>
      </c>
      <c r="T183" s="130">
        <f>IFERROR(INDEX('Aug15'!$G:$G, MATCH(MEM_BF!$K183, 'Aug15'!$A:$A, 0)), 0)</f>
        <v>0</v>
      </c>
      <c r="U183" s="130">
        <f>IFERROR(INDEX(Sept15!$F:$F, MATCH(MEM_BF!$K183, Sept15!$A:$A, 0)), 0)</f>
        <v>0</v>
      </c>
      <c r="V183" s="130">
        <f>IFERROR(INDEX(Sept15!$G:$G, MATCH(MEM_BF!$K183, Sept15!$A:$A, 0)), 0)</f>
        <v>0</v>
      </c>
      <c r="W183" s="130">
        <f>IFERROR(INDEX('Oct15'!$F:$F, MATCH(MEM_BF!$K183,'Oct15'!$A:$A, 0)), 0)</f>
        <v>0</v>
      </c>
      <c r="X183" s="130">
        <v>5700</v>
      </c>
      <c r="Y183" s="130">
        <f>IFERROR(INDEX('Nov15'!$F:$F, MATCH(MEM_BF!$K183,'Nov15'!$A:$A, 0)), 0)</f>
        <v>0</v>
      </c>
      <c r="Z183" s="130">
        <f>IFERROR(INDEX('Nov15'!$G:$G, MATCH(MEM_BF!$K183, 'Nov15'!$A:$A, 0)), 0)</f>
        <v>0</v>
      </c>
      <c r="AA183" s="130">
        <f>IFERROR(INDEX('Dec15'!$F:$F, MATCH(MEM_BF!$K183,'Dec15'!$A:$A, 0)), 0)</f>
        <v>0</v>
      </c>
      <c r="AB183" s="130">
        <f>IFERROR(INDEX('Dec15'!$G:$G, MATCH(MEM_BF!$K183, 'Dec15'!$A:$A, 0)), 0)</f>
        <v>0</v>
      </c>
      <c r="AC183" s="130">
        <f>IFERROR(INDEX('Jan16'!$F:$F, MATCH(MEM_BF!$K183,'Jan16'!$A:$A, 0)), 0)</f>
        <v>240</v>
      </c>
      <c r="AD183" s="130">
        <f>IFERROR(INDEX('Jan16'!$G:$G, MATCH(MEM_BF!$K183, 'Jan16'!$A:$A, 0)), 0)</f>
        <v>0</v>
      </c>
      <c r="AE183" s="130">
        <f>IFERROR(INDEX('Feb16'!$F:$F, MATCH(MEM_BF!$K183,'Feb16'!$A:$A, 0)), 0)</f>
        <v>0</v>
      </c>
      <c r="AF183" s="130">
        <f>IFERROR(INDEX('Feb16'!$G:$G, MATCH(MEM_BF!$K183, 'Feb16'!$A:$A, 0)), 0)</f>
        <v>0</v>
      </c>
      <c r="AG183" s="130">
        <f>IFERROR(INDEX('Mar16'!$G:$G, MATCH(MEM_BF!$K183,'Mar16'!$A:$A, 0)), 0)</f>
        <v>0</v>
      </c>
      <c r="AH183" s="130">
        <f>IFERROR(INDEX('Mar16'!$H:$H, MATCH(MEM_BF!$K183, 'Mar16'!$A:$A, 0)), 0)</f>
        <v>0</v>
      </c>
      <c r="AI183" s="130">
        <f>IFERROR(INDEX('Apr16'!$G:$G, MATCH(MEM_BF!$K183,'Apr16'!$A:$A, 0)), 0)</f>
        <v>0</v>
      </c>
      <c r="AJ183" s="130">
        <f>IFERROR(INDEX('Apr16'!$H:$H, MATCH(MEM_BF!$K183, 'Apr16'!$A:$A, 0)), 0)</f>
        <v>0</v>
      </c>
      <c r="AK183" s="130">
        <f>IFERROR(INDEX('May16'!$G:$G, MATCH(MEM_BF!$K183,'May16'!$A:$A, 0)), 0)</f>
        <v>0</v>
      </c>
      <c r="AL183" s="130"/>
      <c r="AM183" s="130"/>
      <c r="AN183" s="130"/>
      <c r="AO183" s="4">
        <f t="shared" si="144"/>
        <v>240</v>
      </c>
      <c r="AP183" s="138">
        <f>IFERROR(INDEX(Contacts!$O:$O, MATCH(MEM_BF!$K183, Contacts!$B:$B, 0)), 0)</f>
        <v>0</v>
      </c>
      <c r="AQ183" s="138">
        <f>IFERROR(INDEX(Contacts!$L:$L, MATCH(MEM_BF!$K183, Contacts!$B:$B, 0)), 0)</f>
        <v>0</v>
      </c>
      <c r="AR183" s="138">
        <f>IFERROR(INDEX(Contacts!$P:$P, MATCH(MEM_BF!$K183, Contacts!$B:$B, 0)), 0)</f>
        <v>0</v>
      </c>
    </row>
    <row r="184" spans="3:44" x14ac:dyDescent="0.3">
      <c r="C184" s="155">
        <v>15</v>
      </c>
      <c r="D184" s="155">
        <v>8</v>
      </c>
      <c r="E184" s="194">
        <f t="shared" si="142"/>
        <v>19</v>
      </c>
      <c r="F184" s="194">
        <f t="shared" si="145"/>
        <v>1</v>
      </c>
      <c r="G184" s="194">
        <f t="shared" si="146"/>
        <v>16</v>
      </c>
      <c r="H184" s="194">
        <f t="shared" si="182"/>
        <v>7</v>
      </c>
      <c r="I184" s="225">
        <f t="shared" si="143"/>
        <v>12</v>
      </c>
      <c r="J184" s="197" t="s">
        <v>1298</v>
      </c>
      <c r="K184" s="155" t="s">
        <v>1299</v>
      </c>
      <c r="L184" s="195">
        <f t="shared" si="181"/>
        <v>2016</v>
      </c>
      <c r="M184" s="155" t="str">
        <f t="shared" si="147"/>
        <v>Aug</v>
      </c>
      <c r="N184" s="138">
        <f>IFERROR(INDEX(Contacts!$O:$O, MATCH(MEM_BF!$K184, Contacts!$B:$B, 0)), 0)</f>
        <v>0</v>
      </c>
      <c r="O184" s="130">
        <f>IFERROR(INDEX('May16'!$G:$G, MATCH(MEM_BF!$K184,'May16'!$A:$A, 0)), 0)</f>
        <v>0</v>
      </c>
      <c r="P184" s="130"/>
      <c r="Q184" s="205">
        <f>IFERROR(INDEX(July15!F:F, MATCH(MEM_BF!$K184, July15!$B:$B, 0)), 0)</f>
        <v>0</v>
      </c>
      <c r="R184" s="130">
        <f>IFERROR(INDEX(July15!G:G, MATCH(MEM_BF!$K184, July15!$B:$B, 0)), 0)</f>
        <v>0</v>
      </c>
      <c r="S184" s="130">
        <f>IFERROR(INDEX('Aug15'!F:F, MATCH(MEM_BF!$K184, 'Aug15'!$A:$A, 0)), 0)</f>
        <v>0</v>
      </c>
      <c r="T184" s="130">
        <f>IFERROR(INDEX('Aug15'!$G:$G, MATCH(MEM_BF!$K184, 'Aug15'!$A:$A, 0)), 0)</f>
        <v>0</v>
      </c>
      <c r="U184" s="130">
        <f>IFERROR(INDEX(Sept15!$F:$F, MATCH(MEM_BF!$K184, Sept15!$A:$A, 0)), 0)</f>
        <v>240</v>
      </c>
      <c r="V184" s="130">
        <f>IFERROR(INDEX(Sept15!$G:$G, MATCH(MEM_BF!$K184, Sept15!$A:$A, 0)), 0)</f>
        <v>0</v>
      </c>
      <c r="W184" s="130">
        <f>IFERROR(INDEX('Oct15'!$F:$F, MATCH(MEM_BF!$K184,'Oct15'!$A:$A, 0)), 0)</f>
        <v>0</v>
      </c>
      <c r="X184" s="130">
        <f>IFERROR(INDEX('Oct15'!$G:$G, MATCH(MEM_BF!$K184, 'Oct15'!$A:$A, 0)), 0)</f>
        <v>0</v>
      </c>
      <c r="Y184" s="130">
        <f>IFERROR(INDEX('Nov15'!$F:$F, MATCH(MEM_BF!$K184,'Nov15'!$A:$A, 0)), 0)</f>
        <v>0</v>
      </c>
      <c r="Z184" s="130">
        <f>IFERROR(INDEX('Nov15'!$G:$G, MATCH(MEM_BF!$K184, 'Nov15'!$A:$A, 0)), 0)</f>
        <v>0</v>
      </c>
      <c r="AA184" s="130">
        <f>IFERROR(INDEX('Dec15'!$F:$F, MATCH(MEM_BF!$K184,'Dec15'!$A:$A, 0)), 0)</f>
        <v>0</v>
      </c>
      <c r="AB184" s="130">
        <f>IFERROR(INDEX('Dec15'!$G:$G, MATCH(MEM_BF!$K184, 'Dec15'!$A:$A, 0)), 0)</f>
        <v>0</v>
      </c>
      <c r="AC184" s="130">
        <f>IFERROR(INDEX('Jan16'!$F:$F, MATCH(MEM_BF!$K184,'Jan16'!$A:$A, 0)), 0)</f>
        <v>0</v>
      </c>
      <c r="AD184" s="130">
        <f>IFERROR(INDEX('Jan16'!$G:$G, MATCH(MEM_BF!$K184, 'Jan16'!$A:$A, 0)), 0)</f>
        <v>0</v>
      </c>
      <c r="AE184" s="130">
        <f>IFERROR(INDEX('Feb16'!$F:$F, MATCH(MEM_BF!$K184,'Feb16'!$A:$A, 0)), 0)</f>
        <v>0</v>
      </c>
      <c r="AF184" s="130">
        <f>IFERROR(INDEX('Feb16'!$G:$G, MATCH(MEM_BF!$K184, 'Feb16'!$A:$A, 0)), 0)</f>
        <v>0</v>
      </c>
      <c r="AG184" s="130">
        <f>IFERROR(INDEX('Mar16'!$G:$G, MATCH(MEM_BF!$K184,'Mar16'!$A:$A, 0)), 0)</f>
        <v>0</v>
      </c>
      <c r="AH184" s="130">
        <f>IFERROR(INDEX('Mar16'!$H:$H, MATCH(MEM_BF!$K184, 'Mar16'!$A:$A, 0)), 0)</f>
        <v>0</v>
      </c>
      <c r="AI184" s="130">
        <f>IFERROR(INDEX('Apr16'!$G:$G, MATCH(MEM_BF!$K184,'Apr16'!$A:$A, 0)), 0)</f>
        <v>0</v>
      </c>
      <c r="AJ184" s="130">
        <f>IFERROR(INDEX('Apr16'!$H:$H, MATCH(MEM_BF!$K184, 'Apr16'!$A:$A, 0)), 0)</f>
        <v>0</v>
      </c>
      <c r="AK184" s="130">
        <f>IFERROR(INDEX('May16'!$G:$G, MATCH(MEM_BF!$K184,'May16'!$A:$A, 0)), 0)</f>
        <v>0</v>
      </c>
      <c r="AL184" s="130"/>
      <c r="AM184" s="130"/>
      <c r="AN184" s="130"/>
      <c r="AO184" s="4">
        <f t="shared" si="144"/>
        <v>240</v>
      </c>
      <c r="AP184" s="138">
        <f>IFERROR(INDEX(Contacts!$O:$O, MATCH(MEM_BF!$K184, Contacts!$B:$B, 0)), 0)</f>
        <v>0</v>
      </c>
      <c r="AQ184" s="138">
        <f>IFERROR(INDEX(Contacts!$L:$L, MATCH(MEM_BF!$K184, Contacts!$B:$B, 0)), 0)</f>
        <v>0</v>
      </c>
      <c r="AR184" s="138">
        <f>IFERROR(INDEX(Contacts!$P:$P, MATCH(MEM_BF!$K184, Contacts!$B:$B, 0)), 0)</f>
        <v>0</v>
      </c>
    </row>
    <row r="185" spans="3:44" x14ac:dyDescent="0.3">
      <c r="C185" s="155">
        <v>15</v>
      </c>
      <c r="D185" s="155">
        <v>7</v>
      </c>
      <c r="E185" s="194">
        <f t="shared" si="142"/>
        <v>17</v>
      </c>
      <c r="F185" s="194">
        <f t="shared" si="145"/>
        <v>1</v>
      </c>
      <c r="G185" s="194">
        <f t="shared" si="146"/>
        <v>16</v>
      </c>
      <c r="H185" s="194">
        <f t="shared" si="182"/>
        <v>5</v>
      </c>
      <c r="I185" s="225">
        <f t="shared" si="143"/>
        <v>11</v>
      </c>
      <c r="J185" s="197" t="s">
        <v>1300</v>
      </c>
      <c r="K185" s="155" t="s">
        <v>62</v>
      </c>
      <c r="L185" s="195">
        <f t="shared" si="181"/>
        <v>2016</v>
      </c>
      <c r="M185" s="155" t="str">
        <f t="shared" si="147"/>
        <v>Jun</v>
      </c>
      <c r="N185" s="138">
        <f>IFERROR(INDEX(Contacts!$O:$O, MATCH(MEM_BF!$K185, Contacts!$B:$B, 0)), 0)</f>
        <v>0</v>
      </c>
      <c r="O185" s="130">
        <f>IFERROR(INDEX('May16'!$G:$G, MATCH(MEM_BF!$K185,'May16'!$A:$A, 0)), 0)</f>
        <v>20</v>
      </c>
      <c r="P185" s="130"/>
      <c r="Q185" s="205">
        <f>IFERROR(INDEX(July15!F:F, MATCH(MEM_BF!$K185, July15!$B:$B, 0)), 0)</f>
        <v>20</v>
      </c>
      <c r="R185" s="130">
        <f>IFERROR(INDEX(July15!G:G, MATCH(MEM_BF!$K185, July15!$B:$B, 0)), 0)</f>
        <v>0</v>
      </c>
      <c r="S185" s="130">
        <f>IFERROR(INDEX('Aug15'!F:F, MATCH(MEM_BF!$K185, 'Aug15'!$A:$A, 0)), 0)</f>
        <v>20</v>
      </c>
      <c r="T185" s="130">
        <f>IFERROR(INDEX('Aug15'!$G:$G, MATCH(MEM_BF!$K185, 'Aug15'!$A:$A, 0)), 0)</f>
        <v>0</v>
      </c>
      <c r="U185" s="130">
        <f>IFERROR(INDEX(Sept15!$F:$F, MATCH(MEM_BF!$K185, Sept15!$A:$A, 0)), 0)</f>
        <v>20</v>
      </c>
      <c r="V185" s="130">
        <f>IFERROR(INDEX(Sept15!$G:$G, MATCH(MEM_BF!$K185, Sept15!$A:$A, 0)), 0)</f>
        <v>0</v>
      </c>
      <c r="W185" s="130">
        <f>IFERROR(INDEX('Oct15'!$F:$F, MATCH(MEM_BF!$K185,'Oct15'!$A:$A, 0)), 0)</f>
        <v>20</v>
      </c>
      <c r="X185" s="130">
        <f>IFERROR(INDEX('Oct15'!$G:$G, MATCH(MEM_BF!$K185, 'Oct15'!$A:$A, 0)), 0)</f>
        <v>0</v>
      </c>
      <c r="Y185" s="130">
        <f>IFERROR(INDEX('Nov15'!$F:$F, MATCH(MEM_BF!$K185,'Nov15'!$A:$A, 0)), 0)</f>
        <v>20</v>
      </c>
      <c r="Z185" s="130">
        <f>IFERROR(INDEX('Nov15'!$G:$G, MATCH(MEM_BF!$K185, 'Nov15'!$A:$A, 0)), 0)</f>
        <v>0</v>
      </c>
      <c r="AA185" s="130">
        <f>IFERROR(INDEX('Dec15'!$F:$F, MATCH(MEM_BF!$K185,'Dec15'!$A:$A, 0)), 0)</f>
        <v>20</v>
      </c>
      <c r="AB185" s="130">
        <f>IFERROR(INDEX('Dec15'!$G:$G, MATCH(MEM_BF!$K185, 'Dec15'!$A:$A, 0)), 0)</f>
        <v>0</v>
      </c>
      <c r="AC185" s="130">
        <f>IFERROR(INDEX('Jan16'!$F:$F, MATCH(MEM_BF!$K185,'Jan16'!$A:$A, 0)), 0)</f>
        <v>20</v>
      </c>
      <c r="AD185" s="130">
        <f>IFERROR(INDEX('Jan16'!$G:$G, MATCH(MEM_BF!$K185, 'Jan16'!$A:$A, 0)), 0)</f>
        <v>0</v>
      </c>
      <c r="AE185" s="130">
        <f>IFERROR(INDEX('Feb16'!$F:$F, MATCH(MEM_BF!$K185,'Feb16'!$A:$A, 0)), 0)</f>
        <v>20</v>
      </c>
      <c r="AF185" s="130">
        <f>IFERROR(INDEX('Feb16'!$G:$G, MATCH(MEM_BF!$K185, 'Feb16'!$A:$A, 0)), 0)</f>
        <v>0</v>
      </c>
      <c r="AG185" s="130">
        <f>IFERROR(INDEX('Mar16'!$G:$G, MATCH(MEM_BF!$K185,'Mar16'!$A:$A, 0)), 0)</f>
        <v>20</v>
      </c>
      <c r="AH185" s="130">
        <f>IFERROR(INDEX('Mar16'!$H:$H, MATCH(MEM_BF!$K185, 'Mar16'!$A:$A, 0)), 0)</f>
        <v>0</v>
      </c>
      <c r="AI185" s="130">
        <f>IFERROR(INDEX('Apr16'!$G:$G, MATCH(MEM_BF!$K185,'Apr16'!$A:$A, 0)), 0)</f>
        <v>20</v>
      </c>
      <c r="AJ185" s="130">
        <f>IFERROR(INDEX('Apr16'!$H:$H, MATCH(MEM_BF!$K185, 'Apr16'!$A:$A, 0)), 0)</f>
        <v>0</v>
      </c>
      <c r="AK185" s="130">
        <f>IFERROR(INDEX('May16'!$G:$G, MATCH(MEM_BF!$K185,'May16'!$A:$A, 0)), 0)</f>
        <v>20</v>
      </c>
      <c r="AL185" s="130"/>
      <c r="AM185" s="130"/>
      <c r="AN185" s="130"/>
      <c r="AO185" s="4">
        <f t="shared" si="144"/>
        <v>220</v>
      </c>
      <c r="AP185" s="138">
        <f>IFERROR(INDEX(Contacts!$O:$O, MATCH(MEM_BF!$K185, Contacts!$B:$B, 0)), 0)</f>
        <v>0</v>
      </c>
      <c r="AQ185" s="138">
        <f>IFERROR(INDEX(Contacts!$L:$L, MATCH(MEM_BF!$K185, Contacts!$B:$B, 0)), 0)</f>
        <v>0</v>
      </c>
      <c r="AR185" s="138">
        <f>IFERROR(INDEX(Contacts!$P:$P, MATCH(MEM_BF!$K185, Contacts!$B:$B, 0)), 0)</f>
        <v>0</v>
      </c>
    </row>
    <row r="186" spans="3:44" x14ac:dyDescent="0.3">
      <c r="C186" s="155">
        <v>15</v>
      </c>
      <c r="D186" s="155">
        <v>6</v>
      </c>
      <c r="E186" s="194">
        <f t="shared" si="142"/>
        <v>16</v>
      </c>
      <c r="F186" s="194">
        <f t="shared" si="145"/>
        <v>1</v>
      </c>
      <c r="G186" s="194">
        <f t="shared" si="146"/>
        <v>16</v>
      </c>
      <c r="H186" s="194">
        <f t="shared" si="182"/>
        <v>4</v>
      </c>
      <c r="I186" s="225">
        <f t="shared" si="143"/>
        <v>11</v>
      </c>
      <c r="J186" s="197" t="s">
        <v>1309</v>
      </c>
      <c r="K186" s="155" t="s">
        <v>1310</v>
      </c>
      <c r="L186" s="195">
        <f t="shared" si="181"/>
        <v>2016</v>
      </c>
      <c r="M186" s="155" t="str">
        <f t="shared" si="147"/>
        <v>May</v>
      </c>
      <c r="N186" s="138" t="str">
        <f>IFERROR(INDEX(Contacts!$O:$O, MATCH(MEM_BF!$K186, Contacts!$B:$B, 0)), 0)</f>
        <v>katulandakp@gmail.com</v>
      </c>
      <c r="O186" s="130">
        <f>IFERROR(INDEX('May16'!$G:$G, MATCH(MEM_BF!$K186,'May16'!$A:$A, 0)), 0)</f>
        <v>20</v>
      </c>
      <c r="P186" s="130"/>
      <c r="Q186" s="205">
        <f>IFERROR(INDEX(July15!F:F, MATCH(MEM_BF!$K186, July15!$B:$B, 0)), 0)</f>
        <v>0</v>
      </c>
      <c r="R186" s="130">
        <f>IFERROR(INDEX(July15!G:G, MATCH(MEM_BF!$K186, July15!$B:$B, 0)), 0)</f>
        <v>0</v>
      </c>
      <c r="S186" s="130">
        <f>IFERROR(INDEX('Aug15'!F:F, MATCH(MEM_BF!$K186, 'Aug15'!$A:$A, 0)), 0)</f>
        <v>0</v>
      </c>
      <c r="T186" s="130">
        <f>IFERROR(INDEX('Aug15'!$G:$G, MATCH(MEM_BF!$K186, 'Aug15'!$A:$A, 0)), 0)</f>
        <v>0</v>
      </c>
      <c r="U186" s="130">
        <f>IFERROR(INDEX(Sept15!$F:$F, MATCH(MEM_BF!$K186, Sept15!$A:$A, 0)), 0)</f>
        <v>0</v>
      </c>
      <c r="V186" s="130">
        <f>IFERROR(INDEX(Sept15!$G:$G, MATCH(MEM_BF!$K186, Sept15!$A:$A, 0)), 0)</f>
        <v>0</v>
      </c>
      <c r="W186" s="130">
        <f>IFERROR(INDEX('Oct15'!$F:$F, MATCH(MEM_BF!$K186,'Oct15'!$A:$A, 0)), 0)</f>
        <v>0</v>
      </c>
      <c r="X186" s="130">
        <f>IFERROR(INDEX('Oct15'!$G:$G, MATCH(MEM_BF!$K186, 'Oct15'!$A:$A, 0)), 0)</f>
        <v>0</v>
      </c>
      <c r="Y186" s="130">
        <f>IFERROR(INDEX('Nov15'!$F:$F, MATCH(MEM_BF!$K186,'Nov15'!$A:$A, 0)), 0)</f>
        <v>120</v>
      </c>
      <c r="Z186" s="130">
        <f>IFERROR(INDEX('Nov15'!$G:$G, MATCH(MEM_BF!$K186, 'Nov15'!$A:$A, 0)), 0)</f>
        <v>0</v>
      </c>
      <c r="AA186" s="130">
        <f>IFERROR(INDEX('Dec15'!$F:$F, MATCH(MEM_BF!$K186,'Dec15'!$A:$A, 0)), 0)</f>
        <v>0</v>
      </c>
      <c r="AB186" s="130">
        <f>IFERROR(INDEX('Dec15'!$G:$G, MATCH(MEM_BF!$K186, 'Dec15'!$A:$A, 0)), 0)</f>
        <v>0</v>
      </c>
      <c r="AC186" s="130">
        <f>IFERROR(INDEX('Jan16'!$F:$F, MATCH(MEM_BF!$K186,'Jan16'!$A:$A, 0)), 0)</f>
        <v>20</v>
      </c>
      <c r="AD186" s="130">
        <f>IFERROR(INDEX('Jan16'!$G:$G, MATCH(MEM_BF!$K186, 'Jan16'!$A:$A, 0)), 0)</f>
        <v>0</v>
      </c>
      <c r="AE186" s="130">
        <f>IFERROR(INDEX('Feb16'!$F:$F, MATCH(MEM_BF!$K186,'Feb16'!$A:$A, 0)), 0)</f>
        <v>20</v>
      </c>
      <c r="AF186" s="130">
        <f>IFERROR(INDEX('Feb16'!$G:$G, MATCH(MEM_BF!$K186, 'Feb16'!$A:$A, 0)), 0)</f>
        <v>0</v>
      </c>
      <c r="AG186" s="130">
        <f>IFERROR(INDEX('Mar16'!$G:$G, MATCH(MEM_BF!$K186,'Mar16'!$A:$A, 0)), 0)</f>
        <v>20</v>
      </c>
      <c r="AH186" s="130">
        <f>IFERROR(INDEX('Mar16'!$H:$H, MATCH(MEM_BF!$K186, 'Mar16'!$A:$A, 0)), 0)</f>
        <v>0</v>
      </c>
      <c r="AI186" s="130">
        <f>IFERROR(INDEX('Apr16'!$G:$G, MATCH(MEM_BF!$K186,'Apr16'!$A:$A, 0)), 0)</f>
        <v>20</v>
      </c>
      <c r="AJ186" s="130">
        <f>IFERROR(INDEX('Apr16'!$H:$H, MATCH(MEM_BF!$K186, 'Apr16'!$A:$A, 0)), 0)</f>
        <v>0</v>
      </c>
      <c r="AK186" s="130">
        <f>IFERROR(INDEX('May16'!$G:$G, MATCH(MEM_BF!$K186,'May16'!$A:$A, 0)), 0)</f>
        <v>20</v>
      </c>
      <c r="AL186" s="130"/>
      <c r="AM186" s="130"/>
      <c r="AN186" s="130"/>
      <c r="AO186" s="4">
        <f t="shared" si="144"/>
        <v>220</v>
      </c>
      <c r="AP186" s="138" t="str">
        <f>IFERROR(INDEX(Contacts!$O:$O, MATCH(MEM_BF!$K186, Contacts!$B:$B, 0)), 0)</f>
        <v>katulandakp@gmail.com</v>
      </c>
      <c r="AQ186" s="138">
        <f>IFERROR(INDEX(Contacts!$L:$L, MATCH(MEM_BF!$K186, Contacts!$B:$B, 0)), 0)</f>
        <v>64683846</v>
      </c>
      <c r="AR186" s="138">
        <f>IFERROR(INDEX(Contacts!$P:$P, MATCH(MEM_BF!$K186, Contacts!$B:$B, 0)), 0)</f>
        <v>0</v>
      </c>
    </row>
    <row r="187" spans="3:44" x14ac:dyDescent="0.3">
      <c r="C187" s="155">
        <v>15</v>
      </c>
      <c r="D187" s="155">
        <v>6</v>
      </c>
      <c r="E187" s="194">
        <f t="shared" si="142"/>
        <v>14</v>
      </c>
      <c r="F187" s="194">
        <f t="shared" si="145"/>
        <v>1</v>
      </c>
      <c r="G187" s="194">
        <f t="shared" si="146"/>
        <v>16</v>
      </c>
      <c r="H187" s="194">
        <f t="shared" si="182"/>
        <v>2</v>
      </c>
      <c r="I187" s="225">
        <f t="shared" si="143"/>
        <v>9</v>
      </c>
      <c r="J187" s="197" t="s">
        <v>1316</v>
      </c>
      <c r="K187" s="155" t="s">
        <v>1317</v>
      </c>
      <c r="L187" s="195">
        <f t="shared" si="181"/>
        <v>2016</v>
      </c>
      <c r="M187" s="155" t="str">
        <f t="shared" si="147"/>
        <v>Mar</v>
      </c>
      <c r="N187" s="138">
        <f>IFERROR(INDEX(Contacts!$O:$O, MATCH(MEM_BF!$K187, Contacts!$B:$B, 0)), 0)</f>
        <v>0</v>
      </c>
      <c r="O187" s="130">
        <f>IFERROR(INDEX('May16'!$G:$G, MATCH(MEM_BF!$K187,'May16'!$A:$A, 0)), 0)</f>
        <v>0</v>
      </c>
      <c r="P187" s="130"/>
      <c r="Q187" s="205">
        <f>IFERROR(INDEX(July15!F:F, MATCH(MEM_BF!$K187, July15!$B:$B, 0)), 0)</f>
        <v>0</v>
      </c>
      <c r="R187" s="130">
        <f>IFERROR(INDEX(July15!G:G, MATCH(MEM_BF!$K187, July15!$B:$B, 0)), 0)</f>
        <v>0</v>
      </c>
      <c r="S187" s="130">
        <f>IFERROR(INDEX('Aug15'!F:F, MATCH(MEM_BF!$K187, 'Aug15'!$A:$A, 0)), 0)</f>
        <v>60</v>
      </c>
      <c r="T187" s="130">
        <f>IFERROR(INDEX('Aug15'!$G:$G, MATCH(MEM_BF!$K187, 'Aug15'!$A:$A, 0)), 0)</f>
        <v>0</v>
      </c>
      <c r="U187" s="130">
        <f>IFERROR(INDEX(Sept15!$F:$F, MATCH(MEM_BF!$K187, Sept15!$A:$A, 0)), 0)</f>
        <v>0</v>
      </c>
      <c r="V187" s="130">
        <f>IFERROR(INDEX(Sept15!$G:$G, MATCH(MEM_BF!$K187, Sept15!$A:$A, 0)), 0)</f>
        <v>0</v>
      </c>
      <c r="W187" s="130">
        <f>IFERROR(INDEX('Oct15'!$F:$F, MATCH(MEM_BF!$K187,'Oct15'!$A:$A, 0)), 0)</f>
        <v>0</v>
      </c>
      <c r="X187" s="130">
        <f>IFERROR(INDEX('Oct15'!$G:$G, MATCH(MEM_BF!$K187, 'Oct15'!$A:$A, 0)), 0)</f>
        <v>0</v>
      </c>
      <c r="Y187" s="130">
        <f>IFERROR(INDEX('Nov15'!$F:$F, MATCH(MEM_BF!$K187,'Nov15'!$A:$A, 0)), 0)</f>
        <v>0</v>
      </c>
      <c r="Z187" s="130">
        <f>IFERROR(INDEX('Nov15'!$G:$G, MATCH(MEM_BF!$K187, 'Nov15'!$A:$A, 0)), 0)</f>
        <v>0</v>
      </c>
      <c r="AA187" s="130">
        <f>IFERROR(INDEX('Dec15'!$F:$F, MATCH(MEM_BF!$K187,'Dec15'!$A:$A, 0)), 0)</f>
        <v>0</v>
      </c>
      <c r="AB187" s="130">
        <f>IFERROR(INDEX('Dec15'!$G:$G, MATCH(MEM_BF!$K187, 'Dec15'!$A:$A, 0)), 0)</f>
        <v>0</v>
      </c>
      <c r="AC187" s="130">
        <f>IFERROR(INDEX('Jan16'!$F:$F, MATCH(MEM_BF!$K187,'Jan16'!$A:$A, 0)), 0)</f>
        <v>0</v>
      </c>
      <c r="AD187" s="130">
        <f>IFERROR(INDEX('Jan16'!$G:$G, MATCH(MEM_BF!$K187, 'Jan16'!$A:$A, 0)), 0)</f>
        <v>0</v>
      </c>
      <c r="AE187" s="130">
        <f>IFERROR(INDEX('Feb16'!$F:$F, MATCH(MEM_BF!$K187,'Feb16'!$A:$A, 0)), 0)</f>
        <v>0</v>
      </c>
      <c r="AF187" s="130">
        <f>IFERROR(INDEX('Feb16'!$G:$G, MATCH(MEM_BF!$K187, 'Feb16'!$A:$A, 0)), 0)</f>
        <v>0</v>
      </c>
      <c r="AG187" s="130">
        <f>IFERROR(INDEX('Mar16'!$G:$G, MATCH(MEM_BF!$K187,'Mar16'!$A:$A, 0)), 0)</f>
        <v>120</v>
      </c>
      <c r="AH187" s="130">
        <f>IFERROR(INDEX('Mar16'!$H:$H, MATCH(MEM_BF!$K187, 'Mar16'!$A:$A, 0)), 0)</f>
        <v>0</v>
      </c>
      <c r="AI187" s="130">
        <f>IFERROR(INDEX('Apr16'!$G:$G, MATCH(MEM_BF!$K187,'Apr16'!$A:$A, 0)), 0)</f>
        <v>0</v>
      </c>
      <c r="AJ187" s="130">
        <f>IFERROR(INDEX('Apr16'!$H:$H, MATCH(MEM_BF!$K187, 'Apr16'!$A:$A, 0)), 0)</f>
        <v>0</v>
      </c>
      <c r="AK187" s="130">
        <f>IFERROR(INDEX('May16'!$G:$G, MATCH(MEM_BF!$K187,'May16'!$A:$A, 0)), 0)</f>
        <v>0</v>
      </c>
      <c r="AL187" s="130"/>
      <c r="AM187" s="130"/>
      <c r="AN187" s="130"/>
      <c r="AO187" s="4">
        <f t="shared" si="144"/>
        <v>180</v>
      </c>
      <c r="AP187" s="138">
        <f>IFERROR(INDEX(Contacts!$O:$O, MATCH(MEM_BF!$K187, Contacts!$B:$B, 0)), 0)</f>
        <v>0</v>
      </c>
      <c r="AQ187" s="138">
        <f>IFERROR(INDEX(Contacts!$L:$L, MATCH(MEM_BF!$K187, Contacts!$B:$B, 0)), 0)</f>
        <v>0</v>
      </c>
      <c r="AR187" s="138">
        <f>IFERROR(INDEX(Contacts!$P:$P, MATCH(MEM_BF!$K187, Contacts!$B:$B, 0)), 0)</f>
        <v>0</v>
      </c>
    </row>
    <row r="188" spans="3:44" x14ac:dyDescent="0.3">
      <c r="C188" s="155">
        <v>15</v>
      </c>
      <c r="D188" s="155">
        <v>12</v>
      </c>
      <c r="E188" s="194">
        <f t="shared" si="142"/>
        <v>29</v>
      </c>
      <c r="F188" s="194">
        <f t="shared" si="145"/>
        <v>2</v>
      </c>
      <c r="G188" s="194">
        <f t="shared" si="146"/>
        <v>17</v>
      </c>
      <c r="H188" s="194">
        <f t="shared" si="182"/>
        <v>5</v>
      </c>
      <c r="I188" s="225">
        <f t="shared" si="143"/>
        <v>18</v>
      </c>
      <c r="J188" s="197" t="s">
        <v>1322</v>
      </c>
      <c r="K188" s="155" t="s">
        <v>104</v>
      </c>
      <c r="L188" s="195">
        <f t="shared" si="181"/>
        <v>2017</v>
      </c>
      <c r="M188" s="155" t="str">
        <f t="shared" si="147"/>
        <v>Jun</v>
      </c>
      <c r="N188" s="138">
        <f>IFERROR(INDEX(Contacts!$O:$O, MATCH(MEM_BF!$K188, Contacts!$B:$B, 0)), 0)</f>
        <v>0</v>
      </c>
      <c r="O188" s="130">
        <f>IFERROR(INDEX('May16'!$G:$G, MATCH(MEM_BF!$K188,'May16'!$A:$A, 0)), 0)</f>
        <v>0</v>
      </c>
      <c r="P188" s="130"/>
      <c r="Q188" s="205">
        <f>IFERROR(INDEX(July15!F:F, MATCH(MEM_BF!$K188, July15!$B:$B, 0)), 0)</f>
        <v>120</v>
      </c>
      <c r="R188" s="130">
        <f>IFERROR(INDEX(July15!G:G, MATCH(MEM_BF!$K188, July15!$B:$B, 0)), 0)</f>
        <v>0</v>
      </c>
      <c r="S188" s="130">
        <f>IFERROR(INDEX('Aug15'!F:F, MATCH(MEM_BF!$K188, 'Aug15'!$A:$A, 0)), 0)</f>
        <v>0</v>
      </c>
      <c r="T188" s="130">
        <f>IFERROR(INDEX('Aug15'!$G:$G, MATCH(MEM_BF!$K188, 'Aug15'!$A:$A, 0)), 0)</f>
        <v>0</v>
      </c>
      <c r="U188" s="130">
        <f>IFERROR(INDEX(Sept15!$F:$F, MATCH(MEM_BF!$K188, Sept15!$A:$A, 0)), 0)</f>
        <v>0</v>
      </c>
      <c r="V188" s="130">
        <f>IFERROR(INDEX(Sept15!$G:$G, MATCH(MEM_BF!$K188, Sept15!$A:$A, 0)), 0)</f>
        <v>0</v>
      </c>
      <c r="W188" s="130">
        <f>IFERROR(INDEX('Oct15'!$F:$F, MATCH(MEM_BF!$K188,'Oct15'!$A:$A, 0)), 0)</f>
        <v>0</v>
      </c>
      <c r="X188" s="130">
        <f>IFERROR(INDEX('Oct15'!$G:$G, MATCH(MEM_BF!$K188, 'Oct15'!$A:$A, 0)), 0)</f>
        <v>0</v>
      </c>
      <c r="Y188" s="130">
        <f>IFERROR(INDEX('Nov15'!$F:$F, MATCH(MEM_BF!$K188,'Nov15'!$A:$A, 0)), 0)</f>
        <v>0</v>
      </c>
      <c r="Z188" s="130">
        <f>IFERROR(INDEX('Nov15'!$G:$G, MATCH(MEM_BF!$K188, 'Nov15'!$A:$A, 0)), 0)</f>
        <v>0</v>
      </c>
      <c r="AA188" s="130">
        <f>IFERROR(INDEX('Dec15'!$F:$F, MATCH(MEM_BF!$K188,'Dec15'!$A:$A, 0)), 0)</f>
        <v>120</v>
      </c>
      <c r="AB188" s="130">
        <f>IFERROR(INDEX('Dec15'!$G:$G, MATCH(MEM_BF!$K188, 'Dec15'!$A:$A, 0)), 0)</f>
        <v>0</v>
      </c>
      <c r="AC188" s="130">
        <f>IFERROR(INDEX('Jan16'!$F:$F, MATCH(MEM_BF!$K188,'Jan16'!$A:$A, 0)), 0)</f>
        <v>0</v>
      </c>
      <c r="AD188" s="130">
        <f>IFERROR(INDEX('Jan16'!$G:$G, MATCH(MEM_BF!$K188, 'Jan16'!$A:$A, 0)), 0)</f>
        <v>0</v>
      </c>
      <c r="AE188" s="130">
        <f>IFERROR(INDEX('Feb16'!$F:$F, MATCH(MEM_BF!$K188,'Feb16'!$A:$A, 0)), 0)</f>
        <v>0</v>
      </c>
      <c r="AF188" s="130">
        <f>IFERROR(INDEX('Feb16'!$G:$G, MATCH(MEM_BF!$K188, 'Feb16'!$A:$A, 0)), 0)</f>
        <v>0</v>
      </c>
      <c r="AG188" s="130">
        <f>IFERROR(INDEX('Mar16'!$G:$G, MATCH(MEM_BF!$K188,'Mar16'!$A:$A, 0)), 0)</f>
        <v>120</v>
      </c>
      <c r="AH188" s="130">
        <f>IFERROR(INDEX('Mar16'!$H:$H, MATCH(MEM_BF!$K188, 'Mar16'!$A:$A, 0)), 0)</f>
        <v>0</v>
      </c>
      <c r="AI188" s="130">
        <f>IFERROR(INDEX('Apr16'!$G:$G, MATCH(MEM_BF!$K188,'Apr16'!$A:$A, 0)), 0)</f>
        <v>0</v>
      </c>
      <c r="AJ188" s="130">
        <f>IFERROR(INDEX('Apr16'!$H:$H, MATCH(MEM_BF!$K188, 'Apr16'!$A:$A, 0)), 0)</f>
        <v>0</v>
      </c>
      <c r="AK188" s="130">
        <f>IFERROR(INDEX('May16'!$G:$G, MATCH(MEM_BF!$K188,'May16'!$A:$A, 0)), 0)</f>
        <v>0</v>
      </c>
      <c r="AL188" s="130"/>
      <c r="AM188" s="130"/>
      <c r="AN188" s="130"/>
      <c r="AO188" s="4">
        <f t="shared" si="144"/>
        <v>360</v>
      </c>
      <c r="AP188" s="138">
        <f>IFERROR(INDEX(Contacts!$O:$O, MATCH(MEM_BF!$K188, Contacts!$B:$B, 0)), 0)</f>
        <v>0</v>
      </c>
      <c r="AQ188" s="138">
        <f>IFERROR(INDEX(Contacts!$L:$L, MATCH(MEM_BF!$K188, Contacts!$B:$B, 0)), 0)</f>
        <v>0</v>
      </c>
      <c r="AR188" s="138">
        <f>IFERROR(INDEX(Contacts!$P:$P, MATCH(MEM_BF!$K188, Contacts!$B:$B, 0)), 0)</f>
        <v>0</v>
      </c>
    </row>
    <row r="189" spans="3:44" x14ac:dyDescent="0.3">
      <c r="C189" s="155">
        <v>15</v>
      </c>
      <c r="D189" s="155">
        <v>12</v>
      </c>
      <c r="E189" s="194">
        <f t="shared" si="142"/>
        <v>23</v>
      </c>
      <c r="F189" s="194">
        <f t="shared" si="145"/>
        <v>1</v>
      </c>
      <c r="G189" s="194">
        <f t="shared" si="146"/>
        <v>16</v>
      </c>
      <c r="H189" s="194">
        <f t="shared" si="182"/>
        <v>11</v>
      </c>
      <c r="I189" s="225">
        <f t="shared" si="143"/>
        <v>12</v>
      </c>
      <c r="J189" s="197" t="s">
        <v>1327</v>
      </c>
      <c r="K189" s="155" t="s">
        <v>1328</v>
      </c>
      <c r="L189" s="195">
        <f t="shared" si="181"/>
        <v>2016</v>
      </c>
      <c r="M189" s="155" t="str">
        <f t="shared" si="147"/>
        <v>Dec</v>
      </c>
      <c r="N189" s="138">
        <f>IFERROR(INDEX(Contacts!$O:$O, MATCH(MEM_BF!$K189, Contacts!$B:$B, 0)), 0)</f>
        <v>0</v>
      </c>
      <c r="O189" s="130">
        <f>IFERROR(INDEX('May16'!$G:$G, MATCH(MEM_BF!$K189,'May16'!$A:$A, 0)), 0)</f>
        <v>0</v>
      </c>
      <c r="P189" s="130"/>
      <c r="Q189" s="205">
        <f>IFERROR(INDEX(July15!F:F, MATCH(MEM_BF!$K189, July15!$B:$B, 0)), 0)</f>
        <v>0</v>
      </c>
      <c r="R189" s="130">
        <f>IFERROR(INDEX(July15!G:G, MATCH(MEM_BF!$K189, July15!$B:$B, 0)), 0)</f>
        <v>0</v>
      </c>
      <c r="S189" s="130">
        <f>IFERROR(INDEX('Aug15'!F:F, MATCH(MEM_BF!$K189, 'Aug15'!$A:$A, 0)), 0)</f>
        <v>0</v>
      </c>
      <c r="T189" s="130">
        <f>IFERROR(INDEX('Aug15'!$G:$G, MATCH(MEM_BF!$K189, 'Aug15'!$A:$A, 0)), 0)</f>
        <v>0</v>
      </c>
      <c r="U189" s="130">
        <f>IFERROR(INDEX(Sept15!$F:$F, MATCH(MEM_BF!$K189, Sept15!$A:$A, 0)), 0)</f>
        <v>0</v>
      </c>
      <c r="V189" s="130">
        <f>IFERROR(INDEX(Sept15!$G:$G, MATCH(MEM_BF!$K189, Sept15!$A:$A, 0)), 0)</f>
        <v>0</v>
      </c>
      <c r="W189" s="130">
        <f>IFERROR(INDEX('Oct15'!$F:$F, MATCH(MEM_BF!$K189,'Oct15'!$A:$A, 0)), 0)</f>
        <v>0</v>
      </c>
      <c r="X189" s="130">
        <f>IFERROR(INDEX('Oct15'!$G:$G, MATCH(MEM_BF!$K189, 'Oct15'!$A:$A, 0)), 0)</f>
        <v>0</v>
      </c>
      <c r="Y189" s="130">
        <f>IFERROR(INDEX('Nov15'!$F:$F, MATCH(MEM_BF!$K189,'Nov15'!$A:$A, 0)), 0)</f>
        <v>0</v>
      </c>
      <c r="Z189" s="130">
        <f>IFERROR(INDEX('Nov15'!$G:$G, MATCH(MEM_BF!$K189, 'Nov15'!$A:$A, 0)), 0)</f>
        <v>0</v>
      </c>
      <c r="AA189" s="130">
        <f>IFERROR(INDEX('Dec15'!$F:$F, MATCH(MEM_BF!$K189,'Dec15'!$A:$A, 0)), 0)</f>
        <v>0</v>
      </c>
      <c r="AB189" s="130">
        <f>IFERROR(INDEX('Dec15'!$G:$G, MATCH(MEM_BF!$K189, 'Dec15'!$A:$A, 0)), 0)</f>
        <v>0</v>
      </c>
      <c r="AC189" s="130">
        <f>IFERROR(INDEX('Jan16'!$F:$F, MATCH(MEM_BF!$K189,'Jan16'!$A:$A, 0)), 0)</f>
        <v>0</v>
      </c>
      <c r="AD189" s="130">
        <f>IFERROR(INDEX('Jan16'!$G:$G, MATCH(MEM_BF!$K189, 'Jan16'!$A:$A, 0)), 0)</f>
        <v>0</v>
      </c>
      <c r="AE189" s="130">
        <f>IFERROR(INDEX('Feb16'!$F:$F, MATCH(MEM_BF!$K189,'Feb16'!$A:$A, 0)), 0)</f>
        <v>240</v>
      </c>
      <c r="AF189" s="130">
        <f>IFERROR(INDEX('Feb16'!$G:$G, MATCH(MEM_BF!$K189, 'Feb16'!$A:$A, 0)), 0)</f>
        <v>0</v>
      </c>
      <c r="AG189" s="130">
        <f>IFERROR(INDEX('Mar16'!$G:$G, MATCH(MEM_BF!$K189,'Mar16'!$A:$A, 0)), 0)</f>
        <v>0</v>
      </c>
      <c r="AH189" s="130">
        <f>IFERROR(INDEX('Mar16'!$H:$H, MATCH(MEM_BF!$K189, 'Mar16'!$A:$A, 0)), 0)</f>
        <v>0</v>
      </c>
      <c r="AI189" s="130">
        <f>IFERROR(INDEX('Apr16'!$G:$G, MATCH(MEM_BF!$K189,'Apr16'!$A:$A, 0)), 0)</f>
        <v>0</v>
      </c>
      <c r="AJ189" s="130">
        <f>IFERROR(INDEX('Apr16'!$H:$H, MATCH(MEM_BF!$K189, 'Apr16'!$A:$A, 0)), 0)</f>
        <v>0</v>
      </c>
      <c r="AK189" s="130">
        <f>IFERROR(INDEX('May16'!$G:$G, MATCH(MEM_BF!$K189,'May16'!$A:$A, 0)), 0)</f>
        <v>0</v>
      </c>
      <c r="AL189" s="130"/>
      <c r="AM189" s="130"/>
      <c r="AN189" s="130"/>
      <c r="AO189" s="4">
        <f t="shared" si="144"/>
        <v>240</v>
      </c>
      <c r="AP189" s="138">
        <f>IFERROR(INDEX(Contacts!$O:$O, MATCH(MEM_BF!$K189, Contacts!$B:$B, 0)), 0)</f>
        <v>0</v>
      </c>
      <c r="AQ189" s="138">
        <f>IFERROR(INDEX(Contacts!$L:$L, MATCH(MEM_BF!$K189, Contacts!$B:$B, 0)), 0)</f>
        <v>0</v>
      </c>
      <c r="AR189" s="138">
        <f>IFERROR(INDEX(Contacts!$P:$P, MATCH(MEM_BF!$K189, Contacts!$B:$B, 0)), 0)</f>
        <v>0</v>
      </c>
    </row>
    <row r="190" spans="3:44" x14ac:dyDescent="0.3">
      <c r="C190" s="155">
        <v>15</v>
      </c>
      <c r="D190" s="155">
        <v>3</v>
      </c>
      <c r="E190" s="194">
        <f t="shared" si="142"/>
        <v>12</v>
      </c>
      <c r="F190" s="194">
        <f t="shared" si="145"/>
        <v>1</v>
      </c>
      <c r="G190" s="194">
        <f t="shared" si="146"/>
        <v>16</v>
      </c>
      <c r="H190" s="194">
        <f t="shared" si="182"/>
        <v>0</v>
      </c>
      <c r="I190" s="225">
        <f t="shared" si="143"/>
        <v>10</v>
      </c>
      <c r="J190" s="197" t="s">
        <v>1332</v>
      </c>
      <c r="K190" s="155" t="s">
        <v>1333</v>
      </c>
      <c r="L190" s="195">
        <f t="shared" si="181"/>
        <v>2016</v>
      </c>
      <c r="M190" s="155" t="str">
        <f t="shared" si="147"/>
        <v>Jan</v>
      </c>
      <c r="N190" s="138" t="str">
        <f>IFERROR(INDEX(Contacts!$O:$O, MATCH(MEM_BF!$K190, Contacts!$B:$B, 0)), 0)</f>
        <v>mail2pk@gmail.com</v>
      </c>
      <c r="O190" s="130">
        <f>IFERROR(INDEX('May16'!$G:$G, MATCH(MEM_BF!$K190,'May16'!$A:$A, 0)), 0)</f>
        <v>0</v>
      </c>
      <c r="P190" s="130"/>
      <c r="Q190" s="205">
        <f>IFERROR(INDEX(July15!F:F, MATCH(MEM_BF!$K190, July15!$B:$B, 0)), 0)</f>
        <v>0</v>
      </c>
      <c r="R190" s="130">
        <f>IFERROR(INDEX(July15!G:G, MATCH(MEM_BF!$K190, July15!$B:$B, 0)), 0)</f>
        <v>0</v>
      </c>
      <c r="S190" s="130">
        <f>IFERROR(INDEX('Aug15'!F:F, MATCH(MEM_BF!$K190, 'Aug15'!$A:$A, 0)), 0)</f>
        <v>0</v>
      </c>
      <c r="T190" s="130">
        <f>IFERROR(INDEX('Aug15'!$G:$G, MATCH(MEM_BF!$K190, 'Aug15'!$A:$A, 0)), 0)</f>
        <v>0</v>
      </c>
      <c r="U190" s="130">
        <f>IFERROR(INDEX(Sept15!$F:$F, MATCH(MEM_BF!$K190, Sept15!$A:$A, 0)), 0)</f>
        <v>100</v>
      </c>
      <c r="V190" s="130">
        <f>IFERROR(INDEX(Sept15!$G:$G, MATCH(MEM_BF!$K190, Sept15!$A:$A, 0)), 0)</f>
        <v>0</v>
      </c>
      <c r="W190" s="130">
        <f>IFERROR(INDEX('Oct15'!$F:$F, MATCH(MEM_BF!$K190,'Oct15'!$A:$A, 0)), 0)</f>
        <v>0</v>
      </c>
      <c r="X190" s="130">
        <f>IFERROR(INDEX('Oct15'!$G:$G, MATCH(MEM_BF!$K190, 'Oct15'!$A:$A, 0)), 0)</f>
        <v>0</v>
      </c>
      <c r="Y190" s="130">
        <f>IFERROR(INDEX('Nov15'!$F:$F, MATCH(MEM_BF!$K190,'Nov15'!$A:$A, 0)), 0)</f>
        <v>100</v>
      </c>
      <c r="Z190" s="130">
        <f>IFERROR(INDEX('Nov15'!$G:$G, MATCH(MEM_BF!$K190, 'Nov15'!$A:$A, 0)), 0)</f>
        <v>0</v>
      </c>
      <c r="AA190" s="130">
        <f>IFERROR(INDEX('Dec15'!$F:$F, MATCH(MEM_BF!$K190,'Dec15'!$A:$A, 0)), 0)</f>
        <v>0</v>
      </c>
      <c r="AB190" s="130">
        <f>IFERROR(INDEX('Dec15'!$G:$G, MATCH(MEM_BF!$K190, 'Dec15'!$A:$A, 0)), 0)</f>
        <v>0</v>
      </c>
      <c r="AC190" s="130">
        <f>IFERROR(INDEX('Jan16'!$F:$F, MATCH(MEM_BF!$K190,'Jan16'!$A:$A, 0)), 0)</f>
        <v>0</v>
      </c>
      <c r="AD190" s="130">
        <f>IFERROR(INDEX('Jan16'!$G:$G, MATCH(MEM_BF!$K190, 'Jan16'!$A:$A, 0)), 0)</f>
        <v>0</v>
      </c>
      <c r="AE190" s="130">
        <f>IFERROR(INDEX('Feb16'!$F:$F, MATCH(MEM_BF!$K190,'Feb16'!$A:$A, 0)), 0)</f>
        <v>0</v>
      </c>
      <c r="AF190" s="130">
        <f>IFERROR(INDEX('Feb16'!$G:$G, MATCH(MEM_BF!$K190, 'Feb16'!$A:$A, 0)), 0)</f>
        <v>0</v>
      </c>
      <c r="AG190" s="130">
        <f>IFERROR(INDEX('Mar16'!$G:$G, MATCH(MEM_BF!$K190,'Mar16'!$A:$A, 0)), 0)</f>
        <v>0</v>
      </c>
      <c r="AH190" s="130">
        <f>IFERROR(INDEX('Mar16'!$H:$H, MATCH(MEM_BF!$K190, 'Mar16'!$A:$A, 0)), 0)</f>
        <v>0</v>
      </c>
      <c r="AI190" s="130">
        <f>IFERROR(INDEX('Apr16'!$G:$G, MATCH(MEM_BF!$K190,'Apr16'!$A:$A, 0)), 0)</f>
        <v>0</v>
      </c>
      <c r="AJ190" s="130">
        <f>IFERROR(INDEX('Apr16'!$H:$H, MATCH(MEM_BF!$K190, 'Apr16'!$A:$A, 0)), 0)</f>
        <v>0</v>
      </c>
      <c r="AK190" s="130">
        <f>IFERROR(INDEX('May16'!$G:$G, MATCH(MEM_BF!$K190,'May16'!$A:$A, 0)), 0)</f>
        <v>0</v>
      </c>
      <c r="AL190" s="130"/>
      <c r="AM190" s="130"/>
      <c r="AN190" s="130"/>
      <c r="AO190" s="4">
        <f t="shared" si="144"/>
        <v>200</v>
      </c>
      <c r="AP190" s="138" t="str">
        <f>IFERROR(INDEX(Contacts!$O:$O, MATCH(MEM_BF!$K190, Contacts!$B:$B, 0)), 0)</f>
        <v>mail2pk@gmail.com</v>
      </c>
      <c r="AQ190" s="138">
        <f>IFERROR(INDEX(Contacts!$L:$L, MATCH(MEM_BF!$K190, Contacts!$B:$B, 0)), 0)</f>
        <v>93548039</v>
      </c>
      <c r="AR190" s="138" t="str">
        <f>IFERROR(INDEX(Contacts!$P:$P, MATCH(MEM_BF!$K190, Contacts!$B:$B, 0)), 0)</f>
        <v>dilmij2@gmail.com</v>
      </c>
    </row>
    <row r="191" spans="3:44" x14ac:dyDescent="0.3">
      <c r="C191" s="155"/>
      <c r="D191" s="155"/>
      <c r="E191" s="194">
        <f t="shared" si="142"/>
        <v>-1</v>
      </c>
      <c r="F191" s="194">
        <f t="shared" si="145"/>
        <v>0</v>
      </c>
      <c r="G191" s="194">
        <f t="shared" si="146"/>
        <v>0</v>
      </c>
      <c r="H191" s="194">
        <f t="shared" si="182"/>
        <v>-1</v>
      </c>
      <c r="I191" s="225">
        <f t="shared" si="143"/>
        <v>0</v>
      </c>
      <c r="J191" s="197" t="s">
        <v>1337</v>
      </c>
      <c r="K191" s="155" t="s">
        <v>1338</v>
      </c>
      <c r="L191" s="195" t="str">
        <f t="shared" si="181"/>
        <v>Please</v>
      </c>
      <c r="M191" s="155" t="str">
        <f t="shared" si="147"/>
        <v>Pay</v>
      </c>
      <c r="N191" s="138">
        <f>IFERROR(INDEX(Contacts!$O:$O, MATCH(MEM_BF!$K191, Contacts!$B:$B, 0)), 0)</f>
        <v>0</v>
      </c>
      <c r="O191" s="130">
        <f>IFERROR(INDEX('May16'!$G:$G, MATCH(MEM_BF!$K191,'May16'!$A:$A, 0)), 0)</f>
        <v>0</v>
      </c>
      <c r="P191" s="130"/>
      <c r="Q191" s="205">
        <f>IFERROR(INDEX(July15!F:F, MATCH(MEM_BF!$K191, July15!$B:$B, 0)), 0)</f>
        <v>0</v>
      </c>
      <c r="R191" s="130">
        <f>IFERROR(INDEX(July15!G:G, MATCH(MEM_BF!$K191, July15!$B:$B, 0)), 0)</f>
        <v>0</v>
      </c>
      <c r="S191" s="130">
        <f>IFERROR(INDEX('Aug15'!F:F, MATCH(MEM_BF!$K191, 'Aug15'!$A:$A, 0)), 0)</f>
        <v>0</v>
      </c>
      <c r="T191" s="130">
        <f>IFERROR(INDEX('Aug15'!$G:$G, MATCH(MEM_BF!$K191, 'Aug15'!$A:$A, 0)), 0)</f>
        <v>0</v>
      </c>
      <c r="U191" s="130">
        <f>IFERROR(INDEX(Sept15!$F:$F, MATCH(MEM_BF!$K191, Sept15!$A:$A, 0)), 0)</f>
        <v>0</v>
      </c>
      <c r="V191" s="130">
        <f>IFERROR(INDEX(Sept15!$G:$G, MATCH(MEM_BF!$K191, Sept15!$A:$A, 0)), 0)</f>
        <v>0</v>
      </c>
      <c r="W191" s="130">
        <f>IFERROR(INDEX('Oct15'!$F:$F, MATCH(MEM_BF!$K191,'Oct15'!$A:$A, 0)), 0)</f>
        <v>0</v>
      </c>
      <c r="X191" s="130">
        <f>IFERROR(INDEX('Oct15'!$G:$G, MATCH(MEM_BF!$K191, 'Oct15'!$A:$A, 0)), 0)</f>
        <v>0</v>
      </c>
      <c r="Y191" s="130">
        <f>IFERROR(INDEX('Nov15'!$F:$F, MATCH(MEM_BF!$K191,'Nov15'!$A:$A, 0)), 0)</f>
        <v>0</v>
      </c>
      <c r="Z191" s="130">
        <f>IFERROR(INDEX('Nov15'!$G:$G, MATCH(MEM_BF!$K191, 'Nov15'!$A:$A, 0)), 0)</f>
        <v>0</v>
      </c>
      <c r="AA191" s="130">
        <f>IFERROR(INDEX('Dec15'!$F:$F, MATCH(MEM_BF!$K191,'Dec15'!$A:$A, 0)), 0)</f>
        <v>0</v>
      </c>
      <c r="AB191" s="130">
        <f>IFERROR(INDEX('Dec15'!$G:$G, MATCH(MEM_BF!$K191, 'Dec15'!$A:$A, 0)), 0)</f>
        <v>0</v>
      </c>
      <c r="AC191" s="130">
        <f>IFERROR(INDEX('Jan16'!$F:$F, MATCH(MEM_BF!$K191,'Jan16'!$A:$A, 0)), 0)</f>
        <v>0</v>
      </c>
      <c r="AD191" s="130">
        <f>IFERROR(INDEX('Jan16'!$G:$G, MATCH(MEM_BF!$K191, 'Jan16'!$A:$A, 0)), 0)</f>
        <v>0</v>
      </c>
      <c r="AE191" s="130">
        <f>IFERROR(INDEX('Feb16'!$F:$F, MATCH(MEM_BF!$K191,'Feb16'!$A:$A, 0)), 0)</f>
        <v>0</v>
      </c>
      <c r="AF191" s="130">
        <f>IFERROR(INDEX('Feb16'!$G:$G, MATCH(MEM_BF!$K191, 'Feb16'!$A:$A, 0)), 0)</f>
        <v>0</v>
      </c>
      <c r="AG191" s="130">
        <f>IFERROR(INDEX('Mar16'!$G:$G, MATCH(MEM_BF!$K191,'Mar16'!$A:$A, 0)), 0)</f>
        <v>0</v>
      </c>
      <c r="AH191" s="130">
        <f>IFERROR(INDEX('Mar16'!$H:$H, MATCH(MEM_BF!$K191, 'Mar16'!$A:$A, 0)), 0)</f>
        <v>0</v>
      </c>
      <c r="AI191" s="130">
        <f>IFERROR(INDEX('Apr16'!$G:$G, MATCH(MEM_BF!$K191,'Apr16'!$A:$A, 0)), 0)</f>
        <v>0</v>
      </c>
      <c r="AJ191" s="130">
        <f>IFERROR(INDEX('Apr16'!$H:$H, MATCH(MEM_BF!$K191, 'Apr16'!$A:$A, 0)), 0)</f>
        <v>0</v>
      </c>
      <c r="AK191" s="130">
        <f>IFERROR(INDEX('May16'!$G:$G, MATCH(MEM_BF!$K191,'May16'!$A:$A, 0)), 0)</f>
        <v>0</v>
      </c>
      <c r="AL191" s="130"/>
      <c r="AM191" s="130"/>
      <c r="AN191" s="130"/>
      <c r="AO191" s="4">
        <f t="shared" si="144"/>
        <v>0</v>
      </c>
      <c r="AP191" s="138">
        <f>IFERROR(INDEX(Contacts!$O:$O, MATCH(MEM_BF!$K191, Contacts!$B:$B, 0)), 0)</f>
        <v>0</v>
      </c>
      <c r="AQ191" s="138">
        <f>IFERROR(INDEX(Contacts!$L:$L, MATCH(MEM_BF!$K191, Contacts!$B:$B, 0)), 0)</f>
        <v>0</v>
      </c>
      <c r="AR191" s="138">
        <f>IFERROR(INDEX(Contacts!$P:$P, MATCH(MEM_BF!$K191, Contacts!$B:$B, 0)), 0)</f>
        <v>0</v>
      </c>
    </row>
    <row r="192" spans="3:44" x14ac:dyDescent="0.3">
      <c r="C192" s="155"/>
      <c r="D192" s="155"/>
      <c r="E192" s="194">
        <f t="shared" si="142"/>
        <v>-1</v>
      </c>
      <c r="F192" s="194">
        <f t="shared" si="145"/>
        <v>0</v>
      </c>
      <c r="G192" s="194">
        <f t="shared" si="146"/>
        <v>0</v>
      </c>
      <c r="H192" s="194">
        <f t="shared" si="182"/>
        <v>-1</v>
      </c>
      <c r="I192" s="225">
        <f t="shared" si="143"/>
        <v>0</v>
      </c>
      <c r="J192" s="197" t="s">
        <v>1343</v>
      </c>
      <c r="K192" s="155" t="s">
        <v>1344</v>
      </c>
      <c r="L192" s="195" t="str">
        <f t="shared" si="181"/>
        <v>Please</v>
      </c>
      <c r="M192" s="155" t="str">
        <f t="shared" si="147"/>
        <v>Pay</v>
      </c>
      <c r="N192" s="138">
        <f>IFERROR(INDEX(Contacts!$O:$O, MATCH(MEM_BF!$K192, Contacts!$B:$B, 0)), 0)</f>
        <v>0</v>
      </c>
      <c r="O192" s="130">
        <f>IFERROR(INDEX('May16'!$G:$G, MATCH(MEM_BF!$K192,'May16'!$A:$A, 0)), 0)</f>
        <v>0</v>
      </c>
      <c r="P192" s="130"/>
      <c r="Q192" s="205">
        <f>IFERROR(INDEX(July15!F:F, MATCH(MEM_BF!$K192, July15!$B:$B, 0)), 0)</f>
        <v>0</v>
      </c>
      <c r="R192" s="130">
        <f>IFERROR(INDEX(July15!G:G, MATCH(MEM_BF!$K192, July15!$B:$B, 0)), 0)</f>
        <v>0</v>
      </c>
      <c r="S192" s="130">
        <f>IFERROR(INDEX('Aug15'!F:F, MATCH(MEM_BF!$K192, 'Aug15'!$A:$A, 0)), 0)</f>
        <v>0</v>
      </c>
      <c r="T192" s="130">
        <f>IFERROR(INDEX('Aug15'!$G:$G, MATCH(MEM_BF!$K192, 'Aug15'!$A:$A, 0)), 0)</f>
        <v>0</v>
      </c>
      <c r="U192" s="130">
        <f>IFERROR(INDEX(Sept15!$F:$F, MATCH(MEM_BF!$K192, Sept15!$A:$A, 0)), 0)</f>
        <v>0</v>
      </c>
      <c r="V192" s="130">
        <f>IFERROR(INDEX(Sept15!$G:$G, MATCH(MEM_BF!$K192, Sept15!$A:$A, 0)), 0)</f>
        <v>0</v>
      </c>
      <c r="W192" s="130">
        <f>IFERROR(INDEX('Oct15'!$F:$F, MATCH(MEM_BF!$K192,'Oct15'!$A:$A, 0)), 0)</f>
        <v>0</v>
      </c>
      <c r="X192" s="130">
        <f>IFERROR(INDEX('Oct15'!$G:$G, MATCH(MEM_BF!$K192, 'Oct15'!$A:$A, 0)), 0)</f>
        <v>0</v>
      </c>
      <c r="Y192" s="130">
        <f>IFERROR(INDEX('Nov15'!$F:$F, MATCH(MEM_BF!$K192,'Nov15'!$A:$A, 0)), 0)</f>
        <v>0</v>
      </c>
      <c r="Z192" s="130">
        <f>IFERROR(INDEX('Nov15'!$G:$G, MATCH(MEM_BF!$K192, 'Nov15'!$A:$A, 0)), 0)</f>
        <v>0</v>
      </c>
      <c r="AA192" s="130">
        <f>IFERROR(INDEX('Dec15'!$F:$F, MATCH(MEM_BF!$K192,'Dec15'!$A:$A, 0)), 0)</f>
        <v>0</v>
      </c>
      <c r="AB192" s="130">
        <f>IFERROR(INDEX('Dec15'!$G:$G, MATCH(MEM_BF!$K192, 'Dec15'!$A:$A, 0)), 0)</f>
        <v>0</v>
      </c>
      <c r="AC192" s="130">
        <f>IFERROR(INDEX('Jan16'!$F:$F, MATCH(MEM_BF!$K192,'Jan16'!$A:$A, 0)), 0)</f>
        <v>0</v>
      </c>
      <c r="AD192" s="130">
        <f>IFERROR(INDEX('Jan16'!$G:$G, MATCH(MEM_BF!$K192, 'Jan16'!$A:$A, 0)), 0)</f>
        <v>0</v>
      </c>
      <c r="AE192" s="130">
        <f>IFERROR(INDEX('Feb16'!$F:$F, MATCH(MEM_BF!$K192,'Feb16'!$A:$A, 0)), 0)</f>
        <v>0</v>
      </c>
      <c r="AF192" s="130">
        <f>IFERROR(INDEX('Feb16'!$G:$G, MATCH(MEM_BF!$K192, 'Feb16'!$A:$A, 0)), 0)</f>
        <v>0</v>
      </c>
      <c r="AG192" s="130">
        <f>IFERROR(INDEX('Mar16'!$G:$G, MATCH(MEM_BF!$K192,'Mar16'!$A:$A, 0)), 0)</f>
        <v>0</v>
      </c>
      <c r="AH192" s="130">
        <f>IFERROR(INDEX('Mar16'!$H:$H, MATCH(MEM_BF!$K192, 'Mar16'!$A:$A, 0)), 0)</f>
        <v>0</v>
      </c>
      <c r="AI192" s="130">
        <f>IFERROR(INDEX('Apr16'!$G:$G, MATCH(MEM_BF!$K192,'Apr16'!$A:$A, 0)), 0)</f>
        <v>0</v>
      </c>
      <c r="AJ192" s="130">
        <f>IFERROR(INDEX('Apr16'!$H:$H, MATCH(MEM_BF!$K192, 'Apr16'!$A:$A, 0)), 0)</f>
        <v>0</v>
      </c>
      <c r="AK192" s="130">
        <f>IFERROR(INDEX('May16'!$G:$G, MATCH(MEM_BF!$K192,'May16'!$A:$A, 0)), 0)</f>
        <v>0</v>
      </c>
      <c r="AL192" s="130"/>
      <c r="AM192" s="130"/>
      <c r="AN192" s="130"/>
      <c r="AO192" s="4">
        <f t="shared" si="144"/>
        <v>0</v>
      </c>
      <c r="AP192" s="138">
        <f>IFERROR(INDEX(Contacts!$O:$O, MATCH(MEM_BF!$K192, Contacts!$B:$B, 0)), 0)</f>
        <v>0</v>
      </c>
      <c r="AQ192" s="138">
        <f>IFERROR(INDEX(Contacts!$L:$L, MATCH(MEM_BF!$K192, Contacts!$B:$B, 0)), 0)</f>
        <v>0</v>
      </c>
      <c r="AR192" s="138">
        <f>IFERROR(INDEX(Contacts!$P:$P, MATCH(MEM_BF!$K192, Contacts!$B:$B, 0)), 0)</f>
        <v>0</v>
      </c>
    </row>
    <row r="193" spans="3:45" x14ac:dyDescent="0.3">
      <c r="C193" s="155"/>
      <c r="D193" s="155"/>
      <c r="E193" s="194">
        <f t="shared" si="142"/>
        <v>-1</v>
      </c>
      <c r="F193" s="194">
        <f t="shared" si="145"/>
        <v>0</v>
      </c>
      <c r="G193" s="194">
        <f t="shared" si="146"/>
        <v>0</v>
      </c>
      <c r="H193" s="194">
        <f t="shared" si="182"/>
        <v>-1</v>
      </c>
      <c r="I193" s="225">
        <f t="shared" si="143"/>
        <v>0</v>
      </c>
      <c r="J193" s="197" t="s">
        <v>1346</v>
      </c>
      <c r="K193" s="155" t="s">
        <v>1347</v>
      </c>
      <c r="L193" s="195" t="str">
        <f t="shared" si="181"/>
        <v>Please</v>
      </c>
      <c r="M193" s="155" t="str">
        <f t="shared" si="147"/>
        <v>Pay</v>
      </c>
      <c r="N193" s="138">
        <f>IFERROR(INDEX(Contacts!$O:$O, MATCH(MEM_BF!$K193, Contacts!$B:$B, 0)), 0)</f>
        <v>0</v>
      </c>
      <c r="O193" s="130">
        <f>IFERROR(INDEX('May16'!$G:$G, MATCH(MEM_BF!$K193,'May16'!$A:$A, 0)), 0)</f>
        <v>0</v>
      </c>
      <c r="P193" s="130"/>
      <c r="Q193" s="205">
        <f>IFERROR(INDEX(July15!F:F, MATCH(MEM_BF!$K193, July15!$B:$B, 0)), 0)</f>
        <v>0</v>
      </c>
      <c r="R193" s="130">
        <f>IFERROR(INDEX(July15!G:G, MATCH(MEM_BF!$K193, July15!$B:$B, 0)), 0)</f>
        <v>0</v>
      </c>
      <c r="S193" s="130">
        <f>IFERROR(INDEX('Aug15'!F:F, MATCH(MEM_BF!$K193, 'Aug15'!$A:$A, 0)), 0)</f>
        <v>0</v>
      </c>
      <c r="T193" s="130">
        <f>IFERROR(INDEX('Aug15'!$G:$G, MATCH(MEM_BF!$K193, 'Aug15'!$A:$A, 0)), 0)</f>
        <v>0</v>
      </c>
      <c r="U193" s="130">
        <f>IFERROR(INDEX(Sept15!$F:$F, MATCH(MEM_BF!$K193, Sept15!$A:$A, 0)), 0)</f>
        <v>0</v>
      </c>
      <c r="V193" s="130">
        <f>IFERROR(INDEX(Sept15!$G:$G, MATCH(MEM_BF!$K193, Sept15!$A:$A, 0)), 0)</f>
        <v>0</v>
      </c>
      <c r="W193" s="130">
        <f>IFERROR(INDEX('Oct15'!$F:$F, MATCH(MEM_BF!$K193,'Oct15'!$A:$A, 0)), 0)</f>
        <v>0</v>
      </c>
      <c r="X193" s="130">
        <f>IFERROR(INDEX('Oct15'!$G:$G, MATCH(MEM_BF!$K193, 'Oct15'!$A:$A, 0)), 0)</f>
        <v>0</v>
      </c>
      <c r="Y193" s="130">
        <f>IFERROR(INDEX('Nov15'!$F:$F, MATCH(MEM_BF!$K193,'Nov15'!$A:$A, 0)), 0)</f>
        <v>0</v>
      </c>
      <c r="Z193" s="130">
        <f>IFERROR(INDEX('Nov15'!$G:$G, MATCH(MEM_BF!$K193, 'Nov15'!$A:$A, 0)), 0)</f>
        <v>0</v>
      </c>
      <c r="AA193" s="130">
        <f>IFERROR(INDEX('Dec15'!$F:$F, MATCH(MEM_BF!$K193,'Dec15'!$A:$A, 0)), 0)</f>
        <v>0</v>
      </c>
      <c r="AB193" s="130">
        <f>IFERROR(INDEX('Dec15'!$G:$G, MATCH(MEM_BF!$K193, 'Dec15'!$A:$A, 0)), 0)</f>
        <v>0</v>
      </c>
      <c r="AC193" s="130">
        <f>IFERROR(INDEX('Jan16'!$F:$F, MATCH(MEM_BF!$K193,'Jan16'!$A:$A, 0)), 0)</f>
        <v>0</v>
      </c>
      <c r="AD193" s="130">
        <f>IFERROR(INDEX('Jan16'!$G:$G, MATCH(MEM_BF!$K193, 'Jan16'!$A:$A, 0)), 0)</f>
        <v>0</v>
      </c>
      <c r="AE193" s="130">
        <f>IFERROR(INDEX('Feb16'!$F:$F, MATCH(MEM_BF!$K193,'Feb16'!$A:$A, 0)), 0)</f>
        <v>0</v>
      </c>
      <c r="AF193" s="130">
        <f>IFERROR(INDEX('Feb16'!$G:$G, MATCH(MEM_BF!$K193, 'Feb16'!$A:$A, 0)), 0)</f>
        <v>0</v>
      </c>
      <c r="AG193" s="130">
        <f>IFERROR(INDEX('Mar16'!$G:$G, MATCH(MEM_BF!$K193,'Mar16'!$A:$A, 0)), 0)</f>
        <v>0</v>
      </c>
      <c r="AH193" s="130">
        <f>IFERROR(INDEX('Mar16'!$H:$H, MATCH(MEM_BF!$K193, 'Mar16'!$A:$A, 0)), 0)</f>
        <v>0</v>
      </c>
      <c r="AI193" s="130">
        <f>IFERROR(INDEX('Apr16'!$G:$G, MATCH(MEM_BF!$K193,'Apr16'!$A:$A, 0)), 0)</f>
        <v>0</v>
      </c>
      <c r="AJ193" s="130">
        <f>IFERROR(INDEX('Apr16'!$H:$H, MATCH(MEM_BF!$K193, 'Apr16'!$A:$A, 0)), 0)</f>
        <v>0</v>
      </c>
      <c r="AK193" s="130">
        <f>IFERROR(INDEX('May16'!$G:$G, MATCH(MEM_BF!$K193,'May16'!$A:$A, 0)), 0)</f>
        <v>0</v>
      </c>
      <c r="AL193" s="130"/>
      <c r="AM193" s="130"/>
      <c r="AN193" s="130"/>
      <c r="AO193" s="4">
        <f t="shared" si="144"/>
        <v>0</v>
      </c>
      <c r="AP193" s="138">
        <f>IFERROR(INDEX(Contacts!$O:$O, MATCH(MEM_BF!$K193, Contacts!$B:$B, 0)), 0)</f>
        <v>0</v>
      </c>
      <c r="AQ193" s="138">
        <f>IFERROR(INDEX(Contacts!$L:$L, MATCH(MEM_BF!$K193, Contacts!$B:$B, 0)), 0)</f>
        <v>0</v>
      </c>
      <c r="AR193" s="138">
        <f>IFERROR(INDEX(Contacts!$P:$P, MATCH(MEM_BF!$K193, Contacts!$B:$B, 0)), 0)</f>
        <v>0</v>
      </c>
    </row>
    <row r="194" spans="3:45" x14ac:dyDescent="0.3">
      <c r="C194" s="155">
        <v>15</v>
      </c>
      <c r="D194" s="155">
        <v>8</v>
      </c>
      <c r="E194" s="194">
        <f t="shared" si="142"/>
        <v>18</v>
      </c>
      <c r="F194" s="194">
        <f t="shared" si="145"/>
        <v>1</v>
      </c>
      <c r="G194" s="194">
        <f t="shared" si="146"/>
        <v>16</v>
      </c>
      <c r="H194" s="194">
        <f t="shared" si="182"/>
        <v>6</v>
      </c>
      <c r="I194" s="225">
        <f t="shared" si="143"/>
        <v>11</v>
      </c>
      <c r="J194" s="197" t="s">
        <v>1349</v>
      </c>
      <c r="K194" s="155" t="s">
        <v>40</v>
      </c>
      <c r="L194" s="195">
        <f t="shared" si="181"/>
        <v>2016</v>
      </c>
      <c r="M194" s="155" t="str">
        <f t="shared" si="147"/>
        <v>Jul</v>
      </c>
      <c r="N194" s="138" t="str">
        <f>IFERROR(INDEX(Contacts!$O:$O, MATCH(MEM_BF!$K194, Contacts!$B:$B, 0)), 0)</f>
        <v>kdcchammi@yahoo.com</v>
      </c>
      <c r="O194" s="130">
        <f>IFERROR(INDEX('May16'!$G:$G, MATCH(MEM_BF!$K194,'May16'!$A:$A, 0)), 0)</f>
        <v>20</v>
      </c>
      <c r="P194" s="130"/>
      <c r="Q194" s="205">
        <f>IFERROR(INDEX(July15!F:F, MATCH(MEM_BF!$K194, July15!$B:$B, 0)), 0)</f>
        <v>20</v>
      </c>
      <c r="R194" s="130">
        <f>IFERROR(INDEX(July15!G:G, MATCH(MEM_BF!$K194, July15!$B:$B, 0)), 0)</f>
        <v>0</v>
      </c>
      <c r="S194" s="130">
        <f>IFERROR(INDEX('Aug15'!F:F, MATCH(MEM_BF!$K194, 'Aug15'!$A:$A, 0)), 0)</f>
        <v>20</v>
      </c>
      <c r="T194" s="130">
        <f>IFERROR(INDEX('Aug15'!$G:$G, MATCH(MEM_BF!$K194, 'Aug15'!$A:$A, 0)), 0)</f>
        <v>0</v>
      </c>
      <c r="U194" s="130">
        <f>IFERROR(INDEX(Sept15!$F:$F, MATCH(MEM_BF!$K194, Sept15!$A:$A, 0)), 0)</f>
        <v>20</v>
      </c>
      <c r="V194" s="130">
        <f>IFERROR(INDEX(Sept15!$G:$G, MATCH(MEM_BF!$K194, Sept15!$A:$A, 0)), 0)</f>
        <v>0</v>
      </c>
      <c r="W194" s="130">
        <f>IFERROR(INDEX('Oct15'!$F:$F, MATCH(MEM_BF!$K194,'Oct15'!$A:$A, 0)), 0)</f>
        <v>20</v>
      </c>
      <c r="X194" s="130">
        <f>IFERROR(INDEX('Oct15'!$G:$G, MATCH(MEM_BF!$K194, 'Oct15'!$A:$A, 0)), 0)</f>
        <v>0</v>
      </c>
      <c r="Y194" s="130">
        <f>IFERROR(INDEX('Nov15'!$F:$F, MATCH(MEM_BF!$K194,'Nov15'!$A:$A, 0)), 0)</f>
        <v>20</v>
      </c>
      <c r="Z194" s="130">
        <f>IFERROR(INDEX('Nov15'!$G:$G, MATCH(MEM_BF!$K194, 'Nov15'!$A:$A, 0)), 0)</f>
        <v>0</v>
      </c>
      <c r="AA194" s="130">
        <f>IFERROR(INDEX('Dec15'!$F:$F, MATCH(MEM_BF!$K194,'Dec15'!$A:$A, 0)), 0)</f>
        <v>20</v>
      </c>
      <c r="AB194" s="130">
        <f>IFERROR(INDEX('Dec15'!$G:$G, MATCH(MEM_BF!$K194, 'Dec15'!$A:$A, 0)), 0)</f>
        <v>0</v>
      </c>
      <c r="AC194" s="130">
        <f>IFERROR(INDEX('Jan16'!$F:$F, MATCH(MEM_BF!$K194,'Jan16'!$A:$A, 0)), 0)</f>
        <v>20</v>
      </c>
      <c r="AD194" s="130">
        <f>IFERROR(INDEX('Jan16'!$G:$G, MATCH(MEM_BF!$K194, 'Jan16'!$A:$A, 0)), 0)</f>
        <v>0</v>
      </c>
      <c r="AE194" s="130">
        <f>IFERROR(INDEX('Feb16'!$F:$F, MATCH(MEM_BF!$K194,'Feb16'!$A:$A, 0)), 0)</f>
        <v>20</v>
      </c>
      <c r="AF194" s="130">
        <f>IFERROR(INDEX('Feb16'!$G:$G, MATCH(MEM_BF!$K194, 'Feb16'!$A:$A, 0)), 0)</f>
        <v>0</v>
      </c>
      <c r="AG194" s="130">
        <f>IFERROR(INDEX('Mar16'!$G:$G, MATCH(MEM_BF!$K194,'Mar16'!$A:$A, 0)), 0)</f>
        <v>20</v>
      </c>
      <c r="AH194" s="130">
        <f>IFERROR(INDEX('Mar16'!$H:$H, MATCH(MEM_BF!$K194, 'Mar16'!$A:$A, 0)), 0)</f>
        <v>0</v>
      </c>
      <c r="AI194" s="130">
        <f>IFERROR(INDEX('Apr16'!$G:$G, MATCH(MEM_BF!$K194,'Apr16'!$A:$A, 0)), 0)</f>
        <v>20</v>
      </c>
      <c r="AJ194" s="130">
        <f>IFERROR(INDEX('Apr16'!$H:$H, MATCH(MEM_BF!$K194, 'Apr16'!$A:$A, 0)), 0)</f>
        <v>0</v>
      </c>
      <c r="AK194" s="130">
        <f>IFERROR(INDEX('May16'!$G:$G, MATCH(MEM_BF!$K194,'May16'!$A:$A, 0)), 0)</f>
        <v>20</v>
      </c>
      <c r="AL194" s="130"/>
      <c r="AM194" s="130"/>
      <c r="AN194" s="130"/>
      <c r="AO194" s="4">
        <f t="shared" si="144"/>
        <v>220</v>
      </c>
      <c r="AP194" s="138" t="str">
        <f>IFERROR(INDEX(Contacts!$O:$O, MATCH(MEM_BF!$K194, Contacts!$B:$B, 0)), 0)</f>
        <v>kdcchammi@yahoo.com</v>
      </c>
      <c r="AQ194" s="138">
        <f>IFERROR(INDEX(Contacts!$L:$L, MATCH(MEM_BF!$K194, Contacts!$B:$B, 0)), 0)</f>
        <v>64606873</v>
      </c>
      <c r="AR194" s="138" t="str">
        <f>IFERROR(INDEX(Contacts!$P:$P, MATCH(MEM_BF!$K194, Contacts!$B:$B, 0)), 0)</f>
        <v>maleewanig@yahoo.com</v>
      </c>
    </row>
    <row r="195" spans="3:45" x14ac:dyDescent="0.3">
      <c r="C195" s="155"/>
      <c r="D195" s="155"/>
      <c r="E195" s="194">
        <f t="shared" si="142"/>
        <v>-1</v>
      </c>
      <c r="F195" s="194">
        <f t="shared" si="145"/>
        <v>0</v>
      </c>
      <c r="G195" s="194">
        <f t="shared" si="146"/>
        <v>0</v>
      </c>
      <c r="H195" s="194">
        <f t="shared" si="182"/>
        <v>-1</v>
      </c>
      <c r="I195" s="225">
        <f t="shared" si="143"/>
        <v>0</v>
      </c>
      <c r="J195" s="197" t="s">
        <v>1366</v>
      </c>
      <c r="K195" s="155" t="s">
        <v>1367</v>
      </c>
      <c r="L195" s="195" t="str">
        <f t="shared" si="181"/>
        <v>Please</v>
      </c>
      <c r="M195" s="155" t="str">
        <f t="shared" si="147"/>
        <v>Pay</v>
      </c>
      <c r="N195" s="138">
        <f>IFERROR(INDEX(Contacts!$O:$O, MATCH(MEM_BF!$K195, Contacts!$B:$B, 0)), 0)</f>
        <v>0</v>
      </c>
      <c r="O195" s="130">
        <f>IFERROR(INDEX('May16'!$G:$G, MATCH(MEM_BF!$K195,'May16'!$A:$A, 0)), 0)</f>
        <v>0</v>
      </c>
      <c r="P195" s="130"/>
      <c r="Q195" s="205">
        <f>IFERROR(INDEX(July15!F:F, MATCH(MEM_BF!$K195, July15!$B:$B, 0)), 0)</f>
        <v>0</v>
      </c>
      <c r="R195" s="130">
        <f>IFERROR(INDEX(July15!G:G, MATCH(MEM_BF!$K195, July15!$B:$B, 0)), 0)</f>
        <v>0</v>
      </c>
      <c r="S195" s="130">
        <f>IFERROR(INDEX('Aug15'!F:F, MATCH(MEM_BF!$K195, 'Aug15'!$A:$A, 0)), 0)</f>
        <v>0</v>
      </c>
      <c r="T195" s="130">
        <f>IFERROR(INDEX('Aug15'!$G:$G, MATCH(MEM_BF!$K195, 'Aug15'!$A:$A, 0)), 0)</f>
        <v>0</v>
      </c>
      <c r="U195" s="130">
        <f>IFERROR(INDEX(Sept15!$F:$F, MATCH(MEM_BF!$K195, Sept15!$A:$A, 0)), 0)</f>
        <v>0</v>
      </c>
      <c r="V195" s="130">
        <f>IFERROR(INDEX(Sept15!$G:$G, MATCH(MEM_BF!$K195, Sept15!$A:$A, 0)), 0)</f>
        <v>0</v>
      </c>
      <c r="W195" s="130">
        <f>IFERROR(INDEX('Oct15'!$F:$F, MATCH(MEM_BF!$K195,'Oct15'!$A:$A, 0)), 0)</f>
        <v>0</v>
      </c>
      <c r="X195" s="130">
        <f>IFERROR(INDEX('Oct15'!$G:$G, MATCH(MEM_BF!$K195, 'Oct15'!$A:$A, 0)), 0)</f>
        <v>0</v>
      </c>
      <c r="Y195" s="130">
        <f>IFERROR(INDEX('Nov15'!$F:$F, MATCH(MEM_BF!$K195,'Nov15'!$A:$A, 0)), 0)</f>
        <v>0</v>
      </c>
      <c r="Z195" s="130">
        <f>IFERROR(INDEX('Nov15'!$G:$G, MATCH(MEM_BF!$K195, 'Nov15'!$A:$A, 0)), 0)</f>
        <v>0</v>
      </c>
      <c r="AA195" s="130">
        <f>IFERROR(INDEX('Dec15'!$F:$F, MATCH(MEM_BF!$K195,'Dec15'!$A:$A, 0)), 0)</f>
        <v>0</v>
      </c>
      <c r="AB195" s="130">
        <f>IFERROR(INDEX('Dec15'!$G:$G, MATCH(MEM_BF!$K195, 'Dec15'!$A:$A, 0)), 0)</f>
        <v>0</v>
      </c>
      <c r="AC195" s="130">
        <f>IFERROR(INDEX('Jan16'!$F:$F, MATCH(MEM_BF!$K195,'Jan16'!$A:$A, 0)), 0)</f>
        <v>0</v>
      </c>
      <c r="AD195" s="130">
        <f>IFERROR(INDEX('Jan16'!$G:$G, MATCH(MEM_BF!$K195, 'Jan16'!$A:$A, 0)), 0)</f>
        <v>0</v>
      </c>
      <c r="AE195" s="130">
        <f>IFERROR(INDEX('Feb16'!$F:$F, MATCH(MEM_BF!$K195,'Feb16'!$A:$A, 0)), 0)</f>
        <v>0</v>
      </c>
      <c r="AF195" s="130">
        <f>IFERROR(INDEX('Feb16'!$G:$G, MATCH(MEM_BF!$K195, 'Feb16'!$A:$A, 0)), 0)</f>
        <v>0</v>
      </c>
      <c r="AG195" s="130">
        <f>IFERROR(INDEX('Mar16'!$G:$G, MATCH(MEM_BF!$K195,'Mar16'!$A:$A, 0)), 0)</f>
        <v>0</v>
      </c>
      <c r="AH195" s="130">
        <f>IFERROR(INDEX('Mar16'!$H:$H, MATCH(MEM_BF!$K195, 'Mar16'!$A:$A, 0)), 0)</f>
        <v>0</v>
      </c>
      <c r="AI195" s="130">
        <f>IFERROR(INDEX('Apr16'!$G:$G, MATCH(MEM_BF!$K195,'Apr16'!$A:$A, 0)), 0)</f>
        <v>0</v>
      </c>
      <c r="AJ195" s="130">
        <f>IFERROR(INDEX('Apr16'!$H:$H, MATCH(MEM_BF!$K195, 'Apr16'!$A:$A, 0)), 0)</f>
        <v>0</v>
      </c>
      <c r="AK195" s="130">
        <f>IFERROR(INDEX('May16'!$G:$G, MATCH(MEM_BF!$K195,'May16'!$A:$A, 0)), 0)</f>
        <v>0</v>
      </c>
      <c r="AL195" s="130"/>
      <c r="AM195" s="130"/>
      <c r="AN195" s="130"/>
      <c r="AO195" s="4">
        <f t="shared" si="144"/>
        <v>0</v>
      </c>
      <c r="AP195" s="138">
        <f>IFERROR(INDEX(Contacts!$O:$O, MATCH(MEM_BF!$K195, Contacts!$B:$B, 0)), 0)</f>
        <v>0</v>
      </c>
      <c r="AQ195" s="138">
        <f>IFERROR(INDEX(Contacts!$L:$L, MATCH(MEM_BF!$K195, Contacts!$B:$B, 0)), 0)</f>
        <v>0</v>
      </c>
      <c r="AR195" s="138">
        <f>IFERROR(INDEX(Contacts!$P:$P, MATCH(MEM_BF!$K195, Contacts!$B:$B, 0)), 0)</f>
        <v>0</v>
      </c>
    </row>
    <row r="196" spans="3:45" x14ac:dyDescent="0.3">
      <c r="C196" s="155">
        <v>15</v>
      </c>
      <c r="D196" s="155">
        <v>11</v>
      </c>
      <c r="E196" s="194">
        <f t="shared" si="142"/>
        <v>22</v>
      </c>
      <c r="F196" s="194">
        <f t="shared" si="145"/>
        <v>1</v>
      </c>
      <c r="G196" s="194">
        <f t="shared" si="146"/>
        <v>16</v>
      </c>
      <c r="H196" s="194">
        <f t="shared" si="182"/>
        <v>10</v>
      </c>
      <c r="I196" s="225">
        <f t="shared" si="143"/>
        <v>12</v>
      </c>
      <c r="J196" s="197" t="s">
        <v>1368</v>
      </c>
      <c r="K196" s="155" t="s">
        <v>499</v>
      </c>
      <c r="L196" s="195">
        <f t="shared" si="181"/>
        <v>2016</v>
      </c>
      <c r="M196" s="155" t="str">
        <f t="shared" si="147"/>
        <v>Nov</v>
      </c>
      <c r="N196" s="138" t="str">
        <f>IFERROR(INDEX(Contacts!$O:$O, MATCH(MEM_BF!$K196, Contacts!$B:$B, 0)), 0)</f>
        <v>devikaku@bigpond.com</v>
      </c>
      <c r="O196" s="130">
        <f>IFERROR(INDEX('May16'!$G:$G, MATCH(MEM_BF!$K196,'May16'!$A:$A, 0)), 0)</f>
        <v>60</v>
      </c>
      <c r="P196" s="130"/>
      <c r="Q196" s="205">
        <f>IFERROR(INDEX(July15!F:F, MATCH(MEM_BF!$K196, July15!$B:$B, 0)), 0)</f>
        <v>0</v>
      </c>
      <c r="R196" s="130">
        <f>IFERROR(INDEX(July15!G:G, MATCH(MEM_BF!$K196, July15!$B:$B, 0)), 0)</f>
        <v>0</v>
      </c>
      <c r="S196" s="130">
        <f>IFERROR(INDEX('Aug15'!F:F, MATCH(MEM_BF!$K196, 'Aug15'!$A:$A, 0)), 0)</f>
        <v>60</v>
      </c>
      <c r="T196" s="130">
        <f>IFERROR(INDEX('Aug15'!$G:$G, MATCH(MEM_BF!$K196, 'Aug15'!$A:$A, 0)), 0)</f>
        <v>0</v>
      </c>
      <c r="U196" s="130">
        <f>IFERROR(INDEX(Sept15!$F:$F, MATCH(MEM_BF!$K196, Sept15!$A:$A, 0)), 0)</f>
        <v>0</v>
      </c>
      <c r="V196" s="130">
        <f>IFERROR(INDEX(Sept15!$G:$G, MATCH(MEM_BF!$K196, Sept15!$A:$A, 0)), 0)</f>
        <v>0</v>
      </c>
      <c r="W196" s="130">
        <f>IFERROR(INDEX('Oct15'!$F:$F, MATCH(MEM_BF!$K196,'Oct15'!$A:$A, 0)), 0)</f>
        <v>0</v>
      </c>
      <c r="X196" s="130">
        <f>IFERROR(INDEX('Oct15'!$G:$G, MATCH(MEM_BF!$K196, 'Oct15'!$A:$A, 0)), 0)</f>
        <v>0</v>
      </c>
      <c r="Y196" s="130">
        <f>IFERROR(INDEX('Nov15'!$F:$F, MATCH(MEM_BF!$K196,'Nov15'!$A:$A, 0)), 0)</f>
        <v>60</v>
      </c>
      <c r="Z196" s="130">
        <f>IFERROR(INDEX('Nov15'!$G:$G, MATCH(MEM_BF!$K196, 'Nov15'!$A:$A, 0)), 0)</f>
        <v>0</v>
      </c>
      <c r="AA196" s="130">
        <f>IFERROR(INDEX('Dec15'!$F:$F, MATCH(MEM_BF!$K196,'Dec15'!$A:$A, 0)), 0)</f>
        <v>0</v>
      </c>
      <c r="AB196" s="130">
        <f>IFERROR(INDEX('Dec15'!$G:$G, MATCH(MEM_BF!$K196, 'Dec15'!$A:$A, 0)), 0)</f>
        <v>0</v>
      </c>
      <c r="AC196" s="130">
        <f>IFERROR(INDEX('Jan16'!$F:$F, MATCH(MEM_BF!$K196,'Jan16'!$A:$A, 0)), 0)</f>
        <v>0</v>
      </c>
      <c r="AD196" s="130">
        <f>IFERROR(INDEX('Jan16'!$G:$G, MATCH(MEM_BF!$K196, 'Jan16'!$A:$A, 0)), 0)</f>
        <v>0</v>
      </c>
      <c r="AE196" s="130">
        <f>IFERROR(INDEX('Feb16'!$F:$F, MATCH(MEM_BF!$K196,'Feb16'!$A:$A, 0)), 0)</f>
        <v>60</v>
      </c>
      <c r="AF196" s="130">
        <f>IFERROR(INDEX('Feb16'!$G:$G, MATCH(MEM_BF!$K196, 'Feb16'!$A:$A, 0)), 0)</f>
        <v>0</v>
      </c>
      <c r="AG196" s="130">
        <f>IFERROR(INDEX('Mar16'!$G:$G, MATCH(MEM_BF!$K196,'Mar16'!$A:$A, 0)), 0)</f>
        <v>0</v>
      </c>
      <c r="AH196" s="130">
        <f>IFERROR(INDEX('Mar16'!$H:$H, MATCH(MEM_BF!$K196, 'Mar16'!$A:$A, 0)), 0)</f>
        <v>0</v>
      </c>
      <c r="AI196" s="130">
        <f>IFERROR(INDEX('Apr16'!$G:$G, MATCH(MEM_BF!$K196,'Apr16'!$A:$A, 0)), 0)</f>
        <v>0</v>
      </c>
      <c r="AJ196" s="130">
        <f>IFERROR(INDEX('Apr16'!$H:$H, MATCH(MEM_BF!$K196, 'Apr16'!$A:$A, 0)), 0)</f>
        <v>0</v>
      </c>
      <c r="AK196" s="130">
        <f>IFERROR(INDEX('May16'!$G:$G, MATCH(MEM_BF!$K196,'May16'!$A:$A, 0)), 0)</f>
        <v>60</v>
      </c>
      <c r="AL196" s="130"/>
      <c r="AM196" s="130"/>
      <c r="AN196" s="130"/>
      <c r="AO196" s="4">
        <f t="shared" si="144"/>
        <v>240</v>
      </c>
      <c r="AP196" s="138" t="str">
        <f>IFERROR(INDEX(Contacts!$O:$O, MATCH(MEM_BF!$K196, Contacts!$B:$B, 0)), 0)</f>
        <v>devikaku@bigpond.com</v>
      </c>
      <c r="AQ196" s="138">
        <f>IFERROR(INDEX(Contacts!$L:$L, MATCH(MEM_BF!$K196, Contacts!$B:$B, 0)), 0)</f>
        <v>93626579</v>
      </c>
      <c r="AR196" s="138">
        <f>IFERROR(INDEX(Contacts!$P:$P, MATCH(MEM_BF!$K196, Contacts!$B:$B, 0)), 0)</f>
        <v>0</v>
      </c>
    </row>
    <row r="197" spans="3:45" x14ac:dyDescent="0.3">
      <c r="C197" s="155">
        <v>15</v>
      </c>
      <c r="D197" s="155">
        <v>12</v>
      </c>
      <c r="E197" s="194">
        <f t="shared" si="142"/>
        <v>11</v>
      </c>
      <c r="F197" s="194">
        <f t="shared" si="145"/>
        <v>0</v>
      </c>
      <c r="G197" s="194">
        <f t="shared" si="146"/>
        <v>15</v>
      </c>
      <c r="H197" s="194">
        <f t="shared" si="182"/>
        <v>11</v>
      </c>
      <c r="I197" s="225">
        <f t="shared" si="143"/>
        <v>0</v>
      </c>
      <c r="J197" s="197" t="s">
        <v>1377</v>
      </c>
      <c r="K197" s="155" t="s">
        <v>1378</v>
      </c>
      <c r="L197" s="195">
        <f t="shared" si="181"/>
        <v>2015</v>
      </c>
      <c r="M197" s="155" t="str">
        <f t="shared" si="147"/>
        <v>Dec</v>
      </c>
      <c r="N197" s="138">
        <f>IFERROR(INDEX(Contacts!$O:$O, MATCH(MEM_BF!$K197, Contacts!$B:$B, 0)), 0)</f>
        <v>0</v>
      </c>
      <c r="O197" s="130">
        <f>IFERROR(INDEX('May16'!$G:$G, MATCH(MEM_BF!$K197,'May16'!$A:$A, 0)), 0)</f>
        <v>0</v>
      </c>
      <c r="P197" s="130"/>
      <c r="Q197" s="205">
        <f>IFERROR(INDEX(July15!F:F, MATCH(MEM_BF!$K197, July15!$B:$B, 0)), 0)</f>
        <v>0</v>
      </c>
      <c r="R197" s="130">
        <f>IFERROR(INDEX(July15!G:G, MATCH(MEM_BF!$K197, July15!$B:$B, 0)), 0)</f>
        <v>0</v>
      </c>
      <c r="S197" s="130">
        <f>IFERROR(INDEX('Aug15'!F:F, MATCH(MEM_BF!$K197, 'Aug15'!$A:$A, 0)), 0)</f>
        <v>0</v>
      </c>
      <c r="T197" s="130">
        <f>IFERROR(INDEX('Aug15'!$G:$G, MATCH(MEM_BF!$K197, 'Aug15'!$A:$A, 0)), 0)</f>
        <v>500</v>
      </c>
      <c r="U197" s="130">
        <f>IFERROR(INDEX(Sept15!$F:$F, MATCH(MEM_BF!$K197, Sept15!$A:$A, 0)), 0)</f>
        <v>0</v>
      </c>
      <c r="V197" s="130">
        <f>IFERROR(INDEX(Sept15!$G:$G, MATCH(MEM_BF!$K197, Sept15!$A:$A, 0)), 0)</f>
        <v>0</v>
      </c>
      <c r="W197" s="130">
        <f>IFERROR(INDEX('Oct15'!$F:$F, MATCH(MEM_BF!$K197,'Oct15'!$A:$A, 0)), 0)</f>
        <v>0</v>
      </c>
      <c r="X197" s="130">
        <f>IFERROR(INDEX('Oct15'!$G:$G, MATCH(MEM_BF!$K197, 'Oct15'!$A:$A, 0)), 0)</f>
        <v>0</v>
      </c>
      <c r="Y197" s="130">
        <f>IFERROR(INDEX('Nov15'!$F:$F, MATCH(MEM_BF!$K197,'Nov15'!$A:$A, 0)), 0)</f>
        <v>0</v>
      </c>
      <c r="Z197" s="130">
        <f>IFERROR(INDEX('Nov15'!$G:$G, MATCH(MEM_BF!$K197, 'Nov15'!$A:$A, 0)), 0)</f>
        <v>0</v>
      </c>
      <c r="AA197" s="130">
        <f>IFERROR(INDEX('Dec15'!$F:$F, MATCH(MEM_BF!$K197,'Dec15'!$A:$A, 0)), 0)</f>
        <v>0</v>
      </c>
      <c r="AB197" s="130">
        <f>IFERROR(INDEX('Dec15'!$G:$G, MATCH(MEM_BF!$K197, 'Dec15'!$A:$A, 0)), 0)</f>
        <v>0</v>
      </c>
      <c r="AC197" s="130">
        <f>IFERROR(INDEX('Jan16'!$F:$F, MATCH(MEM_BF!$K197,'Jan16'!$A:$A, 0)), 0)</f>
        <v>0</v>
      </c>
      <c r="AD197" s="130">
        <f>IFERROR(INDEX('Jan16'!$G:$G, MATCH(MEM_BF!$K197, 'Jan16'!$A:$A, 0)), 0)</f>
        <v>0</v>
      </c>
      <c r="AE197" s="130">
        <f>IFERROR(INDEX('Feb16'!$F:$F, MATCH(MEM_BF!$K197,'Feb16'!$A:$A, 0)), 0)</f>
        <v>0</v>
      </c>
      <c r="AF197" s="130">
        <f>IFERROR(INDEX('Feb16'!$G:$G, MATCH(MEM_BF!$K197, 'Feb16'!$A:$A, 0)), 0)</f>
        <v>0</v>
      </c>
      <c r="AG197" s="130">
        <f>IFERROR(INDEX('Mar16'!$G:$G, MATCH(MEM_BF!$K197,'Mar16'!$A:$A, 0)), 0)</f>
        <v>0</v>
      </c>
      <c r="AH197" s="130">
        <f>IFERROR(INDEX('Mar16'!$H:$H, MATCH(MEM_BF!$K197, 'Mar16'!$A:$A, 0)), 0)</f>
        <v>0</v>
      </c>
      <c r="AI197" s="130">
        <f>IFERROR(INDEX('Apr16'!$G:$G, MATCH(MEM_BF!$K197,'Apr16'!$A:$A, 0)), 0)</f>
        <v>0</v>
      </c>
      <c r="AJ197" s="130">
        <f>IFERROR(INDEX('Apr16'!$H:$H, MATCH(MEM_BF!$K197, 'Apr16'!$A:$A, 0)), 0)</f>
        <v>10000</v>
      </c>
      <c r="AK197" s="130">
        <f>IFERROR(INDEX('May16'!$G:$G, MATCH(MEM_BF!$K197,'May16'!$A:$A, 0)), 0)</f>
        <v>0</v>
      </c>
      <c r="AL197" s="130"/>
      <c r="AM197" s="130"/>
      <c r="AN197" s="130"/>
      <c r="AO197" s="4">
        <f t="shared" si="144"/>
        <v>0</v>
      </c>
      <c r="AP197" s="138">
        <f>IFERROR(INDEX(Contacts!$O:$O, MATCH(MEM_BF!$K197, Contacts!$B:$B, 0)), 0)</f>
        <v>0</v>
      </c>
      <c r="AQ197" s="138">
        <f>IFERROR(INDEX(Contacts!$L:$L, MATCH(MEM_BF!$K197, Contacts!$B:$B, 0)), 0)</f>
        <v>0</v>
      </c>
      <c r="AR197" s="138">
        <f>IFERROR(INDEX(Contacts!$P:$P, MATCH(MEM_BF!$K197, Contacts!$B:$B, 0)), 0)</f>
        <v>0</v>
      </c>
    </row>
    <row r="198" spans="3:45" x14ac:dyDescent="0.3">
      <c r="C198" s="155">
        <v>16</v>
      </c>
      <c r="D198" s="155">
        <v>1</v>
      </c>
      <c r="E198" s="194">
        <f t="shared" si="142"/>
        <v>12</v>
      </c>
      <c r="F198" s="194">
        <f t="shared" si="145"/>
        <v>1</v>
      </c>
      <c r="G198" s="194">
        <f t="shared" si="146"/>
        <v>17</v>
      </c>
      <c r="H198" s="194">
        <f t="shared" si="182"/>
        <v>0</v>
      </c>
      <c r="I198" s="225">
        <f t="shared" si="143"/>
        <v>12</v>
      </c>
      <c r="J198" s="197" t="s">
        <v>1382</v>
      </c>
      <c r="K198" s="155" t="s">
        <v>1383</v>
      </c>
      <c r="L198" s="195">
        <f t="shared" si="181"/>
        <v>2017</v>
      </c>
      <c r="M198" s="155" t="str">
        <f t="shared" si="147"/>
        <v>Jan</v>
      </c>
      <c r="N198" s="138" t="str">
        <f>IFERROR(INDEX(Contacts!$O:$O, MATCH(MEM_BF!$K198, Contacts!$B:$B, 0)), 0)</f>
        <v>kdulmini@gmail.com</v>
      </c>
      <c r="O198" s="130">
        <f>IFERROR(INDEX('May16'!$G:$G, MATCH(MEM_BF!$K198,'May16'!$A:$A, 0)), 0)</f>
        <v>0</v>
      </c>
      <c r="P198" s="130"/>
      <c r="Q198" s="205">
        <f>IFERROR(INDEX(July15!F:F, MATCH(MEM_BF!$K198, July15!$B:$B, 0)), 0)</f>
        <v>0</v>
      </c>
      <c r="R198" s="130">
        <f>IFERROR(INDEX(July15!G:G, MATCH(MEM_BF!$K198, July15!$B:$B, 0)), 0)</f>
        <v>0</v>
      </c>
      <c r="S198" s="130">
        <f>IFERROR(INDEX('Aug15'!F:F, MATCH(MEM_BF!$K198, 'Aug15'!$A:$A, 0)), 0)</f>
        <v>0</v>
      </c>
      <c r="T198" s="130">
        <f>IFERROR(INDEX('Aug15'!$G:$G, MATCH(MEM_BF!$K198, 'Aug15'!$A:$A, 0)), 0)</f>
        <v>0</v>
      </c>
      <c r="U198" s="130">
        <f>IFERROR(INDEX(Sept15!$F:$F, MATCH(MEM_BF!$K198, Sept15!$A:$A, 0)), 0)</f>
        <v>0</v>
      </c>
      <c r="V198" s="130">
        <f>IFERROR(INDEX(Sept15!$G:$G, MATCH(MEM_BF!$K198, Sept15!$A:$A, 0)), 0)</f>
        <v>0</v>
      </c>
      <c r="W198" s="130">
        <f>IFERROR(INDEX('Oct15'!$F:$F, MATCH(MEM_BF!$K198,'Oct15'!$A:$A, 0)), 0)</f>
        <v>0</v>
      </c>
      <c r="X198" s="130">
        <f>IFERROR(INDEX('Oct15'!$G:$G, MATCH(MEM_BF!$K198, 'Oct15'!$A:$A, 0)), 0)</f>
        <v>0</v>
      </c>
      <c r="Y198" s="130">
        <f>IFERROR(INDEX('Nov15'!$F:$F, MATCH(MEM_BF!$K198,'Nov15'!$A:$A, 0)), 0)</f>
        <v>0</v>
      </c>
      <c r="Z198" s="130">
        <f>IFERROR(INDEX('Nov15'!$G:$G, MATCH(MEM_BF!$K198, 'Nov15'!$A:$A, 0)), 0)</f>
        <v>0</v>
      </c>
      <c r="AA198" s="130">
        <f>IFERROR(INDEX('Dec15'!$F:$F, MATCH(MEM_BF!$K198,'Dec15'!$A:$A, 0)), 0)</f>
        <v>0</v>
      </c>
      <c r="AB198" s="130">
        <f>IFERROR(INDEX('Dec15'!$G:$G, MATCH(MEM_BF!$K198, 'Dec15'!$A:$A, 0)), 0)</f>
        <v>0</v>
      </c>
      <c r="AC198" s="130">
        <f>IFERROR(INDEX('Jan16'!$F:$F, MATCH(MEM_BF!$K198,'Jan16'!$A:$A, 0)), 0)</f>
        <v>0</v>
      </c>
      <c r="AD198" s="130">
        <f>IFERROR(INDEX('Jan16'!$G:$G, MATCH(MEM_BF!$K198, 'Jan16'!$A:$A, 0)), 0)</f>
        <v>0</v>
      </c>
      <c r="AE198" s="130">
        <f>IFERROR(INDEX('Feb16'!$F:$F, MATCH(MEM_BF!$K198,'Feb16'!$A:$A, 0)), 0)</f>
        <v>0</v>
      </c>
      <c r="AF198" s="130">
        <f>IFERROR(INDEX('Feb16'!$G:$G, MATCH(MEM_BF!$K198, 'Feb16'!$A:$A, 0)), 0)</f>
        <v>0</v>
      </c>
      <c r="AG198" s="130">
        <f>IFERROR(INDEX('Mar16'!$G:$G, MATCH(MEM_BF!$K198,'Mar16'!$A:$A, 0)), 0)</f>
        <v>240</v>
      </c>
      <c r="AH198" s="130">
        <f>IFERROR(INDEX('Mar16'!$H:$H, MATCH(MEM_BF!$K198, 'Mar16'!$A:$A, 0)), 0)</f>
        <v>0</v>
      </c>
      <c r="AI198" s="130">
        <f>IFERROR(INDEX('Apr16'!$G:$G, MATCH(MEM_BF!$K198,'Apr16'!$A:$A, 0)), 0)</f>
        <v>0</v>
      </c>
      <c r="AJ198" s="130">
        <f>IFERROR(INDEX('Apr16'!$H:$H, MATCH(MEM_BF!$K198, 'Apr16'!$A:$A, 0)), 0)</f>
        <v>0</v>
      </c>
      <c r="AK198" s="130">
        <f>IFERROR(INDEX('May16'!$G:$G, MATCH(MEM_BF!$K198,'May16'!$A:$A, 0)), 0)</f>
        <v>0</v>
      </c>
      <c r="AL198" s="130"/>
      <c r="AM198" s="130"/>
      <c r="AN198" s="130"/>
      <c r="AO198" s="4">
        <f t="shared" si="144"/>
        <v>240</v>
      </c>
      <c r="AP198" s="138" t="str">
        <f>IFERROR(INDEX(Contacts!$O:$O, MATCH(MEM_BF!$K198, Contacts!$B:$B, 0)), 0)</f>
        <v>kdulmini@gmail.com</v>
      </c>
      <c r="AQ198" s="138" t="str">
        <f>IFERROR(INDEX(Contacts!$L:$L, MATCH(MEM_BF!$K198, Contacts!$B:$B, 0)), 0)</f>
        <v>6261 5959</v>
      </c>
      <c r="AR198" s="138">
        <f>IFERROR(INDEX(Contacts!$P:$P, MATCH(MEM_BF!$K198, Contacts!$B:$B, 0)), 0)</f>
        <v>0</v>
      </c>
    </row>
    <row r="199" spans="3:45" x14ac:dyDescent="0.3">
      <c r="C199" s="155">
        <v>15</v>
      </c>
      <c r="D199" s="155">
        <v>9</v>
      </c>
      <c r="E199" s="194">
        <f t="shared" si="142"/>
        <v>18</v>
      </c>
      <c r="F199" s="194">
        <f t="shared" si="145"/>
        <v>1</v>
      </c>
      <c r="G199" s="194">
        <f t="shared" si="146"/>
        <v>16</v>
      </c>
      <c r="H199" s="194">
        <f t="shared" si="182"/>
        <v>6</v>
      </c>
      <c r="I199" s="225">
        <f t="shared" si="143"/>
        <v>10</v>
      </c>
      <c r="J199" s="197" t="s">
        <v>1387</v>
      </c>
      <c r="K199" s="155" t="s">
        <v>1388</v>
      </c>
      <c r="L199" s="195">
        <f t="shared" si="181"/>
        <v>2016</v>
      </c>
      <c r="M199" s="155" t="str">
        <f t="shared" si="147"/>
        <v>Jul</v>
      </c>
      <c r="N199" s="138">
        <f>IFERROR(INDEX(Contacts!$O:$O, MATCH(MEM_BF!$K199, Contacts!$B:$B, 0)), 0)</f>
        <v>0</v>
      </c>
      <c r="O199" s="130">
        <f>IFERROR(INDEX('May16'!$G:$G, MATCH(MEM_BF!$K199,'May16'!$A:$A, 0)), 0)</f>
        <v>0</v>
      </c>
      <c r="P199" s="130"/>
      <c r="Q199" s="205">
        <f>IFERROR(INDEX(July15!F:F, MATCH(MEM_BF!$K199, July15!$B:$B, 0)), 0)</f>
        <v>0</v>
      </c>
      <c r="R199" s="130">
        <f>IFERROR(INDEX(July15!G:G, MATCH(MEM_BF!$K199, July15!$B:$B, 0)), 0)</f>
        <v>0</v>
      </c>
      <c r="S199" s="130">
        <f>IFERROR(INDEX('Aug15'!F:F, MATCH(MEM_BF!$K199, 'Aug15'!$A:$A, 0)), 0)</f>
        <v>0</v>
      </c>
      <c r="T199" s="130">
        <f>IFERROR(INDEX('Aug15'!$G:$G, MATCH(MEM_BF!$K199, 'Aug15'!$A:$A, 0)), 0)</f>
        <v>0</v>
      </c>
      <c r="U199" s="130">
        <f>IFERROR(INDEX(Sept15!$F:$F, MATCH(MEM_BF!$K199, Sept15!$A:$A, 0)), 0)</f>
        <v>0</v>
      </c>
      <c r="V199" s="130">
        <f>IFERROR(INDEX(Sept15!$G:$G, MATCH(MEM_BF!$K199, Sept15!$A:$A, 0)), 0)</f>
        <v>0</v>
      </c>
      <c r="W199" s="130">
        <f>IFERROR(INDEX('Oct15'!$F:$F, MATCH(MEM_BF!$K199,'Oct15'!$A:$A, 0)), 0)</f>
        <v>0</v>
      </c>
      <c r="X199" s="130">
        <f>IFERROR(INDEX('Oct15'!$G:$G, MATCH(MEM_BF!$K199, 'Oct15'!$A:$A, 0)), 0)</f>
        <v>0</v>
      </c>
      <c r="Y199" s="130">
        <f>IFERROR(INDEX('Nov15'!$F:$F, MATCH(MEM_BF!$K199,'Nov15'!$A:$A, 0)), 0)</f>
        <v>200</v>
      </c>
      <c r="Z199" s="130">
        <f>IFERROR(INDEX('Nov15'!$G:$G, MATCH(MEM_BF!$K199, 'Nov15'!$A:$A, 0)), 0)</f>
        <v>0</v>
      </c>
      <c r="AA199" s="130">
        <f>IFERROR(INDEX('Dec15'!$F:$F, MATCH(MEM_BF!$K199,'Dec15'!$A:$A, 0)), 0)</f>
        <v>0</v>
      </c>
      <c r="AB199" s="130">
        <f>IFERROR(INDEX('Dec15'!$G:$G, MATCH(MEM_BF!$K199, 'Dec15'!$A:$A, 0)), 0)</f>
        <v>0</v>
      </c>
      <c r="AC199" s="130">
        <f>IFERROR(INDEX('Jan16'!$F:$F, MATCH(MEM_BF!$K199,'Jan16'!$A:$A, 0)), 0)</f>
        <v>0</v>
      </c>
      <c r="AD199" s="130">
        <f>IFERROR(INDEX('Jan16'!$G:$G, MATCH(MEM_BF!$K199, 'Jan16'!$A:$A, 0)), 0)</f>
        <v>0</v>
      </c>
      <c r="AE199" s="130">
        <f>IFERROR(INDEX('Feb16'!$F:$F, MATCH(MEM_BF!$K199,'Feb16'!$A:$A, 0)), 0)</f>
        <v>0</v>
      </c>
      <c r="AF199" s="130">
        <f>IFERROR(INDEX('Feb16'!$G:$G, MATCH(MEM_BF!$K199, 'Feb16'!$A:$A, 0)), 0)</f>
        <v>0</v>
      </c>
      <c r="AG199" s="130">
        <f>IFERROR(INDEX('Mar16'!$G:$G, MATCH(MEM_BF!$K199,'Mar16'!$A:$A, 0)), 0)</f>
        <v>0</v>
      </c>
      <c r="AH199" s="130">
        <f>IFERROR(INDEX('Mar16'!$H:$H, MATCH(MEM_BF!$K199, 'Mar16'!$A:$A, 0)), 0)</f>
        <v>0</v>
      </c>
      <c r="AI199" s="130">
        <f>IFERROR(INDEX('Apr16'!$G:$G, MATCH(MEM_BF!$K199,'Apr16'!$A:$A, 0)), 0)</f>
        <v>0</v>
      </c>
      <c r="AJ199" s="130">
        <f>IFERROR(INDEX('Apr16'!$H:$H, MATCH(MEM_BF!$K199, 'Apr16'!$A:$A, 0)), 0)</f>
        <v>0</v>
      </c>
      <c r="AK199" s="130">
        <f>IFERROR(INDEX('May16'!$G:$G, MATCH(MEM_BF!$K199,'May16'!$A:$A, 0)), 0)</f>
        <v>0</v>
      </c>
      <c r="AL199" s="130"/>
      <c r="AM199" s="130"/>
      <c r="AN199" s="130"/>
      <c r="AO199" s="4">
        <f t="shared" si="144"/>
        <v>200</v>
      </c>
      <c r="AP199" s="138">
        <f>IFERROR(INDEX(Contacts!$O:$O, MATCH(MEM_BF!$K199, Contacts!$B:$B, 0)), 0)</f>
        <v>0</v>
      </c>
      <c r="AQ199" s="138">
        <f>IFERROR(INDEX(Contacts!$L:$L, MATCH(MEM_BF!$K199, Contacts!$B:$B, 0)), 0)</f>
        <v>0</v>
      </c>
      <c r="AR199" s="138">
        <f>IFERROR(INDEX(Contacts!$P:$P, MATCH(MEM_BF!$K199, Contacts!$B:$B, 0)), 0)</f>
        <v>0</v>
      </c>
    </row>
    <row r="200" spans="3:45" x14ac:dyDescent="0.3">
      <c r="C200" s="155">
        <v>15</v>
      </c>
      <c r="D200" s="155">
        <v>2</v>
      </c>
      <c r="E200" s="194">
        <f t="shared" si="142"/>
        <v>14</v>
      </c>
      <c r="F200" s="194">
        <f t="shared" si="145"/>
        <v>1</v>
      </c>
      <c r="G200" s="194">
        <f t="shared" si="146"/>
        <v>16</v>
      </c>
      <c r="H200" s="194">
        <f t="shared" si="182"/>
        <v>2</v>
      </c>
      <c r="I200" s="225">
        <f t="shared" si="143"/>
        <v>13</v>
      </c>
      <c r="J200" s="197" t="s">
        <v>1394</v>
      </c>
      <c r="K200" s="155" t="s">
        <v>1395</v>
      </c>
      <c r="L200" s="195">
        <f t="shared" si="181"/>
        <v>2016</v>
      </c>
      <c r="M200" s="155" t="str">
        <f t="shared" si="147"/>
        <v>Mar</v>
      </c>
      <c r="N200" s="138">
        <f>IFERROR(INDEX(Contacts!$O:$O, MATCH(MEM_BF!$K200, Contacts!$B:$B, 0)), 0)</f>
        <v>0</v>
      </c>
      <c r="O200" s="130">
        <f>IFERROR(INDEX('May16'!$G:$G, MATCH(MEM_BF!$K200,'May16'!$A:$A, 0)), 0)</f>
        <v>0</v>
      </c>
      <c r="P200" s="130"/>
      <c r="Q200" s="205">
        <f>IFERROR(INDEX(July15!F:F, MATCH(MEM_BF!$K200, July15!$B:$B, 0)), 0)</f>
        <v>0</v>
      </c>
      <c r="R200" s="130">
        <f>IFERROR(INDEX(July15!G:G, MATCH(MEM_BF!$K200, July15!$B:$B, 0)), 0)</f>
        <v>0</v>
      </c>
      <c r="S200" s="130">
        <f>IFERROR(INDEX('Aug15'!F:F, MATCH(MEM_BF!$K200, 'Aug15'!$A:$A, 0)), 0)</f>
        <v>0</v>
      </c>
      <c r="T200" s="130">
        <f>IFERROR(INDEX('Aug15'!$G:$G, MATCH(MEM_BF!$K200, 'Aug15'!$A:$A, 0)), 0)</f>
        <v>0</v>
      </c>
      <c r="U200" s="130">
        <f>IFERROR(INDEX(Sept15!$F:$F, MATCH(MEM_BF!$K200, Sept15!$A:$A, 0)), 0)</f>
        <v>0</v>
      </c>
      <c r="V200" s="130">
        <f>IFERROR(INDEX(Sept15!$G:$G, MATCH(MEM_BF!$K200, Sept15!$A:$A, 0)), 0)</f>
        <v>0</v>
      </c>
      <c r="W200" s="130">
        <f>IFERROR(INDEX('Oct15'!$F:$F, MATCH(MEM_BF!$K200,'Oct15'!$A:$A, 0)), 0)</f>
        <v>0</v>
      </c>
      <c r="X200" s="130">
        <f>IFERROR(INDEX('Oct15'!$G:$G, MATCH(MEM_BF!$K200, 'Oct15'!$A:$A, 0)), 0)</f>
        <v>0</v>
      </c>
      <c r="Y200" s="130">
        <f>IFERROR(INDEX('Nov15'!$F:$F, MATCH(MEM_BF!$K200,'Nov15'!$A:$A, 0)), 0)</f>
        <v>0</v>
      </c>
      <c r="Z200" s="130">
        <f>IFERROR(INDEX('Nov15'!$G:$G, MATCH(MEM_BF!$K200, 'Nov15'!$A:$A, 0)), 0)</f>
        <v>0</v>
      </c>
      <c r="AA200" s="130">
        <f>IFERROR(INDEX('Dec15'!$F:$F, MATCH(MEM_BF!$K200,'Dec15'!$A:$A, 0)), 0)</f>
        <v>0</v>
      </c>
      <c r="AB200" s="130">
        <f>IFERROR(INDEX('Dec15'!$G:$G, MATCH(MEM_BF!$K200, 'Dec15'!$A:$A, 0)), 0)</f>
        <v>0</v>
      </c>
      <c r="AC200" s="130">
        <f>IFERROR(INDEX('Jan16'!$F:$F, MATCH(MEM_BF!$K200,'Jan16'!$A:$A, 0)), 0)</f>
        <v>260</v>
      </c>
      <c r="AD200" s="130">
        <f>IFERROR(INDEX('Jan16'!$G:$G, MATCH(MEM_BF!$K200, 'Jan16'!$A:$A, 0)), 0)</f>
        <v>0</v>
      </c>
      <c r="AE200" s="130">
        <f>IFERROR(INDEX('Feb16'!$F:$F, MATCH(MEM_BF!$K200,'Feb16'!$A:$A, 0)), 0)</f>
        <v>0</v>
      </c>
      <c r="AF200" s="130">
        <f>IFERROR(INDEX('Feb16'!$G:$G, MATCH(MEM_BF!$K200, 'Feb16'!$A:$A, 0)), 0)</f>
        <v>0</v>
      </c>
      <c r="AG200" s="130">
        <f>IFERROR(INDEX('Mar16'!$G:$G, MATCH(MEM_BF!$K200,'Mar16'!$A:$A, 0)), 0)</f>
        <v>0</v>
      </c>
      <c r="AH200" s="130">
        <f>IFERROR(INDEX('Mar16'!$H:$H, MATCH(MEM_BF!$K200, 'Mar16'!$A:$A, 0)), 0)</f>
        <v>0</v>
      </c>
      <c r="AI200" s="130">
        <f>IFERROR(INDEX('Apr16'!$G:$G, MATCH(MEM_BF!$K200,'Apr16'!$A:$A, 0)), 0)</f>
        <v>0</v>
      </c>
      <c r="AJ200" s="130">
        <f>IFERROR(INDEX('Apr16'!$H:$H, MATCH(MEM_BF!$K200, 'Apr16'!$A:$A, 0)), 0)</f>
        <v>0</v>
      </c>
      <c r="AK200" s="130">
        <f>IFERROR(INDEX('May16'!$G:$G, MATCH(MEM_BF!$K200,'May16'!$A:$A, 0)), 0)</f>
        <v>0</v>
      </c>
      <c r="AL200" s="130"/>
      <c r="AM200" s="130"/>
      <c r="AN200" s="130"/>
      <c r="AO200" s="4">
        <f t="shared" si="144"/>
        <v>260</v>
      </c>
      <c r="AP200" s="138">
        <f>IFERROR(INDEX(Contacts!$O:$O, MATCH(MEM_BF!$K200, Contacts!$B:$B, 0)), 0)</f>
        <v>0</v>
      </c>
      <c r="AQ200" s="138">
        <f>IFERROR(INDEX(Contacts!$L:$L, MATCH(MEM_BF!$K200, Contacts!$B:$B, 0)), 0)</f>
        <v>0</v>
      </c>
      <c r="AR200" s="138">
        <f>IFERROR(INDEX(Contacts!$P:$P, MATCH(MEM_BF!$K200, Contacts!$B:$B, 0)), 0)</f>
        <v>0</v>
      </c>
    </row>
    <row r="201" spans="3:45" x14ac:dyDescent="0.3">
      <c r="C201" s="155">
        <v>16</v>
      </c>
      <c r="D201" s="155">
        <v>6</v>
      </c>
      <c r="E201" s="194">
        <f t="shared" si="142"/>
        <v>17</v>
      </c>
      <c r="F201" s="194">
        <f t="shared" si="145"/>
        <v>1</v>
      </c>
      <c r="G201" s="194">
        <f t="shared" si="146"/>
        <v>17</v>
      </c>
      <c r="H201" s="194">
        <f t="shared" si="182"/>
        <v>5</v>
      </c>
      <c r="I201" s="225">
        <f t="shared" si="143"/>
        <v>12</v>
      </c>
      <c r="J201" s="197" t="s">
        <v>1398</v>
      </c>
      <c r="K201" s="155" t="s">
        <v>505</v>
      </c>
      <c r="L201" s="195">
        <f t="shared" si="181"/>
        <v>2017</v>
      </c>
      <c r="M201" s="155" t="str">
        <f t="shared" si="147"/>
        <v>Jun</v>
      </c>
      <c r="N201" s="138">
        <f>IFERROR(INDEX(Contacts!$O:$O, MATCH(MEM_BF!$K201, Contacts!$B:$B, 0)), 0)</f>
        <v>0</v>
      </c>
      <c r="O201" s="130">
        <f>IFERROR(INDEX('May16'!$G:$G, MATCH(MEM_BF!$K201,'May16'!$A:$A, 0)), 0)</f>
        <v>0</v>
      </c>
      <c r="P201" s="130"/>
      <c r="Q201" s="205">
        <f>IFERROR(INDEX(July15!F:F, MATCH(MEM_BF!$K201, July15!$B:$B, 0)), 0)</f>
        <v>0</v>
      </c>
      <c r="R201" s="130">
        <f>IFERROR(INDEX(July15!G:G, MATCH(MEM_BF!$K201, July15!$B:$B, 0)), 0)</f>
        <v>0</v>
      </c>
      <c r="S201" s="130">
        <f>IFERROR(INDEX('Aug15'!F:F, MATCH(MEM_BF!$K201, 'Aug15'!$A:$A, 0)), 0)</f>
        <v>240</v>
      </c>
      <c r="T201" s="130">
        <f>IFERROR(INDEX('Aug15'!$G:$G, MATCH(MEM_BF!$K201, 'Aug15'!$A:$A, 0)), 0)</f>
        <v>0</v>
      </c>
      <c r="U201" s="130">
        <f>IFERROR(INDEX(Sept15!$F:$F, MATCH(MEM_BF!$K201, Sept15!$A:$A, 0)), 0)</f>
        <v>0</v>
      </c>
      <c r="V201" s="130">
        <f>IFERROR(INDEX(Sept15!$G:$G, MATCH(MEM_BF!$K201, Sept15!$A:$A, 0)), 0)</f>
        <v>0</v>
      </c>
      <c r="W201" s="130">
        <f>IFERROR(INDEX('Oct15'!$F:$F, MATCH(MEM_BF!$K201,'Oct15'!$A:$A, 0)), 0)</f>
        <v>0</v>
      </c>
      <c r="X201" s="130">
        <f>IFERROR(INDEX('Oct15'!$G:$G, MATCH(MEM_BF!$K201, 'Oct15'!$A:$A, 0)), 0)</f>
        <v>0</v>
      </c>
      <c r="Y201" s="130">
        <f>IFERROR(INDEX('Nov15'!$F:$F, MATCH(MEM_BF!$K201,'Nov15'!$A:$A, 0)), 0)</f>
        <v>0</v>
      </c>
      <c r="Z201" s="130">
        <f>IFERROR(INDEX('Nov15'!$G:$G, MATCH(MEM_BF!$K201, 'Nov15'!$A:$A, 0)), 0)</f>
        <v>0</v>
      </c>
      <c r="AA201" s="130">
        <f>IFERROR(INDEX('Dec15'!$F:$F, MATCH(MEM_BF!$K201,'Dec15'!$A:$A, 0)), 0)</f>
        <v>0</v>
      </c>
      <c r="AB201" s="130">
        <f>IFERROR(INDEX('Dec15'!$G:$G, MATCH(MEM_BF!$K201, 'Dec15'!$A:$A, 0)), 0)</f>
        <v>0</v>
      </c>
      <c r="AC201" s="130">
        <f>IFERROR(INDEX('Jan16'!$F:$F, MATCH(MEM_BF!$K201,'Jan16'!$A:$A, 0)), 0)</f>
        <v>0</v>
      </c>
      <c r="AD201" s="130">
        <f>IFERROR(INDEX('Jan16'!$G:$G, MATCH(MEM_BF!$K201, 'Jan16'!$A:$A, 0)), 0)</f>
        <v>0</v>
      </c>
      <c r="AE201" s="130">
        <f>IFERROR(INDEX('Feb16'!$F:$F, MATCH(MEM_BF!$K201,'Feb16'!$A:$A, 0)), 0)</f>
        <v>0</v>
      </c>
      <c r="AF201" s="130">
        <f>IFERROR(INDEX('Feb16'!$G:$G, MATCH(MEM_BF!$K201, 'Feb16'!$A:$A, 0)), 0)</f>
        <v>0</v>
      </c>
      <c r="AG201" s="130">
        <f>IFERROR(INDEX('Mar16'!$G:$G, MATCH(MEM_BF!$K201,'Mar16'!$A:$A, 0)), 0)</f>
        <v>0</v>
      </c>
      <c r="AH201" s="130">
        <f>IFERROR(INDEX('Mar16'!$H:$H, MATCH(MEM_BF!$K201, 'Mar16'!$A:$A, 0)), 0)</f>
        <v>0</v>
      </c>
      <c r="AI201" s="130">
        <f>IFERROR(INDEX('Apr16'!$G:$G, MATCH(MEM_BF!$K201,'Apr16'!$A:$A, 0)), 0)</f>
        <v>0</v>
      </c>
      <c r="AJ201" s="130">
        <f>IFERROR(INDEX('Apr16'!$H:$H, MATCH(MEM_BF!$K201, 'Apr16'!$A:$A, 0)), 0)</f>
        <v>0</v>
      </c>
      <c r="AK201" s="130">
        <f>IFERROR(INDEX('May16'!$G:$G, MATCH(MEM_BF!$K201,'May16'!$A:$A, 0)), 0)</f>
        <v>0</v>
      </c>
      <c r="AL201" s="130"/>
      <c r="AM201" s="130"/>
      <c r="AN201" s="130"/>
      <c r="AO201" s="4">
        <f t="shared" si="144"/>
        <v>240</v>
      </c>
      <c r="AP201" s="138">
        <f>IFERROR(INDEX(Contacts!$O:$O, MATCH(MEM_BF!$K201, Contacts!$B:$B, 0)), 0)</f>
        <v>0</v>
      </c>
      <c r="AQ201" s="138">
        <f>IFERROR(INDEX(Contacts!$L:$L, MATCH(MEM_BF!$K201, Contacts!$B:$B, 0)), 0)</f>
        <v>0</v>
      </c>
      <c r="AR201" s="138">
        <f>IFERROR(INDEX(Contacts!$P:$P, MATCH(MEM_BF!$K201, Contacts!$B:$B, 0)), 0)</f>
        <v>0</v>
      </c>
    </row>
    <row r="202" spans="3:45" x14ac:dyDescent="0.3">
      <c r="C202" s="155"/>
      <c r="D202" s="155"/>
      <c r="E202" s="194">
        <f t="shared" si="142"/>
        <v>-1</v>
      </c>
      <c r="F202" s="194">
        <f t="shared" si="145"/>
        <v>0</v>
      </c>
      <c r="G202" s="194">
        <f t="shared" si="146"/>
        <v>0</v>
      </c>
      <c r="H202" s="194">
        <f t="shared" si="182"/>
        <v>-1</v>
      </c>
      <c r="I202" s="225">
        <f t="shared" si="143"/>
        <v>0</v>
      </c>
      <c r="J202" s="197" t="s">
        <v>1401</v>
      </c>
      <c r="K202" s="155" t="s">
        <v>1402</v>
      </c>
      <c r="L202" s="195" t="str">
        <f t="shared" si="181"/>
        <v>Please</v>
      </c>
      <c r="M202" s="155" t="str">
        <f t="shared" si="147"/>
        <v>Pay</v>
      </c>
      <c r="N202" s="138">
        <f>IFERROR(INDEX(Contacts!$O:$O, MATCH(MEM_BF!$K202, Contacts!$B:$B, 0)), 0)</f>
        <v>0</v>
      </c>
      <c r="O202" s="130">
        <f>IFERROR(INDEX('May16'!$G:$G, MATCH(MEM_BF!$K202,'May16'!$A:$A, 0)), 0)</f>
        <v>0</v>
      </c>
      <c r="P202" s="130"/>
      <c r="Q202" s="205">
        <f>IFERROR(INDEX(July15!F:F, MATCH(MEM_BF!$K202, July15!$B:$B, 0)), 0)</f>
        <v>0</v>
      </c>
      <c r="R202" s="130">
        <f>IFERROR(INDEX(July15!G:G, MATCH(MEM_BF!$K202, July15!$B:$B, 0)), 0)</f>
        <v>0</v>
      </c>
      <c r="S202" s="130">
        <f>IFERROR(INDEX('Aug15'!F:F, MATCH(MEM_BF!$K202, 'Aug15'!$A:$A, 0)), 0)</f>
        <v>0</v>
      </c>
      <c r="T202" s="130">
        <f>IFERROR(INDEX('Aug15'!$G:$G, MATCH(MEM_BF!$K202, 'Aug15'!$A:$A, 0)), 0)</f>
        <v>0</v>
      </c>
      <c r="U202" s="130">
        <f>IFERROR(INDEX(Sept15!$F:$F, MATCH(MEM_BF!$K202, Sept15!$A:$A, 0)), 0)</f>
        <v>0</v>
      </c>
      <c r="V202" s="130">
        <f>IFERROR(INDEX(Sept15!$G:$G, MATCH(MEM_BF!$K202, Sept15!$A:$A, 0)), 0)</f>
        <v>0</v>
      </c>
      <c r="W202" s="130">
        <f>IFERROR(INDEX('Oct15'!$F:$F, MATCH(MEM_BF!$K202,'Oct15'!$A:$A, 0)), 0)</f>
        <v>0</v>
      </c>
      <c r="X202" s="130">
        <f>IFERROR(INDEX('Oct15'!$G:$G, MATCH(MEM_BF!$K202, 'Oct15'!$A:$A, 0)), 0)</f>
        <v>0</v>
      </c>
      <c r="Y202" s="130">
        <f>IFERROR(INDEX('Nov15'!$F:$F, MATCH(MEM_BF!$K202,'Nov15'!$A:$A, 0)), 0)</f>
        <v>0</v>
      </c>
      <c r="Z202" s="130">
        <f>IFERROR(INDEX('Nov15'!$G:$G, MATCH(MEM_BF!$K202, 'Nov15'!$A:$A, 0)), 0)</f>
        <v>0</v>
      </c>
      <c r="AA202" s="130">
        <f>IFERROR(INDEX('Dec15'!$F:$F, MATCH(MEM_BF!$K202,'Dec15'!$A:$A, 0)), 0)</f>
        <v>0</v>
      </c>
      <c r="AB202" s="130">
        <f>IFERROR(INDEX('Dec15'!$G:$G, MATCH(MEM_BF!$K202, 'Dec15'!$A:$A, 0)), 0)</f>
        <v>0</v>
      </c>
      <c r="AC202" s="130">
        <f>IFERROR(INDEX('Jan16'!$F:$F, MATCH(MEM_BF!$K202,'Jan16'!$A:$A, 0)), 0)</f>
        <v>0</v>
      </c>
      <c r="AD202" s="130">
        <f>IFERROR(INDEX('Jan16'!$G:$G, MATCH(MEM_BF!$K202, 'Jan16'!$A:$A, 0)), 0)</f>
        <v>0</v>
      </c>
      <c r="AE202" s="130">
        <f>IFERROR(INDEX('Feb16'!$F:$F, MATCH(MEM_BF!$K202,'Feb16'!$A:$A, 0)), 0)</f>
        <v>0</v>
      </c>
      <c r="AF202" s="130">
        <f>IFERROR(INDEX('Feb16'!$G:$G, MATCH(MEM_BF!$K202, 'Feb16'!$A:$A, 0)), 0)</f>
        <v>0</v>
      </c>
      <c r="AG202" s="130">
        <f>IFERROR(INDEX('Mar16'!$G:$G, MATCH(MEM_BF!$K202,'Mar16'!$A:$A, 0)), 0)</f>
        <v>0</v>
      </c>
      <c r="AH202" s="130">
        <f>IFERROR(INDEX('Mar16'!$H:$H, MATCH(MEM_BF!$K202, 'Mar16'!$A:$A, 0)), 0)</f>
        <v>0</v>
      </c>
      <c r="AI202" s="130">
        <f>IFERROR(INDEX('Apr16'!$G:$G, MATCH(MEM_BF!$K202,'Apr16'!$A:$A, 0)), 0)</f>
        <v>0</v>
      </c>
      <c r="AJ202" s="130">
        <f>IFERROR(INDEX('Apr16'!$H:$H, MATCH(MEM_BF!$K202, 'Apr16'!$A:$A, 0)), 0)</f>
        <v>0</v>
      </c>
      <c r="AK202" s="130">
        <f>IFERROR(INDEX('May16'!$G:$G, MATCH(MEM_BF!$K202,'May16'!$A:$A, 0)), 0)</f>
        <v>0</v>
      </c>
      <c r="AL202" s="130"/>
      <c r="AM202" s="130"/>
      <c r="AN202" s="130"/>
      <c r="AO202" s="4">
        <f t="shared" si="144"/>
        <v>0</v>
      </c>
      <c r="AP202" s="138">
        <f>IFERROR(INDEX(Contacts!$O:$O, MATCH(MEM_BF!$K202, Contacts!$B:$B, 0)), 0)</f>
        <v>0</v>
      </c>
      <c r="AQ202" s="138">
        <f>IFERROR(INDEX(Contacts!$L:$L, MATCH(MEM_BF!$K202, Contacts!$B:$B, 0)), 0)</f>
        <v>0</v>
      </c>
      <c r="AR202" s="138">
        <f>IFERROR(INDEX(Contacts!$P:$P, MATCH(MEM_BF!$K202, Contacts!$B:$B, 0)), 0)</f>
        <v>0</v>
      </c>
    </row>
    <row r="203" spans="3:45" x14ac:dyDescent="0.3">
      <c r="C203" s="155"/>
      <c r="D203" s="155"/>
      <c r="E203" s="194">
        <f t="shared" si="142"/>
        <v>-1</v>
      </c>
      <c r="F203" s="194">
        <f t="shared" si="145"/>
        <v>0</v>
      </c>
      <c r="G203" s="194">
        <f t="shared" si="146"/>
        <v>0</v>
      </c>
      <c r="H203" s="194">
        <f t="shared" si="182"/>
        <v>-1</v>
      </c>
      <c r="I203" s="225">
        <f t="shared" si="143"/>
        <v>0</v>
      </c>
      <c r="J203" s="197" t="s">
        <v>1404</v>
      </c>
      <c r="K203" s="155" t="s">
        <v>1405</v>
      </c>
      <c r="L203" s="195" t="str">
        <f t="shared" si="181"/>
        <v>Please</v>
      </c>
      <c r="M203" s="155" t="str">
        <f t="shared" si="147"/>
        <v>Pay</v>
      </c>
      <c r="N203" s="138">
        <f>IFERROR(INDEX(Contacts!$O:$O, MATCH(MEM_BF!$K203, Contacts!$B:$B, 0)), 0)</f>
        <v>0</v>
      </c>
      <c r="O203" s="130">
        <f>IFERROR(INDEX('May16'!$G:$G, MATCH(MEM_BF!$K203,'May16'!$A:$A, 0)), 0)</f>
        <v>0</v>
      </c>
      <c r="P203" s="130"/>
      <c r="Q203" s="205">
        <f>IFERROR(INDEX(July15!F:F, MATCH(MEM_BF!$K203, July15!$B:$B, 0)), 0)</f>
        <v>0</v>
      </c>
      <c r="R203" s="130">
        <f>IFERROR(INDEX(July15!G:G, MATCH(MEM_BF!$K203, July15!$B:$B, 0)), 0)</f>
        <v>0</v>
      </c>
      <c r="S203" s="130">
        <f>IFERROR(INDEX('Aug15'!F:F, MATCH(MEM_BF!$K203, 'Aug15'!$A:$A, 0)), 0)</f>
        <v>0</v>
      </c>
      <c r="T203" s="130">
        <f>IFERROR(INDEX('Aug15'!$G:$G, MATCH(MEM_BF!$K203, 'Aug15'!$A:$A, 0)), 0)</f>
        <v>0</v>
      </c>
      <c r="U203" s="130">
        <f>IFERROR(INDEX(Sept15!$F:$F, MATCH(MEM_BF!$K203, Sept15!$A:$A, 0)), 0)</f>
        <v>0</v>
      </c>
      <c r="V203" s="130">
        <f>IFERROR(INDEX(Sept15!$G:$G, MATCH(MEM_BF!$K203, Sept15!$A:$A, 0)), 0)</f>
        <v>0</v>
      </c>
      <c r="W203" s="130">
        <f>IFERROR(INDEX('Oct15'!$F:$F, MATCH(MEM_BF!$K203,'Oct15'!$A:$A, 0)), 0)</f>
        <v>0</v>
      </c>
      <c r="X203" s="130">
        <f>IFERROR(INDEX('Oct15'!$G:$G, MATCH(MEM_BF!$K203, 'Oct15'!$A:$A, 0)), 0)</f>
        <v>0</v>
      </c>
      <c r="Y203" s="130">
        <f>IFERROR(INDEX('Nov15'!$F:$F, MATCH(MEM_BF!$K203,'Nov15'!$A:$A, 0)), 0)</f>
        <v>0</v>
      </c>
      <c r="Z203" s="130">
        <f>IFERROR(INDEX('Nov15'!$G:$G, MATCH(MEM_BF!$K203, 'Nov15'!$A:$A, 0)), 0)</f>
        <v>0</v>
      </c>
      <c r="AA203" s="130">
        <f>IFERROR(INDEX('Dec15'!$F:$F, MATCH(MEM_BF!$K203,'Dec15'!$A:$A, 0)), 0)</f>
        <v>0</v>
      </c>
      <c r="AB203" s="130">
        <f>IFERROR(INDEX('Dec15'!$G:$G, MATCH(MEM_BF!$K203, 'Dec15'!$A:$A, 0)), 0)</f>
        <v>0</v>
      </c>
      <c r="AC203" s="130">
        <f>IFERROR(INDEX('Jan16'!$F:$F, MATCH(MEM_BF!$K203,'Jan16'!$A:$A, 0)), 0)</f>
        <v>0</v>
      </c>
      <c r="AD203" s="130">
        <f>IFERROR(INDEX('Jan16'!$G:$G, MATCH(MEM_BF!$K203, 'Jan16'!$A:$A, 0)), 0)</f>
        <v>0</v>
      </c>
      <c r="AE203" s="130">
        <f>IFERROR(INDEX('Feb16'!$F:$F, MATCH(MEM_BF!$K203,'Feb16'!$A:$A, 0)), 0)</f>
        <v>0</v>
      </c>
      <c r="AF203" s="130">
        <f>IFERROR(INDEX('Feb16'!$G:$G, MATCH(MEM_BF!$K203, 'Feb16'!$A:$A, 0)), 0)</f>
        <v>0</v>
      </c>
      <c r="AG203" s="130">
        <f>IFERROR(INDEX('Mar16'!$G:$G, MATCH(MEM_BF!$K203,'Mar16'!$A:$A, 0)), 0)</f>
        <v>0</v>
      </c>
      <c r="AH203" s="130">
        <f>IFERROR(INDEX('Mar16'!$H:$H, MATCH(MEM_BF!$K203, 'Mar16'!$A:$A, 0)), 0)</f>
        <v>0</v>
      </c>
      <c r="AI203" s="130">
        <f>IFERROR(INDEX('Apr16'!$G:$G, MATCH(MEM_BF!$K203,'Apr16'!$A:$A, 0)), 0)</f>
        <v>0</v>
      </c>
      <c r="AJ203" s="130">
        <f>IFERROR(INDEX('Apr16'!$H:$H, MATCH(MEM_BF!$K203, 'Apr16'!$A:$A, 0)), 0)</f>
        <v>0</v>
      </c>
      <c r="AK203" s="130">
        <f>IFERROR(INDEX('May16'!$G:$G, MATCH(MEM_BF!$K203,'May16'!$A:$A, 0)), 0)</f>
        <v>0</v>
      </c>
      <c r="AL203" s="130"/>
      <c r="AM203" s="130"/>
      <c r="AN203" s="130"/>
      <c r="AO203" s="4">
        <f t="shared" si="144"/>
        <v>0</v>
      </c>
      <c r="AP203" s="138">
        <f>IFERROR(INDEX(Contacts!$O:$O, MATCH(MEM_BF!$K203, Contacts!$B:$B, 0)), 0)</f>
        <v>0</v>
      </c>
      <c r="AQ203" s="138">
        <f>IFERROR(INDEX(Contacts!$L:$L, MATCH(MEM_BF!$K203, Contacts!$B:$B, 0)), 0)</f>
        <v>0</v>
      </c>
      <c r="AR203" s="138">
        <f>IFERROR(INDEX(Contacts!$P:$P, MATCH(MEM_BF!$K203, Contacts!$B:$B, 0)), 0)</f>
        <v>0</v>
      </c>
    </row>
    <row r="204" spans="3:45" x14ac:dyDescent="0.3">
      <c r="C204" s="155"/>
      <c r="D204" s="155"/>
      <c r="E204" s="194">
        <f t="shared" si="142"/>
        <v>-1</v>
      </c>
      <c r="F204" s="194">
        <f t="shared" si="145"/>
        <v>0</v>
      </c>
      <c r="G204" s="194">
        <f t="shared" si="146"/>
        <v>0</v>
      </c>
      <c r="H204" s="194">
        <f t="shared" si="182"/>
        <v>-1</v>
      </c>
      <c r="I204" s="225">
        <f t="shared" si="143"/>
        <v>0</v>
      </c>
      <c r="J204" s="197" t="s">
        <v>1407</v>
      </c>
      <c r="K204" s="155" t="s">
        <v>1408</v>
      </c>
      <c r="L204" s="195" t="str">
        <f t="shared" si="181"/>
        <v>Please</v>
      </c>
      <c r="M204" s="155" t="str">
        <f t="shared" si="147"/>
        <v>Pay</v>
      </c>
      <c r="N204" s="138">
        <f>IFERROR(INDEX(Contacts!$O:$O, MATCH(MEM_BF!$K204, Contacts!$B:$B, 0)), 0)</f>
        <v>0</v>
      </c>
      <c r="O204" s="130">
        <f>IFERROR(INDEX('May16'!$G:$G, MATCH(MEM_BF!$K204,'May16'!$A:$A, 0)), 0)</f>
        <v>0</v>
      </c>
      <c r="P204" s="130"/>
      <c r="Q204" s="205">
        <f>IFERROR(INDEX(July15!F:F, MATCH(MEM_BF!$K204, July15!$B:$B, 0)), 0)</f>
        <v>0</v>
      </c>
      <c r="R204" s="130">
        <f>IFERROR(INDEX(July15!G:G, MATCH(MEM_BF!$K204, July15!$B:$B, 0)), 0)</f>
        <v>0</v>
      </c>
      <c r="S204" s="130">
        <f>IFERROR(INDEX('Aug15'!F:F, MATCH(MEM_BF!$K204, 'Aug15'!$A:$A, 0)), 0)</f>
        <v>0</v>
      </c>
      <c r="T204" s="130">
        <f>IFERROR(INDEX('Aug15'!$G:$G, MATCH(MEM_BF!$K204, 'Aug15'!$A:$A, 0)), 0)</f>
        <v>0</v>
      </c>
      <c r="U204" s="130">
        <f>IFERROR(INDEX(Sept15!$F:$F, MATCH(MEM_BF!$K204, Sept15!$A:$A, 0)), 0)</f>
        <v>0</v>
      </c>
      <c r="V204" s="130">
        <f>IFERROR(INDEX(Sept15!$G:$G, MATCH(MEM_BF!$K204, Sept15!$A:$A, 0)), 0)</f>
        <v>0</v>
      </c>
      <c r="W204" s="130">
        <f>IFERROR(INDEX('Oct15'!$F:$F, MATCH(MEM_BF!$K204,'Oct15'!$A:$A, 0)), 0)</f>
        <v>0</v>
      </c>
      <c r="X204" s="130">
        <f>IFERROR(INDEX('Oct15'!$G:$G, MATCH(MEM_BF!$K204, 'Oct15'!$A:$A, 0)), 0)</f>
        <v>0</v>
      </c>
      <c r="Y204" s="130">
        <f>IFERROR(INDEX('Nov15'!$F:$F, MATCH(MEM_BF!$K204,'Nov15'!$A:$A, 0)), 0)</f>
        <v>0</v>
      </c>
      <c r="Z204" s="130">
        <f>IFERROR(INDEX('Nov15'!$G:$G, MATCH(MEM_BF!$K204, 'Nov15'!$A:$A, 0)), 0)</f>
        <v>0</v>
      </c>
      <c r="AA204" s="130">
        <f>IFERROR(INDEX('Dec15'!$F:$F, MATCH(MEM_BF!$K204,'Dec15'!$A:$A, 0)), 0)</f>
        <v>0</v>
      </c>
      <c r="AB204" s="130">
        <f>IFERROR(INDEX('Dec15'!$G:$G, MATCH(MEM_BF!$K204, 'Dec15'!$A:$A, 0)), 0)</f>
        <v>0</v>
      </c>
      <c r="AC204" s="130">
        <f>IFERROR(INDEX('Jan16'!$F:$F, MATCH(MEM_BF!$K204,'Jan16'!$A:$A, 0)), 0)</f>
        <v>0</v>
      </c>
      <c r="AD204" s="130">
        <f>IFERROR(INDEX('Jan16'!$G:$G, MATCH(MEM_BF!$K204, 'Jan16'!$A:$A, 0)), 0)</f>
        <v>0</v>
      </c>
      <c r="AE204" s="130">
        <f>IFERROR(INDEX('Feb16'!$F:$F, MATCH(MEM_BF!$K204,'Feb16'!$A:$A, 0)), 0)</f>
        <v>0</v>
      </c>
      <c r="AF204" s="130">
        <f>IFERROR(INDEX('Feb16'!$G:$G, MATCH(MEM_BF!$K204, 'Feb16'!$A:$A, 0)), 0)</f>
        <v>0</v>
      </c>
      <c r="AG204" s="130">
        <f>IFERROR(INDEX('Mar16'!$G:$G, MATCH(MEM_BF!$K204,'Mar16'!$A:$A, 0)), 0)</f>
        <v>0</v>
      </c>
      <c r="AH204" s="130">
        <f>IFERROR(INDEX('Mar16'!$H:$H, MATCH(MEM_BF!$K204, 'Mar16'!$A:$A, 0)), 0)</f>
        <v>0</v>
      </c>
      <c r="AI204" s="130">
        <f>IFERROR(INDEX('Apr16'!$G:$G, MATCH(MEM_BF!$K204,'Apr16'!$A:$A, 0)), 0)</f>
        <v>0</v>
      </c>
      <c r="AJ204" s="130">
        <f>IFERROR(INDEX('Apr16'!$H:$H, MATCH(MEM_BF!$K204, 'Apr16'!$A:$A, 0)), 0)</f>
        <v>0</v>
      </c>
      <c r="AK204" s="130">
        <f>IFERROR(INDEX('May16'!$G:$G, MATCH(MEM_BF!$K204,'May16'!$A:$A, 0)), 0)</f>
        <v>0</v>
      </c>
      <c r="AL204" s="130"/>
      <c r="AM204" s="130"/>
      <c r="AN204" s="130"/>
      <c r="AO204" s="4">
        <f t="shared" si="144"/>
        <v>0</v>
      </c>
      <c r="AP204" s="138">
        <f>IFERROR(INDEX(Contacts!$O:$O, MATCH(MEM_BF!$K204, Contacts!$B:$B, 0)), 0)</f>
        <v>0</v>
      </c>
      <c r="AQ204" s="138">
        <f>IFERROR(INDEX(Contacts!$L:$L, MATCH(MEM_BF!$K204, Contacts!$B:$B, 0)), 0)</f>
        <v>0</v>
      </c>
      <c r="AR204" s="138">
        <f>IFERROR(INDEX(Contacts!$P:$P, MATCH(MEM_BF!$K204, Contacts!$B:$B, 0)), 0)</f>
        <v>0</v>
      </c>
    </row>
    <row r="205" spans="3:45" x14ac:dyDescent="0.3">
      <c r="C205" s="155">
        <v>15</v>
      </c>
      <c r="D205" s="155">
        <v>6</v>
      </c>
      <c r="E205" s="194">
        <f t="shared" si="142"/>
        <v>17</v>
      </c>
      <c r="F205" s="194">
        <f t="shared" si="145"/>
        <v>1</v>
      </c>
      <c r="G205" s="194">
        <f t="shared" si="146"/>
        <v>16</v>
      </c>
      <c r="H205" s="194">
        <f t="shared" si="182"/>
        <v>5</v>
      </c>
      <c r="I205" s="225">
        <f t="shared" si="143"/>
        <v>12</v>
      </c>
      <c r="J205" s="197" t="s">
        <v>1410</v>
      </c>
      <c r="K205" s="155" t="s">
        <v>1411</v>
      </c>
      <c r="L205" s="195">
        <f t="shared" si="181"/>
        <v>2016</v>
      </c>
      <c r="M205" s="155" t="str">
        <f t="shared" si="147"/>
        <v>Jun</v>
      </c>
      <c r="N205" s="138">
        <f>IFERROR(INDEX(Contacts!$O:$O, MATCH(MEM_BF!$K205, Contacts!$B:$B, 0)), 0)</f>
        <v>0</v>
      </c>
      <c r="O205" s="130">
        <f>IFERROR(INDEX('May16'!$G:$G, MATCH(MEM_BF!$K205,'May16'!$A:$A, 0)), 0)</f>
        <v>20</v>
      </c>
      <c r="P205" s="130"/>
      <c r="Q205" s="205">
        <f>IFERROR(INDEX(July15!F:F, MATCH(MEM_BF!$K205, July15!$B:$B, 0)), 0)</f>
        <v>0</v>
      </c>
      <c r="R205" s="130">
        <f>IFERROR(INDEX(July15!G:G, MATCH(MEM_BF!$K205, July15!$B:$B, 0)), 0)</f>
        <v>0</v>
      </c>
      <c r="S205" s="130">
        <f>IFERROR(INDEX('Aug15'!F:F, MATCH(MEM_BF!$K205, 'Aug15'!$A:$A, 0)), 0)</f>
        <v>0</v>
      </c>
      <c r="T205" s="130">
        <f>IFERROR(INDEX('Aug15'!$G:$G, MATCH(MEM_BF!$K205, 'Aug15'!$A:$A, 0)), 0)</f>
        <v>0</v>
      </c>
      <c r="U205" s="130">
        <f>IFERROR(INDEX(Sept15!$F:$F, MATCH(MEM_BF!$K205, Sept15!$A:$A, 0)), 0)</f>
        <v>0</v>
      </c>
      <c r="V205" s="130">
        <f>IFERROR(INDEX(Sept15!$G:$G, MATCH(MEM_BF!$K205, Sept15!$A:$A, 0)), 0)</f>
        <v>0</v>
      </c>
      <c r="W205" s="130">
        <f>IFERROR(INDEX('Oct15'!$F:$F, MATCH(MEM_BF!$K205,'Oct15'!$A:$A, 0)), 0)</f>
        <v>0</v>
      </c>
      <c r="X205" s="130">
        <f>IFERROR(INDEX('Oct15'!$G:$G, MATCH(MEM_BF!$K205, 'Oct15'!$A:$A, 0)), 0)</f>
        <v>0</v>
      </c>
      <c r="Y205" s="130">
        <f>IFERROR(INDEX('Nov15'!$F:$F, MATCH(MEM_BF!$K205,'Nov15'!$A:$A, 0)), 0)</f>
        <v>0</v>
      </c>
      <c r="Z205" s="130">
        <f>IFERROR(INDEX('Nov15'!$G:$G, MATCH(MEM_BF!$K205, 'Nov15'!$A:$A, 0)), 0)</f>
        <v>0</v>
      </c>
      <c r="AA205" s="130">
        <v>140</v>
      </c>
      <c r="AB205" s="130">
        <f>IFERROR(INDEX('Dec15'!$G:$G, MATCH(MEM_BF!$K205, 'Dec15'!$A:$A, 0)), 0)</f>
        <v>0</v>
      </c>
      <c r="AC205" s="130">
        <f>IFERROR(INDEX('Jan16'!$F:$F, MATCH(MEM_BF!$K205,'Jan16'!$A:$A, 0)), 0)</f>
        <v>20</v>
      </c>
      <c r="AD205" s="130">
        <f>IFERROR(INDEX('Jan16'!$G:$G, MATCH(MEM_BF!$K205, 'Jan16'!$A:$A, 0)), 0)</f>
        <v>0</v>
      </c>
      <c r="AE205" s="130">
        <f>IFERROR(INDEX('Feb16'!$F:$F, MATCH(MEM_BF!$K205,'Feb16'!$A:$A, 0)), 0)</f>
        <v>20</v>
      </c>
      <c r="AF205" s="130">
        <f>IFERROR(INDEX('Feb16'!$G:$G, MATCH(MEM_BF!$K205, 'Feb16'!$A:$A, 0)), 0)</f>
        <v>0</v>
      </c>
      <c r="AG205" s="130">
        <f>IFERROR(INDEX('Mar16'!$G:$G, MATCH(MEM_BF!$K205,'Mar16'!$A:$A, 0)), 0)</f>
        <v>20</v>
      </c>
      <c r="AH205" s="130">
        <f>IFERROR(INDEX('Mar16'!$H:$H, MATCH(MEM_BF!$K205, 'Mar16'!$A:$A, 0)), 0)</f>
        <v>0</v>
      </c>
      <c r="AI205" s="130">
        <f>IFERROR(INDEX('Apr16'!$G:$G, MATCH(MEM_BF!$K205,'Apr16'!$A:$A, 0)), 0)</f>
        <v>20</v>
      </c>
      <c r="AJ205" s="130">
        <f>IFERROR(INDEX('Apr16'!$H:$H, MATCH(MEM_BF!$K205, 'Apr16'!$A:$A, 0)), 0)</f>
        <v>0</v>
      </c>
      <c r="AK205" s="130">
        <f>IFERROR(INDEX('May16'!$G:$G, MATCH(MEM_BF!$K205,'May16'!$A:$A, 0)), 0)</f>
        <v>20</v>
      </c>
      <c r="AL205" s="130"/>
      <c r="AM205" s="130"/>
      <c r="AN205" s="130"/>
      <c r="AO205" s="4">
        <f t="shared" si="144"/>
        <v>240</v>
      </c>
      <c r="AP205" s="138">
        <f>IFERROR(INDEX(Contacts!$O:$O, MATCH(MEM_BF!$K205, Contacts!$B:$B, 0)), 0)</f>
        <v>0</v>
      </c>
      <c r="AQ205" s="138">
        <f>IFERROR(INDEX(Contacts!$L:$L, MATCH(MEM_BF!$K205, Contacts!$B:$B, 0)), 0)</f>
        <v>0</v>
      </c>
      <c r="AR205" s="138">
        <f>IFERROR(INDEX(Contacts!$P:$P, MATCH(MEM_BF!$K205, Contacts!$B:$B, 0)), 0)</f>
        <v>0</v>
      </c>
    </row>
    <row r="206" spans="3:45" x14ac:dyDescent="0.3">
      <c r="C206" s="155">
        <v>15</v>
      </c>
      <c r="D206" s="155">
        <v>6</v>
      </c>
      <c r="E206" s="194">
        <f t="shared" si="142"/>
        <v>5</v>
      </c>
      <c r="F206" s="194">
        <f t="shared" si="145"/>
        <v>0</v>
      </c>
      <c r="G206" s="194">
        <f t="shared" si="146"/>
        <v>15</v>
      </c>
      <c r="H206" s="194">
        <f t="shared" si="182"/>
        <v>5</v>
      </c>
      <c r="I206" s="225">
        <f t="shared" si="143"/>
        <v>0</v>
      </c>
      <c r="J206" s="197" t="s">
        <v>1414</v>
      </c>
      <c r="K206" s="155" t="s">
        <v>1415</v>
      </c>
      <c r="L206" s="195">
        <f t="shared" si="181"/>
        <v>2015</v>
      </c>
      <c r="M206" s="155" t="str">
        <f t="shared" si="147"/>
        <v>Jun</v>
      </c>
      <c r="N206" s="138">
        <f>IFERROR(INDEX(Contacts!$O:$O, MATCH(MEM_BF!$K206, Contacts!$B:$B, 0)), 0)</f>
        <v>0</v>
      </c>
      <c r="O206" s="130">
        <f>IFERROR(INDEX('May16'!$G:$G, MATCH(MEM_BF!$K206,'May16'!$A:$A, 0)), 0)</f>
        <v>0</v>
      </c>
      <c r="P206" s="130"/>
      <c r="Q206" s="205">
        <f>IFERROR(INDEX(July15!F:F, MATCH(MEM_BF!$K206, July15!$B:$B, 0)), 0)</f>
        <v>0</v>
      </c>
      <c r="R206" s="130">
        <f>IFERROR(INDEX(July15!G:G, MATCH(MEM_BF!$K206, July15!$B:$B, 0)), 0)</f>
        <v>0</v>
      </c>
      <c r="S206" s="130">
        <f>IFERROR(INDEX('Aug15'!F:F, MATCH(MEM_BF!$K206, 'Aug15'!$A:$A, 0)), 0)</f>
        <v>0</v>
      </c>
      <c r="T206" s="130">
        <f>IFERROR(INDEX('Aug15'!$G:$G, MATCH(MEM_BF!$K206, 'Aug15'!$A:$A, 0)), 0)</f>
        <v>0</v>
      </c>
      <c r="U206" s="130">
        <f>IFERROR(INDEX(Sept15!$F:$F, MATCH(MEM_BF!$K206, Sept15!$A:$A, 0)), 0)</f>
        <v>0</v>
      </c>
      <c r="V206" s="130">
        <f>IFERROR(INDEX(Sept15!$G:$G, MATCH(MEM_BF!$K206, Sept15!$A:$A, 0)), 0)</f>
        <v>0</v>
      </c>
      <c r="W206" s="130">
        <f>IFERROR(INDEX('Oct15'!$F:$F, MATCH(MEM_BF!$K206,'Oct15'!$A:$A, 0)), 0)</f>
        <v>0</v>
      </c>
      <c r="X206" s="130">
        <f>IFERROR(INDEX('Oct15'!$G:$G, MATCH(MEM_BF!$K206, 'Oct15'!$A:$A, 0)), 0)</f>
        <v>0</v>
      </c>
      <c r="Y206" s="130">
        <f>IFERROR(INDEX('Nov15'!$F:$F, MATCH(MEM_BF!$K206,'Nov15'!$A:$A, 0)), 0)</f>
        <v>0</v>
      </c>
      <c r="Z206" s="130">
        <f>IFERROR(INDEX('Nov15'!$G:$G, MATCH(MEM_BF!$K206, 'Nov15'!$A:$A, 0)), 0)</f>
        <v>0</v>
      </c>
      <c r="AA206" s="130">
        <f>IFERROR(INDEX('Dec15'!$F:$F, MATCH(MEM_BF!$K206,'Dec15'!$A:$A, 0)), 0)</f>
        <v>0</v>
      </c>
      <c r="AB206" s="130">
        <f>IFERROR(INDEX('Dec15'!$G:$G, MATCH(MEM_BF!$K206, 'Dec15'!$A:$A, 0)), 0)</f>
        <v>0</v>
      </c>
      <c r="AC206" s="130">
        <f>IFERROR(INDEX('Jan16'!$F:$F, MATCH(MEM_BF!$K206,'Jan16'!$A:$A, 0)), 0)</f>
        <v>0</v>
      </c>
      <c r="AD206" s="130">
        <f>IFERROR(INDEX('Jan16'!$G:$G, MATCH(MEM_BF!$K206, 'Jan16'!$A:$A, 0)), 0)</f>
        <v>0</v>
      </c>
      <c r="AE206" s="130">
        <f>IFERROR(INDEX('Feb16'!$F:$F, MATCH(MEM_BF!$K206,'Feb16'!$A:$A, 0)), 0)</f>
        <v>0</v>
      </c>
      <c r="AF206" s="130">
        <f>IFERROR(INDEX('Feb16'!$G:$G, MATCH(MEM_BF!$K206, 'Feb16'!$A:$A, 0)), 0)</f>
        <v>0</v>
      </c>
      <c r="AG206" s="130">
        <f>IFERROR(INDEX('Mar16'!$G:$G, MATCH(MEM_BF!$K206,'Mar16'!$A:$A, 0)), 0)</f>
        <v>0</v>
      </c>
      <c r="AH206" s="130">
        <f>IFERROR(INDEX('Mar16'!$H:$H, MATCH(MEM_BF!$K206, 'Mar16'!$A:$A, 0)), 0)</f>
        <v>0</v>
      </c>
      <c r="AI206" s="130">
        <f>IFERROR(INDEX('Apr16'!$G:$G, MATCH(MEM_BF!$K206,'Apr16'!$A:$A, 0)), 0)</f>
        <v>0</v>
      </c>
      <c r="AJ206" s="130">
        <f>IFERROR(INDEX('Apr16'!$H:$H, MATCH(MEM_BF!$K206, 'Apr16'!$A:$A, 0)), 0)</f>
        <v>0</v>
      </c>
      <c r="AK206" s="130">
        <f>IFERROR(INDEX('May16'!$G:$G, MATCH(MEM_BF!$K206,'May16'!$A:$A, 0)), 0)</f>
        <v>0</v>
      </c>
      <c r="AL206" s="130"/>
      <c r="AM206" s="130"/>
      <c r="AN206" s="130"/>
      <c r="AO206" s="4">
        <f t="shared" si="144"/>
        <v>0</v>
      </c>
      <c r="AP206" s="138">
        <f>IFERROR(INDEX(Contacts!$O:$O, MATCH(MEM_BF!$K206, Contacts!$B:$B, 0)), 0)</f>
        <v>0</v>
      </c>
      <c r="AQ206" s="138">
        <f>IFERROR(INDEX(Contacts!$L:$L, MATCH(MEM_BF!$K206, Contacts!$B:$B, 0)), 0)</f>
        <v>0</v>
      </c>
      <c r="AR206" s="138">
        <f>IFERROR(INDEX(Contacts!$P:$P, MATCH(MEM_BF!$K206, Contacts!$B:$B, 0)), 0)</f>
        <v>0</v>
      </c>
    </row>
    <row r="207" spans="3:45" x14ac:dyDescent="0.3">
      <c r="C207" s="155">
        <v>15</v>
      </c>
      <c r="D207" s="155">
        <v>8</v>
      </c>
      <c r="E207" s="194">
        <f t="shared" si="142"/>
        <v>18</v>
      </c>
      <c r="F207" s="194">
        <f t="shared" si="145"/>
        <v>1</v>
      </c>
      <c r="G207" s="194">
        <f t="shared" si="146"/>
        <v>16</v>
      </c>
      <c r="H207" s="194">
        <f t="shared" si="182"/>
        <v>6</v>
      </c>
      <c r="I207" s="225">
        <f t="shared" si="143"/>
        <v>11</v>
      </c>
      <c r="J207" s="197" t="s">
        <v>1417</v>
      </c>
      <c r="K207" s="155" t="s">
        <v>415</v>
      </c>
      <c r="L207" s="195">
        <f t="shared" si="181"/>
        <v>2016</v>
      </c>
      <c r="M207" s="155" t="str">
        <f t="shared" si="147"/>
        <v>Jul</v>
      </c>
      <c r="N207" s="138">
        <f>IFERROR(INDEX(Contacts!$O:$O, MATCH(MEM_BF!$K207, Contacts!$B:$B, 0)), 0)</f>
        <v>0</v>
      </c>
      <c r="O207" s="130">
        <f>IFERROR(INDEX('May16'!$G:$G, MATCH(MEM_BF!$K207,'May16'!$A:$A, 0)), 0)</f>
        <v>20</v>
      </c>
      <c r="P207" s="130"/>
      <c r="Q207" s="205">
        <f>IFERROR(INDEX(July15!F:F, MATCH(MEM_BF!$K207, July15!$B:$B, 0)), 0)</f>
        <v>20</v>
      </c>
      <c r="R207" s="130">
        <f>IFERROR(INDEX(July15!G:G, MATCH(MEM_BF!$K207, July15!$B:$B, 0)), 0)</f>
        <v>0</v>
      </c>
      <c r="S207" s="130">
        <f>IFERROR(INDEX('Aug15'!F:F, MATCH(MEM_BF!$K207, 'Aug15'!$A:$A, 0)), 0)</f>
        <v>20</v>
      </c>
      <c r="T207" s="130">
        <f>IFERROR(INDEX('Aug15'!$G:$G, MATCH(MEM_BF!$K207, 'Aug15'!$A:$A, 0)), 0)</f>
        <v>0</v>
      </c>
      <c r="U207" s="130">
        <f>IFERROR(INDEX(Sept15!$F:$F, MATCH(MEM_BF!$K207, Sept15!$A:$A, 0)), 0)</f>
        <v>20</v>
      </c>
      <c r="V207" s="130">
        <f>IFERROR(INDEX(Sept15!$G:$G, MATCH(MEM_BF!$K207, Sept15!$A:$A, 0)), 0)</f>
        <v>0</v>
      </c>
      <c r="W207" s="130">
        <f>IFERROR(INDEX('Oct15'!$F:$F, MATCH(MEM_BF!$K207,'Oct15'!$A:$A, 0)), 0)</f>
        <v>20</v>
      </c>
      <c r="X207" s="130">
        <f>IFERROR(INDEX('Oct15'!$G:$G, MATCH(MEM_BF!$K207, 'Oct15'!$A:$A, 0)), 0)</f>
        <v>0</v>
      </c>
      <c r="Y207" s="130">
        <f>IFERROR(INDEX('Nov15'!$F:$F, MATCH(MEM_BF!$K207,'Nov15'!$A:$A, 0)), 0)</f>
        <v>20</v>
      </c>
      <c r="Z207" s="130">
        <f>IFERROR(INDEX('Nov15'!$G:$G, MATCH(MEM_BF!$K207, 'Nov15'!$A:$A, 0)), 0)</f>
        <v>0</v>
      </c>
      <c r="AA207" s="130">
        <f>IFERROR(INDEX('Dec15'!$F:$F, MATCH(MEM_BF!$K207,'Dec15'!$A:$A, 0)), 0)</f>
        <v>20</v>
      </c>
      <c r="AB207" s="130">
        <f>IFERROR(INDEX('Dec15'!$G:$G, MATCH(MEM_BF!$K207, 'Dec15'!$A:$A, 0)), 0)</f>
        <v>0</v>
      </c>
      <c r="AC207" s="130">
        <f>IFERROR(INDEX('Jan16'!$F:$F, MATCH(MEM_BF!$K207,'Jan16'!$A:$A, 0)), 0)</f>
        <v>20</v>
      </c>
      <c r="AD207" s="130">
        <f>IFERROR(INDEX('Jan16'!$G:$G, MATCH(MEM_BF!$K207, 'Jan16'!$A:$A, 0)), 0)</f>
        <v>0</v>
      </c>
      <c r="AE207" s="130">
        <f>IFERROR(INDEX('Feb16'!$F:$F, MATCH(MEM_BF!$K207,'Feb16'!$A:$A, 0)), 0)</f>
        <v>20</v>
      </c>
      <c r="AF207" s="130">
        <f>IFERROR(INDEX('Feb16'!$G:$G, MATCH(MEM_BF!$K207, 'Feb16'!$A:$A, 0)), 0)</f>
        <v>0</v>
      </c>
      <c r="AG207" s="130">
        <f>IFERROR(INDEX('Mar16'!$G:$G, MATCH(MEM_BF!$K207,'Mar16'!$A:$A, 0)), 0)</f>
        <v>20</v>
      </c>
      <c r="AH207" s="130">
        <f>IFERROR(INDEX('Mar16'!$H:$H, MATCH(MEM_BF!$K207, 'Mar16'!$A:$A, 0)), 0)</f>
        <v>0</v>
      </c>
      <c r="AI207" s="130">
        <f>IFERROR(INDEX('Apr16'!$G:$G, MATCH(MEM_BF!$K207,'Apr16'!$A:$A, 0)), 0)</f>
        <v>20</v>
      </c>
      <c r="AJ207" s="130">
        <f>IFERROR(INDEX('Apr16'!$H:$H, MATCH(MEM_BF!$K207, 'Apr16'!$A:$A, 0)), 0)</f>
        <v>0</v>
      </c>
      <c r="AK207" s="130">
        <f>IFERROR(INDEX('May16'!$G:$G, MATCH(MEM_BF!$K207,'May16'!$A:$A, 0)), 0)</f>
        <v>20</v>
      </c>
      <c r="AL207" s="130"/>
      <c r="AM207" s="130"/>
      <c r="AN207" s="130"/>
      <c r="AO207" s="4">
        <f t="shared" si="144"/>
        <v>220</v>
      </c>
      <c r="AP207" s="138">
        <f>IFERROR(INDEX(Contacts!$O:$O, MATCH(MEM_BF!$K207, Contacts!$B:$B, 0)), 0)</f>
        <v>0</v>
      </c>
      <c r="AQ207" s="138">
        <f>IFERROR(INDEX(Contacts!$L:$L, MATCH(MEM_BF!$K207, Contacts!$B:$B, 0)), 0)</f>
        <v>0</v>
      </c>
      <c r="AR207" s="138">
        <f>IFERROR(INDEX(Contacts!$P:$P, MATCH(MEM_BF!$K207, Contacts!$B:$B, 0)), 0)</f>
        <v>0</v>
      </c>
    </row>
    <row r="208" spans="3:45" s="138" customFormat="1" x14ac:dyDescent="0.3">
      <c r="C208" s="155">
        <v>15</v>
      </c>
      <c r="D208" s="155">
        <v>8</v>
      </c>
      <c r="E208" s="194">
        <f t="shared" si="142"/>
        <v>17</v>
      </c>
      <c r="F208" s="194">
        <f t="shared" si="145"/>
        <v>1</v>
      </c>
      <c r="G208" s="194">
        <f t="shared" si="146"/>
        <v>16</v>
      </c>
      <c r="H208" s="194">
        <f t="shared" si="182"/>
        <v>5</v>
      </c>
      <c r="I208" s="225">
        <f t="shared" si="143"/>
        <v>10</v>
      </c>
      <c r="J208" s="197" t="s">
        <v>2707</v>
      </c>
      <c r="K208" s="155" t="s">
        <v>2708</v>
      </c>
      <c r="L208" s="195">
        <f t="shared" si="181"/>
        <v>2016</v>
      </c>
      <c r="M208" s="155" t="str">
        <f t="shared" si="147"/>
        <v>Jun</v>
      </c>
      <c r="N208" s="138">
        <f>IFERROR(INDEX(Contacts!$O:$O, MATCH(MEM_BF!$K208, Contacts!$B:$B, 0)), 0)</f>
        <v>0</v>
      </c>
      <c r="O208" s="130">
        <f>IFERROR(INDEX('May16'!$G:$G, MATCH(MEM_BF!$K208,'May16'!$A:$A, 0)), 0)</f>
        <v>20</v>
      </c>
      <c r="P208" s="130"/>
      <c r="Q208" s="205">
        <f>IFERROR(INDEX(July15!F:F, MATCH(MEM_BF!$K208, July15!$B:$B, 0)), 0)</f>
        <v>0</v>
      </c>
      <c r="R208" s="130">
        <f>IFERROR(INDEX(July15!G:G, MATCH(MEM_BF!$K208, July15!$B:$B, 0)), 0)</f>
        <v>0</v>
      </c>
      <c r="S208" s="130">
        <f>IFERROR(INDEX('Aug15'!F:F, MATCH(MEM_BF!$K208, 'Aug15'!$A:$A, 0)), 0)</f>
        <v>0</v>
      </c>
      <c r="T208" s="130">
        <f>IFERROR(INDEX('Aug15'!$G:$G, MATCH(MEM_BF!$K208, 'Aug15'!$A:$A, 0)), 0)</f>
        <v>0</v>
      </c>
      <c r="U208" s="130">
        <v>40</v>
      </c>
      <c r="V208" s="130">
        <f>IFERROR(INDEX(Sept15!$G:$G, MATCH(MEM_BF!$K208, Sept15!$A:$A, 0)), 0)</f>
        <v>0</v>
      </c>
      <c r="W208" s="130">
        <f>IFERROR(INDEX('Oct15'!$F:$F, MATCH(MEM_BF!$K208,'Oct15'!$A:$A, 0)), 0)</f>
        <v>20</v>
      </c>
      <c r="X208" s="130">
        <f>IFERROR(INDEX('Oct15'!$G:$G, MATCH(MEM_BF!$K208, 'Oct15'!$A:$A, 0)), 0)</f>
        <v>0</v>
      </c>
      <c r="Y208" s="130">
        <f>IFERROR(INDEX('Nov15'!$F:$F, MATCH(MEM_BF!$K208,'Nov15'!$A:$A, 0)), 0)</f>
        <v>20</v>
      </c>
      <c r="Z208" s="130">
        <f>IFERROR(INDEX('Nov15'!$G:$G, MATCH(MEM_BF!$K208, 'Nov15'!$A:$A, 0)), 0)</f>
        <v>0</v>
      </c>
      <c r="AA208" s="130">
        <f>IFERROR(INDEX('Dec15'!$F:$F, MATCH(MEM_BF!$K208,'Dec15'!$A:$A, 0)), 0)</f>
        <v>20</v>
      </c>
      <c r="AB208" s="130">
        <f>IFERROR(INDEX('Dec15'!$G:$G, MATCH(MEM_BF!$K208, 'Dec15'!$A:$A, 0)), 0)</f>
        <v>0</v>
      </c>
      <c r="AC208" s="130">
        <f>IFERROR(INDEX('Jan16'!$F:$F, MATCH(MEM_BF!$K208,'Jan16'!$A:$A, 0)), 0)</f>
        <v>20</v>
      </c>
      <c r="AD208" s="130">
        <f>IFERROR(INDEX('Jan16'!$G:$G, MATCH(MEM_BF!$K208, 'Jan16'!$A:$A, 0)), 0)</f>
        <v>0</v>
      </c>
      <c r="AE208" s="130">
        <f>IFERROR(INDEX('Feb16'!$F:$F, MATCH(MEM_BF!$K208,'Feb16'!$A:$A, 0)), 0)</f>
        <v>20</v>
      </c>
      <c r="AF208" s="130">
        <f>IFERROR(INDEX('Feb16'!$G:$G, MATCH(MEM_BF!$K208, 'Feb16'!$A:$A, 0)), 0)</f>
        <v>0</v>
      </c>
      <c r="AG208" s="130">
        <f>IFERROR(INDEX('Mar16'!$G:$G, MATCH(MEM_BF!$K208,'Mar16'!$A:$A, 0)), 0)</f>
        <v>20</v>
      </c>
      <c r="AH208" s="130">
        <f>IFERROR(INDEX('Mar16'!$H:$H, MATCH(MEM_BF!$K208, 'Mar16'!$A:$A, 0)), 0)</f>
        <v>0</v>
      </c>
      <c r="AI208" s="130">
        <f>IFERROR(INDEX('Apr16'!$G:$G, MATCH(MEM_BF!$K208,'Apr16'!$A:$A, 0)), 0)</f>
        <v>20</v>
      </c>
      <c r="AJ208" s="130">
        <f>IFERROR(INDEX('Apr16'!$H:$H, MATCH(MEM_BF!$K208, 'Apr16'!$A:$A, 0)), 0)</f>
        <v>0</v>
      </c>
      <c r="AK208" s="130">
        <f>IFERROR(INDEX('May16'!$G:$G, MATCH(MEM_BF!$K208,'May16'!$A:$A, 0)), 0)</f>
        <v>20</v>
      </c>
      <c r="AL208" s="130"/>
      <c r="AM208" s="130"/>
      <c r="AN208" s="130"/>
      <c r="AO208" s="4">
        <f t="shared" si="144"/>
        <v>200</v>
      </c>
      <c r="AP208" s="138">
        <f>IFERROR(INDEX(Contacts!$O:$O, MATCH(MEM_BF!$K208, Contacts!$B:$B, 0)), 0)</f>
        <v>0</v>
      </c>
      <c r="AQ208" s="138">
        <f>IFERROR(INDEX(Contacts!$L:$L, MATCH(MEM_BF!$K208, Contacts!$B:$B, 0)), 0)</f>
        <v>0</v>
      </c>
      <c r="AR208" s="138">
        <f>IFERROR(INDEX(Contacts!$P:$P, MATCH(MEM_BF!$K208, Contacts!$B:$B, 0)), 0)</f>
        <v>0</v>
      </c>
      <c r="AS208" s="224"/>
    </row>
    <row r="209" spans="3:45" s="138" customFormat="1" x14ac:dyDescent="0.3">
      <c r="C209" s="155">
        <v>15</v>
      </c>
      <c r="D209" s="155">
        <v>11</v>
      </c>
      <c r="E209" s="194">
        <f t="shared" si="142"/>
        <v>17</v>
      </c>
      <c r="F209" s="194">
        <f t="shared" ref="F209" si="183">ROUNDDOWN(E209/12, 0)</f>
        <v>1</v>
      </c>
      <c r="G209" s="194">
        <f t="shared" ref="G209" si="184">C209+F209</f>
        <v>16</v>
      </c>
      <c r="H209" s="194">
        <f t="shared" ref="H209" si="185">E209-F209*12</f>
        <v>5</v>
      </c>
      <c r="I209" s="225">
        <f t="shared" si="143"/>
        <v>7</v>
      </c>
      <c r="J209" s="197" t="s">
        <v>2888</v>
      </c>
      <c r="K209" s="155" t="s">
        <v>2889</v>
      </c>
      <c r="L209" s="195">
        <f t="shared" ref="L209" si="186">LOOKUP(G209,$A$20:$B$40)</f>
        <v>2016</v>
      </c>
      <c r="M209" s="155" t="str">
        <f t="shared" ref="M209" si="187">LOOKUP(H209,$A$6:$B$18)</f>
        <v>Jun</v>
      </c>
      <c r="N209" s="138">
        <f>IFERROR(INDEX(Contacts!$O:$O, MATCH(MEM_BF!$K209, Contacts!$B:$B, 0)), 0)</f>
        <v>0</v>
      </c>
      <c r="O209" s="130">
        <f>IFERROR(INDEX('May16'!$G:$G, MATCH(MEM_BF!$K209,'May16'!$A:$A, 0)), 0)</f>
        <v>20</v>
      </c>
      <c r="P209" s="130"/>
      <c r="Q209" s="220"/>
      <c r="R209" s="221"/>
      <c r="S209" s="221"/>
      <c r="T209" s="221"/>
      <c r="U209" s="221"/>
      <c r="V209" s="221"/>
      <c r="W209" s="221"/>
      <c r="X209" s="221"/>
      <c r="Y209" s="130">
        <f>IFERROR(INDEX('Nov15'!$F:$F, MATCH(MEM_BF!$K209,'Nov15'!$A:$A, 0)), 0)</f>
        <v>20</v>
      </c>
      <c r="Z209" s="130">
        <f>IFERROR(INDEX('Nov15'!$G:$G, MATCH(MEM_BF!$K209, 'Nov15'!$A:$A, 0)), 0)</f>
        <v>0</v>
      </c>
      <c r="AA209" s="130">
        <f>IFERROR(INDEX('Dec15'!$F:$F, MATCH(MEM_BF!$K209,'Dec15'!$A:$A, 0)), 0)</f>
        <v>20</v>
      </c>
      <c r="AB209" s="130">
        <f>IFERROR(INDEX('Dec15'!$G:$G, MATCH(MEM_BF!$K209, 'Dec15'!$A:$A, 0)), 0)</f>
        <v>0</v>
      </c>
      <c r="AC209" s="130">
        <f>IFERROR(INDEX('Jan16'!$F:$F, MATCH(MEM_BF!$K209,'Jan16'!$A:$A, 0)), 0)</f>
        <v>20</v>
      </c>
      <c r="AD209" s="130">
        <f>IFERROR(INDEX('Jan16'!$G:$G, MATCH(MEM_BF!$K209, 'Jan16'!$A:$A, 0)), 0)</f>
        <v>0</v>
      </c>
      <c r="AE209" s="130">
        <f>IFERROR(INDEX('Feb16'!$F:$F, MATCH(MEM_BF!$K209,'Feb16'!$A:$A, 0)), 0)</f>
        <v>20</v>
      </c>
      <c r="AF209" s="130">
        <f>IFERROR(INDEX('Feb16'!$G:$G, MATCH(MEM_BF!$K209, 'Feb16'!$A:$A, 0)), 0)</f>
        <v>0</v>
      </c>
      <c r="AG209" s="130">
        <f>IFERROR(INDEX('Mar16'!$G:$G, MATCH(MEM_BF!$K209,'Mar16'!$A:$A, 0)), 0)</f>
        <v>20</v>
      </c>
      <c r="AH209" s="130">
        <f>IFERROR(INDEX('Mar16'!$H:$H, MATCH(MEM_BF!$K209, 'Mar16'!$A:$A, 0)), 0)</f>
        <v>0</v>
      </c>
      <c r="AI209" s="130">
        <f>IFERROR(INDEX('Apr16'!$G:$G, MATCH(MEM_BF!$K209,'Apr16'!$A:$A, 0)), 0)</f>
        <v>20</v>
      </c>
      <c r="AJ209" s="130">
        <f>IFERROR(INDEX('Apr16'!$H:$H, MATCH(MEM_BF!$K209, 'Apr16'!$A:$A, 0)), 0)</f>
        <v>0</v>
      </c>
      <c r="AK209" s="130">
        <f>IFERROR(INDEX('May16'!$G:$G, MATCH(MEM_BF!$K209,'May16'!$A:$A, 0)), 0)</f>
        <v>20</v>
      </c>
      <c r="AL209" s="130"/>
      <c r="AM209" s="130"/>
      <c r="AN209" s="130"/>
      <c r="AO209" s="4">
        <f t="shared" si="144"/>
        <v>140</v>
      </c>
      <c r="AP209" s="138">
        <f>IFERROR(INDEX(Contacts!$O:$O, MATCH(MEM_BF!$K209, Contacts!$B:$B, 0)), 0)</f>
        <v>0</v>
      </c>
      <c r="AQ209" s="138">
        <f>IFERROR(INDEX(Contacts!$L:$L, MATCH(MEM_BF!$K209, Contacts!$B:$B, 0)), 0)</f>
        <v>0</v>
      </c>
      <c r="AR209" s="138">
        <f>IFERROR(INDEX(Contacts!$P:$P, MATCH(MEM_BF!$K209, Contacts!$B:$B, 0)), 0)</f>
        <v>0</v>
      </c>
      <c r="AS209" s="224"/>
    </row>
    <row r="210" spans="3:45" s="138" customFormat="1" x14ac:dyDescent="0.3">
      <c r="C210" s="155">
        <v>16</v>
      </c>
      <c r="D210" s="155">
        <v>3</v>
      </c>
      <c r="E210" s="194">
        <f t="shared" si="142"/>
        <v>2</v>
      </c>
      <c r="F210" s="194">
        <f t="shared" ref="F210" si="188">ROUNDDOWN(E210/12, 0)</f>
        <v>0</v>
      </c>
      <c r="G210" s="194">
        <f t="shared" ref="G210" si="189">C210+F210</f>
        <v>16</v>
      </c>
      <c r="H210" s="194">
        <f t="shared" ref="H210" si="190">E210-F210*12</f>
        <v>2</v>
      </c>
      <c r="I210" s="225">
        <f t="shared" si="143"/>
        <v>0</v>
      </c>
      <c r="J210" s="197" t="s">
        <v>3073</v>
      </c>
      <c r="K210" s="155" t="s">
        <v>3072</v>
      </c>
      <c r="L210" s="195">
        <f t="shared" ref="L210" si="191">LOOKUP(G210,$A$20:$B$40)</f>
        <v>2016</v>
      </c>
      <c r="M210" s="155" t="str">
        <f t="shared" ref="M210" si="192">LOOKUP(H210,$A$6:$B$18)</f>
        <v>Mar</v>
      </c>
      <c r="N210" s="223" t="s">
        <v>3074</v>
      </c>
      <c r="O210" s="130">
        <f>IFERROR(INDEX('May16'!$G:$G, MATCH(MEM_BF!$K210,'May16'!$A:$A, 0)), 0)</f>
        <v>0</v>
      </c>
      <c r="P210" s="130"/>
      <c r="Q210" s="220"/>
      <c r="R210" s="221"/>
      <c r="S210" s="221"/>
      <c r="T210" s="221"/>
      <c r="U210" s="221"/>
      <c r="V210" s="221"/>
      <c r="W210" s="221"/>
      <c r="X210" s="221"/>
      <c r="Y210" s="221"/>
      <c r="Z210" s="221"/>
      <c r="AA210" s="130">
        <f>IFERROR(INDEX('Dec15'!$F:$F, MATCH(MEM_BF!$K210,'Dec15'!$A:$A, 0)), 0)</f>
        <v>0</v>
      </c>
      <c r="AB210" s="130">
        <f>IFERROR(INDEX('Dec15'!$G:$G, MATCH(MEM_BF!$K210, 'Dec15'!$A:$A, 0)), 0)</f>
        <v>0</v>
      </c>
      <c r="AC210" s="130">
        <f>IFERROR(INDEX('Jan16'!$F:$F, MATCH(MEM_BF!$K210,'Jan16'!$A:$A, 0)), 0)</f>
        <v>0</v>
      </c>
      <c r="AD210" s="130">
        <f>IFERROR(INDEX('Jan16'!$G:$G, MATCH(MEM_BF!$K210, 'Jan16'!$A:$A, 0)), 0)</f>
        <v>0</v>
      </c>
      <c r="AE210" s="130">
        <f>IFERROR(INDEX('Feb16'!$F:$F, MATCH(MEM_BF!$K210,'Feb16'!$A:$A, 0)), 0)</f>
        <v>0</v>
      </c>
      <c r="AF210" s="130">
        <f>IFERROR(INDEX('Feb16'!$G:$G, MATCH(MEM_BF!$K210, 'Feb16'!$A:$A, 0)), 0)</f>
        <v>0</v>
      </c>
      <c r="AG210" s="130">
        <f>IFERROR(INDEX('Mar16'!$G:$G, MATCH(MEM_BF!$K210,'Mar16'!$A:$A, 0)), 0)</f>
        <v>0</v>
      </c>
      <c r="AH210" s="130">
        <f>IFERROR(INDEX('Mar16'!$H:$H, MATCH(MEM_BF!$K210, 'Mar16'!$A:$A, 0)), 0)</f>
        <v>0</v>
      </c>
      <c r="AI210" s="130">
        <f>IFERROR(INDEX('Apr16'!$G:$G, MATCH(MEM_BF!$K210,'Apr16'!$A:$A, 0)), 0)</f>
        <v>240</v>
      </c>
      <c r="AJ210" s="130">
        <f>IFERROR(INDEX('Apr16'!$H:$H, MATCH(MEM_BF!$K210, 'Apr16'!$A:$A, 0)), 0)</f>
        <v>0</v>
      </c>
      <c r="AK210" s="130">
        <f>IFERROR(INDEX('May16'!$G:$G, MATCH(MEM_BF!$K210,'May16'!$A:$A, 0)), 0)</f>
        <v>0</v>
      </c>
      <c r="AL210" s="130"/>
      <c r="AM210" s="130"/>
      <c r="AN210" s="130"/>
      <c r="AO210" s="4"/>
      <c r="AP210" s="223" t="s">
        <v>3074</v>
      </c>
      <c r="AQ210" s="224" t="s">
        <v>3075</v>
      </c>
      <c r="AS210" s="224"/>
    </row>
    <row r="211" spans="3:45" x14ac:dyDescent="0.3">
      <c r="C211" s="155">
        <v>15</v>
      </c>
      <c r="D211" s="155">
        <v>10</v>
      </c>
      <c r="E211" s="194">
        <f t="shared" si="142"/>
        <v>21</v>
      </c>
      <c r="F211" s="194">
        <f t="shared" si="145"/>
        <v>1</v>
      </c>
      <c r="G211" s="194">
        <f t="shared" si="146"/>
        <v>16</v>
      </c>
      <c r="H211" s="194">
        <f t="shared" si="182"/>
        <v>9</v>
      </c>
      <c r="I211" s="225">
        <f t="shared" si="143"/>
        <v>12</v>
      </c>
      <c r="J211" s="197" t="s">
        <v>1422</v>
      </c>
      <c r="K211" s="155" t="s">
        <v>394</v>
      </c>
      <c r="L211" s="195">
        <f t="shared" ref="L211:L222" si="193">LOOKUP(G211,$A$20:$B$40)</f>
        <v>2016</v>
      </c>
      <c r="M211" s="155" t="str">
        <f t="shared" si="147"/>
        <v>Oct</v>
      </c>
      <c r="N211" s="138">
        <f>IFERROR(INDEX(Contacts!$O:$O, MATCH(MEM_BF!$K211, Contacts!$B:$B, 0)), 0)</f>
        <v>0</v>
      </c>
      <c r="O211" s="130">
        <f>IFERROR(INDEX('May16'!$G:$G, MATCH(MEM_BF!$K211,'May16'!$A:$A, 0)), 0)</f>
        <v>0</v>
      </c>
      <c r="P211" s="130"/>
      <c r="Q211" s="205">
        <f>IFERROR(INDEX(July15!F:F, MATCH(MEM_BF!$K211, July15!$B:$B, 0)), 0)</f>
        <v>0</v>
      </c>
      <c r="R211" s="130">
        <f>IFERROR(INDEX(July15!G:G, MATCH(MEM_BF!$K211, July15!$B:$B, 0)), 0)</f>
        <v>50</v>
      </c>
      <c r="S211" s="130">
        <f>IFERROR(INDEX('Aug15'!F:F, MATCH(MEM_BF!$K211, 'Aug15'!$A:$A, 0)), 0)</f>
        <v>0</v>
      </c>
      <c r="T211" s="130">
        <f>IFERROR(INDEX('Aug15'!$G:$G, MATCH(MEM_BF!$K211, 'Aug15'!$A:$A, 0)), 0)</f>
        <v>0</v>
      </c>
      <c r="U211" s="130">
        <f>IFERROR(INDEX(Sept15!$F:$F, MATCH(MEM_BF!$K211, Sept15!$A:$A, 0)), 0)</f>
        <v>0</v>
      </c>
      <c r="V211" s="130">
        <f>IFERROR(INDEX(Sept15!$G:$G, MATCH(MEM_BF!$K211, Sept15!$A:$A, 0)), 0)</f>
        <v>0</v>
      </c>
      <c r="W211" s="130">
        <f>IFERROR(INDEX('Oct15'!$F:$F, MATCH(MEM_BF!$K211,'Oct15'!$A:$A, 0)), 0)</f>
        <v>0</v>
      </c>
      <c r="X211" s="130">
        <f>IFERROR(INDEX('Oct15'!$G:$G, MATCH(MEM_BF!$K211, 'Oct15'!$A:$A, 0)), 0)</f>
        <v>0</v>
      </c>
      <c r="Y211" s="130">
        <f>IFERROR(INDEX('Nov15'!$F:$F, MATCH(MEM_BF!$K211,'Nov15'!$A:$A, 0)), 0)</f>
        <v>240</v>
      </c>
      <c r="Z211" s="130">
        <f>IFERROR(INDEX('Nov15'!$G:$G, MATCH(MEM_BF!$K211, 'Nov15'!$A:$A, 0)), 0)</f>
        <v>0</v>
      </c>
      <c r="AA211" s="130">
        <f>IFERROR(INDEX('Dec15'!$F:$F, MATCH(MEM_BF!$K211,'Dec15'!$A:$A, 0)), 0)</f>
        <v>0</v>
      </c>
      <c r="AB211" s="130">
        <f>IFERROR(INDEX('Dec15'!$G:$G, MATCH(MEM_BF!$K211, 'Dec15'!$A:$A, 0)), 0)</f>
        <v>0</v>
      </c>
      <c r="AC211" s="130">
        <f>IFERROR(INDEX('Jan16'!$F:$F, MATCH(MEM_BF!$K211,'Jan16'!$A:$A, 0)), 0)</f>
        <v>0</v>
      </c>
      <c r="AD211" s="130">
        <f>IFERROR(INDEX('Jan16'!$G:$G, MATCH(MEM_BF!$K211, 'Jan16'!$A:$A, 0)), 0)</f>
        <v>0</v>
      </c>
      <c r="AE211" s="130">
        <f>IFERROR(INDEX('Feb16'!$F:$F, MATCH(MEM_BF!$K211,'Feb16'!$A:$A, 0)), 0)</f>
        <v>0</v>
      </c>
      <c r="AF211" s="130">
        <f>IFERROR(INDEX('Feb16'!$G:$G, MATCH(MEM_BF!$K211, 'Feb16'!$A:$A, 0)), 0)</f>
        <v>0</v>
      </c>
      <c r="AG211" s="130">
        <f>IFERROR(INDEX('Mar16'!$G:$G, MATCH(MEM_BF!$K211,'Mar16'!$A:$A, 0)), 0)</f>
        <v>0</v>
      </c>
      <c r="AH211" s="130">
        <f>IFERROR(INDEX('Mar16'!$H:$H, MATCH(MEM_BF!$K211, 'Mar16'!$A:$A, 0)), 0)</f>
        <v>0</v>
      </c>
      <c r="AI211" s="130">
        <f>IFERROR(INDEX('Apr16'!$G:$G, MATCH(MEM_BF!$K211,'Apr16'!$A:$A, 0)), 0)</f>
        <v>0</v>
      </c>
      <c r="AJ211" s="130">
        <f>IFERROR(INDEX('Apr16'!$H:$H, MATCH(MEM_BF!$K211, 'Apr16'!$A:$A, 0)), 0)</f>
        <v>0</v>
      </c>
      <c r="AK211" s="130">
        <f>IFERROR(INDEX('May16'!$G:$G, MATCH(MEM_BF!$K211,'May16'!$A:$A, 0)), 0)</f>
        <v>0</v>
      </c>
      <c r="AL211" s="130"/>
      <c r="AM211" s="130"/>
      <c r="AN211" s="130"/>
      <c r="AO211" s="4">
        <f t="shared" si="144"/>
        <v>240</v>
      </c>
      <c r="AP211" s="138">
        <f>IFERROR(INDEX(Contacts!$O:$O, MATCH(MEM_BF!$K211, Contacts!$B:$B, 0)), 0)</f>
        <v>0</v>
      </c>
      <c r="AQ211" s="138">
        <f>IFERROR(INDEX(Contacts!$L:$L, MATCH(MEM_BF!$K211, Contacts!$B:$B, 0)), 0)</f>
        <v>0</v>
      </c>
      <c r="AR211" s="138">
        <f>IFERROR(INDEX(Contacts!$P:$P, MATCH(MEM_BF!$K211, Contacts!$B:$B, 0)), 0)</f>
        <v>0</v>
      </c>
    </row>
    <row r="212" spans="3:45" x14ac:dyDescent="0.3">
      <c r="C212" s="155">
        <v>15</v>
      </c>
      <c r="D212" s="155">
        <v>6</v>
      </c>
      <c r="E212" s="194">
        <f t="shared" si="142"/>
        <v>17</v>
      </c>
      <c r="F212" s="194">
        <f t="shared" si="145"/>
        <v>1</v>
      </c>
      <c r="G212" s="194">
        <f t="shared" si="146"/>
        <v>16</v>
      </c>
      <c r="H212" s="194">
        <f t="shared" si="182"/>
        <v>5</v>
      </c>
      <c r="I212" s="225">
        <f t="shared" si="143"/>
        <v>12</v>
      </c>
      <c r="J212" s="197" t="s">
        <v>1424</v>
      </c>
      <c r="K212" s="155" t="s">
        <v>1425</v>
      </c>
      <c r="L212" s="195">
        <f t="shared" si="193"/>
        <v>2016</v>
      </c>
      <c r="M212" s="155" t="str">
        <f t="shared" si="147"/>
        <v>Jun</v>
      </c>
      <c r="N212" s="138">
        <f>IFERROR(INDEX(Contacts!$O:$O, MATCH(MEM_BF!$K212, Contacts!$B:$B, 0)), 0)</f>
        <v>0</v>
      </c>
      <c r="O212" s="130">
        <f>IFERROR(INDEX('May16'!$G:$G, MATCH(MEM_BF!$K212,'May16'!$A:$A, 0)), 0)</f>
        <v>0</v>
      </c>
      <c r="P212" s="130"/>
      <c r="Q212" s="205">
        <f>IFERROR(INDEX(July15!F:F, MATCH(MEM_BF!$K212, July15!$B:$B, 0)), 0)</f>
        <v>0</v>
      </c>
      <c r="R212" s="130">
        <f>IFERROR(INDEX(July15!G:G, MATCH(MEM_BF!$K212, July15!$B:$B, 0)), 0)</f>
        <v>0</v>
      </c>
      <c r="S212" s="130">
        <f>IFERROR(INDEX('Aug15'!F:F, MATCH(MEM_BF!$K212, 'Aug15'!$A:$A, 0)), 0)</f>
        <v>0</v>
      </c>
      <c r="T212" s="130">
        <f>IFERROR(INDEX('Aug15'!$G:$G, MATCH(MEM_BF!$K212, 'Aug15'!$A:$A, 0)), 0)</f>
        <v>0</v>
      </c>
      <c r="U212" s="130">
        <f>IFERROR(INDEX(Sept15!$F:$F, MATCH(MEM_BF!$K212, Sept15!$A:$A, 0)), 0)</f>
        <v>0</v>
      </c>
      <c r="V212" s="130">
        <f>IFERROR(INDEX(Sept15!$G:$G, MATCH(MEM_BF!$K212, Sept15!$A:$A, 0)), 0)</f>
        <v>0</v>
      </c>
      <c r="W212" s="130">
        <f>IFERROR(INDEX('Oct15'!$F:$F, MATCH(MEM_BF!$K212,'Oct15'!$A:$A, 0)), 0)</f>
        <v>0</v>
      </c>
      <c r="X212" s="130">
        <f>IFERROR(INDEX('Oct15'!$G:$G, MATCH(MEM_BF!$K212, 'Oct15'!$A:$A, 0)), 0)</f>
        <v>0</v>
      </c>
      <c r="Y212" s="130">
        <f>IFERROR(INDEX('Nov15'!$F:$F, MATCH(MEM_BF!$K212,'Nov15'!$A:$A, 0)), 0)</f>
        <v>0</v>
      </c>
      <c r="Z212" s="130">
        <f>IFERROR(INDEX('Nov15'!$G:$G, MATCH(MEM_BF!$K212, 'Nov15'!$A:$A, 0)), 0)</f>
        <v>0</v>
      </c>
      <c r="AA212" s="130">
        <f>IFERROR(INDEX('Dec15'!$F:$F, MATCH(MEM_BF!$K212,'Dec15'!$A:$A, 0)), 0)</f>
        <v>0</v>
      </c>
      <c r="AB212" s="130">
        <f>IFERROR(INDEX('Dec15'!$G:$G, MATCH(MEM_BF!$K212, 'Dec15'!$A:$A, 0)), 0)</f>
        <v>0</v>
      </c>
      <c r="AC212" s="130">
        <f>IFERROR(INDEX('Jan16'!$F:$F, MATCH(MEM_BF!$K212,'Jan16'!$A:$A, 0)), 0)</f>
        <v>0</v>
      </c>
      <c r="AD212" s="130">
        <f>IFERROR(INDEX('Jan16'!$G:$G, MATCH(MEM_BF!$K212, 'Jan16'!$A:$A, 0)), 0)</f>
        <v>0</v>
      </c>
      <c r="AE212" s="130">
        <f>IFERROR(INDEX('Feb16'!$F:$F, MATCH(MEM_BF!$K212,'Feb16'!$A:$A, 0)), 0)</f>
        <v>240</v>
      </c>
      <c r="AF212" s="130">
        <f>IFERROR(INDEX('Feb16'!$G:$G, MATCH(MEM_BF!$K212, 'Feb16'!$A:$A, 0)), 0)</f>
        <v>0</v>
      </c>
      <c r="AG212" s="130">
        <f>IFERROR(INDEX('Mar16'!$G:$G, MATCH(MEM_BF!$K212,'Mar16'!$A:$A, 0)), 0)</f>
        <v>0</v>
      </c>
      <c r="AH212" s="130">
        <f>IFERROR(INDEX('Mar16'!$H:$H, MATCH(MEM_BF!$K212, 'Mar16'!$A:$A, 0)), 0)</f>
        <v>0</v>
      </c>
      <c r="AI212" s="130">
        <f>IFERROR(INDEX('Apr16'!$G:$G, MATCH(MEM_BF!$K212,'Apr16'!$A:$A, 0)), 0)</f>
        <v>0</v>
      </c>
      <c r="AJ212" s="130">
        <f>IFERROR(INDEX('Apr16'!$H:$H, MATCH(MEM_BF!$K212, 'Apr16'!$A:$A, 0)), 0)</f>
        <v>0</v>
      </c>
      <c r="AK212" s="130">
        <f>IFERROR(INDEX('May16'!$G:$G, MATCH(MEM_BF!$K212,'May16'!$A:$A, 0)), 0)</f>
        <v>0</v>
      </c>
      <c r="AL212" s="130"/>
      <c r="AM212" s="130"/>
      <c r="AN212" s="130"/>
      <c r="AO212" s="4">
        <f t="shared" si="144"/>
        <v>240</v>
      </c>
      <c r="AP212" s="138">
        <f>IFERROR(INDEX(Contacts!$O:$O, MATCH(MEM_BF!$K212, Contacts!$B:$B, 0)), 0)</f>
        <v>0</v>
      </c>
      <c r="AQ212" s="138">
        <f>IFERROR(INDEX(Contacts!$L:$L, MATCH(MEM_BF!$K212, Contacts!$B:$B, 0)), 0)</f>
        <v>0</v>
      </c>
      <c r="AR212" s="138">
        <f>IFERROR(INDEX(Contacts!$P:$P, MATCH(MEM_BF!$K212, Contacts!$B:$B, 0)), 0)</f>
        <v>0</v>
      </c>
    </row>
    <row r="213" spans="3:45" x14ac:dyDescent="0.3">
      <c r="C213" s="155">
        <v>15</v>
      </c>
      <c r="D213" s="155">
        <v>8</v>
      </c>
      <c r="E213" s="194">
        <f t="shared" si="142"/>
        <v>15</v>
      </c>
      <c r="F213" s="194">
        <f t="shared" si="145"/>
        <v>1</v>
      </c>
      <c r="G213" s="194">
        <f t="shared" si="146"/>
        <v>16</v>
      </c>
      <c r="H213" s="194">
        <f t="shared" si="182"/>
        <v>3</v>
      </c>
      <c r="I213" s="225">
        <f t="shared" si="143"/>
        <v>8</v>
      </c>
      <c r="J213" s="197" t="s">
        <v>1429</v>
      </c>
      <c r="K213" s="155" t="s">
        <v>97</v>
      </c>
      <c r="L213" s="195">
        <f t="shared" si="193"/>
        <v>2016</v>
      </c>
      <c r="M213" s="155" t="str">
        <f t="shared" si="147"/>
        <v>Apr</v>
      </c>
      <c r="N213" s="138" t="str">
        <f>IFERROR(INDEX(Contacts!$O:$O, MATCH(MEM_BF!$K213, Contacts!$B:$B, 0)), 0)</f>
        <v>mlrliyanage2000@yahoo.com</v>
      </c>
      <c r="O213" s="130">
        <f>IFERROR(INDEX('May16'!$G:$G, MATCH(MEM_BF!$K213,'May16'!$A:$A, 0)), 0)</f>
        <v>20</v>
      </c>
      <c r="P213" s="130"/>
      <c r="Q213" s="205">
        <f>IFERROR(INDEX(July15!F:F, MATCH(MEM_BF!$K213, July15!$B:$B, 0)), 0)</f>
        <v>20</v>
      </c>
      <c r="R213" s="130">
        <f>IFERROR(INDEX(July15!G:G, MATCH(MEM_BF!$K213, July15!$B:$B, 0)), 0)</f>
        <v>0</v>
      </c>
      <c r="S213" s="130">
        <f>IFERROR(INDEX('Aug15'!F:F, MATCH(MEM_BF!$K213, 'Aug15'!$A:$A, 0)), 0)</f>
        <v>20</v>
      </c>
      <c r="T213" s="130">
        <f>IFERROR(INDEX('Aug15'!$G:$G, MATCH(MEM_BF!$K213, 'Aug15'!$A:$A, 0)), 0)</f>
        <v>0</v>
      </c>
      <c r="U213" s="130">
        <f>IFERROR(INDEX(Sept15!$F:$F, MATCH(MEM_BF!$K213, Sept15!$A:$A, 0)), 0)</f>
        <v>20</v>
      </c>
      <c r="V213" s="130">
        <f>IFERROR(INDEX(Sept15!$G:$G, MATCH(MEM_BF!$K213, Sept15!$A:$A, 0)), 0)</f>
        <v>0</v>
      </c>
      <c r="W213" s="130">
        <f>IFERROR(INDEX('Oct15'!$F:$F, MATCH(MEM_BF!$K213,'Oct15'!$A:$A, 0)), 0)</f>
        <v>0</v>
      </c>
      <c r="X213" s="130">
        <f>IFERROR(INDEX('Oct15'!$G:$G, MATCH(MEM_BF!$K213, 'Oct15'!$A:$A, 0)), 0)</f>
        <v>0</v>
      </c>
      <c r="Y213" s="130">
        <f>IFERROR(INDEX('Nov15'!$F:$F, MATCH(MEM_BF!$K213,'Nov15'!$A:$A, 0)), 0)</f>
        <v>20</v>
      </c>
      <c r="Z213" s="130">
        <f>IFERROR(INDEX('Nov15'!$G:$G, MATCH(MEM_BF!$K213, 'Nov15'!$A:$A, 0)), 0)</f>
        <v>0</v>
      </c>
      <c r="AA213" s="130">
        <f>IFERROR(INDEX('Dec15'!$F:$F, MATCH(MEM_BF!$K213,'Dec15'!$A:$A, 0)), 0)</f>
        <v>0</v>
      </c>
      <c r="AB213" s="130">
        <f>IFERROR(INDEX('Dec15'!$G:$G, MATCH(MEM_BF!$K213, 'Dec15'!$A:$A, 0)), 0)</f>
        <v>0</v>
      </c>
      <c r="AC213" s="130">
        <f>IFERROR(INDEX('Jan16'!$F:$F, MATCH(MEM_BF!$K213,'Jan16'!$A:$A, 0)), 0)</f>
        <v>20</v>
      </c>
      <c r="AD213" s="130">
        <f>IFERROR(INDEX('Jan16'!$G:$G, MATCH(MEM_BF!$K213, 'Jan16'!$A:$A, 0)), 0)</f>
        <v>0</v>
      </c>
      <c r="AE213" s="130">
        <f>IFERROR(INDEX('Feb16'!$F:$F, MATCH(MEM_BF!$K213,'Feb16'!$A:$A, 0)), 0)</f>
        <v>0</v>
      </c>
      <c r="AF213" s="130">
        <f>IFERROR(INDEX('Feb16'!$G:$G, MATCH(MEM_BF!$K213, 'Feb16'!$A:$A, 0)), 0)</f>
        <v>0</v>
      </c>
      <c r="AG213" s="130">
        <f>IFERROR(INDEX('Mar16'!$G:$G, MATCH(MEM_BF!$K213,'Mar16'!$A:$A, 0)), 0)</f>
        <v>20</v>
      </c>
      <c r="AH213" s="130">
        <f>IFERROR(INDEX('Mar16'!$H:$H, MATCH(MEM_BF!$K213, 'Mar16'!$A:$A, 0)), 0)</f>
        <v>0</v>
      </c>
      <c r="AI213" s="130">
        <f>IFERROR(INDEX('Apr16'!$G:$G, MATCH(MEM_BF!$K213,'Apr16'!$A:$A, 0)), 0)</f>
        <v>20</v>
      </c>
      <c r="AJ213" s="130">
        <f>IFERROR(INDEX('Apr16'!$H:$H, MATCH(MEM_BF!$K213, 'Apr16'!$A:$A, 0)), 0)</f>
        <v>0</v>
      </c>
      <c r="AK213" s="130">
        <f>IFERROR(INDEX('May16'!$G:$G, MATCH(MEM_BF!$K213,'May16'!$A:$A, 0)), 0)</f>
        <v>20</v>
      </c>
      <c r="AL213" s="130"/>
      <c r="AM213" s="130"/>
      <c r="AN213" s="130"/>
      <c r="AO213" s="4">
        <f t="shared" si="144"/>
        <v>160</v>
      </c>
      <c r="AP213" s="138" t="str">
        <f>IFERROR(INDEX(Contacts!$O:$O, MATCH(MEM_BF!$K213, Contacts!$B:$B, 0)), 0)</f>
        <v>mlrliyanage2000@yahoo.com</v>
      </c>
      <c r="AQ213" s="138">
        <f>IFERROR(INDEX(Contacts!$L:$L, MATCH(MEM_BF!$K213, Contacts!$B:$B, 0)), 0)</f>
        <v>93972870</v>
      </c>
      <c r="AR213" s="138" t="str">
        <f>IFERROR(INDEX(Contacts!$P:$P, MATCH(MEM_BF!$K213, Contacts!$B:$B, 0)), 0)</f>
        <v>ghrindrani@yahoo.com</v>
      </c>
    </row>
    <row r="214" spans="3:45" x14ac:dyDescent="0.3">
      <c r="C214" s="155">
        <v>15</v>
      </c>
      <c r="D214" s="155">
        <v>5</v>
      </c>
      <c r="E214" s="194">
        <f t="shared" si="142"/>
        <v>4</v>
      </c>
      <c r="F214" s="194">
        <f t="shared" si="145"/>
        <v>0</v>
      </c>
      <c r="G214" s="194">
        <f t="shared" si="146"/>
        <v>15</v>
      </c>
      <c r="H214" s="194">
        <f t="shared" si="182"/>
        <v>4</v>
      </c>
      <c r="I214" s="225">
        <f t="shared" si="143"/>
        <v>0</v>
      </c>
      <c r="J214" s="197" t="s">
        <v>1440</v>
      </c>
      <c r="K214" s="155" t="s">
        <v>1441</v>
      </c>
      <c r="L214" s="195">
        <f t="shared" si="193"/>
        <v>2015</v>
      </c>
      <c r="M214" s="155" t="str">
        <f t="shared" si="147"/>
        <v>May</v>
      </c>
      <c r="N214" s="138">
        <f>IFERROR(INDEX(Contacts!$O:$O, MATCH(MEM_BF!$K214, Contacts!$B:$B, 0)), 0)</f>
        <v>0</v>
      </c>
      <c r="O214" s="130">
        <f>IFERROR(INDEX('May16'!$G:$G, MATCH(MEM_BF!$K214,'May16'!$A:$A, 0)), 0)</f>
        <v>0</v>
      </c>
      <c r="P214" s="130"/>
      <c r="Q214" s="205">
        <f>IFERROR(INDEX(July15!F:F, MATCH(MEM_BF!$K214, July15!$B:$B, 0)), 0)</f>
        <v>0</v>
      </c>
      <c r="R214" s="130">
        <f>IFERROR(INDEX(July15!G:G, MATCH(MEM_BF!$K214, July15!$B:$B, 0)), 0)</f>
        <v>0</v>
      </c>
      <c r="S214" s="130">
        <f>IFERROR(INDEX('Aug15'!F:F, MATCH(MEM_BF!$K214, 'Aug15'!$A:$A, 0)), 0)</f>
        <v>0</v>
      </c>
      <c r="T214" s="130">
        <f>IFERROR(INDEX('Aug15'!$G:$G, MATCH(MEM_BF!$K214, 'Aug15'!$A:$A, 0)), 0)</f>
        <v>0</v>
      </c>
      <c r="U214" s="130">
        <f>IFERROR(INDEX(Sept15!$F:$F, MATCH(MEM_BF!$K214, Sept15!$A:$A, 0)), 0)</f>
        <v>0</v>
      </c>
      <c r="V214" s="130">
        <f>IFERROR(INDEX(Sept15!$G:$G, MATCH(MEM_BF!$K214, Sept15!$A:$A, 0)), 0)</f>
        <v>0</v>
      </c>
      <c r="W214" s="130">
        <f>IFERROR(INDEX('Oct15'!$F:$F, MATCH(MEM_BF!$K214,'Oct15'!$A:$A, 0)), 0)</f>
        <v>0</v>
      </c>
      <c r="X214" s="130">
        <f>IFERROR(INDEX('Oct15'!$G:$G, MATCH(MEM_BF!$K214, 'Oct15'!$A:$A, 0)), 0)</f>
        <v>0</v>
      </c>
      <c r="Y214" s="130">
        <f>IFERROR(INDEX('Nov15'!$F:$F, MATCH(MEM_BF!$K214,'Nov15'!$A:$A, 0)), 0)</f>
        <v>0</v>
      </c>
      <c r="Z214" s="130">
        <f>IFERROR(INDEX('Nov15'!$G:$G, MATCH(MEM_BF!$K214, 'Nov15'!$A:$A, 0)), 0)</f>
        <v>0</v>
      </c>
      <c r="AA214" s="130">
        <f>IFERROR(INDEX('Dec15'!$F:$F, MATCH(MEM_BF!$K214,'Dec15'!$A:$A, 0)), 0)</f>
        <v>0</v>
      </c>
      <c r="AB214" s="130">
        <f>IFERROR(INDEX('Dec15'!$G:$G, MATCH(MEM_BF!$K214, 'Dec15'!$A:$A, 0)), 0)</f>
        <v>0</v>
      </c>
      <c r="AC214" s="130">
        <f>IFERROR(INDEX('Jan16'!$F:$F, MATCH(MEM_BF!$K214,'Jan16'!$A:$A, 0)), 0)</f>
        <v>0</v>
      </c>
      <c r="AD214" s="130">
        <f>IFERROR(INDEX('Jan16'!$G:$G, MATCH(MEM_BF!$K214, 'Jan16'!$A:$A, 0)), 0)</f>
        <v>0</v>
      </c>
      <c r="AE214" s="130">
        <f>IFERROR(INDEX('Feb16'!$F:$F, MATCH(MEM_BF!$K214,'Feb16'!$A:$A, 0)), 0)</f>
        <v>0</v>
      </c>
      <c r="AF214" s="130">
        <f>IFERROR(INDEX('Feb16'!$G:$G, MATCH(MEM_BF!$K214, 'Feb16'!$A:$A, 0)), 0)</f>
        <v>0</v>
      </c>
      <c r="AG214" s="130">
        <f>IFERROR(INDEX('Mar16'!$G:$G, MATCH(MEM_BF!$K214,'Mar16'!$A:$A, 0)), 0)</f>
        <v>0</v>
      </c>
      <c r="AH214" s="130">
        <f>IFERROR(INDEX('Mar16'!$H:$H, MATCH(MEM_BF!$K214, 'Mar16'!$A:$A, 0)), 0)</f>
        <v>0</v>
      </c>
      <c r="AI214" s="130">
        <f>IFERROR(INDEX('Apr16'!$G:$G, MATCH(MEM_BF!$K214,'Apr16'!$A:$A, 0)), 0)</f>
        <v>0</v>
      </c>
      <c r="AJ214" s="130">
        <f>IFERROR(INDEX('Apr16'!$H:$H, MATCH(MEM_BF!$K214, 'Apr16'!$A:$A, 0)), 0)</f>
        <v>0</v>
      </c>
      <c r="AK214" s="130">
        <f>IFERROR(INDEX('May16'!$G:$G, MATCH(MEM_BF!$K214,'May16'!$A:$A, 0)), 0)</f>
        <v>0</v>
      </c>
      <c r="AL214" s="130"/>
      <c r="AM214" s="130"/>
      <c r="AN214" s="130"/>
      <c r="AO214" s="4">
        <f t="shared" si="144"/>
        <v>0</v>
      </c>
      <c r="AP214" s="138">
        <f>IFERROR(INDEX(Contacts!$O:$O, MATCH(MEM_BF!$K214, Contacts!$B:$B, 0)), 0)</f>
        <v>0</v>
      </c>
      <c r="AQ214" s="138">
        <f>IFERROR(INDEX(Contacts!$L:$L, MATCH(MEM_BF!$K214, Contacts!$B:$B, 0)), 0)</f>
        <v>0</v>
      </c>
      <c r="AR214" s="138">
        <f>IFERROR(INDEX(Contacts!$P:$P, MATCH(MEM_BF!$K214, Contacts!$B:$B, 0)), 0)</f>
        <v>0</v>
      </c>
    </row>
    <row r="215" spans="3:45" x14ac:dyDescent="0.3">
      <c r="C215" s="155">
        <v>15</v>
      </c>
      <c r="D215" s="155">
        <v>6</v>
      </c>
      <c r="E215" s="194">
        <f t="shared" si="142"/>
        <v>16</v>
      </c>
      <c r="F215" s="194">
        <f t="shared" si="145"/>
        <v>1</v>
      </c>
      <c r="G215" s="194">
        <f t="shared" si="146"/>
        <v>16</v>
      </c>
      <c r="H215" s="194">
        <f t="shared" si="182"/>
        <v>4</v>
      </c>
      <c r="I215" s="225">
        <f t="shared" si="143"/>
        <v>11</v>
      </c>
      <c r="J215" s="197" t="s">
        <v>1444</v>
      </c>
      <c r="K215" s="155" t="s">
        <v>44</v>
      </c>
      <c r="L215" s="195">
        <f t="shared" si="193"/>
        <v>2016</v>
      </c>
      <c r="M215" s="155" t="str">
        <f t="shared" si="147"/>
        <v>May</v>
      </c>
      <c r="N215" s="138">
        <f>IFERROR(INDEX(Contacts!$O:$O, MATCH(MEM_BF!$K215, Contacts!$B:$B, 0)), 0)</f>
        <v>0</v>
      </c>
      <c r="O215" s="130">
        <f>IFERROR(INDEX('May16'!$G:$G, MATCH(MEM_BF!$K215,'May16'!$A:$A, 0)), 0)</f>
        <v>20</v>
      </c>
      <c r="P215" s="130"/>
      <c r="Q215" s="205">
        <f>IFERROR(INDEX(July15!F:F, MATCH(MEM_BF!$K215, July15!$B:$B, 0)), 0)</f>
        <v>20</v>
      </c>
      <c r="R215" s="130">
        <f>IFERROR(INDEX(July15!G:G, MATCH(MEM_BF!$K215, July15!$B:$B, 0)), 0)</f>
        <v>0</v>
      </c>
      <c r="S215" s="130">
        <f>IFERROR(INDEX('Aug15'!F:F, MATCH(MEM_BF!$K215, 'Aug15'!$A:$A, 0)), 0)</f>
        <v>20</v>
      </c>
      <c r="T215" s="130">
        <f>IFERROR(INDEX('Aug15'!$G:$G, MATCH(MEM_BF!$K215, 'Aug15'!$A:$A, 0)), 0)</f>
        <v>0</v>
      </c>
      <c r="U215" s="130">
        <f>IFERROR(INDEX(Sept15!$F:$F, MATCH(MEM_BF!$K215, Sept15!$A:$A, 0)), 0)</f>
        <v>20</v>
      </c>
      <c r="V215" s="130">
        <f>IFERROR(INDEX(Sept15!$G:$G, MATCH(MEM_BF!$K215, Sept15!$A:$A, 0)), 0)</f>
        <v>0</v>
      </c>
      <c r="W215" s="130">
        <f>IFERROR(INDEX('Oct15'!$F:$F, MATCH(MEM_BF!$K215,'Oct15'!$A:$A, 0)), 0)</f>
        <v>20</v>
      </c>
      <c r="X215" s="130">
        <f>IFERROR(INDEX('Oct15'!$G:$G, MATCH(MEM_BF!$K215, 'Oct15'!$A:$A, 0)), 0)</f>
        <v>0</v>
      </c>
      <c r="Y215" s="130">
        <f>IFERROR(INDEX('Nov15'!$F:$F, MATCH(MEM_BF!$K215,'Nov15'!$A:$A, 0)), 0)</f>
        <v>20</v>
      </c>
      <c r="Z215" s="130">
        <f>IFERROR(INDEX('Nov15'!$G:$G, MATCH(MEM_BF!$K215, 'Nov15'!$A:$A, 0)), 0)</f>
        <v>0</v>
      </c>
      <c r="AA215" s="130">
        <f>IFERROR(INDEX('Dec15'!$F:$F, MATCH(MEM_BF!$K215,'Dec15'!$A:$A, 0)), 0)</f>
        <v>20</v>
      </c>
      <c r="AB215" s="130">
        <f>IFERROR(INDEX('Dec15'!$G:$G, MATCH(MEM_BF!$K215, 'Dec15'!$A:$A, 0)), 0)</f>
        <v>0</v>
      </c>
      <c r="AC215" s="130">
        <f>IFERROR(INDEX('Jan16'!$F:$F, MATCH(MEM_BF!$K215,'Jan16'!$A:$A, 0)), 0)</f>
        <v>20</v>
      </c>
      <c r="AD215" s="130">
        <f>IFERROR(INDEX('Jan16'!$G:$G, MATCH(MEM_BF!$K215, 'Jan16'!$A:$A, 0)), 0)</f>
        <v>0</v>
      </c>
      <c r="AE215" s="130">
        <f>IFERROR(INDEX('Feb16'!$F:$F, MATCH(MEM_BF!$K215,'Feb16'!$A:$A, 0)), 0)</f>
        <v>20</v>
      </c>
      <c r="AF215" s="130">
        <f>IFERROR(INDEX('Feb16'!$G:$G, MATCH(MEM_BF!$K215, 'Feb16'!$A:$A, 0)), 0)</f>
        <v>0</v>
      </c>
      <c r="AG215" s="130">
        <f>IFERROR(INDEX('Mar16'!$G:$G, MATCH(MEM_BF!$K215,'Mar16'!$A:$A, 0)), 0)</f>
        <v>20</v>
      </c>
      <c r="AH215" s="130">
        <f>IFERROR(INDEX('Mar16'!$H:$H, MATCH(MEM_BF!$K215, 'Mar16'!$A:$A, 0)), 0)</f>
        <v>0</v>
      </c>
      <c r="AI215" s="130">
        <f>IFERROR(INDEX('Apr16'!$G:$G, MATCH(MEM_BF!$K215,'Apr16'!$A:$A, 0)), 0)</f>
        <v>20</v>
      </c>
      <c r="AJ215" s="130">
        <f>IFERROR(INDEX('Apr16'!$H:$H, MATCH(MEM_BF!$K215, 'Apr16'!$A:$A, 0)), 0)</f>
        <v>0</v>
      </c>
      <c r="AK215" s="130">
        <f>IFERROR(INDEX('May16'!$G:$G, MATCH(MEM_BF!$K215,'May16'!$A:$A, 0)), 0)</f>
        <v>20</v>
      </c>
      <c r="AL215" s="130"/>
      <c r="AM215" s="130"/>
      <c r="AN215" s="130"/>
      <c r="AO215" s="4">
        <f t="shared" si="144"/>
        <v>220</v>
      </c>
      <c r="AP215" s="138">
        <f>IFERROR(INDEX(Contacts!$O:$O, MATCH(MEM_BF!$K215, Contacts!$B:$B, 0)), 0)</f>
        <v>0</v>
      </c>
      <c r="AQ215" s="138">
        <f>IFERROR(INDEX(Contacts!$L:$L, MATCH(MEM_BF!$K215, Contacts!$B:$B, 0)), 0)</f>
        <v>0</v>
      </c>
      <c r="AR215" s="138">
        <f>IFERROR(INDEX(Contacts!$P:$P, MATCH(MEM_BF!$K215, Contacts!$B:$B, 0)), 0)</f>
        <v>0</v>
      </c>
    </row>
    <row r="216" spans="3:45" x14ac:dyDescent="0.3">
      <c r="C216" s="155">
        <v>15</v>
      </c>
      <c r="D216" s="162">
        <v>12</v>
      </c>
      <c r="E216" s="194">
        <f t="shared" si="142"/>
        <v>17</v>
      </c>
      <c r="F216" s="194">
        <f t="shared" si="145"/>
        <v>1</v>
      </c>
      <c r="G216" s="194">
        <f t="shared" si="146"/>
        <v>16</v>
      </c>
      <c r="H216" s="194">
        <f t="shared" si="182"/>
        <v>5</v>
      </c>
      <c r="I216" s="225">
        <f t="shared" si="143"/>
        <v>6</v>
      </c>
      <c r="J216" s="197" t="s">
        <v>1457</v>
      </c>
      <c r="K216" s="162" t="s">
        <v>1458</v>
      </c>
      <c r="L216" s="195">
        <f t="shared" si="193"/>
        <v>2016</v>
      </c>
      <c r="M216" s="155" t="str">
        <f t="shared" si="147"/>
        <v>Jun</v>
      </c>
      <c r="N216" s="138">
        <f>IFERROR(INDEX(Contacts!$O:$O, MATCH(MEM_BF!$K216, Contacts!$B:$B, 0)), 0)</f>
        <v>0</v>
      </c>
      <c r="O216" s="130">
        <f>IFERROR(INDEX('May16'!$G:$G, MATCH(MEM_BF!$K216,'May16'!$A:$A, 0)), 0)</f>
        <v>0</v>
      </c>
      <c r="P216" s="130"/>
      <c r="Q216" s="205">
        <f>IFERROR(INDEX(July15!F:F, MATCH(MEM_BF!$K216, July15!$B:$B, 0)), 0)</f>
        <v>0</v>
      </c>
      <c r="R216" s="130">
        <f>IFERROR(INDEX(July15!G:G, MATCH(MEM_BF!$K216, July15!$B:$B, 0)), 0)</f>
        <v>0</v>
      </c>
      <c r="S216" s="130">
        <f>IFERROR(INDEX('Aug15'!F:F, MATCH(MEM_BF!$K216, 'Aug15'!$A:$A, 0)), 0)</f>
        <v>0</v>
      </c>
      <c r="T216" s="130">
        <f>IFERROR(INDEX('Aug15'!$G:$G, MATCH(MEM_BF!$K216, 'Aug15'!$A:$A, 0)), 0)</f>
        <v>0</v>
      </c>
      <c r="U216" s="130">
        <f>IFERROR(INDEX(Sept15!$F:$F, MATCH(MEM_BF!$K216, Sept15!$A:$A, 0)), 0)</f>
        <v>0</v>
      </c>
      <c r="V216" s="130">
        <f>IFERROR(INDEX(Sept15!$G:$G, MATCH(MEM_BF!$K216, Sept15!$A:$A, 0)), 0)</f>
        <v>0</v>
      </c>
      <c r="W216" s="130">
        <f>IFERROR(INDEX('Oct15'!$F:$F, MATCH(MEM_BF!$K216,'Oct15'!$A:$A, 0)), 0)</f>
        <v>0</v>
      </c>
      <c r="X216" s="130">
        <f>IFERROR(INDEX('Oct15'!$G:$G, MATCH(MEM_BF!$K216, 'Oct15'!$A:$A, 0)), 0)</f>
        <v>0</v>
      </c>
      <c r="Y216" s="130">
        <f>IFERROR(INDEX('Nov15'!$F:$F, MATCH(MEM_BF!$K216,'Nov15'!$A:$A, 0)), 0)</f>
        <v>0</v>
      </c>
      <c r="Z216" s="130">
        <f>IFERROR(INDEX('Nov15'!$G:$G, MATCH(MEM_BF!$K216, 'Nov15'!$A:$A, 0)), 0)</f>
        <v>0</v>
      </c>
      <c r="AA216" s="130">
        <f>IFERROR(INDEX('Dec15'!$F:$F, MATCH(MEM_BF!$K216,'Dec15'!$A:$A, 0)), 0)</f>
        <v>0</v>
      </c>
      <c r="AB216" s="130">
        <f>IFERROR(INDEX('Dec15'!$G:$G, MATCH(MEM_BF!$K216, 'Dec15'!$A:$A, 0)), 0)</f>
        <v>0</v>
      </c>
      <c r="AC216" s="130">
        <f>IFERROR(INDEX('Jan16'!$F:$F, MATCH(MEM_BF!$K216,'Jan16'!$A:$A, 0)), 0)</f>
        <v>0</v>
      </c>
      <c r="AD216" s="130">
        <f>IFERROR(INDEX('Jan16'!$G:$G, MATCH(MEM_BF!$K216, 'Jan16'!$A:$A, 0)), 0)</f>
        <v>100</v>
      </c>
      <c r="AE216" s="130">
        <f>IFERROR(INDEX('Feb16'!$F:$F, MATCH(MEM_BF!$K216,'Feb16'!$A:$A, 0)), 0)</f>
        <v>120</v>
      </c>
      <c r="AF216" s="130">
        <f>IFERROR(INDEX('Feb16'!$G:$G, MATCH(MEM_BF!$K216, 'Feb16'!$A:$A, 0)), 0)</f>
        <v>0</v>
      </c>
      <c r="AG216" s="130">
        <f>IFERROR(INDEX('Mar16'!$G:$G, MATCH(MEM_BF!$K216,'Mar16'!$A:$A, 0)), 0)</f>
        <v>0</v>
      </c>
      <c r="AH216" s="130">
        <f>IFERROR(INDEX('Mar16'!$H:$H, MATCH(MEM_BF!$K216, 'Mar16'!$A:$A, 0)), 0)</f>
        <v>0</v>
      </c>
      <c r="AI216" s="130">
        <f>IFERROR(INDEX('Apr16'!$G:$G, MATCH(MEM_BF!$K216,'Apr16'!$A:$A, 0)), 0)</f>
        <v>0</v>
      </c>
      <c r="AJ216" s="130">
        <f>IFERROR(INDEX('Apr16'!$H:$H, MATCH(MEM_BF!$K216, 'Apr16'!$A:$A, 0)), 0)</f>
        <v>0</v>
      </c>
      <c r="AK216" s="130">
        <f>IFERROR(INDEX('May16'!$G:$G, MATCH(MEM_BF!$K216,'May16'!$A:$A, 0)), 0)</f>
        <v>0</v>
      </c>
      <c r="AL216" s="130"/>
      <c r="AM216" s="130"/>
      <c r="AN216" s="130"/>
      <c r="AO216" s="4">
        <f t="shared" si="144"/>
        <v>120</v>
      </c>
      <c r="AP216" s="138">
        <f>IFERROR(INDEX(Contacts!$O:$O, MATCH(MEM_BF!$K216, Contacts!$B:$B, 0)), 0)</f>
        <v>0</v>
      </c>
      <c r="AQ216" s="138">
        <f>IFERROR(INDEX(Contacts!$L:$L, MATCH(MEM_BF!$K216, Contacts!$B:$B, 0)), 0)</f>
        <v>0</v>
      </c>
      <c r="AR216" s="138">
        <f>IFERROR(INDEX(Contacts!$P:$P, MATCH(MEM_BF!$K216, Contacts!$B:$B, 0)), 0)</f>
        <v>0</v>
      </c>
    </row>
    <row r="217" spans="3:45" x14ac:dyDescent="0.3">
      <c r="C217" s="162"/>
      <c r="D217" s="162"/>
      <c r="E217" s="194">
        <f t="shared" si="142"/>
        <v>-1</v>
      </c>
      <c r="F217" s="194">
        <f t="shared" si="145"/>
        <v>0</v>
      </c>
      <c r="G217" s="194">
        <f t="shared" si="146"/>
        <v>0</v>
      </c>
      <c r="H217" s="194">
        <f t="shared" si="182"/>
        <v>-1</v>
      </c>
      <c r="I217" s="225">
        <f t="shared" si="143"/>
        <v>0</v>
      </c>
      <c r="J217" s="197" t="s">
        <v>1464</v>
      </c>
      <c r="K217" s="162" t="s">
        <v>1465</v>
      </c>
      <c r="L217" s="195" t="str">
        <f t="shared" si="193"/>
        <v>Please</v>
      </c>
      <c r="M217" s="155" t="str">
        <f t="shared" si="147"/>
        <v>Pay</v>
      </c>
      <c r="N217" s="138">
        <f>IFERROR(INDEX(Contacts!$O:$O, MATCH(MEM_BF!$K217, Contacts!$B:$B, 0)), 0)</f>
        <v>0</v>
      </c>
      <c r="O217" s="130">
        <f>IFERROR(INDEX('May16'!$G:$G, MATCH(MEM_BF!$K217,'May16'!$A:$A, 0)), 0)</f>
        <v>0</v>
      </c>
      <c r="P217" s="130"/>
      <c r="Q217" s="205">
        <f>IFERROR(INDEX(July15!F:F, MATCH(MEM_BF!$K217, July15!$B:$B, 0)), 0)</f>
        <v>0</v>
      </c>
      <c r="R217" s="130">
        <f>IFERROR(INDEX(July15!G:G, MATCH(MEM_BF!$K217, July15!$B:$B, 0)), 0)</f>
        <v>0</v>
      </c>
      <c r="S217" s="130">
        <f>IFERROR(INDEX('Aug15'!F:F, MATCH(MEM_BF!$K217, 'Aug15'!$A:$A, 0)), 0)</f>
        <v>0</v>
      </c>
      <c r="T217" s="130">
        <f>IFERROR(INDEX('Aug15'!$G:$G, MATCH(MEM_BF!$K217, 'Aug15'!$A:$A, 0)), 0)</f>
        <v>0</v>
      </c>
      <c r="U217" s="130">
        <f>IFERROR(INDEX(Sept15!$F:$F, MATCH(MEM_BF!$K217, Sept15!$A:$A, 0)), 0)</f>
        <v>0</v>
      </c>
      <c r="V217" s="130">
        <f>IFERROR(INDEX(Sept15!$G:$G, MATCH(MEM_BF!$K217, Sept15!$A:$A, 0)), 0)</f>
        <v>0</v>
      </c>
      <c r="W217" s="130">
        <f>IFERROR(INDEX('Oct15'!$F:$F, MATCH(MEM_BF!$K217,'Oct15'!$A:$A, 0)), 0)</f>
        <v>0</v>
      </c>
      <c r="X217" s="130">
        <f>IFERROR(INDEX('Oct15'!$G:$G, MATCH(MEM_BF!$K217, 'Oct15'!$A:$A, 0)), 0)</f>
        <v>0</v>
      </c>
      <c r="Y217" s="130">
        <f>IFERROR(INDEX('Nov15'!$F:$F, MATCH(MEM_BF!$K217,'Nov15'!$A:$A, 0)), 0)</f>
        <v>0</v>
      </c>
      <c r="Z217" s="130">
        <f>IFERROR(INDEX('Nov15'!$G:$G, MATCH(MEM_BF!$K217, 'Nov15'!$A:$A, 0)), 0)</f>
        <v>0</v>
      </c>
      <c r="AA217" s="130">
        <f>IFERROR(INDEX('Dec15'!$F:$F, MATCH(MEM_BF!$K217,'Dec15'!$A:$A, 0)), 0)</f>
        <v>0</v>
      </c>
      <c r="AB217" s="130">
        <f>IFERROR(INDEX('Dec15'!$G:$G, MATCH(MEM_BF!$K217, 'Dec15'!$A:$A, 0)), 0)</f>
        <v>0</v>
      </c>
      <c r="AC217" s="130">
        <f>IFERROR(INDEX('Jan16'!$F:$F, MATCH(MEM_BF!$K217,'Jan16'!$A:$A, 0)), 0)</f>
        <v>0</v>
      </c>
      <c r="AD217" s="130">
        <f>IFERROR(INDEX('Jan16'!$G:$G, MATCH(MEM_BF!$K217, 'Jan16'!$A:$A, 0)), 0)</f>
        <v>0</v>
      </c>
      <c r="AE217" s="130">
        <f>IFERROR(INDEX('Feb16'!$F:$F, MATCH(MEM_BF!$K217,'Feb16'!$A:$A, 0)), 0)</f>
        <v>0</v>
      </c>
      <c r="AF217" s="130">
        <f>IFERROR(INDEX('Feb16'!$G:$G, MATCH(MEM_BF!$K217, 'Feb16'!$A:$A, 0)), 0)</f>
        <v>0</v>
      </c>
      <c r="AG217" s="130">
        <f>IFERROR(INDEX('Mar16'!$G:$G, MATCH(MEM_BF!$K217,'Mar16'!$A:$A, 0)), 0)</f>
        <v>0</v>
      </c>
      <c r="AH217" s="130">
        <f>IFERROR(INDEX('Mar16'!$H:$H, MATCH(MEM_BF!$K217, 'Mar16'!$A:$A, 0)), 0)</f>
        <v>0</v>
      </c>
      <c r="AI217" s="130">
        <f>IFERROR(INDEX('Apr16'!$G:$G, MATCH(MEM_BF!$K217,'Apr16'!$A:$A, 0)), 0)</f>
        <v>0</v>
      </c>
      <c r="AJ217" s="130">
        <f>IFERROR(INDEX('Apr16'!$H:$H, MATCH(MEM_BF!$K217, 'Apr16'!$A:$A, 0)), 0)</f>
        <v>0</v>
      </c>
      <c r="AK217" s="130">
        <f>IFERROR(INDEX('May16'!$G:$G, MATCH(MEM_BF!$K217,'May16'!$A:$A, 0)), 0)</f>
        <v>0</v>
      </c>
      <c r="AL217" s="130"/>
      <c r="AM217" s="130"/>
      <c r="AN217" s="130"/>
      <c r="AO217" s="4">
        <f t="shared" si="144"/>
        <v>0</v>
      </c>
      <c r="AP217" s="138">
        <f>IFERROR(INDEX(Contacts!$O:$O, MATCH(MEM_BF!$K217, Contacts!$B:$B, 0)), 0)</f>
        <v>0</v>
      </c>
      <c r="AQ217" s="138">
        <f>IFERROR(INDEX(Contacts!$L:$L, MATCH(MEM_BF!$K217, Contacts!$B:$B, 0)), 0)</f>
        <v>0</v>
      </c>
      <c r="AR217" s="138">
        <f>IFERROR(INDEX(Contacts!$P:$P, MATCH(MEM_BF!$K217, Contacts!$B:$B, 0)), 0)</f>
        <v>0</v>
      </c>
    </row>
    <row r="218" spans="3:45" x14ac:dyDescent="0.3">
      <c r="C218" s="155"/>
      <c r="D218" s="155"/>
      <c r="E218" s="194">
        <f t="shared" ref="E218:E289" si="194">D218+I218-1</f>
        <v>-1</v>
      </c>
      <c r="F218" s="194">
        <f t="shared" si="145"/>
        <v>0</v>
      </c>
      <c r="G218" s="194">
        <f t="shared" si="146"/>
        <v>0</v>
      </c>
      <c r="H218" s="194">
        <f t="shared" si="182"/>
        <v>-1</v>
      </c>
      <c r="I218" s="225">
        <f t="shared" ref="I218:I289" si="195">AO218/20</f>
        <v>0</v>
      </c>
      <c r="J218" s="197" t="s">
        <v>1466</v>
      </c>
      <c r="K218" s="155" t="s">
        <v>1467</v>
      </c>
      <c r="L218" s="195" t="str">
        <f t="shared" si="193"/>
        <v>Please</v>
      </c>
      <c r="M218" s="155" t="str">
        <f t="shared" si="147"/>
        <v>Pay</v>
      </c>
      <c r="N218" s="138">
        <f>IFERROR(INDEX(Contacts!$O:$O, MATCH(MEM_BF!$K218, Contacts!$B:$B, 0)), 0)</f>
        <v>0</v>
      </c>
      <c r="O218" s="130">
        <f>IFERROR(INDEX('May16'!$G:$G, MATCH(MEM_BF!$K218,'May16'!$A:$A, 0)), 0)</f>
        <v>0</v>
      </c>
      <c r="P218" s="130"/>
      <c r="Q218" s="205">
        <f>IFERROR(INDEX(July15!F:F, MATCH(MEM_BF!$K218, July15!$B:$B, 0)), 0)</f>
        <v>0</v>
      </c>
      <c r="R218" s="130">
        <f>IFERROR(INDEX(July15!G:G, MATCH(MEM_BF!$K218, July15!$B:$B, 0)), 0)</f>
        <v>0</v>
      </c>
      <c r="S218" s="130">
        <f>IFERROR(INDEX('Aug15'!F:F, MATCH(MEM_BF!$K218, 'Aug15'!$A:$A, 0)), 0)</f>
        <v>0</v>
      </c>
      <c r="T218" s="130">
        <f>IFERROR(INDEX('Aug15'!$G:$G, MATCH(MEM_BF!$K218, 'Aug15'!$A:$A, 0)), 0)</f>
        <v>0</v>
      </c>
      <c r="U218" s="130">
        <f>IFERROR(INDEX(Sept15!$F:$F, MATCH(MEM_BF!$K218, Sept15!$A:$A, 0)), 0)</f>
        <v>0</v>
      </c>
      <c r="V218" s="130">
        <f>IFERROR(INDEX(Sept15!$G:$G, MATCH(MEM_BF!$K218, Sept15!$A:$A, 0)), 0)</f>
        <v>0</v>
      </c>
      <c r="W218" s="130">
        <f>IFERROR(INDEX('Oct15'!$F:$F, MATCH(MEM_BF!$K218,'Oct15'!$A:$A, 0)), 0)</f>
        <v>0</v>
      </c>
      <c r="X218" s="130">
        <f>IFERROR(INDEX('Oct15'!$G:$G, MATCH(MEM_BF!$K218, 'Oct15'!$A:$A, 0)), 0)</f>
        <v>0</v>
      </c>
      <c r="Y218" s="130">
        <f>IFERROR(INDEX('Nov15'!$F:$F, MATCH(MEM_BF!$K218,'Nov15'!$A:$A, 0)), 0)</f>
        <v>0</v>
      </c>
      <c r="Z218" s="130">
        <f>IFERROR(INDEX('Nov15'!$G:$G, MATCH(MEM_BF!$K218, 'Nov15'!$A:$A, 0)), 0)</f>
        <v>0</v>
      </c>
      <c r="AA218" s="130">
        <f>IFERROR(INDEX('Dec15'!$F:$F, MATCH(MEM_BF!$K218,'Dec15'!$A:$A, 0)), 0)</f>
        <v>0</v>
      </c>
      <c r="AB218" s="130">
        <f>IFERROR(INDEX('Dec15'!$G:$G, MATCH(MEM_BF!$K218, 'Dec15'!$A:$A, 0)), 0)</f>
        <v>0</v>
      </c>
      <c r="AC218" s="130">
        <f>IFERROR(INDEX('Jan16'!$F:$F, MATCH(MEM_BF!$K218,'Jan16'!$A:$A, 0)), 0)</f>
        <v>0</v>
      </c>
      <c r="AD218" s="130">
        <f>IFERROR(INDEX('Jan16'!$G:$G, MATCH(MEM_BF!$K218, 'Jan16'!$A:$A, 0)), 0)</f>
        <v>0</v>
      </c>
      <c r="AE218" s="130">
        <f>IFERROR(INDEX('Feb16'!$F:$F, MATCH(MEM_BF!$K218,'Feb16'!$A:$A, 0)), 0)</f>
        <v>0</v>
      </c>
      <c r="AF218" s="130">
        <f>IFERROR(INDEX('Feb16'!$G:$G, MATCH(MEM_BF!$K218, 'Feb16'!$A:$A, 0)), 0)</f>
        <v>0</v>
      </c>
      <c r="AG218" s="130">
        <f>IFERROR(INDEX('Mar16'!$G:$G, MATCH(MEM_BF!$K218,'Mar16'!$A:$A, 0)), 0)</f>
        <v>0</v>
      </c>
      <c r="AH218" s="130">
        <f>IFERROR(INDEX('Mar16'!$H:$H, MATCH(MEM_BF!$K218, 'Mar16'!$A:$A, 0)), 0)</f>
        <v>0</v>
      </c>
      <c r="AI218" s="130">
        <f>IFERROR(INDEX('Apr16'!$G:$G, MATCH(MEM_BF!$K218,'Apr16'!$A:$A, 0)), 0)</f>
        <v>0</v>
      </c>
      <c r="AJ218" s="130">
        <f>IFERROR(INDEX('Apr16'!$H:$H, MATCH(MEM_BF!$K218, 'Apr16'!$A:$A, 0)), 0)</f>
        <v>0</v>
      </c>
      <c r="AK218" s="130">
        <f>IFERROR(INDEX('May16'!$G:$G, MATCH(MEM_BF!$K218,'May16'!$A:$A, 0)), 0)</f>
        <v>0</v>
      </c>
      <c r="AL218" s="130"/>
      <c r="AM218" s="130"/>
      <c r="AN218" s="130"/>
      <c r="AO218" s="4">
        <f t="shared" si="144"/>
        <v>0</v>
      </c>
      <c r="AP218" s="138">
        <f>IFERROR(INDEX(Contacts!$O:$O, MATCH(MEM_BF!$K218, Contacts!$B:$B, 0)), 0)</f>
        <v>0</v>
      </c>
      <c r="AQ218" s="138">
        <f>IFERROR(INDEX(Contacts!$L:$L, MATCH(MEM_BF!$K218, Contacts!$B:$B, 0)), 0)</f>
        <v>0</v>
      </c>
      <c r="AR218" s="138">
        <f>IFERROR(INDEX(Contacts!$P:$P, MATCH(MEM_BF!$K218, Contacts!$B:$B, 0)), 0)</f>
        <v>0</v>
      </c>
    </row>
    <row r="219" spans="3:45" x14ac:dyDescent="0.3">
      <c r="C219" s="155">
        <v>15</v>
      </c>
      <c r="D219" s="155">
        <v>6</v>
      </c>
      <c r="E219" s="194">
        <f t="shared" si="194"/>
        <v>5</v>
      </c>
      <c r="F219" s="194">
        <f t="shared" si="145"/>
        <v>0</v>
      </c>
      <c r="G219" s="194">
        <f t="shared" si="146"/>
        <v>15</v>
      </c>
      <c r="H219" s="194">
        <f t="shared" si="182"/>
        <v>5</v>
      </c>
      <c r="I219" s="225">
        <f t="shared" si="195"/>
        <v>0</v>
      </c>
      <c r="J219" s="197" t="s">
        <v>1469</v>
      </c>
      <c r="K219" s="155" t="s">
        <v>1470</v>
      </c>
      <c r="L219" s="195">
        <f t="shared" si="193"/>
        <v>2015</v>
      </c>
      <c r="M219" s="155" t="str">
        <f t="shared" si="147"/>
        <v>Jun</v>
      </c>
      <c r="N219" s="138">
        <f>IFERROR(INDEX(Contacts!$O:$O, MATCH(MEM_BF!$K219, Contacts!$B:$B, 0)), 0)</f>
        <v>0</v>
      </c>
      <c r="O219" s="130">
        <f>IFERROR(INDEX('May16'!$G:$G, MATCH(MEM_BF!$K219,'May16'!$A:$A, 0)), 0)</f>
        <v>0</v>
      </c>
      <c r="P219" s="130"/>
      <c r="Q219" s="205">
        <f>IFERROR(INDEX(July15!F:F, MATCH(MEM_BF!$K219, July15!$B:$B, 0)), 0)</f>
        <v>0</v>
      </c>
      <c r="R219" s="130">
        <f>IFERROR(INDEX(July15!G:G, MATCH(MEM_BF!$K219, July15!$B:$B, 0)), 0)</f>
        <v>0</v>
      </c>
      <c r="S219" s="130">
        <f>IFERROR(INDEX('Aug15'!F:F, MATCH(MEM_BF!$K219, 'Aug15'!$A:$A, 0)), 0)</f>
        <v>0</v>
      </c>
      <c r="T219" s="130">
        <f>IFERROR(INDEX('Aug15'!$G:$G, MATCH(MEM_BF!$K219, 'Aug15'!$A:$A, 0)), 0)</f>
        <v>0</v>
      </c>
      <c r="U219" s="130">
        <f>IFERROR(INDEX(Sept15!$F:$F, MATCH(MEM_BF!$K219, Sept15!$A:$A, 0)), 0)</f>
        <v>0</v>
      </c>
      <c r="V219" s="130">
        <f>IFERROR(INDEX(Sept15!$G:$G, MATCH(MEM_BF!$K219, Sept15!$A:$A, 0)), 0)</f>
        <v>0</v>
      </c>
      <c r="W219" s="130">
        <f>IFERROR(INDEX('Oct15'!$F:$F, MATCH(MEM_BF!$K219,'Oct15'!$A:$A, 0)), 0)</f>
        <v>0</v>
      </c>
      <c r="X219" s="130">
        <f>IFERROR(INDEX('Oct15'!$G:$G, MATCH(MEM_BF!$K219, 'Oct15'!$A:$A, 0)), 0)</f>
        <v>0</v>
      </c>
      <c r="Y219" s="130">
        <f>IFERROR(INDEX('Nov15'!$F:$F, MATCH(MEM_BF!$K219,'Nov15'!$A:$A, 0)), 0)</f>
        <v>0</v>
      </c>
      <c r="Z219" s="130">
        <f>IFERROR(INDEX('Nov15'!$G:$G, MATCH(MEM_BF!$K219, 'Nov15'!$A:$A, 0)), 0)</f>
        <v>0</v>
      </c>
      <c r="AA219" s="130">
        <f>IFERROR(INDEX('Dec15'!$F:$F, MATCH(MEM_BF!$K219,'Dec15'!$A:$A, 0)), 0)</f>
        <v>0</v>
      </c>
      <c r="AB219" s="130">
        <f>IFERROR(INDEX('Dec15'!$G:$G, MATCH(MEM_BF!$K219, 'Dec15'!$A:$A, 0)), 0)</f>
        <v>0</v>
      </c>
      <c r="AC219" s="130">
        <f>IFERROR(INDEX('Jan16'!$F:$F, MATCH(MEM_BF!$K219,'Jan16'!$A:$A, 0)), 0)</f>
        <v>0</v>
      </c>
      <c r="AD219" s="130">
        <f>IFERROR(INDEX('Jan16'!$G:$G, MATCH(MEM_BF!$K219, 'Jan16'!$A:$A, 0)), 0)</f>
        <v>0</v>
      </c>
      <c r="AE219" s="130">
        <f>IFERROR(INDEX('Feb16'!$F:$F, MATCH(MEM_BF!$K219,'Feb16'!$A:$A, 0)), 0)</f>
        <v>0</v>
      </c>
      <c r="AF219" s="130">
        <f>IFERROR(INDEX('Feb16'!$G:$G, MATCH(MEM_BF!$K219, 'Feb16'!$A:$A, 0)), 0)</f>
        <v>0</v>
      </c>
      <c r="AG219" s="130">
        <f>IFERROR(INDEX('Mar16'!$G:$G, MATCH(MEM_BF!$K219,'Mar16'!$A:$A, 0)), 0)</f>
        <v>0</v>
      </c>
      <c r="AH219" s="130">
        <f>IFERROR(INDEX('Mar16'!$H:$H, MATCH(MEM_BF!$K219, 'Mar16'!$A:$A, 0)), 0)</f>
        <v>0</v>
      </c>
      <c r="AI219" s="130">
        <f>IFERROR(INDEX('Apr16'!$G:$G, MATCH(MEM_BF!$K219,'Apr16'!$A:$A, 0)), 0)</f>
        <v>0</v>
      </c>
      <c r="AJ219" s="130">
        <f>IFERROR(INDEX('Apr16'!$H:$H, MATCH(MEM_BF!$K219, 'Apr16'!$A:$A, 0)), 0)</f>
        <v>0</v>
      </c>
      <c r="AK219" s="130">
        <f>IFERROR(INDEX('May16'!$G:$G, MATCH(MEM_BF!$K219,'May16'!$A:$A, 0)), 0)</f>
        <v>0</v>
      </c>
      <c r="AL219" s="130"/>
      <c r="AM219" s="130"/>
      <c r="AN219" s="130"/>
      <c r="AO219" s="4">
        <f t="shared" si="144"/>
        <v>0</v>
      </c>
      <c r="AP219" s="138">
        <f>IFERROR(INDEX(Contacts!$O:$O, MATCH(MEM_BF!$K219, Contacts!$B:$B, 0)), 0)</f>
        <v>0</v>
      </c>
      <c r="AQ219" s="138">
        <f>IFERROR(INDEX(Contacts!$L:$L, MATCH(MEM_BF!$K219, Contacts!$B:$B, 0)), 0)</f>
        <v>0</v>
      </c>
      <c r="AR219" s="138">
        <f>IFERROR(INDEX(Contacts!$P:$P, MATCH(MEM_BF!$K219, Contacts!$B:$B, 0)), 0)</f>
        <v>0</v>
      </c>
    </row>
    <row r="220" spans="3:45" x14ac:dyDescent="0.3">
      <c r="C220" s="155">
        <v>15</v>
      </c>
      <c r="D220" s="155">
        <v>6</v>
      </c>
      <c r="E220" s="194">
        <f t="shared" si="194"/>
        <v>6</v>
      </c>
      <c r="F220" s="194">
        <f t="shared" si="145"/>
        <v>0</v>
      </c>
      <c r="G220" s="194">
        <f t="shared" si="146"/>
        <v>15</v>
      </c>
      <c r="H220" s="194">
        <f t="shared" si="182"/>
        <v>6</v>
      </c>
      <c r="I220" s="225">
        <f t="shared" si="195"/>
        <v>1</v>
      </c>
      <c r="J220" s="197" t="s">
        <v>1476</v>
      </c>
      <c r="K220" s="155" t="s">
        <v>1477</v>
      </c>
      <c r="L220" s="195">
        <f t="shared" si="193"/>
        <v>2015</v>
      </c>
      <c r="M220" s="155" t="str">
        <f t="shared" si="147"/>
        <v>Jul</v>
      </c>
      <c r="N220" s="138">
        <f>IFERROR(INDEX(Contacts!$O:$O, MATCH(MEM_BF!$K220, Contacts!$B:$B, 0)), 0)</f>
        <v>0</v>
      </c>
      <c r="O220" s="130">
        <f>IFERROR(INDEX('May16'!$G:$G, MATCH(MEM_BF!$K220,'May16'!$A:$A, 0)), 0)</f>
        <v>20</v>
      </c>
      <c r="P220" s="130"/>
      <c r="Q220" s="205">
        <f>IFERROR(INDEX(July15!F:F, MATCH(MEM_BF!$K220, July15!$B:$B, 0)), 0)</f>
        <v>0</v>
      </c>
      <c r="R220" s="130">
        <f>IFERROR(INDEX(July15!G:G, MATCH(MEM_BF!$K220, July15!$B:$B, 0)), 0)</f>
        <v>0</v>
      </c>
      <c r="S220" s="130">
        <f>IFERROR(INDEX('Aug15'!F:F, MATCH(MEM_BF!$K220, 'Aug15'!$A:$A, 0)), 0)</f>
        <v>0</v>
      </c>
      <c r="T220" s="130">
        <f>IFERROR(INDEX('Aug15'!$G:$G, MATCH(MEM_BF!$K220, 'Aug15'!$A:$A, 0)), 0)</f>
        <v>0</v>
      </c>
      <c r="U220" s="130">
        <f>IFERROR(INDEX(Sept15!$F:$F, MATCH(MEM_BF!$K220, Sept15!$A:$A, 0)), 0)</f>
        <v>0</v>
      </c>
      <c r="V220" s="130">
        <f>IFERROR(INDEX(Sept15!$G:$G, MATCH(MEM_BF!$K220, Sept15!$A:$A, 0)), 0)</f>
        <v>0</v>
      </c>
      <c r="W220" s="130">
        <f>IFERROR(INDEX('Oct15'!$F:$F, MATCH(MEM_BF!$K220,'Oct15'!$A:$A, 0)), 0)</f>
        <v>0</v>
      </c>
      <c r="X220" s="130">
        <f>IFERROR(INDEX('Oct15'!$G:$G, MATCH(MEM_BF!$K220, 'Oct15'!$A:$A, 0)), 0)</f>
        <v>0</v>
      </c>
      <c r="Y220" s="130">
        <f>IFERROR(INDEX('Nov15'!$F:$F, MATCH(MEM_BF!$K220,'Nov15'!$A:$A, 0)), 0)</f>
        <v>0</v>
      </c>
      <c r="Z220" s="130">
        <f>IFERROR(INDEX('Nov15'!$G:$G, MATCH(MEM_BF!$K220, 'Nov15'!$A:$A, 0)), 0)</f>
        <v>0</v>
      </c>
      <c r="AA220" s="130">
        <f>IFERROR(INDEX('Dec15'!$F:$F, MATCH(MEM_BF!$K220,'Dec15'!$A:$A, 0)), 0)</f>
        <v>0</v>
      </c>
      <c r="AB220" s="130">
        <f>IFERROR(INDEX('Dec15'!$G:$G, MATCH(MEM_BF!$K220, 'Dec15'!$A:$A, 0)), 0)</f>
        <v>0</v>
      </c>
      <c r="AC220" s="130">
        <f>IFERROR(INDEX('Jan16'!$F:$F, MATCH(MEM_BF!$K220,'Jan16'!$A:$A, 0)), 0)</f>
        <v>0</v>
      </c>
      <c r="AD220" s="130">
        <f>IFERROR(INDEX('Jan16'!$G:$G, MATCH(MEM_BF!$K220, 'Jan16'!$A:$A, 0)), 0)</f>
        <v>0</v>
      </c>
      <c r="AE220" s="130">
        <f>IFERROR(INDEX('Feb16'!$F:$F, MATCH(MEM_BF!$K220,'Feb16'!$A:$A, 0)), 0)</f>
        <v>0</v>
      </c>
      <c r="AF220" s="130">
        <f>IFERROR(INDEX('Feb16'!$G:$G, MATCH(MEM_BF!$K220, 'Feb16'!$A:$A, 0)), 0)</f>
        <v>0</v>
      </c>
      <c r="AG220" s="130">
        <f>IFERROR(INDEX('Mar16'!$G:$G, MATCH(MEM_BF!$K220,'Mar16'!$A:$A, 0)), 0)</f>
        <v>0</v>
      </c>
      <c r="AH220" s="130">
        <f>IFERROR(INDEX('Mar16'!$H:$H, MATCH(MEM_BF!$K220, 'Mar16'!$A:$A, 0)), 0)</f>
        <v>0</v>
      </c>
      <c r="AI220" s="130">
        <f>IFERROR(INDEX('Apr16'!$G:$G, MATCH(MEM_BF!$K220,'Apr16'!$A:$A, 0)), 0)</f>
        <v>0</v>
      </c>
      <c r="AJ220" s="130">
        <f>IFERROR(INDEX('Apr16'!$H:$H, MATCH(MEM_BF!$K220, 'Apr16'!$A:$A, 0)), 0)</f>
        <v>0</v>
      </c>
      <c r="AK220" s="130">
        <f>IFERROR(INDEX('May16'!$G:$G, MATCH(MEM_BF!$K220,'May16'!$A:$A, 0)), 0)</f>
        <v>20</v>
      </c>
      <c r="AL220" s="130"/>
      <c r="AM220" s="130"/>
      <c r="AN220" s="130"/>
      <c r="AO220" s="4">
        <f t="shared" si="144"/>
        <v>20</v>
      </c>
      <c r="AP220" s="138">
        <f>IFERROR(INDEX(Contacts!$O:$O, MATCH(MEM_BF!$K220, Contacts!$B:$B, 0)), 0)</f>
        <v>0</v>
      </c>
      <c r="AQ220" s="138">
        <f>IFERROR(INDEX(Contacts!$L:$L, MATCH(MEM_BF!$K220, Contacts!$B:$B, 0)), 0)</f>
        <v>0</v>
      </c>
      <c r="AR220" s="138">
        <f>IFERROR(INDEX(Contacts!$P:$P, MATCH(MEM_BF!$K220, Contacts!$B:$B, 0)), 0)</f>
        <v>0</v>
      </c>
    </row>
    <row r="221" spans="3:45" x14ac:dyDescent="0.3">
      <c r="C221" s="155"/>
      <c r="D221" s="155"/>
      <c r="E221" s="194">
        <f t="shared" si="194"/>
        <v>-1</v>
      </c>
      <c r="F221" s="194">
        <f t="shared" si="145"/>
        <v>0</v>
      </c>
      <c r="G221" s="194">
        <f t="shared" si="146"/>
        <v>0</v>
      </c>
      <c r="H221" s="194">
        <f t="shared" si="182"/>
        <v>-1</v>
      </c>
      <c r="I221" s="225">
        <f t="shared" si="195"/>
        <v>0</v>
      </c>
      <c r="J221" s="197" t="s">
        <v>1485</v>
      </c>
      <c r="K221" s="155" t="s">
        <v>1486</v>
      </c>
      <c r="L221" s="195" t="str">
        <f t="shared" si="193"/>
        <v>Please</v>
      </c>
      <c r="M221" s="155" t="str">
        <f t="shared" si="147"/>
        <v>Pay</v>
      </c>
      <c r="N221" s="138">
        <f>IFERROR(INDEX(Contacts!$O:$O, MATCH(MEM_BF!$K221, Contacts!$B:$B, 0)), 0)</f>
        <v>0</v>
      </c>
      <c r="O221" s="130">
        <f>IFERROR(INDEX('May16'!$G:$G, MATCH(MEM_BF!$K221,'May16'!$A:$A, 0)), 0)</f>
        <v>0</v>
      </c>
      <c r="P221" s="130"/>
      <c r="Q221" s="205">
        <f>IFERROR(INDEX(July15!F:F, MATCH(MEM_BF!$K221, July15!$B:$B, 0)), 0)</f>
        <v>0</v>
      </c>
      <c r="R221" s="130">
        <f>IFERROR(INDEX(July15!G:G, MATCH(MEM_BF!$K221, July15!$B:$B, 0)), 0)</f>
        <v>0</v>
      </c>
      <c r="S221" s="130">
        <f>IFERROR(INDEX('Aug15'!F:F, MATCH(MEM_BF!$K221, 'Aug15'!$A:$A, 0)), 0)</f>
        <v>0</v>
      </c>
      <c r="T221" s="130">
        <f>IFERROR(INDEX('Aug15'!$G:$G, MATCH(MEM_BF!$K221, 'Aug15'!$A:$A, 0)), 0)</f>
        <v>0</v>
      </c>
      <c r="U221" s="130">
        <f>IFERROR(INDEX(Sept15!$F:$F, MATCH(MEM_BF!$K221, Sept15!$A:$A, 0)), 0)</f>
        <v>0</v>
      </c>
      <c r="V221" s="130">
        <f>IFERROR(INDEX(Sept15!$G:$G, MATCH(MEM_BF!$K221, Sept15!$A:$A, 0)), 0)</f>
        <v>0</v>
      </c>
      <c r="W221" s="130">
        <f>IFERROR(INDEX('Oct15'!$F:$F, MATCH(MEM_BF!$K221,'Oct15'!$A:$A, 0)), 0)</f>
        <v>0</v>
      </c>
      <c r="X221" s="130">
        <f>IFERROR(INDEX('Oct15'!$G:$G, MATCH(MEM_BF!$K221, 'Oct15'!$A:$A, 0)), 0)</f>
        <v>0</v>
      </c>
      <c r="Y221" s="130">
        <f>IFERROR(INDEX('Nov15'!$F:$F, MATCH(MEM_BF!$K221,'Nov15'!$A:$A, 0)), 0)</f>
        <v>0</v>
      </c>
      <c r="Z221" s="130">
        <f>IFERROR(INDEX('Nov15'!$G:$G, MATCH(MEM_BF!$K221, 'Nov15'!$A:$A, 0)), 0)</f>
        <v>0</v>
      </c>
      <c r="AA221" s="130">
        <f>IFERROR(INDEX('Dec15'!$F:$F, MATCH(MEM_BF!$K221,'Dec15'!$A:$A, 0)), 0)</f>
        <v>0</v>
      </c>
      <c r="AB221" s="130">
        <f>IFERROR(INDEX('Dec15'!$G:$G, MATCH(MEM_BF!$K221, 'Dec15'!$A:$A, 0)), 0)</f>
        <v>0</v>
      </c>
      <c r="AC221" s="130">
        <f>IFERROR(INDEX('Jan16'!$F:$F, MATCH(MEM_BF!$K221,'Jan16'!$A:$A, 0)), 0)</f>
        <v>0</v>
      </c>
      <c r="AD221" s="130">
        <f>IFERROR(INDEX('Jan16'!$G:$G, MATCH(MEM_BF!$K221, 'Jan16'!$A:$A, 0)), 0)</f>
        <v>0</v>
      </c>
      <c r="AE221" s="130">
        <f>IFERROR(INDEX('Feb16'!$F:$F, MATCH(MEM_BF!$K221,'Feb16'!$A:$A, 0)), 0)</f>
        <v>0</v>
      </c>
      <c r="AF221" s="130">
        <f>IFERROR(INDEX('Feb16'!$G:$G, MATCH(MEM_BF!$K221, 'Feb16'!$A:$A, 0)), 0)</f>
        <v>0</v>
      </c>
      <c r="AG221" s="130">
        <f>IFERROR(INDEX('Mar16'!$G:$G, MATCH(MEM_BF!$K221,'Mar16'!$A:$A, 0)), 0)</f>
        <v>0</v>
      </c>
      <c r="AH221" s="130">
        <f>IFERROR(INDEX('Mar16'!$H:$H, MATCH(MEM_BF!$K221, 'Mar16'!$A:$A, 0)), 0)</f>
        <v>0</v>
      </c>
      <c r="AI221" s="130">
        <f>IFERROR(INDEX('Apr16'!$G:$G, MATCH(MEM_BF!$K221,'Apr16'!$A:$A, 0)), 0)</f>
        <v>0</v>
      </c>
      <c r="AJ221" s="130">
        <f>IFERROR(INDEX('Apr16'!$H:$H, MATCH(MEM_BF!$K221, 'Apr16'!$A:$A, 0)), 0)</f>
        <v>0</v>
      </c>
      <c r="AK221" s="130">
        <f>IFERROR(INDEX('May16'!$G:$G, MATCH(MEM_BF!$K221,'May16'!$A:$A, 0)), 0)</f>
        <v>0</v>
      </c>
      <c r="AL221" s="130"/>
      <c r="AM221" s="130"/>
      <c r="AN221" s="130"/>
      <c r="AO221" s="4">
        <f t="shared" si="144"/>
        <v>0</v>
      </c>
      <c r="AP221" s="138">
        <f>IFERROR(INDEX(Contacts!$O:$O, MATCH(MEM_BF!$K221, Contacts!$B:$B, 0)), 0)</f>
        <v>0</v>
      </c>
      <c r="AQ221" s="138">
        <f>IFERROR(INDEX(Contacts!$L:$L, MATCH(MEM_BF!$K221, Contacts!$B:$B, 0)), 0)</f>
        <v>0</v>
      </c>
      <c r="AR221" s="138">
        <f>IFERROR(INDEX(Contacts!$P:$P, MATCH(MEM_BF!$K221, Contacts!$B:$B, 0)), 0)</f>
        <v>0</v>
      </c>
    </row>
    <row r="222" spans="3:45" x14ac:dyDescent="0.3">
      <c r="C222" s="155">
        <v>16</v>
      </c>
      <c r="D222" s="155">
        <v>4</v>
      </c>
      <c r="E222" s="194">
        <f t="shared" si="194"/>
        <v>3</v>
      </c>
      <c r="F222" s="194">
        <f t="shared" si="145"/>
        <v>0</v>
      </c>
      <c r="G222" s="194">
        <f t="shared" si="146"/>
        <v>16</v>
      </c>
      <c r="H222" s="194">
        <f t="shared" si="182"/>
        <v>3</v>
      </c>
      <c r="I222" s="225">
        <f t="shared" si="195"/>
        <v>0</v>
      </c>
      <c r="J222" s="197" t="s">
        <v>1488</v>
      </c>
      <c r="K222" s="155" t="s">
        <v>1489</v>
      </c>
      <c r="L222" s="195">
        <f t="shared" si="193"/>
        <v>2016</v>
      </c>
      <c r="M222" s="155" t="str">
        <f t="shared" si="147"/>
        <v>Apr</v>
      </c>
      <c r="N222" s="138">
        <f>IFERROR(INDEX(Contacts!$O:$O, MATCH(MEM_BF!$K222, Contacts!$B:$B, 0)), 0)</f>
        <v>0</v>
      </c>
      <c r="O222" s="130">
        <f>IFERROR(INDEX('May16'!$G:$G, MATCH(MEM_BF!$K222,'May16'!$A:$A, 0)), 0)</f>
        <v>0</v>
      </c>
      <c r="P222" s="130"/>
      <c r="Q222" s="205">
        <f>IFERROR(INDEX(July15!F:F, MATCH(MEM_BF!$K222, July15!$B:$B, 0)), 0)</f>
        <v>0</v>
      </c>
      <c r="R222" s="130">
        <f>IFERROR(INDEX(July15!G:G, MATCH(MEM_BF!$K222, July15!$B:$B, 0)), 0)</f>
        <v>0</v>
      </c>
      <c r="S222" s="130">
        <f>IFERROR(INDEX('Aug15'!F:F, MATCH(MEM_BF!$K222, 'Aug15'!$A:$A, 0)), 0)</f>
        <v>0</v>
      </c>
      <c r="T222" s="130">
        <f>IFERROR(INDEX('Aug15'!$G:$G, MATCH(MEM_BF!$K222, 'Aug15'!$A:$A, 0)), 0)</f>
        <v>0</v>
      </c>
      <c r="U222" s="130">
        <f>IFERROR(INDEX(Sept15!$F:$F, MATCH(MEM_BF!$K222, Sept15!$A:$A, 0)), 0)</f>
        <v>0</v>
      </c>
      <c r="V222" s="130">
        <f>IFERROR(INDEX(Sept15!$G:$G, MATCH(MEM_BF!$K222, Sept15!$A:$A, 0)), 0)</f>
        <v>0</v>
      </c>
      <c r="W222" s="130">
        <f>IFERROR(INDEX('Oct15'!$F:$F, MATCH(MEM_BF!$K222,'Oct15'!$A:$A, 0)), 0)</f>
        <v>0</v>
      </c>
      <c r="X222" s="130">
        <f>IFERROR(INDEX('Oct15'!$G:$G, MATCH(MEM_BF!$K222, 'Oct15'!$A:$A, 0)), 0)</f>
        <v>0</v>
      </c>
      <c r="Y222" s="130">
        <f>IFERROR(INDEX('Nov15'!$F:$F, MATCH(MEM_BF!$K222,'Nov15'!$A:$A, 0)), 0)</f>
        <v>0</v>
      </c>
      <c r="Z222" s="130">
        <f>IFERROR(INDEX('Nov15'!$G:$G, MATCH(MEM_BF!$K222, 'Nov15'!$A:$A, 0)), 0)</f>
        <v>0</v>
      </c>
      <c r="AA222" s="130">
        <f>IFERROR(INDEX('Dec15'!$F:$F, MATCH(MEM_BF!$K222,'Dec15'!$A:$A, 0)), 0)</f>
        <v>0</v>
      </c>
      <c r="AB222" s="130">
        <f>IFERROR(INDEX('Dec15'!$G:$G, MATCH(MEM_BF!$K222, 'Dec15'!$A:$A, 0)), 0)</f>
        <v>0</v>
      </c>
      <c r="AC222" s="130">
        <f>IFERROR(INDEX('Jan16'!$F:$F, MATCH(MEM_BF!$K222,'Jan16'!$A:$A, 0)), 0)</f>
        <v>0</v>
      </c>
      <c r="AD222" s="130">
        <f>IFERROR(INDEX('Jan16'!$G:$G, MATCH(MEM_BF!$K222, 'Jan16'!$A:$A, 0)), 0)</f>
        <v>0</v>
      </c>
      <c r="AE222" s="130">
        <f>IFERROR(INDEX('Feb16'!$F:$F, MATCH(MEM_BF!$K222,'Feb16'!$A:$A, 0)), 0)</f>
        <v>0</v>
      </c>
      <c r="AF222" s="130">
        <f>IFERROR(INDEX('Feb16'!$G:$G, MATCH(MEM_BF!$K222, 'Feb16'!$A:$A, 0)), 0)</f>
        <v>0</v>
      </c>
      <c r="AG222" s="130">
        <f>IFERROR(INDEX('Mar16'!$G:$G, MATCH(MEM_BF!$K222,'Mar16'!$A:$A, 0)), 0)</f>
        <v>0</v>
      </c>
      <c r="AH222" s="130">
        <f>IFERROR(INDEX('Mar16'!$H:$H, MATCH(MEM_BF!$K222, 'Mar16'!$A:$A, 0)), 0)</f>
        <v>0</v>
      </c>
      <c r="AI222" s="130">
        <f>IFERROR(INDEX('Apr16'!$G:$G, MATCH(MEM_BF!$K222,'Apr16'!$A:$A, 0)), 0)</f>
        <v>0</v>
      </c>
      <c r="AJ222" s="130">
        <f>IFERROR(INDEX('Apr16'!$H:$H, MATCH(MEM_BF!$K222, 'Apr16'!$A:$A, 0)), 0)</f>
        <v>0</v>
      </c>
      <c r="AK222" s="130">
        <f>IFERROR(INDEX('May16'!$G:$G, MATCH(MEM_BF!$K222,'May16'!$A:$A, 0)), 0)</f>
        <v>0</v>
      </c>
      <c r="AL222" s="130"/>
      <c r="AM222" s="130"/>
      <c r="AN222" s="130"/>
      <c r="AO222" s="4">
        <f t="shared" ref="AO222:AO294" si="196">Q222+S222+U222+W222+Y222+AA222+AC222+AE222+AG222+AI222+AK222+AM222</f>
        <v>0</v>
      </c>
      <c r="AP222" s="138">
        <f>IFERROR(INDEX(Contacts!$O:$O, MATCH(MEM_BF!$K222, Contacts!$B:$B, 0)), 0)</f>
        <v>0</v>
      </c>
      <c r="AQ222" s="138">
        <f>IFERROR(INDEX(Contacts!$L:$L, MATCH(MEM_BF!$K222, Contacts!$B:$B, 0)), 0)</f>
        <v>0</v>
      </c>
      <c r="AR222" s="138">
        <f>IFERROR(INDEX(Contacts!$P:$P, MATCH(MEM_BF!$K222, Contacts!$B:$B, 0)), 0)</f>
        <v>0</v>
      </c>
    </row>
    <row r="223" spans="3:45" s="138" customFormat="1" x14ac:dyDescent="0.3">
      <c r="C223" s="155">
        <v>15</v>
      </c>
      <c r="D223" s="155">
        <v>12</v>
      </c>
      <c r="E223" s="194">
        <f t="shared" ref="E223" si="197">D223+I223-1</f>
        <v>11</v>
      </c>
      <c r="F223" s="194">
        <f t="shared" ref="F223" si="198">ROUNDDOWN(E223/12, 0)</f>
        <v>0</v>
      </c>
      <c r="G223" s="194">
        <f t="shared" ref="G223" si="199">C223+F223</f>
        <v>15</v>
      </c>
      <c r="H223" s="194">
        <f t="shared" ref="H223" si="200">E223-F223*12</f>
        <v>11</v>
      </c>
      <c r="I223" s="225">
        <f t="shared" ref="I223" si="201">AO223/20</f>
        <v>0</v>
      </c>
      <c r="J223" s="197" t="s">
        <v>5269</v>
      </c>
      <c r="K223" s="155" t="s">
        <v>5270</v>
      </c>
      <c r="L223" s="195">
        <f t="shared" ref="L223" si="202">LOOKUP(G223,$A$20:$B$40)</f>
        <v>2015</v>
      </c>
      <c r="M223" s="155" t="str">
        <f t="shared" ref="M223" si="203">LOOKUP(H223,$A$6:$B$18)</f>
        <v>Dec</v>
      </c>
      <c r="O223" s="130">
        <f>IFERROR(INDEX('May16'!$G:$G, MATCH(MEM_BF!$K223,'May16'!$A:$A, 0)), 0)</f>
        <v>20</v>
      </c>
      <c r="P223" s="130"/>
      <c r="Q223" s="220"/>
      <c r="R223" s="220"/>
      <c r="S223" s="220"/>
      <c r="T223" s="220"/>
      <c r="U223" s="220"/>
      <c r="V223" s="220"/>
      <c r="W223" s="220"/>
      <c r="X223" s="220"/>
      <c r="Y223" s="220"/>
      <c r="Z223" s="220"/>
      <c r="AA223" s="220"/>
      <c r="AB223" s="220"/>
      <c r="AC223" s="130">
        <f>IFERROR(INDEX('Jan16'!$F:$F, MATCH(MEM_BF!$K223,'Jan16'!$A:$A, 0)), 0)</f>
        <v>20</v>
      </c>
      <c r="AD223" s="130">
        <f>IFERROR(INDEX('Jan16'!$G:$G, MATCH(MEM_BF!$K223, 'Jan16'!$A:$A, 0)), 0)</f>
        <v>0</v>
      </c>
      <c r="AE223" s="130">
        <f>IFERROR(INDEX('Feb16'!$F:$F, MATCH(MEM_BF!$K223,'Feb16'!$A:$A, 0)), 0)</f>
        <v>20</v>
      </c>
      <c r="AF223" s="130">
        <f>IFERROR(INDEX('Feb16'!$G:$G, MATCH(MEM_BF!$K223, 'Feb16'!$A:$A, 0)), 0)</f>
        <v>0</v>
      </c>
      <c r="AG223" s="130">
        <f>IFERROR(INDEX('Mar16'!$G:$G, MATCH(MEM_BF!$K223,'Mar16'!$A:$A, 0)), 0)</f>
        <v>20</v>
      </c>
      <c r="AH223" s="130">
        <f>IFERROR(INDEX('Mar16'!$H:$H, MATCH(MEM_BF!$K223, 'Mar16'!$A:$A, 0)), 0)</f>
        <v>0</v>
      </c>
      <c r="AI223" s="130">
        <f>IFERROR(INDEX('Apr16'!$G:$G, MATCH(MEM_BF!$K223,'Apr16'!$A:$A, 0)), 0)</f>
        <v>20</v>
      </c>
      <c r="AJ223" s="130">
        <f>IFERROR(INDEX('Apr16'!$H:$H, MATCH(MEM_BF!$K223, 'Apr16'!$A:$A, 0)), 0)</f>
        <v>0</v>
      </c>
      <c r="AK223" s="130">
        <f>IFERROR(INDEX('May16'!$G:$G, MATCH(MEM_BF!$K223,'May16'!$A:$A, 0)), 0)</f>
        <v>20</v>
      </c>
      <c r="AL223" s="130"/>
      <c r="AM223" s="130"/>
      <c r="AN223" s="130"/>
      <c r="AO223" s="4"/>
      <c r="AS223" s="224"/>
    </row>
    <row r="224" spans="3:45" x14ac:dyDescent="0.3">
      <c r="C224" s="155">
        <v>15</v>
      </c>
      <c r="D224" s="155">
        <v>10</v>
      </c>
      <c r="E224" s="194">
        <f t="shared" si="194"/>
        <v>20</v>
      </c>
      <c r="F224" s="194">
        <f t="shared" si="145"/>
        <v>1</v>
      </c>
      <c r="G224" s="194">
        <f t="shared" si="146"/>
        <v>16</v>
      </c>
      <c r="H224" s="194">
        <f t="shared" si="182"/>
        <v>8</v>
      </c>
      <c r="I224" s="225">
        <f t="shared" si="195"/>
        <v>11</v>
      </c>
      <c r="J224" s="197" t="s">
        <v>1491</v>
      </c>
      <c r="K224" s="155" t="s">
        <v>63</v>
      </c>
      <c r="L224" s="195">
        <f t="shared" ref="L224:L245" si="204">LOOKUP(G224,$A$20:$B$40)</f>
        <v>2016</v>
      </c>
      <c r="M224" s="155" t="str">
        <f t="shared" si="147"/>
        <v>Sep</v>
      </c>
      <c r="N224" s="138">
        <f>IFERROR(INDEX(Contacts!$O:$O, MATCH(MEM_BF!$K224, Contacts!$B:$B, 0)), 0)</f>
        <v>0</v>
      </c>
      <c r="O224" s="130">
        <f>IFERROR(INDEX('May16'!$G:$G, MATCH(MEM_BF!$K224,'May16'!$A:$A, 0)), 0)</f>
        <v>20</v>
      </c>
      <c r="P224" s="130"/>
      <c r="Q224" s="205">
        <f>IFERROR(INDEX(July15!F:F, MATCH(MEM_BF!$K224, July15!$B:$B, 0)), 0)</f>
        <v>20</v>
      </c>
      <c r="R224" s="130">
        <f>IFERROR(INDEX(July15!G:G, MATCH(MEM_BF!$K224, July15!$B:$B, 0)), 0)</f>
        <v>0</v>
      </c>
      <c r="S224" s="130">
        <f>IFERROR(INDEX('Aug15'!F:F, MATCH(MEM_BF!$K224, 'Aug15'!$A:$A, 0)), 0)</f>
        <v>20</v>
      </c>
      <c r="T224" s="130">
        <f>IFERROR(INDEX('Aug15'!$G:$G, MATCH(MEM_BF!$K224, 'Aug15'!$A:$A, 0)), 0)</f>
        <v>0</v>
      </c>
      <c r="U224" s="130">
        <f>IFERROR(INDEX(Sept15!$F:$F, MATCH(MEM_BF!$K224, Sept15!$A:$A, 0)), 0)</f>
        <v>20</v>
      </c>
      <c r="V224" s="130">
        <f>IFERROR(INDEX(Sept15!$G:$G, MATCH(MEM_BF!$K224, Sept15!$A:$A, 0)), 0)</f>
        <v>0</v>
      </c>
      <c r="W224" s="130">
        <f>IFERROR(INDEX('Oct15'!$F:$F, MATCH(MEM_BF!$K224,'Oct15'!$A:$A, 0)), 0)</f>
        <v>20</v>
      </c>
      <c r="X224" s="130">
        <f>IFERROR(INDEX('Oct15'!$G:$G, MATCH(MEM_BF!$K224, 'Oct15'!$A:$A, 0)), 0)</f>
        <v>0</v>
      </c>
      <c r="Y224" s="130">
        <f>IFERROR(INDEX('Nov15'!$F:$F, MATCH(MEM_BF!$K224,'Nov15'!$A:$A, 0)), 0)</f>
        <v>20</v>
      </c>
      <c r="Z224" s="130">
        <f>IFERROR(INDEX('Nov15'!$G:$G, MATCH(MEM_BF!$K224, 'Nov15'!$A:$A, 0)), 0)</f>
        <v>0</v>
      </c>
      <c r="AA224" s="130">
        <f>IFERROR(INDEX('Dec15'!$F:$F, MATCH(MEM_BF!$K224,'Dec15'!$A:$A, 0)), 0)</f>
        <v>20</v>
      </c>
      <c r="AB224" s="130">
        <f>IFERROR(INDEX('Dec15'!$G:$G, MATCH(MEM_BF!$K224, 'Dec15'!$A:$A, 0)), 0)</f>
        <v>0</v>
      </c>
      <c r="AC224" s="130">
        <f>IFERROR(INDEX('Jan16'!$F:$F, MATCH(MEM_BF!$K224,'Jan16'!$A:$A, 0)), 0)</f>
        <v>20</v>
      </c>
      <c r="AD224" s="130">
        <f>IFERROR(INDEX('Jan16'!$G:$G, MATCH(MEM_BF!$K224, 'Jan16'!$A:$A, 0)), 0)</f>
        <v>0</v>
      </c>
      <c r="AE224" s="130">
        <f>IFERROR(INDEX('Feb16'!$F:$F, MATCH(MEM_BF!$K224,'Feb16'!$A:$A, 0)), 0)</f>
        <v>20</v>
      </c>
      <c r="AF224" s="130">
        <f>IFERROR(INDEX('Feb16'!$G:$G, MATCH(MEM_BF!$K224, 'Feb16'!$A:$A, 0)), 0)</f>
        <v>0</v>
      </c>
      <c r="AG224" s="130">
        <f>IFERROR(INDEX('Mar16'!$G:$G, MATCH(MEM_BF!$K224,'Mar16'!$A:$A, 0)), 0)</f>
        <v>20</v>
      </c>
      <c r="AH224" s="130">
        <f>IFERROR(INDEX('Mar16'!$H:$H, MATCH(MEM_BF!$K224, 'Mar16'!$A:$A, 0)), 0)</f>
        <v>0</v>
      </c>
      <c r="AI224" s="130">
        <f>IFERROR(INDEX('Apr16'!$G:$G, MATCH(MEM_BF!$K224,'Apr16'!$A:$A, 0)), 0)</f>
        <v>20</v>
      </c>
      <c r="AJ224" s="130">
        <f>IFERROR(INDEX('Apr16'!$H:$H, MATCH(MEM_BF!$K224, 'Apr16'!$A:$A, 0)), 0)</f>
        <v>0</v>
      </c>
      <c r="AK224" s="130">
        <f>IFERROR(INDEX('May16'!$G:$G, MATCH(MEM_BF!$K224,'May16'!$A:$A, 0)), 0)</f>
        <v>20</v>
      </c>
      <c r="AL224" s="130"/>
      <c r="AM224" s="130"/>
      <c r="AN224" s="130"/>
      <c r="AO224" s="4">
        <f t="shared" si="196"/>
        <v>220</v>
      </c>
      <c r="AP224" s="138">
        <f>IFERROR(INDEX(Contacts!$O:$O, MATCH(MEM_BF!$K224, Contacts!$B:$B, 0)), 0)</f>
        <v>0</v>
      </c>
      <c r="AQ224" s="138">
        <f>IFERROR(INDEX(Contacts!$L:$L, MATCH(MEM_BF!$K224, Contacts!$B:$B, 0)), 0)</f>
        <v>0</v>
      </c>
      <c r="AR224" s="138">
        <f>IFERROR(INDEX(Contacts!$P:$P, MATCH(MEM_BF!$K224, Contacts!$B:$B, 0)), 0)</f>
        <v>0</v>
      </c>
    </row>
    <row r="225" spans="3:44" x14ac:dyDescent="0.3">
      <c r="C225" s="155">
        <v>15</v>
      </c>
      <c r="D225" s="155">
        <v>8</v>
      </c>
      <c r="E225" s="194">
        <f t="shared" si="194"/>
        <v>22</v>
      </c>
      <c r="F225" s="194">
        <f t="shared" ref="F225:F297" si="205">ROUNDDOWN(E225/12, 0)</f>
        <v>1</v>
      </c>
      <c r="G225" s="194">
        <f t="shared" ref="G225:G297" si="206">C225+F225</f>
        <v>16</v>
      </c>
      <c r="H225" s="194">
        <f t="shared" si="182"/>
        <v>10</v>
      </c>
      <c r="I225" s="225">
        <f t="shared" si="195"/>
        <v>15</v>
      </c>
      <c r="J225" s="197" t="s">
        <v>1508</v>
      </c>
      <c r="K225" s="155" t="s">
        <v>1509</v>
      </c>
      <c r="L225" s="195">
        <f t="shared" si="204"/>
        <v>2016</v>
      </c>
      <c r="M225" s="155" t="str">
        <f t="shared" ref="M225:M297" si="207">LOOKUP(H225,$A$6:$B$18)</f>
        <v>Nov</v>
      </c>
      <c r="N225" s="138">
        <f>IFERROR(INDEX(Contacts!$O:$O, MATCH(MEM_BF!$K225, Contacts!$B:$B, 0)), 0)</f>
        <v>0</v>
      </c>
      <c r="O225" s="130">
        <f>IFERROR(INDEX('May16'!$G:$G, MATCH(MEM_BF!$K225,'May16'!$A:$A, 0)), 0)</f>
        <v>0</v>
      </c>
      <c r="P225" s="130"/>
      <c r="Q225" s="205">
        <f>IFERROR(INDEX(July15!F:F, MATCH(MEM_BF!$K225, July15!$B:$B, 0)), 0)</f>
        <v>0</v>
      </c>
      <c r="R225" s="130">
        <f>IFERROR(INDEX(July15!G:G, MATCH(MEM_BF!$K225, July15!$B:$B, 0)), 0)</f>
        <v>0</v>
      </c>
      <c r="S225" s="130">
        <f>IFERROR(INDEX('Aug15'!F:F, MATCH(MEM_BF!$K225, 'Aug15'!$A:$A, 0)), 0)</f>
        <v>0</v>
      </c>
      <c r="T225" s="130">
        <f>IFERROR(INDEX('Aug15'!$G:$G, MATCH(MEM_BF!$K225, 'Aug15'!$A:$A, 0)), 0)</f>
        <v>0</v>
      </c>
      <c r="U225" s="130">
        <f>IFERROR(INDEX(Sept15!$F:$F, MATCH(MEM_BF!$K225, Sept15!$A:$A, 0)), 0)</f>
        <v>300</v>
      </c>
      <c r="V225" s="130">
        <f>IFERROR(INDEX(Sept15!$G:$G, MATCH(MEM_BF!$K225, Sept15!$A:$A, 0)), 0)</f>
        <v>0</v>
      </c>
      <c r="W225" s="130">
        <f>IFERROR(INDEX('Oct15'!$F:$F, MATCH(MEM_BF!$K225,'Oct15'!$A:$A, 0)), 0)</f>
        <v>0</v>
      </c>
      <c r="X225" s="130">
        <f>IFERROR(INDEX('Oct15'!$G:$G, MATCH(MEM_BF!$K225, 'Oct15'!$A:$A, 0)), 0)</f>
        <v>0</v>
      </c>
      <c r="Y225" s="130">
        <f>IFERROR(INDEX('Nov15'!$F:$F, MATCH(MEM_BF!$K225,'Nov15'!$A:$A, 0)), 0)</f>
        <v>0</v>
      </c>
      <c r="Z225" s="130">
        <f>IFERROR(INDEX('Nov15'!$G:$G, MATCH(MEM_BF!$K225, 'Nov15'!$A:$A, 0)), 0)</f>
        <v>0</v>
      </c>
      <c r="AA225" s="130">
        <f>IFERROR(INDEX('Dec15'!$F:$F, MATCH(MEM_BF!$K225,'Dec15'!$A:$A, 0)), 0)</f>
        <v>0</v>
      </c>
      <c r="AB225" s="130">
        <f>IFERROR(INDEX('Dec15'!$G:$G, MATCH(MEM_BF!$K225, 'Dec15'!$A:$A, 0)), 0)</f>
        <v>0</v>
      </c>
      <c r="AC225" s="130">
        <f>IFERROR(INDEX('Jan16'!$F:$F, MATCH(MEM_BF!$K225,'Jan16'!$A:$A, 0)), 0)</f>
        <v>0</v>
      </c>
      <c r="AD225" s="130">
        <f>IFERROR(INDEX('Jan16'!$G:$G, MATCH(MEM_BF!$K225, 'Jan16'!$A:$A, 0)), 0)</f>
        <v>0</v>
      </c>
      <c r="AE225" s="130">
        <f>IFERROR(INDEX('Feb16'!$F:$F, MATCH(MEM_BF!$K225,'Feb16'!$A:$A, 0)), 0)</f>
        <v>0</v>
      </c>
      <c r="AF225" s="130">
        <f>IFERROR(INDEX('Feb16'!$G:$G, MATCH(MEM_BF!$K225, 'Feb16'!$A:$A, 0)), 0)</f>
        <v>0</v>
      </c>
      <c r="AG225" s="130">
        <f>IFERROR(INDEX('Mar16'!$G:$G, MATCH(MEM_BF!$K225,'Mar16'!$A:$A, 0)), 0)</f>
        <v>0</v>
      </c>
      <c r="AH225" s="130">
        <f>IFERROR(INDEX('Mar16'!$H:$H, MATCH(MEM_BF!$K225, 'Mar16'!$A:$A, 0)), 0)</f>
        <v>0</v>
      </c>
      <c r="AI225" s="130">
        <f>IFERROR(INDEX('Apr16'!$G:$G, MATCH(MEM_BF!$K225,'Apr16'!$A:$A, 0)), 0)</f>
        <v>0</v>
      </c>
      <c r="AJ225" s="130">
        <f>IFERROR(INDEX('Apr16'!$H:$H, MATCH(MEM_BF!$K225, 'Apr16'!$A:$A, 0)), 0)</f>
        <v>0</v>
      </c>
      <c r="AK225" s="130">
        <f>IFERROR(INDEX('May16'!$G:$G, MATCH(MEM_BF!$K225,'May16'!$A:$A, 0)), 0)</f>
        <v>0</v>
      </c>
      <c r="AL225" s="130"/>
      <c r="AM225" s="130"/>
      <c r="AN225" s="130"/>
      <c r="AO225" s="4">
        <f t="shared" si="196"/>
        <v>300</v>
      </c>
      <c r="AP225" s="138">
        <f>IFERROR(INDEX(Contacts!$O:$O, MATCH(MEM_BF!$K225, Contacts!$B:$B, 0)), 0)</f>
        <v>0</v>
      </c>
      <c r="AQ225" s="138">
        <f>IFERROR(INDEX(Contacts!$L:$L, MATCH(MEM_BF!$K225, Contacts!$B:$B, 0)), 0)</f>
        <v>0</v>
      </c>
      <c r="AR225" s="138">
        <f>IFERROR(INDEX(Contacts!$P:$P, MATCH(MEM_BF!$K225, Contacts!$B:$B, 0)), 0)</f>
        <v>0</v>
      </c>
    </row>
    <row r="226" spans="3:44" x14ac:dyDescent="0.3">
      <c r="C226" s="155">
        <v>15</v>
      </c>
      <c r="D226" s="155">
        <v>5</v>
      </c>
      <c r="E226" s="194">
        <f t="shared" si="194"/>
        <v>16</v>
      </c>
      <c r="F226" s="194">
        <f t="shared" si="205"/>
        <v>1</v>
      </c>
      <c r="G226" s="194">
        <f t="shared" si="206"/>
        <v>16</v>
      </c>
      <c r="H226" s="194">
        <f t="shared" si="182"/>
        <v>4</v>
      </c>
      <c r="I226" s="225">
        <f t="shared" si="195"/>
        <v>12</v>
      </c>
      <c r="J226" s="197" t="s">
        <v>1512</v>
      </c>
      <c r="K226" s="155" t="s">
        <v>1513</v>
      </c>
      <c r="L226" s="195">
        <f t="shared" si="204"/>
        <v>2016</v>
      </c>
      <c r="M226" s="155" t="str">
        <f t="shared" si="207"/>
        <v>May</v>
      </c>
      <c r="N226" s="138">
        <f>IFERROR(INDEX(Contacts!$O:$O, MATCH(MEM_BF!$K226, Contacts!$B:$B, 0)), 0)</f>
        <v>0</v>
      </c>
      <c r="O226" s="130">
        <f>IFERROR(INDEX('May16'!$G:$G, MATCH(MEM_BF!$K226,'May16'!$A:$A, 0)), 0)</f>
        <v>0</v>
      </c>
      <c r="P226" s="130"/>
      <c r="Q226" s="205">
        <f>IFERROR(INDEX(July15!F:F, MATCH(MEM_BF!$K226, July15!$B:$B, 0)), 0)</f>
        <v>0</v>
      </c>
      <c r="R226" s="130">
        <f>IFERROR(INDEX(July15!G:G, MATCH(MEM_BF!$K226, July15!$B:$B, 0)), 0)</f>
        <v>0</v>
      </c>
      <c r="S226" s="130">
        <f>IFERROR(INDEX('Aug15'!F:F, MATCH(MEM_BF!$K226, 'Aug15'!$A:$A, 0)), 0)</f>
        <v>0</v>
      </c>
      <c r="T226" s="130">
        <f>IFERROR(INDEX('Aug15'!$G:$G, MATCH(MEM_BF!$K226, 'Aug15'!$A:$A, 0)), 0)</f>
        <v>0</v>
      </c>
      <c r="U226" s="130">
        <f>IFERROR(INDEX(Sept15!$F:$F, MATCH(MEM_BF!$K226, Sept15!$A:$A, 0)), 0)</f>
        <v>0</v>
      </c>
      <c r="V226" s="130">
        <f>IFERROR(INDEX(Sept15!$G:$G, MATCH(MEM_BF!$K226, Sept15!$A:$A, 0)), 0)</f>
        <v>0</v>
      </c>
      <c r="W226" s="130">
        <f>IFERROR(INDEX('Oct15'!$F:$F, MATCH(MEM_BF!$K226,'Oct15'!$A:$A, 0)), 0)</f>
        <v>0</v>
      </c>
      <c r="X226" s="130">
        <f>IFERROR(INDEX('Oct15'!$G:$G, MATCH(MEM_BF!$K226, 'Oct15'!$A:$A, 0)), 0)</f>
        <v>0</v>
      </c>
      <c r="Y226" s="130">
        <f>IFERROR(INDEX('Nov15'!$F:$F, MATCH(MEM_BF!$K226,'Nov15'!$A:$A, 0)), 0)</f>
        <v>0</v>
      </c>
      <c r="Z226" s="130">
        <f>IFERROR(INDEX('Nov15'!$G:$G, MATCH(MEM_BF!$K226, 'Nov15'!$A:$A, 0)), 0)</f>
        <v>0</v>
      </c>
      <c r="AA226" s="130">
        <f>IFERROR(INDEX('Dec15'!$F:$F, MATCH(MEM_BF!$K226,'Dec15'!$A:$A, 0)), 0)</f>
        <v>0</v>
      </c>
      <c r="AB226" s="130">
        <f>IFERROR(INDEX('Dec15'!$G:$G, MATCH(MEM_BF!$K226, 'Dec15'!$A:$A, 0)), 0)</f>
        <v>0</v>
      </c>
      <c r="AC226" s="130">
        <f>IFERROR(INDEX('Jan16'!$F:$F, MATCH(MEM_BF!$K226,'Jan16'!$A:$A, 0)), 0)</f>
        <v>240</v>
      </c>
      <c r="AD226" s="130">
        <f>IFERROR(INDEX('Jan16'!$G:$G, MATCH(MEM_BF!$K226, 'Jan16'!$A:$A, 0)), 0)</f>
        <v>0</v>
      </c>
      <c r="AE226" s="130">
        <f>IFERROR(INDEX('Feb16'!$F:$F, MATCH(MEM_BF!$K226,'Feb16'!$A:$A, 0)), 0)</f>
        <v>0</v>
      </c>
      <c r="AF226" s="130">
        <f>IFERROR(INDEX('Feb16'!$G:$G, MATCH(MEM_BF!$K226, 'Feb16'!$A:$A, 0)), 0)</f>
        <v>0</v>
      </c>
      <c r="AG226" s="130">
        <f>IFERROR(INDEX('Mar16'!$G:$G, MATCH(MEM_BF!$K226,'Mar16'!$A:$A, 0)), 0)</f>
        <v>0</v>
      </c>
      <c r="AH226" s="130">
        <f>IFERROR(INDEX('Mar16'!$H:$H, MATCH(MEM_BF!$K226, 'Mar16'!$A:$A, 0)), 0)</f>
        <v>0</v>
      </c>
      <c r="AI226" s="130">
        <f>IFERROR(INDEX('Apr16'!$G:$G, MATCH(MEM_BF!$K226,'Apr16'!$A:$A, 0)), 0)</f>
        <v>0</v>
      </c>
      <c r="AJ226" s="130">
        <f>IFERROR(INDEX('Apr16'!$H:$H, MATCH(MEM_BF!$K226, 'Apr16'!$A:$A, 0)), 0)</f>
        <v>0</v>
      </c>
      <c r="AK226" s="130">
        <f>IFERROR(INDEX('May16'!$G:$G, MATCH(MEM_BF!$K226,'May16'!$A:$A, 0)), 0)</f>
        <v>0</v>
      </c>
      <c r="AL226" s="130"/>
      <c r="AM226" s="130"/>
      <c r="AN226" s="130"/>
      <c r="AO226" s="4">
        <f t="shared" si="196"/>
        <v>240</v>
      </c>
      <c r="AP226" s="138">
        <f>IFERROR(INDEX(Contacts!$O:$O, MATCH(MEM_BF!$K226, Contacts!$B:$B, 0)), 0)</f>
        <v>0</v>
      </c>
      <c r="AQ226" s="138">
        <f>IFERROR(INDEX(Contacts!$L:$L, MATCH(MEM_BF!$K226, Contacts!$B:$B, 0)), 0)</f>
        <v>0</v>
      </c>
      <c r="AR226" s="138">
        <f>IFERROR(INDEX(Contacts!$P:$P, MATCH(MEM_BF!$K226, Contacts!$B:$B, 0)), 0)</f>
        <v>0</v>
      </c>
    </row>
    <row r="227" spans="3:44" x14ac:dyDescent="0.3">
      <c r="C227" s="155">
        <v>16</v>
      </c>
      <c r="D227" s="155">
        <v>1</v>
      </c>
      <c r="E227" s="194">
        <f t="shared" si="194"/>
        <v>6</v>
      </c>
      <c r="F227" s="194">
        <f t="shared" si="205"/>
        <v>0</v>
      </c>
      <c r="G227" s="194">
        <f t="shared" si="206"/>
        <v>16</v>
      </c>
      <c r="H227" s="194">
        <f t="shared" si="182"/>
        <v>6</v>
      </c>
      <c r="I227" s="225">
        <f t="shared" si="195"/>
        <v>6</v>
      </c>
      <c r="J227" s="197" t="s">
        <v>1516</v>
      </c>
      <c r="K227" s="155" t="s">
        <v>444</v>
      </c>
      <c r="L227" s="195">
        <f t="shared" si="204"/>
        <v>2016</v>
      </c>
      <c r="M227" s="155" t="str">
        <f t="shared" si="207"/>
        <v>Jul</v>
      </c>
      <c r="N227" s="138">
        <f>IFERROR(INDEX(Contacts!$O:$O, MATCH(MEM_BF!$K227, Contacts!$B:$B, 0)), 0)</f>
        <v>0</v>
      </c>
      <c r="O227" s="130">
        <f>IFERROR(INDEX('May16'!$G:$G, MATCH(MEM_BF!$K227,'May16'!$A:$A, 0)), 0)</f>
        <v>0</v>
      </c>
      <c r="P227" s="130"/>
      <c r="Q227" s="205">
        <f>IFERROR(INDEX(July15!F:F, MATCH(MEM_BF!$K227, July15!$B:$B, 0)), 0)</f>
        <v>120</v>
      </c>
      <c r="R227" s="130">
        <f>IFERROR(INDEX(July15!G:G, MATCH(MEM_BF!$K227, July15!$B:$B, 0)), 0)</f>
        <v>0</v>
      </c>
      <c r="S227" s="130">
        <f>IFERROR(INDEX('Aug15'!F:F, MATCH(MEM_BF!$K227, 'Aug15'!$A:$A, 0)), 0)</f>
        <v>0</v>
      </c>
      <c r="T227" s="130">
        <f>IFERROR(INDEX('Aug15'!$G:$G, MATCH(MEM_BF!$K227, 'Aug15'!$A:$A, 0)), 0)</f>
        <v>0</v>
      </c>
      <c r="U227" s="130">
        <f>IFERROR(INDEX(Sept15!$F:$F, MATCH(MEM_BF!$K227, Sept15!$A:$A, 0)), 0)</f>
        <v>0</v>
      </c>
      <c r="V227" s="130">
        <f>IFERROR(INDEX(Sept15!$G:$G, MATCH(MEM_BF!$K227, Sept15!$A:$A, 0)), 0)</f>
        <v>0</v>
      </c>
      <c r="W227" s="130">
        <f>IFERROR(INDEX('Oct15'!$F:$F, MATCH(MEM_BF!$K227,'Oct15'!$A:$A, 0)), 0)</f>
        <v>0</v>
      </c>
      <c r="X227" s="130">
        <f>IFERROR(INDEX('Oct15'!$G:$G, MATCH(MEM_BF!$K227, 'Oct15'!$A:$A, 0)), 0)</f>
        <v>0</v>
      </c>
      <c r="Y227" s="130">
        <f>IFERROR(INDEX('Nov15'!$F:$F, MATCH(MEM_BF!$K227,'Nov15'!$A:$A, 0)), 0)</f>
        <v>0</v>
      </c>
      <c r="Z227" s="130">
        <f>IFERROR(INDEX('Nov15'!$G:$G, MATCH(MEM_BF!$K227, 'Nov15'!$A:$A, 0)), 0)</f>
        <v>0</v>
      </c>
      <c r="AA227" s="130">
        <f>IFERROR(INDEX('Dec15'!$F:$F, MATCH(MEM_BF!$K227,'Dec15'!$A:$A, 0)), 0)</f>
        <v>0</v>
      </c>
      <c r="AB227" s="130">
        <f>IFERROR(INDEX('Dec15'!$G:$G, MATCH(MEM_BF!$K227, 'Dec15'!$A:$A, 0)), 0)</f>
        <v>0</v>
      </c>
      <c r="AC227" s="130">
        <f>IFERROR(INDEX('Jan16'!$F:$F, MATCH(MEM_BF!$K227,'Jan16'!$A:$A, 0)), 0)</f>
        <v>0</v>
      </c>
      <c r="AD227" s="130">
        <f>IFERROR(INDEX('Jan16'!$G:$G, MATCH(MEM_BF!$K227, 'Jan16'!$A:$A, 0)), 0)</f>
        <v>0</v>
      </c>
      <c r="AE227" s="130">
        <f>IFERROR(INDEX('Feb16'!$F:$F, MATCH(MEM_BF!$K227,'Feb16'!$A:$A, 0)), 0)</f>
        <v>0</v>
      </c>
      <c r="AF227" s="130">
        <f>IFERROR(INDEX('Feb16'!$G:$G, MATCH(MEM_BF!$K227, 'Feb16'!$A:$A, 0)), 0)</f>
        <v>0</v>
      </c>
      <c r="AG227" s="130">
        <f>IFERROR(INDEX('Mar16'!$G:$G, MATCH(MEM_BF!$K227,'Mar16'!$A:$A, 0)), 0)</f>
        <v>0</v>
      </c>
      <c r="AH227" s="130">
        <f>IFERROR(INDEX('Mar16'!$H:$H, MATCH(MEM_BF!$K227, 'Mar16'!$A:$A, 0)), 0)</f>
        <v>0</v>
      </c>
      <c r="AI227" s="130">
        <f>IFERROR(INDEX('Apr16'!$G:$G, MATCH(MEM_BF!$K227,'Apr16'!$A:$A, 0)), 0)</f>
        <v>0</v>
      </c>
      <c r="AJ227" s="130">
        <f>IFERROR(INDEX('Apr16'!$H:$H, MATCH(MEM_BF!$K227, 'Apr16'!$A:$A, 0)), 0)</f>
        <v>0</v>
      </c>
      <c r="AK227" s="130">
        <f>IFERROR(INDEX('May16'!$G:$G, MATCH(MEM_BF!$K227,'May16'!$A:$A, 0)), 0)</f>
        <v>0</v>
      </c>
      <c r="AL227" s="130"/>
      <c r="AM227" s="130"/>
      <c r="AN227" s="130"/>
      <c r="AO227" s="4">
        <f t="shared" si="196"/>
        <v>120</v>
      </c>
      <c r="AP227" s="138">
        <f>IFERROR(INDEX(Contacts!$O:$O, MATCH(MEM_BF!$K227, Contacts!$B:$B, 0)), 0)</f>
        <v>0</v>
      </c>
      <c r="AQ227" s="138">
        <f>IFERROR(INDEX(Contacts!$L:$L, MATCH(MEM_BF!$K227, Contacts!$B:$B, 0)), 0)</f>
        <v>0</v>
      </c>
      <c r="AR227" s="138">
        <f>IFERROR(INDEX(Contacts!$P:$P, MATCH(MEM_BF!$K227, Contacts!$B:$B, 0)), 0)</f>
        <v>0</v>
      </c>
    </row>
    <row r="228" spans="3:44" x14ac:dyDescent="0.3">
      <c r="C228" s="155">
        <v>15</v>
      </c>
      <c r="D228" s="155">
        <v>12</v>
      </c>
      <c r="E228" s="194">
        <f t="shared" si="194"/>
        <v>17</v>
      </c>
      <c r="F228" s="194">
        <f t="shared" si="205"/>
        <v>1</v>
      </c>
      <c r="G228" s="194">
        <f t="shared" si="206"/>
        <v>16</v>
      </c>
      <c r="H228" s="194">
        <f t="shared" si="182"/>
        <v>5</v>
      </c>
      <c r="I228" s="225">
        <f t="shared" si="195"/>
        <v>6</v>
      </c>
      <c r="J228" s="197" t="s">
        <v>1521</v>
      </c>
      <c r="K228" s="155" t="s">
        <v>1522</v>
      </c>
      <c r="L228" s="195">
        <f t="shared" si="204"/>
        <v>2016</v>
      </c>
      <c r="M228" s="155" t="str">
        <f t="shared" si="207"/>
        <v>Jun</v>
      </c>
      <c r="N228" s="138">
        <f>IFERROR(INDEX(Contacts!$O:$O, MATCH(MEM_BF!$K228, Contacts!$B:$B, 0)), 0)</f>
        <v>0</v>
      </c>
      <c r="O228" s="130">
        <f>IFERROR(INDEX('May16'!$G:$G, MATCH(MEM_BF!$K228,'May16'!$A:$A, 0)), 0)</f>
        <v>0</v>
      </c>
      <c r="P228" s="130"/>
      <c r="Q228" s="205">
        <f>IFERROR(INDEX(July15!F:F, MATCH(MEM_BF!$K228, July15!$B:$B, 0)), 0)</f>
        <v>0</v>
      </c>
      <c r="R228" s="130">
        <f>IFERROR(INDEX(July15!G:G, MATCH(MEM_BF!$K228, July15!$B:$B, 0)), 0)</f>
        <v>0</v>
      </c>
      <c r="S228" s="130">
        <f>IFERROR(INDEX('Aug15'!F:F, MATCH(MEM_BF!$K228, 'Aug15'!$A:$A, 0)), 0)</f>
        <v>0</v>
      </c>
      <c r="T228" s="130">
        <f>IFERROR(INDEX('Aug15'!$G:$G, MATCH(MEM_BF!$K228, 'Aug15'!$A:$A, 0)), 0)</f>
        <v>0</v>
      </c>
      <c r="U228" s="130">
        <f>IFERROR(INDEX(Sept15!$F:$F, MATCH(MEM_BF!$K228, Sept15!$A:$A, 0)), 0)</f>
        <v>0</v>
      </c>
      <c r="V228" s="130">
        <f>IFERROR(INDEX(Sept15!$G:$G, MATCH(MEM_BF!$K228, Sept15!$A:$A, 0)), 0)</f>
        <v>0</v>
      </c>
      <c r="W228" s="130">
        <f>IFERROR(INDEX('Oct15'!$F:$F, MATCH(MEM_BF!$K228,'Oct15'!$A:$A, 0)), 0)</f>
        <v>0</v>
      </c>
      <c r="X228" s="130">
        <f>IFERROR(INDEX('Oct15'!$G:$G, MATCH(MEM_BF!$K228, 'Oct15'!$A:$A, 0)), 0)</f>
        <v>0</v>
      </c>
      <c r="Y228" s="130">
        <f>IFERROR(INDEX('Nov15'!$F:$F, MATCH(MEM_BF!$K228,'Nov15'!$A:$A, 0)), 0)</f>
        <v>0</v>
      </c>
      <c r="Z228" s="130">
        <f>IFERROR(INDEX('Nov15'!$G:$G, MATCH(MEM_BF!$K228, 'Nov15'!$A:$A, 0)), 0)</f>
        <v>0</v>
      </c>
      <c r="AA228" s="130">
        <f>IFERROR(INDEX('Dec15'!$F:$F, MATCH(MEM_BF!$K228,'Dec15'!$A:$A, 0)), 0)</f>
        <v>0</v>
      </c>
      <c r="AB228" s="130">
        <f>IFERROR(INDEX('Dec15'!$G:$G, MATCH(MEM_BF!$K228, 'Dec15'!$A:$A, 0)), 0)</f>
        <v>0</v>
      </c>
      <c r="AC228" s="130">
        <f>IFERROR(INDEX('Jan16'!$F:$F, MATCH(MEM_BF!$K228,'Jan16'!$A:$A, 0)), 0)</f>
        <v>0</v>
      </c>
      <c r="AD228" s="130">
        <f>IFERROR(INDEX('Jan16'!$G:$G, MATCH(MEM_BF!$K228, 'Jan16'!$A:$A, 0)), 0)</f>
        <v>0</v>
      </c>
      <c r="AE228" s="130">
        <f>IFERROR(INDEX('Feb16'!$F:$F, MATCH(MEM_BF!$K228,'Feb16'!$A:$A, 0)), 0)</f>
        <v>0</v>
      </c>
      <c r="AF228" s="130">
        <f>IFERROR(INDEX('Feb16'!$G:$G, MATCH(MEM_BF!$K228, 'Feb16'!$A:$A, 0)), 0)</f>
        <v>0</v>
      </c>
      <c r="AG228" s="130">
        <f>IFERROR(INDEX('Mar16'!$G:$G, MATCH(MEM_BF!$K228,'Mar16'!$A:$A, 0)), 0)</f>
        <v>0</v>
      </c>
      <c r="AH228" s="130">
        <f>IFERROR(INDEX('Mar16'!$H:$H, MATCH(MEM_BF!$K228, 'Mar16'!$A:$A, 0)), 0)</f>
        <v>0</v>
      </c>
      <c r="AI228" s="130">
        <f>IFERROR(INDEX('Apr16'!$G:$G, MATCH(MEM_BF!$K228,'Apr16'!$A:$A, 0)), 0)</f>
        <v>120</v>
      </c>
      <c r="AJ228" s="130">
        <f>IFERROR(INDEX('Apr16'!$H:$H, MATCH(MEM_BF!$K228, 'Apr16'!$A:$A, 0)), 0)</f>
        <v>0</v>
      </c>
      <c r="AK228" s="130">
        <f>IFERROR(INDEX('May16'!$G:$G, MATCH(MEM_BF!$K228,'May16'!$A:$A, 0)), 0)</f>
        <v>0</v>
      </c>
      <c r="AL228" s="130"/>
      <c r="AM228" s="130"/>
      <c r="AN228" s="130"/>
      <c r="AO228" s="4">
        <f t="shared" si="196"/>
        <v>120</v>
      </c>
      <c r="AP228" s="138">
        <f>IFERROR(INDEX(Contacts!$O:$O, MATCH(MEM_BF!$K228, Contacts!$B:$B, 0)), 0)</f>
        <v>0</v>
      </c>
      <c r="AQ228" s="138">
        <f>IFERROR(INDEX(Contacts!$L:$L, MATCH(MEM_BF!$K228, Contacts!$B:$B, 0)), 0)</f>
        <v>0</v>
      </c>
      <c r="AR228" s="138">
        <f>IFERROR(INDEX(Contacts!$P:$P, MATCH(MEM_BF!$K228, Contacts!$B:$B, 0)), 0)</f>
        <v>0</v>
      </c>
    </row>
    <row r="229" spans="3:44" x14ac:dyDescent="0.3">
      <c r="C229" s="155">
        <v>16</v>
      </c>
      <c r="D229" s="155">
        <v>6</v>
      </c>
      <c r="E229" s="194">
        <f t="shared" si="194"/>
        <v>17</v>
      </c>
      <c r="F229" s="194">
        <f t="shared" si="205"/>
        <v>1</v>
      </c>
      <c r="G229" s="194">
        <f t="shared" si="206"/>
        <v>17</v>
      </c>
      <c r="H229" s="194">
        <f t="shared" si="182"/>
        <v>5</v>
      </c>
      <c r="I229" s="225">
        <f t="shared" si="195"/>
        <v>12</v>
      </c>
      <c r="J229" s="197" t="s">
        <v>1525</v>
      </c>
      <c r="K229" s="155" t="s">
        <v>1526</v>
      </c>
      <c r="L229" s="195">
        <f t="shared" si="204"/>
        <v>2017</v>
      </c>
      <c r="M229" s="155" t="str">
        <f t="shared" si="207"/>
        <v>Jun</v>
      </c>
      <c r="N229" s="138">
        <f>IFERROR(INDEX(Contacts!$O:$O, MATCH(MEM_BF!$K229, Contacts!$B:$B, 0)), 0)</f>
        <v>0</v>
      </c>
      <c r="O229" s="130">
        <f>IFERROR(INDEX('May16'!$G:$G, MATCH(MEM_BF!$K229,'May16'!$A:$A, 0)), 0)</f>
        <v>0</v>
      </c>
      <c r="P229" s="130"/>
      <c r="Q229" s="205">
        <f>IFERROR(INDEX(July15!F:F, MATCH(MEM_BF!$K229, July15!$B:$B, 0)), 0)</f>
        <v>0</v>
      </c>
      <c r="R229" s="130">
        <f>IFERROR(INDEX(July15!G:G, MATCH(MEM_BF!$K229, July15!$B:$B, 0)), 0)</f>
        <v>0</v>
      </c>
      <c r="S229" s="130">
        <f>IFERROR(INDEX('Aug15'!F:F, MATCH(MEM_BF!$K229, 'Aug15'!$A:$A, 0)), 0)</f>
        <v>240</v>
      </c>
      <c r="T229" s="130">
        <f>IFERROR(INDEX('Aug15'!$G:$G, MATCH(MEM_BF!$K229, 'Aug15'!$A:$A, 0)), 0)</f>
        <v>0</v>
      </c>
      <c r="U229" s="130">
        <f>IFERROR(INDEX(Sept15!$F:$F, MATCH(MEM_BF!$K229, Sept15!$A:$A, 0)), 0)</f>
        <v>0</v>
      </c>
      <c r="V229" s="130">
        <f>IFERROR(INDEX(Sept15!$G:$G, MATCH(MEM_BF!$K229, Sept15!$A:$A, 0)), 0)</f>
        <v>0</v>
      </c>
      <c r="W229" s="130">
        <f>IFERROR(INDEX('Oct15'!$F:$F, MATCH(MEM_BF!$K229,'Oct15'!$A:$A, 0)), 0)</f>
        <v>0</v>
      </c>
      <c r="X229" s="130">
        <f>IFERROR(INDEX('Oct15'!$G:$G, MATCH(MEM_BF!$K229, 'Oct15'!$A:$A, 0)), 0)</f>
        <v>0</v>
      </c>
      <c r="Y229" s="130">
        <f>IFERROR(INDEX('Nov15'!$F:$F, MATCH(MEM_BF!$K229,'Nov15'!$A:$A, 0)), 0)</f>
        <v>0</v>
      </c>
      <c r="Z229" s="130">
        <f>IFERROR(INDEX('Nov15'!$G:$G, MATCH(MEM_BF!$K229, 'Nov15'!$A:$A, 0)), 0)</f>
        <v>0</v>
      </c>
      <c r="AA229" s="130">
        <f>IFERROR(INDEX('Dec15'!$F:$F, MATCH(MEM_BF!$K229,'Dec15'!$A:$A, 0)), 0)</f>
        <v>0</v>
      </c>
      <c r="AB229" s="130">
        <f>IFERROR(INDEX('Dec15'!$G:$G, MATCH(MEM_BF!$K229, 'Dec15'!$A:$A, 0)), 0)</f>
        <v>0</v>
      </c>
      <c r="AC229" s="130">
        <f>IFERROR(INDEX('Jan16'!$F:$F, MATCH(MEM_BF!$K229,'Jan16'!$A:$A, 0)), 0)</f>
        <v>0</v>
      </c>
      <c r="AD229" s="130">
        <f>IFERROR(INDEX('Jan16'!$G:$G, MATCH(MEM_BF!$K229, 'Jan16'!$A:$A, 0)), 0)</f>
        <v>0</v>
      </c>
      <c r="AE229" s="130">
        <f>IFERROR(INDEX('Feb16'!$F:$F, MATCH(MEM_BF!$K229,'Feb16'!$A:$A, 0)), 0)</f>
        <v>0</v>
      </c>
      <c r="AF229" s="130">
        <f>IFERROR(INDEX('Feb16'!$G:$G, MATCH(MEM_BF!$K229, 'Feb16'!$A:$A, 0)), 0)</f>
        <v>0</v>
      </c>
      <c r="AG229" s="130">
        <f>IFERROR(INDEX('Mar16'!$G:$G, MATCH(MEM_BF!$K229,'Mar16'!$A:$A, 0)), 0)</f>
        <v>0</v>
      </c>
      <c r="AH229" s="130">
        <f>IFERROR(INDEX('Mar16'!$H:$H, MATCH(MEM_BF!$K229, 'Mar16'!$A:$A, 0)), 0)</f>
        <v>0</v>
      </c>
      <c r="AI229" s="130">
        <f>IFERROR(INDEX('Apr16'!$G:$G, MATCH(MEM_BF!$K229,'Apr16'!$A:$A, 0)), 0)</f>
        <v>0</v>
      </c>
      <c r="AJ229" s="130">
        <f>IFERROR(INDEX('Apr16'!$H:$H, MATCH(MEM_BF!$K229, 'Apr16'!$A:$A, 0)), 0)</f>
        <v>0</v>
      </c>
      <c r="AK229" s="130">
        <f>IFERROR(INDEX('May16'!$G:$G, MATCH(MEM_BF!$K229,'May16'!$A:$A, 0)), 0)</f>
        <v>0</v>
      </c>
      <c r="AL229" s="130"/>
      <c r="AM229" s="130"/>
      <c r="AN229" s="130"/>
      <c r="AO229" s="4">
        <f t="shared" si="196"/>
        <v>240</v>
      </c>
      <c r="AP229" s="138">
        <f>IFERROR(INDEX(Contacts!$O:$O, MATCH(MEM_BF!$K229, Contacts!$B:$B, 0)), 0)</f>
        <v>0</v>
      </c>
      <c r="AQ229" s="138">
        <f>IFERROR(INDEX(Contacts!$L:$L, MATCH(MEM_BF!$K229, Contacts!$B:$B, 0)), 0)</f>
        <v>0</v>
      </c>
      <c r="AR229" s="138">
        <f>IFERROR(INDEX(Contacts!$P:$P, MATCH(MEM_BF!$K229, Contacts!$B:$B, 0)), 0)</f>
        <v>0</v>
      </c>
    </row>
    <row r="230" spans="3:44" x14ac:dyDescent="0.3">
      <c r="C230" s="155">
        <v>15</v>
      </c>
      <c r="D230" s="155">
        <v>8</v>
      </c>
      <c r="E230" s="194">
        <f t="shared" si="194"/>
        <v>19</v>
      </c>
      <c r="F230" s="194">
        <f t="shared" si="205"/>
        <v>1</v>
      </c>
      <c r="G230" s="194">
        <f t="shared" si="206"/>
        <v>16</v>
      </c>
      <c r="H230" s="194">
        <f t="shared" si="182"/>
        <v>7</v>
      </c>
      <c r="I230" s="225">
        <f t="shared" si="195"/>
        <v>12</v>
      </c>
      <c r="J230" s="197" t="s">
        <v>1529</v>
      </c>
      <c r="K230" s="155" t="s">
        <v>1530</v>
      </c>
      <c r="L230" s="195">
        <f t="shared" si="204"/>
        <v>2016</v>
      </c>
      <c r="M230" s="155" t="str">
        <f t="shared" si="207"/>
        <v>Aug</v>
      </c>
      <c r="N230" s="138">
        <f>IFERROR(INDEX(Contacts!$O:$O, MATCH(MEM_BF!$K230, Contacts!$B:$B, 0)), 0)</f>
        <v>0</v>
      </c>
      <c r="O230" s="130">
        <f>IFERROR(INDEX('May16'!$G:$G, MATCH(MEM_BF!$K230,'May16'!$A:$A, 0)), 0)</f>
        <v>0</v>
      </c>
      <c r="P230" s="130"/>
      <c r="Q230" s="205">
        <f>IFERROR(INDEX(July15!F:F, MATCH(MEM_BF!$K230, July15!$B:$B, 0)), 0)</f>
        <v>0</v>
      </c>
      <c r="R230" s="130">
        <f>IFERROR(INDEX(July15!G:G, MATCH(MEM_BF!$K230, July15!$B:$B, 0)), 0)</f>
        <v>0</v>
      </c>
      <c r="S230" s="130">
        <f>IFERROR(INDEX('Aug15'!F:F, MATCH(MEM_BF!$K230, 'Aug15'!$A:$A, 0)), 0)</f>
        <v>0</v>
      </c>
      <c r="T230" s="130">
        <f>IFERROR(INDEX('Aug15'!$G:$G, MATCH(MEM_BF!$K230, 'Aug15'!$A:$A, 0)), 0)</f>
        <v>0</v>
      </c>
      <c r="U230" s="130">
        <f>IFERROR(INDEX(Sept15!$F:$F, MATCH(MEM_BF!$K230, Sept15!$A:$A, 0)), 0)</f>
        <v>0</v>
      </c>
      <c r="V230" s="130">
        <f>IFERROR(INDEX(Sept15!$G:$G, MATCH(MEM_BF!$K230, Sept15!$A:$A, 0)), 0)</f>
        <v>0</v>
      </c>
      <c r="W230" s="130">
        <f>IFERROR(INDEX('Oct15'!$F:$F, MATCH(MEM_BF!$K230,'Oct15'!$A:$A, 0)), 0)</f>
        <v>0</v>
      </c>
      <c r="X230" s="130">
        <f>IFERROR(INDEX('Oct15'!$G:$G, MATCH(MEM_BF!$K230, 'Oct15'!$A:$A, 0)), 0)</f>
        <v>0</v>
      </c>
      <c r="Y230" s="130">
        <f>IFERROR(INDEX('Nov15'!$F:$F, MATCH(MEM_BF!$K230,'Nov15'!$A:$A, 0)), 0)</f>
        <v>0</v>
      </c>
      <c r="Z230" s="130">
        <f>IFERROR(INDEX('Nov15'!$G:$G, MATCH(MEM_BF!$K230, 'Nov15'!$A:$A, 0)), 0)</f>
        <v>0</v>
      </c>
      <c r="AA230" s="130">
        <f>IFERROR(INDEX('Dec15'!$F:$F, MATCH(MEM_BF!$K230,'Dec15'!$A:$A, 0)), 0)</f>
        <v>0</v>
      </c>
      <c r="AB230" s="130">
        <f>IFERROR(INDEX('Dec15'!$G:$G, MATCH(MEM_BF!$K230, 'Dec15'!$A:$A, 0)), 0)</f>
        <v>0</v>
      </c>
      <c r="AC230" s="130">
        <f>IFERROR(INDEX('Jan16'!$F:$F, MATCH(MEM_BF!$K230,'Jan16'!$A:$A, 0)), 0)</f>
        <v>0</v>
      </c>
      <c r="AD230" s="130">
        <f>IFERROR(INDEX('Jan16'!$G:$G, MATCH(MEM_BF!$K230, 'Jan16'!$A:$A, 0)), 0)</f>
        <v>0</v>
      </c>
      <c r="AE230" s="130">
        <f>IFERROR(INDEX('Feb16'!$F:$F, MATCH(MEM_BF!$K230,'Feb16'!$A:$A, 0)), 0)</f>
        <v>0</v>
      </c>
      <c r="AF230" s="130">
        <f>IFERROR(INDEX('Feb16'!$G:$G, MATCH(MEM_BF!$K230, 'Feb16'!$A:$A, 0)), 0)</f>
        <v>0</v>
      </c>
      <c r="AG230" s="130">
        <f>IFERROR(INDEX('Mar16'!$G:$G, MATCH(MEM_BF!$K230,'Mar16'!$A:$A, 0)), 0)</f>
        <v>240</v>
      </c>
      <c r="AH230" s="130">
        <f>IFERROR(INDEX('Mar16'!$H:$H, MATCH(MEM_BF!$K230, 'Mar16'!$A:$A, 0)), 0)</f>
        <v>0</v>
      </c>
      <c r="AI230" s="130">
        <f>IFERROR(INDEX('Apr16'!$G:$G, MATCH(MEM_BF!$K230,'Apr16'!$A:$A, 0)), 0)</f>
        <v>0</v>
      </c>
      <c r="AJ230" s="130">
        <f>IFERROR(INDEX('Apr16'!$H:$H, MATCH(MEM_BF!$K230, 'Apr16'!$A:$A, 0)), 0)</f>
        <v>0</v>
      </c>
      <c r="AK230" s="130">
        <f>IFERROR(INDEX('May16'!$G:$G, MATCH(MEM_BF!$K230,'May16'!$A:$A, 0)), 0)</f>
        <v>0</v>
      </c>
      <c r="AL230" s="130"/>
      <c r="AM230" s="130"/>
      <c r="AN230" s="130"/>
      <c r="AO230" s="4">
        <f t="shared" si="196"/>
        <v>240</v>
      </c>
      <c r="AP230" s="138">
        <f>IFERROR(INDEX(Contacts!$O:$O, MATCH(MEM_BF!$K230, Contacts!$B:$B, 0)), 0)</f>
        <v>0</v>
      </c>
      <c r="AQ230" s="138">
        <f>IFERROR(INDEX(Contacts!$L:$L, MATCH(MEM_BF!$K230, Contacts!$B:$B, 0)), 0)</f>
        <v>0</v>
      </c>
      <c r="AR230" s="138">
        <f>IFERROR(INDEX(Contacts!$P:$P, MATCH(MEM_BF!$K230, Contacts!$B:$B, 0)), 0)</f>
        <v>0</v>
      </c>
    </row>
    <row r="231" spans="3:44" x14ac:dyDescent="0.3">
      <c r="C231" s="155"/>
      <c r="D231" s="155"/>
      <c r="E231" s="194">
        <f t="shared" si="194"/>
        <v>-1</v>
      </c>
      <c r="F231" s="194">
        <f t="shared" si="205"/>
        <v>0</v>
      </c>
      <c r="G231" s="194">
        <f t="shared" si="206"/>
        <v>0</v>
      </c>
      <c r="H231" s="194">
        <f t="shared" si="182"/>
        <v>-1</v>
      </c>
      <c r="I231" s="225">
        <f t="shared" si="195"/>
        <v>0</v>
      </c>
      <c r="J231" s="197" t="s">
        <v>1536</v>
      </c>
      <c r="K231" s="155" t="s">
        <v>1537</v>
      </c>
      <c r="L231" s="195" t="str">
        <f t="shared" si="204"/>
        <v>Please</v>
      </c>
      <c r="M231" s="155" t="str">
        <f t="shared" si="207"/>
        <v>Pay</v>
      </c>
      <c r="N231" s="138">
        <f>IFERROR(INDEX(Contacts!$O:$O, MATCH(MEM_BF!$K231, Contacts!$B:$B, 0)), 0)</f>
        <v>0</v>
      </c>
      <c r="O231" s="130">
        <f>IFERROR(INDEX('May16'!$G:$G, MATCH(MEM_BF!$K231,'May16'!$A:$A, 0)), 0)</f>
        <v>0</v>
      </c>
      <c r="P231" s="130"/>
      <c r="Q231" s="205">
        <f>IFERROR(INDEX(July15!F:F, MATCH(MEM_BF!$K231, July15!$B:$B, 0)), 0)</f>
        <v>0</v>
      </c>
      <c r="R231" s="130">
        <f>IFERROR(INDEX(July15!G:G, MATCH(MEM_BF!$K231, July15!$B:$B, 0)), 0)</f>
        <v>0</v>
      </c>
      <c r="S231" s="130">
        <f>IFERROR(INDEX('Aug15'!F:F, MATCH(MEM_BF!$K231, 'Aug15'!$A:$A, 0)), 0)</f>
        <v>0</v>
      </c>
      <c r="T231" s="130">
        <f>IFERROR(INDEX('Aug15'!$G:$G, MATCH(MEM_BF!$K231, 'Aug15'!$A:$A, 0)), 0)</f>
        <v>0</v>
      </c>
      <c r="U231" s="130">
        <f>IFERROR(INDEX(Sept15!$F:$F, MATCH(MEM_BF!$K231, Sept15!$A:$A, 0)), 0)</f>
        <v>0</v>
      </c>
      <c r="V231" s="130">
        <f>IFERROR(INDEX(Sept15!$G:$G, MATCH(MEM_BF!$K231, Sept15!$A:$A, 0)), 0)</f>
        <v>0</v>
      </c>
      <c r="W231" s="130">
        <f>IFERROR(INDEX('Oct15'!$F:$F, MATCH(MEM_BF!$K231,'Oct15'!$A:$A, 0)), 0)</f>
        <v>0</v>
      </c>
      <c r="X231" s="130">
        <f>IFERROR(INDEX('Oct15'!$G:$G, MATCH(MEM_BF!$K231, 'Oct15'!$A:$A, 0)), 0)</f>
        <v>0</v>
      </c>
      <c r="Y231" s="130">
        <f>IFERROR(INDEX('Nov15'!$F:$F, MATCH(MEM_BF!$K231,'Nov15'!$A:$A, 0)), 0)</f>
        <v>0</v>
      </c>
      <c r="Z231" s="130">
        <f>IFERROR(INDEX('Nov15'!$G:$G, MATCH(MEM_BF!$K231, 'Nov15'!$A:$A, 0)), 0)</f>
        <v>0</v>
      </c>
      <c r="AA231" s="130">
        <f>IFERROR(INDEX('Dec15'!$F:$F, MATCH(MEM_BF!$K231,'Dec15'!$A:$A, 0)), 0)</f>
        <v>0</v>
      </c>
      <c r="AB231" s="130">
        <f>IFERROR(INDEX('Dec15'!$G:$G, MATCH(MEM_BF!$K231, 'Dec15'!$A:$A, 0)), 0)</f>
        <v>0</v>
      </c>
      <c r="AC231" s="130">
        <f>IFERROR(INDEX('Jan16'!$F:$F, MATCH(MEM_BF!$K231,'Jan16'!$A:$A, 0)), 0)</f>
        <v>0</v>
      </c>
      <c r="AD231" s="130">
        <f>IFERROR(INDEX('Jan16'!$G:$G, MATCH(MEM_BF!$K231, 'Jan16'!$A:$A, 0)), 0)</f>
        <v>0</v>
      </c>
      <c r="AE231" s="130">
        <f>IFERROR(INDEX('Feb16'!$F:$F, MATCH(MEM_BF!$K231,'Feb16'!$A:$A, 0)), 0)</f>
        <v>0</v>
      </c>
      <c r="AF231" s="130">
        <f>IFERROR(INDEX('Feb16'!$G:$G, MATCH(MEM_BF!$K231, 'Feb16'!$A:$A, 0)), 0)</f>
        <v>0</v>
      </c>
      <c r="AG231" s="130">
        <f>IFERROR(INDEX('Mar16'!$G:$G, MATCH(MEM_BF!$K231,'Mar16'!$A:$A, 0)), 0)</f>
        <v>0</v>
      </c>
      <c r="AH231" s="130">
        <f>IFERROR(INDEX('Mar16'!$H:$H, MATCH(MEM_BF!$K231, 'Mar16'!$A:$A, 0)), 0)</f>
        <v>0</v>
      </c>
      <c r="AI231" s="130">
        <f>IFERROR(INDEX('Apr16'!$G:$G, MATCH(MEM_BF!$K231,'Apr16'!$A:$A, 0)), 0)</f>
        <v>0</v>
      </c>
      <c r="AJ231" s="130">
        <f>IFERROR(INDEX('Apr16'!$H:$H, MATCH(MEM_BF!$K231, 'Apr16'!$A:$A, 0)), 0)</f>
        <v>0</v>
      </c>
      <c r="AK231" s="130">
        <f>IFERROR(INDEX('May16'!$G:$G, MATCH(MEM_BF!$K231,'May16'!$A:$A, 0)), 0)</f>
        <v>0</v>
      </c>
      <c r="AL231" s="130"/>
      <c r="AM231" s="130"/>
      <c r="AN231" s="130"/>
      <c r="AO231" s="4">
        <f t="shared" si="196"/>
        <v>0</v>
      </c>
      <c r="AP231" s="138">
        <f>IFERROR(INDEX(Contacts!$O:$O, MATCH(MEM_BF!$K231, Contacts!$B:$B, 0)), 0)</f>
        <v>0</v>
      </c>
      <c r="AQ231" s="138">
        <f>IFERROR(INDEX(Contacts!$L:$L, MATCH(MEM_BF!$K231, Contacts!$B:$B, 0)), 0)</f>
        <v>0</v>
      </c>
      <c r="AR231" s="138">
        <f>IFERROR(INDEX(Contacts!$P:$P, MATCH(MEM_BF!$K231, Contacts!$B:$B, 0)), 0)</f>
        <v>0</v>
      </c>
    </row>
    <row r="232" spans="3:44" x14ac:dyDescent="0.3">
      <c r="C232" s="155">
        <v>15</v>
      </c>
      <c r="D232" s="155">
        <v>6</v>
      </c>
      <c r="E232" s="194">
        <f t="shared" si="194"/>
        <v>19</v>
      </c>
      <c r="F232" s="194">
        <f t="shared" si="205"/>
        <v>1</v>
      </c>
      <c r="G232" s="194">
        <f t="shared" si="206"/>
        <v>16</v>
      </c>
      <c r="H232" s="194">
        <f t="shared" si="182"/>
        <v>7</v>
      </c>
      <c r="I232" s="225">
        <f t="shared" si="195"/>
        <v>14</v>
      </c>
      <c r="J232" s="197" t="s">
        <v>5868</v>
      </c>
      <c r="K232" s="155" t="s">
        <v>1539</v>
      </c>
      <c r="L232" s="195">
        <f t="shared" si="204"/>
        <v>2016</v>
      </c>
      <c r="M232" s="155" t="str">
        <f t="shared" si="207"/>
        <v>Aug</v>
      </c>
      <c r="N232" s="138">
        <f>IFERROR(INDEX(Contacts!$O:$O, MATCH(MEM_BF!$K232, Contacts!$B:$B, 0)), 0)</f>
        <v>0</v>
      </c>
      <c r="O232" s="130">
        <f>IFERROR(INDEX('May16'!$G:$G, MATCH(MEM_BF!$K232,'May16'!$A:$A, 0)), 0)</f>
        <v>120</v>
      </c>
      <c r="P232" s="130"/>
      <c r="Q232" s="205">
        <f>IFERROR(INDEX(July15!F:F, MATCH(MEM_BF!$K232, July15!$B:$B, 0)), 0)</f>
        <v>0</v>
      </c>
      <c r="R232" s="130">
        <f>IFERROR(INDEX(July15!G:G, MATCH(MEM_BF!$K232, July15!$B:$B, 0)), 0)</f>
        <v>0</v>
      </c>
      <c r="S232" s="130">
        <f>IFERROR(INDEX('Aug15'!F:F, MATCH(MEM_BF!$K232, 'Aug15'!$A:$A, 0)), 0)</f>
        <v>0</v>
      </c>
      <c r="T232" s="130">
        <f>IFERROR(INDEX('Aug15'!$G:$G, MATCH(MEM_BF!$K232, 'Aug15'!$A:$A, 0)), 0)</f>
        <v>0</v>
      </c>
      <c r="U232" s="130">
        <f>IFERROR(INDEX(Sept15!$F:$F, MATCH(MEM_BF!$K232, Sept15!$A:$A, 0)), 0)</f>
        <v>0</v>
      </c>
      <c r="V232" s="130">
        <f>IFERROR(INDEX(Sept15!$G:$G, MATCH(MEM_BF!$K232, Sept15!$A:$A, 0)), 0)</f>
        <v>0</v>
      </c>
      <c r="W232" s="130">
        <f>IFERROR(INDEX('Oct15'!$F:$F, MATCH(MEM_BF!$K232,'Oct15'!$A:$A, 0)), 0)</f>
        <v>0</v>
      </c>
      <c r="X232" s="130">
        <f>IFERROR(INDEX('Oct15'!$G:$G, MATCH(MEM_BF!$K232, 'Oct15'!$A:$A, 0)), 0)</f>
        <v>0</v>
      </c>
      <c r="Y232" s="130">
        <f>IFERROR(INDEX('Nov15'!$F:$F, MATCH(MEM_BF!$K232,'Nov15'!$A:$A, 0)), 0)</f>
        <v>0</v>
      </c>
      <c r="Z232" s="130">
        <f>IFERROR(INDEX('Nov15'!$G:$G, MATCH(MEM_BF!$K232, 'Nov15'!$A:$A, 0)), 0)</f>
        <v>0</v>
      </c>
      <c r="AA232" s="130">
        <f>IFERROR(INDEX('Dec15'!$F:$F, MATCH(MEM_BF!$K232,'Dec15'!$A:$A, 0)), 0)</f>
        <v>0</v>
      </c>
      <c r="AB232" s="130">
        <f>IFERROR(INDEX('Dec15'!$G:$G, MATCH(MEM_BF!$K232, 'Dec15'!$A:$A, 0)), 0)</f>
        <v>0</v>
      </c>
      <c r="AC232" s="130">
        <f>IFERROR(INDEX('Jan16'!$F:$F, MATCH(MEM_BF!$K232,'Jan16'!$A:$A, 0)), 0)</f>
        <v>0</v>
      </c>
      <c r="AD232" s="130">
        <f>IFERROR(INDEX('Jan16'!$G:$G, MATCH(MEM_BF!$K232, 'Jan16'!$A:$A, 0)), 0)</f>
        <v>0</v>
      </c>
      <c r="AE232" s="130">
        <f>IFERROR(INDEX('Feb16'!$F:$F, MATCH(MEM_BF!$K232,'Feb16'!$A:$A, 0)), 0)</f>
        <v>160</v>
      </c>
      <c r="AF232" s="130">
        <f>IFERROR(INDEX('Feb16'!$G:$G, MATCH(MEM_BF!$K232, 'Feb16'!$A:$A, 0)), 0)</f>
        <v>0</v>
      </c>
      <c r="AG232" s="130">
        <f>IFERROR(INDEX('Mar16'!$G:$G, MATCH(MEM_BF!$K232,'Mar16'!$A:$A, 0)), 0)</f>
        <v>0</v>
      </c>
      <c r="AH232" s="130">
        <f>IFERROR(INDEX('Mar16'!$H:$H, MATCH(MEM_BF!$K232, 'Mar16'!$A:$A, 0)), 0)</f>
        <v>0</v>
      </c>
      <c r="AI232" s="130">
        <f>IFERROR(INDEX('Apr16'!$G:$G, MATCH(MEM_BF!$K232,'Apr16'!$A:$A, 0)), 0)</f>
        <v>0</v>
      </c>
      <c r="AJ232" s="130">
        <f>IFERROR(INDEX('Apr16'!$H:$H, MATCH(MEM_BF!$K232, 'Apr16'!$A:$A, 0)), 0)</f>
        <v>0</v>
      </c>
      <c r="AK232" s="130">
        <f>IFERROR(INDEX('May16'!$G:$G, MATCH(MEM_BF!$K232,'May16'!$A:$A, 0)), 0)</f>
        <v>120</v>
      </c>
      <c r="AL232" s="130"/>
      <c r="AM232" s="130"/>
      <c r="AN232" s="130"/>
      <c r="AO232" s="4">
        <f t="shared" si="196"/>
        <v>280</v>
      </c>
      <c r="AP232" s="138">
        <f>IFERROR(INDEX(Contacts!$O:$O, MATCH(MEM_BF!$K232, Contacts!$B:$B, 0)), 0)</f>
        <v>0</v>
      </c>
      <c r="AQ232" s="138">
        <f>IFERROR(INDEX(Contacts!$L:$L, MATCH(MEM_BF!$K232, Contacts!$B:$B, 0)), 0)</f>
        <v>0</v>
      </c>
      <c r="AR232" s="138">
        <f>IFERROR(INDEX(Contacts!$P:$P, MATCH(MEM_BF!$K232, Contacts!$B:$B, 0)), 0)</f>
        <v>0</v>
      </c>
    </row>
    <row r="233" spans="3:44" x14ac:dyDescent="0.3">
      <c r="C233" s="155"/>
      <c r="D233" s="155"/>
      <c r="E233" s="194">
        <f t="shared" si="194"/>
        <v>-1</v>
      </c>
      <c r="F233" s="194">
        <f t="shared" si="205"/>
        <v>0</v>
      </c>
      <c r="G233" s="194">
        <f t="shared" si="206"/>
        <v>0</v>
      </c>
      <c r="H233" s="194">
        <f t="shared" si="182"/>
        <v>-1</v>
      </c>
      <c r="I233" s="225">
        <f t="shared" si="195"/>
        <v>0</v>
      </c>
      <c r="J233" s="197" t="s">
        <v>1543</v>
      </c>
      <c r="K233" s="155" t="s">
        <v>1544</v>
      </c>
      <c r="L233" s="195" t="str">
        <f t="shared" si="204"/>
        <v>Please</v>
      </c>
      <c r="M233" s="155" t="str">
        <f t="shared" si="207"/>
        <v>Pay</v>
      </c>
      <c r="N233" s="138">
        <f>IFERROR(INDEX(Contacts!$O:$O, MATCH(MEM_BF!$K233, Contacts!$B:$B, 0)), 0)</f>
        <v>0</v>
      </c>
      <c r="O233" s="130">
        <f>IFERROR(INDEX('May16'!$G:$G, MATCH(MEM_BF!$K233,'May16'!$A:$A, 0)), 0)</f>
        <v>0</v>
      </c>
      <c r="P233" s="130"/>
      <c r="Q233" s="205">
        <f>IFERROR(INDEX(July15!F:F, MATCH(MEM_BF!$K233, July15!$B:$B, 0)), 0)</f>
        <v>0</v>
      </c>
      <c r="R233" s="130">
        <f>IFERROR(INDEX(July15!G:G, MATCH(MEM_BF!$K233, July15!$B:$B, 0)), 0)</f>
        <v>0</v>
      </c>
      <c r="S233" s="130">
        <f>IFERROR(INDEX('Aug15'!F:F, MATCH(MEM_BF!$K233, 'Aug15'!$A:$A, 0)), 0)</f>
        <v>0</v>
      </c>
      <c r="T233" s="130">
        <f>IFERROR(INDEX('Aug15'!$G:$G, MATCH(MEM_BF!$K233, 'Aug15'!$A:$A, 0)), 0)</f>
        <v>0</v>
      </c>
      <c r="U233" s="130">
        <f>IFERROR(INDEX(Sept15!$F:$F, MATCH(MEM_BF!$K233, Sept15!$A:$A, 0)), 0)</f>
        <v>0</v>
      </c>
      <c r="V233" s="130">
        <f>IFERROR(INDEX(Sept15!$G:$G, MATCH(MEM_BF!$K233, Sept15!$A:$A, 0)), 0)</f>
        <v>0</v>
      </c>
      <c r="W233" s="130">
        <f>IFERROR(INDEX('Oct15'!$F:$F, MATCH(MEM_BF!$K233,'Oct15'!$A:$A, 0)), 0)</f>
        <v>0</v>
      </c>
      <c r="X233" s="130">
        <f>IFERROR(INDEX('Oct15'!$G:$G, MATCH(MEM_BF!$K233, 'Oct15'!$A:$A, 0)), 0)</f>
        <v>0</v>
      </c>
      <c r="Y233" s="130">
        <f>IFERROR(INDEX('Nov15'!$F:$F, MATCH(MEM_BF!$K233,'Nov15'!$A:$A, 0)), 0)</f>
        <v>0</v>
      </c>
      <c r="Z233" s="130">
        <f>IFERROR(INDEX('Nov15'!$G:$G, MATCH(MEM_BF!$K233, 'Nov15'!$A:$A, 0)), 0)</f>
        <v>0</v>
      </c>
      <c r="AA233" s="130">
        <f>IFERROR(INDEX('Dec15'!$F:$F, MATCH(MEM_BF!$K233,'Dec15'!$A:$A, 0)), 0)</f>
        <v>0</v>
      </c>
      <c r="AB233" s="130">
        <f>IFERROR(INDEX('Dec15'!$G:$G, MATCH(MEM_BF!$K233, 'Dec15'!$A:$A, 0)), 0)</f>
        <v>0</v>
      </c>
      <c r="AC233" s="130">
        <f>IFERROR(INDEX('Jan16'!$F:$F, MATCH(MEM_BF!$K233,'Jan16'!$A:$A, 0)), 0)</f>
        <v>0</v>
      </c>
      <c r="AD233" s="130">
        <f>IFERROR(INDEX('Jan16'!$G:$G, MATCH(MEM_BF!$K233, 'Jan16'!$A:$A, 0)), 0)</f>
        <v>0</v>
      </c>
      <c r="AE233" s="130">
        <f>IFERROR(INDEX('Feb16'!$F:$F, MATCH(MEM_BF!$K233,'Feb16'!$A:$A, 0)), 0)</f>
        <v>0</v>
      </c>
      <c r="AF233" s="130">
        <f>IFERROR(INDEX('Feb16'!$G:$G, MATCH(MEM_BF!$K233, 'Feb16'!$A:$A, 0)), 0)</f>
        <v>0</v>
      </c>
      <c r="AG233" s="130">
        <f>IFERROR(INDEX('Mar16'!$G:$G, MATCH(MEM_BF!$K233,'Mar16'!$A:$A, 0)), 0)</f>
        <v>0</v>
      </c>
      <c r="AH233" s="130">
        <f>IFERROR(INDEX('Mar16'!$H:$H, MATCH(MEM_BF!$K233, 'Mar16'!$A:$A, 0)), 0)</f>
        <v>0</v>
      </c>
      <c r="AI233" s="130">
        <f>IFERROR(INDEX('Apr16'!$G:$G, MATCH(MEM_BF!$K233,'Apr16'!$A:$A, 0)), 0)</f>
        <v>0</v>
      </c>
      <c r="AJ233" s="130">
        <f>IFERROR(INDEX('Apr16'!$H:$H, MATCH(MEM_BF!$K233, 'Apr16'!$A:$A, 0)), 0)</f>
        <v>0</v>
      </c>
      <c r="AK233" s="130">
        <f>IFERROR(INDEX('May16'!$G:$G, MATCH(MEM_BF!$K233,'May16'!$A:$A, 0)), 0)</f>
        <v>0</v>
      </c>
      <c r="AL233" s="130"/>
      <c r="AM233" s="130"/>
      <c r="AN233" s="130"/>
      <c r="AO233" s="4">
        <f t="shared" si="196"/>
        <v>0</v>
      </c>
      <c r="AP233" s="138">
        <f>IFERROR(INDEX(Contacts!$O:$O, MATCH(MEM_BF!$K233, Contacts!$B:$B, 0)), 0)</f>
        <v>0</v>
      </c>
      <c r="AQ233" s="138">
        <f>IFERROR(INDEX(Contacts!$L:$L, MATCH(MEM_BF!$K233, Contacts!$B:$B, 0)), 0)</f>
        <v>0</v>
      </c>
      <c r="AR233" s="138">
        <f>IFERROR(INDEX(Contacts!$P:$P, MATCH(MEM_BF!$K233, Contacts!$B:$B, 0)), 0)</f>
        <v>0</v>
      </c>
    </row>
    <row r="234" spans="3:44" x14ac:dyDescent="0.3">
      <c r="C234" s="155">
        <v>15</v>
      </c>
      <c r="D234" s="155">
        <v>12</v>
      </c>
      <c r="E234" s="194">
        <f t="shared" si="194"/>
        <v>35</v>
      </c>
      <c r="F234" s="194">
        <f t="shared" si="205"/>
        <v>2</v>
      </c>
      <c r="G234" s="194">
        <f t="shared" si="206"/>
        <v>17</v>
      </c>
      <c r="H234" s="194">
        <f t="shared" si="182"/>
        <v>11</v>
      </c>
      <c r="I234" s="225">
        <f t="shared" si="195"/>
        <v>24</v>
      </c>
      <c r="J234" s="197" t="s">
        <v>1545</v>
      </c>
      <c r="K234" s="155" t="s">
        <v>1546</v>
      </c>
      <c r="L234" s="195">
        <f t="shared" si="204"/>
        <v>2017</v>
      </c>
      <c r="M234" s="155" t="str">
        <f t="shared" si="207"/>
        <v>Dec</v>
      </c>
      <c r="N234" s="138" t="str">
        <f>IFERROR(INDEX(Contacts!$O:$O, MATCH(MEM_BF!$K234, Contacts!$B:$B, 0)), 0)</f>
        <v>anilmuni@gmail.com</v>
      </c>
      <c r="O234" s="130">
        <f>IFERROR(INDEX('May16'!$G:$G, MATCH(MEM_BF!$K234,'May16'!$A:$A, 0)), 0)</f>
        <v>0</v>
      </c>
      <c r="P234" s="130"/>
      <c r="Q234" s="205">
        <f>IFERROR(INDEX(July15!F:F, MATCH(MEM_BF!$K234, July15!$B:$B, 0)), 0)</f>
        <v>0</v>
      </c>
      <c r="R234" s="130">
        <f>IFERROR(INDEX(July15!G:G, MATCH(MEM_BF!$K234, July15!$B:$B, 0)), 0)</f>
        <v>0</v>
      </c>
      <c r="S234" s="130">
        <f>IFERROR(INDEX('Aug15'!F:F, MATCH(MEM_BF!$K234, 'Aug15'!$A:$A, 0)), 0)</f>
        <v>0</v>
      </c>
      <c r="T234" s="130">
        <f>IFERROR(INDEX('Aug15'!$G:$G, MATCH(MEM_BF!$K234, 'Aug15'!$A:$A, 0)), 0)</f>
        <v>0</v>
      </c>
      <c r="U234" s="130">
        <f>IFERROR(INDEX(Sept15!$F:$F, MATCH(MEM_BF!$K234, Sept15!$A:$A, 0)), 0)</f>
        <v>0</v>
      </c>
      <c r="V234" s="130">
        <f>IFERROR(INDEX(Sept15!$G:$G, MATCH(MEM_BF!$K234, Sept15!$A:$A, 0)), 0)</f>
        <v>0</v>
      </c>
      <c r="W234" s="130">
        <f>IFERROR(INDEX('Oct15'!$F:$F, MATCH(MEM_BF!$K234,'Oct15'!$A:$A, 0)), 0)</f>
        <v>0</v>
      </c>
      <c r="X234" s="130">
        <f>IFERROR(INDEX('Oct15'!$G:$G, MATCH(MEM_BF!$K234, 'Oct15'!$A:$A, 0)), 0)</f>
        <v>0</v>
      </c>
      <c r="Y234" s="130">
        <f>IFERROR(INDEX('Nov15'!$F:$F, MATCH(MEM_BF!$K234,'Nov15'!$A:$A, 0)), 0)</f>
        <v>0</v>
      </c>
      <c r="Z234" s="130">
        <f>IFERROR(INDEX('Nov15'!$G:$G, MATCH(MEM_BF!$K234, 'Nov15'!$A:$A, 0)), 0)</f>
        <v>0</v>
      </c>
      <c r="AA234" s="130">
        <f>IFERROR(INDEX('Dec15'!$F:$F, MATCH(MEM_BF!$K234,'Dec15'!$A:$A, 0)), 0)</f>
        <v>0</v>
      </c>
      <c r="AB234" s="130">
        <f>IFERROR(INDEX('Dec15'!$G:$G, MATCH(MEM_BF!$K234, 'Dec15'!$A:$A, 0)), 0)</f>
        <v>0</v>
      </c>
      <c r="AC234" s="130">
        <v>240</v>
      </c>
      <c r="AD234" s="130">
        <f>IFERROR(INDEX('Jan16'!$G:$G, MATCH(MEM_BF!$K234, 'Jan16'!$A:$A, 0)), 0)</f>
        <v>50</v>
      </c>
      <c r="AE234" s="130">
        <f>IFERROR(INDEX('Feb16'!$F:$F, MATCH(MEM_BF!$K234,'Feb16'!$A:$A, 0)), 0)</f>
        <v>0</v>
      </c>
      <c r="AF234" s="130">
        <f>IFERROR(INDEX('Feb16'!$G:$G, MATCH(MEM_BF!$K234, 'Feb16'!$A:$A, 0)), 0)</f>
        <v>0</v>
      </c>
      <c r="AG234" s="130">
        <f>IFERROR(INDEX('Mar16'!$G:$G, MATCH(MEM_BF!$K234,'Mar16'!$A:$A, 0)), 0)</f>
        <v>0</v>
      </c>
      <c r="AH234" s="130">
        <f>IFERROR(INDEX('Mar16'!$H:$H, MATCH(MEM_BF!$K234, 'Mar16'!$A:$A, 0)), 0)</f>
        <v>0</v>
      </c>
      <c r="AI234" s="130">
        <f>IFERROR(INDEX('Apr16'!$G:$G, MATCH(MEM_BF!$K234,'Apr16'!$A:$A, 0)), 0)</f>
        <v>240</v>
      </c>
      <c r="AJ234" s="130">
        <f>IFERROR(INDEX('Apr16'!$H:$H, MATCH(MEM_BF!$K234, 'Apr16'!$A:$A, 0)), 0)</f>
        <v>0</v>
      </c>
      <c r="AK234" s="130">
        <f>IFERROR(INDEX('May16'!$G:$G, MATCH(MEM_BF!$K234,'May16'!$A:$A, 0)), 0)</f>
        <v>0</v>
      </c>
      <c r="AL234" s="130"/>
      <c r="AM234" s="130"/>
      <c r="AN234" s="130"/>
      <c r="AO234" s="4">
        <f t="shared" si="196"/>
        <v>480</v>
      </c>
      <c r="AP234" s="138" t="str">
        <f>IFERROR(INDEX(Contacts!$O:$O, MATCH(MEM_BF!$K234, Contacts!$B:$B, 0)), 0)</f>
        <v>anilmuni@gmail.com</v>
      </c>
      <c r="AQ234" s="138">
        <f>IFERROR(INDEX(Contacts!$L:$L, MATCH(MEM_BF!$K234, Contacts!$B:$B, 0)), 0)</f>
        <v>0</v>
      </c>
      <c r="AR234" s="138" t="str">
        <f>IFERROR(INDEX(Contacts!$P:$P, MATCH(MEM_BF!$K234, Contacts!$B:$B, 0)), 0)</f>
        <v>chamimuni@gmail.com</v>
      </c>
    </row>
    <row r="235" spans="3:44" x14ac:dyDescent="0.3">
      <c r="C235" s="155">
        <v>16</v>
      </c>
      <c r="D235" s="155">
        <v>3</v>
      </c>
      <c r="E235" s="194">
        <f t="shared" si="194"/>
        <v>14</v>
      </c>
      <c r="F235" s="194">
        <f t="shared" si="205"/>
        <v>1</v>
      </c>
      <c r="G235" s="194">
        <f t="shared" si="206"/>
        <v>17</v>
      </c>
      <c r="H235" s="194">
        <f t="shared" si="182"/>
        <v>2</v>
      </c>
      <c r="I235" s="225">
        <f t="shared" si="195"/>
        <v>12</v>
      </c>
      <c r="J235" s="197" t="s">
        <v>1549</v>
      </c>
      <c r="K235" s="155" t="s">
        <v>1550</v>
      </c>
      <c r="L235" s="195">
        <f t="shared" si="204"/>
        <v>2017</v>
      </c>
      <c r="M235" s="155" t="str">
        <f t="shared" si="207"/>
        <v>Mar</v>
      </c>
      <c r="N235" s="138">
        <f>IFERROR(INDEX(Contacts!$O:$O, MATCH(MEM_BF!$K235, Contacts!$B:$B, 0)), 0)</f>
        <v>0</v>
      </c>
      <c r="O235" s="130">
        <f>IFERROR(INDEX('May16'!$G:$G, MATCH(MEM_BF!$K235,'May16'!$A:$A, 0)), 0)</f>
        <v>0</v>
      </c>
      <c r="P235" s="130"/>
      <c r="Q235" s="205">
        <f>IFERROR(INDEX(July15!F:F, MATCH(MEM_BF!$K235, July15!$B:$B, 0)), 0)</f>
        <v>0</v>
      </c>
      <c r="R235" s="130">
        <f>IFERROR(INDEX(July15!G:G, MATCH(MEM_BF!$K235, July15!$B:$B, 0)), 0)</f>
        <v>0</v>
      </c>
      <c r="S235" s="130">
        <f>IFERROR(INDEX('Aug15'!F:F, MATCH(MEM_BF!$K235, 'Aug15'!$A:$A, 0)), 0)</f>
        <v>0</v>
      </c>
      <c r="T235" s="130">
        <f>IFERROR(INDEX('Aug15'!$G:$G, MATCH(MEM_BF!$K235, 'Aug15'!$A:$A, 0)), 0)</f>
        <v>0</v>
      </c>
      <c r="U235" s="130">
        <f>IFERROR(INDEX(Sept15!$F:$F, MATCH(MEM_BF!$K235, Sept15!$A:$A, 0)), 0)</f>
        <v>0</v>
      </c>
      <c r="V235" s="130">
        <f>IFERROR(INDEX(Sept15!$G:$G, MATCH(MEM_BF!$K235, Sept15!$A:$A, 0)), 0)</f>
        <v>0</v>
      </c>
      <c r="W235" s="130">
        <f>IFERROR(INDEX('Oct15'!$F:$F, MATCH(MEM_BF!$K235,'Oct15'!$A:$A, 0)), 0)</f>
        <v>0</v>
      </c>
      <c r="X235" s="130">
        <f>IFERROR(INDEX('Oct15'!$G:$G, MATCH(MEM_BF!$K235, 'Oct15'!$A:$A, 0)), 0)</f>
        <v>0</v>
      </c>
      <c r="Y235" s="130">
        <f>IFERROR(INDEX('Nov15'!$F:$F, MATCH(MEM_BF!$K235,'Nov15'!$A:$A, 0)), 0)</f>
        <v>0</v>
      </c>
      <c r="Z235" s="130">
        <f>IFERROR(INDEX('Nov15'!$G:$G, MATCH(MEM_BF!$K235, 'Nov15'!$A:$A, 0)), 0)</f>
        <v>0</v>
      </c>
      <c r="AA235" s="130">
        <f>IFERROR(INDEX('Dec15'!$F:$F, MATCH(MEM_BF!$K235,'Dec15'!$A:$A, 0)), 0)</f>
        <v>0</v>
      </c>
      <c r="AB235" s="130">
        <f>IFERROR(INDEX('Dec15'!$G:$G, MATCH(MEM_BF!$K235, 'Dec15'!$A:$A, 0)), 0)</f>
        <v>0</v>
      </c>
      <c r="AC235" s="130">
        <f>IFERROR(INDEX('Jan16'!$F:$F, MATCH(MEM_BF!$K235,'Jan16'!$A:$A, 0)), 0)</f>
        <v>240</v>
      </c>
      <c r="AD235" s="130">
        <f>IFERROR(INDEX('Jan16'!$G:$G, MATCH(MEM_BF!$K235, 'Jan16'!$A:$A, 0)), 0)</f>
        <v>0</v>
      </c>
      <c r="AE235" s="130">
        <f>IFERROR(INDEX('Feb16'!$F:$F, MATCH(MEM_BF!$K235,'Feb16'!$A:$A, 0)), 0)</f>
        <v>0</v>
      </c>
      <c r="AF235" s="130">
        <f>IFERROR(INDEX('Feb16'!$G:$G, MATCH(MEM_BF!$K235, 'Feb16'!$A:$A, 0)), 0)</f>
        <v>0</v>
      </c>
      <c r="AG235" s="130">
        <f>IFERROR(INDEX('Mar16'!$G:$G, MATCH(MEM_BF!$K235,'Mar16'!$A:$A, 0)), 0)</f>
        <v>0</v>
      </c>
      <c r="AH235" s="130">
        <f>IFERROR(INDEX('Mar16'!$H:$H, MATCH(MEM_BF!$K235, 'Mar16'!$A:$A, 0)), 0)</f>
        <v>0</v>
      </c>
      <c r="AI235" s="130">
        <f>IFERROR(INDEX('Apr16'!$G:$G, MATCH(MEM_BF!$K235,'Apr16'!$A:$A, 0)), 0)</f>
        <v>0</v>
      </c>
      <c r="AJ235" s="130">
        <f>IFERROR(INDEX('Apr16'!$H:$H, MATCH(MEM_BF!$K235, 'Apr16'!$A:$A, 0)), 0)</f>
        <v>0</v>
      </c>
      <c r="AK235" s="130">
        <f>IFERROR(INDEX('May16'!$G:$G, MATCH(MEM_BF!$K235,'May16'!$A:$A, 0)), 0)</f>
        <v>0</v>
      </c>
      <c r="AL235" s="130"/>
      <c r="AM235" s="130"/>
      <c r="AN235" s="130"/>
      <c r="AO235" s="4">
        <f t="shared" si="196"/>
        <v>240</v>
      </c>
      <c r="AP235" s="138">
        <f>IFERROR(INDEX(Contacts!$O:$O, MATCH(MEM_BF!$K235, Contacts!$B:$B, 0)), 0)</f>
        <v>0</v>
      </c>
      <c r="AQ235" s="138">
        <f>IFERROR(INDEX(Contacts!$L:$L, MATCH(MEM_BF!$K235, Contacts!$B:$B, 0)), 0)</f>
        <v>0</v>
      </c>
      <c r="AR235" s="138">
        <f>IFERROR(INDEX(Contacts!$P:$P, MATCH(MEM_BF!$K235, Contacts!$B:$B, 0)), 0)</f>
        <v>0</v>
      </c>
    </row>
    <row r="236" spans="3:44" x14ac:dyDescent="0.3">
      <c r="C236" s="155">
        <v>15</v>
      </c>
      <c r="D236" s="155">
        <v>8</v>
      </c>
      <c r="E236" s="194">
        <f t="shared" si="194"/>
        <v>16</v>
      </c>
      <c r="F236" s="194">
        <f t="shared" si="205"/>
        <v>1</v>
      </c>
      <c r="G236" s="194">
        <f t="shared" si="206"/>
        <v>16</v>
      </c>
      <c r="H236" s="194">
        <f t="shared" si="182"/>
        <v>4</v>
      </c>
      <c r="I236" s="225">
        <f t="shared" si="195"/>
        <v>9</v>
      </c>
      <c r="J236" s="197" t="s">
        <v>1554</v>
      </c>
      <c r="K236" s="155" t="s">
        <v>1555</v>
      </c>
      <c r="L236" s="195">
        <f t="shared" si="204"/>
        <v>2016</v>
      </c>
      <c r="M236" s="155" t="str">
        <f t="shared" si="207"/>
        <v>May</v>
      </c>
      <c r="N236" s="138">
        <f>IFERROR(INDEX(Contacts!$O:$O, MATCH(MEM_BF!$K236, Contacts!$B:$B, 0)), 0)</f>
        <v>0</v>
      </c>
      <c r="O236" s="130">
        <f>IFERROR(INDEX('May16'!$G:$G, MATCH(MEM_BF!$K236,'May16'!$A:$A, 0)), 0)</f>
        <v>20</v>
      </c>
      <c r="P236" s="130"/>
      <c r="Q236" s="205">
        <f>IFERROR(INDEX(July15!F:F, MATCH(MEM_BF!$K236, July15!$B:$B, 0)), 0)</f>
        <v>0</v>
      </c>
      <c r="R236" s="130">
        <f>IFERROR(INDEX(July15!G:G, MATCH(MEM_BF!$K236, July15!$B:$B, 0)), 0)</f>
        <v>0</v>
      </c>
      <c r="S236" s="130">
        <f>IFERROR(INDEX('Aug15'!F:F, MATCH(MEM_BF!$K236, 'Aug15'!$A:$A, 0)), 0)</f>
        <v>0</v>
      </c>
      <c r="T236" s="130">
        <f>IFERROR(INDEX('Aug15'!$G:$G, MATCH(MEM_BF!$K236, 'Aug15'!$A:$A, 0)), 0)</f>
        <v>0</v>
      </c>
      <c r="U236" s="130">
        <f>IFERROR(INDEX(Sept15!$F:$F, MATCH(MEM_BF!$K236, Sept15!$A:$A, 0)), 0)</f>
        <v>20</v>
      </c>
      <c r="V236" s="130">
        <f>IFERROR(INDEX(Sept15!$G:$G, MATCH(MEM_BF!$K236, Sept15!$A:$A, 0)), 0)</f>
        <v>0</v>
      </c>
      <c r="W236" s="130">
        <f>IFERROR(INDEX('Oct15'!$F:$F, MATCH(MEM_BF!$K236,'Oct15'!$A:$A, 0)), 0)</f>
        <v>20</v>
      </c>
      <c r="X236" s="130">
        <f>IFERROR(INDEX('Oct15'!$G:$G, MATCH(MEM_BF!$K236, 'Oct15'!$A:$A, 0)), 0)</f>
        <v>0</v>
      </c>
      <c r="Y236" s="130">
        <f>IFERROR(INDEX('Nov15'!$F:$F, MATCH(MEM_BF!$K236,'Nov15'!$A:$A, 0)), 0)</f>
        <v>20</v>
      </c>
      <c r="Z236" s="130">
        <f>IFERROR(INDEX('Nov15'!$G:$G, MATCH(MEM_BF!$K236, 'Nov15'!$A:$A, 0)), 0)</f>
        <v>0</v>
      </c>
      <c r="AA236" s="130">
        <f>IFERROR(INDEX('Dec15'!$F:$F, MATCH(MEM_BF!$K236,'Dec15'!$A:$A, 0)), 0)</f>
        <v>20</v>
      </c>
      <c r="AB236" s="130">
        <f>IFERROR(INDEX('Dec15'!$G:$G, MATCH(MEM_BF!$K236, 'Dec15'!$A:$A, 0)), 0)</f>
        <v>0</v>
      </c>
      <c r="AC236" s="130">
        <f>IFERROR(INDEX('Jan16'!$F:$F, MATCH(MEM_BF!$K236,'Jan16'!$A:$A, 0)), 0)</f>
        <v>20</v>
      </c>
      <c r="AD236" s="130">
        <f>IFERROR(INDEX('Jan16'!$G:$G, MATCH(MEM_BF!$K236, 'Jan16'!$A:$A, 0)), 0)</f>
        <v>0</v>
      </c>
      <c r="AE236" s="130">
        <f>IFERROR(INDEX('Feb16'!$F:$F, MATCH(MEM_BF!$K236,'Feb16'!$A:$A, 0)), 0)</f>
        <v>20</v>
      </c>
      <c r="AF236" s="130">
        <f>IFERROR(INDEX('Feb16'!$G:$G, MATCH(MEM_BF!$K236, 'Feb16'!$A:$A, 0)), 0)</f>
        <v>0</v>
      </c>
      <c r="AG236" s="130">
        <f>IFERROR(INDEX('Mar16'!$G:$G, MATCH(MEM_BF!$K236,'Mar16'!$A:$A, 0)), 0)</f>
        <v>20</v>
      </c>
      <c r="AH236" s="130">
        <f>IFERROR(INDEX('Mar16'!$H:$H, MATCH(MEM_BF!$K236, 'Mar16'!$A:$A, 0)), 0)</f>
        <v>0</v>
      </c>
      <c r="AI236" s="130">
        <f>IFERROR(INDEX('Apr16'!$G:$G, MATCH(MEM_BF!$K236,'Apr16'!$A:$A, 0)), 0)</f>
        <v>20</v>
      </c>
      <c r="AJ236" s="130">
        <f>IFERROR(INDEX('Apr16'!$H:$H, MATCH(MEM_BF!$K236, 'Apr16'!$A:$A, 0)), 0)</f>
        <v>0</v>
      </c>
      <c r="AK236" s="130">
        <f>IFERROR(INDEX('May16'!$G:$G, MATCH(MEM_BF!$K236,'May16'!$A:$A, 0)), 0)</f>
        <v>20</v>
      </c>
      <c r="AL236" s="130"/>
      <c r="AM236" s="130"/>
      <c r="AN236" s="130"/>
      <c r="AO236" s="4">
        <f t="shared" si="196"/>
        <v>180</v>
      </c>
      <c r="AP236" s="138">
        <f>IFERROR(INDEX(Contacts!$O:$O, MATCH(MEM_BF!$K236, Contacts!$B:$B, 0)), 0)</f>
        <v>0</v>
      </c>
      <c r="AQ236" s="138">
        <f>IFERROR(INDEX(Contacts!$L:$L, MATCH(MEM_BF!$K236, Contacts!$B:$B, 0)), 0)</f>
        <v>0</v>
      </c>
      <c r="AR236" s="138">
        <f>IFERROR(INDEX(Contacts!$P:$P, MATCH(MEM_BF!$K236, Contacts!$B:$B, 0)), 0)</f>
        <v>0</v>
      </c>
    </row>
    <row r="237" spans="3:44" x14ac:dyDescent="0.3">
      <c r="C237" s="155"/>
      <c r="D237" s="155"/>
      <c r="E237" s="194">
        <f t="shared" si="194"/>
        <v>-1</v>
      </c>
      <c r="F237" s="194">
        <f t="shared" si="205"/>
        <v>0</v>
      </c>
      <c r="G237" s="194">
        <f t="shared" si="206"/>
        <v>0</v>
      </c>
      <c r="H237" s="194">
        <f t="shared" si="182"/>
        <v>-1</v>
      </c>
      <c r="I237" s="225">
        <f t="shared" si="195"/>
        <v>0</v>
      </c>
      <c r="J237" s="197" t="s">
        <v>1556</v>
      </c>
      <c r="K237" s="155" t="s">
        <v>1557</v>
      </c>
      <c r="L237" s="195" t="str">
        <f t="shared" si="204"/>
        <v>Please</v>
      </c>
      <c r="M237" s="155" t="str">
        <f t="shared" si="207"/>
        <v>Pay</v>
      </c>
      <c r="N237" s="138">
        <f>IFERROR(INDEX(Contacts!$O:$O, MATCH(MEM_BF!$K237, Contacts!$B:$B, 0)), 0)</f>
        <v>0</v>
      </c>
      <c r="O237" s="130">
        <f>IFERROR(INDEX('May16'!$G:$G, MATCH(MEM_BF!$K237,'May16'!$A:$A, 0)), 0)</f>
        <v>0</v>
      </c>
      <c r="P237" s="130"/>
      <c r="Q237" s="205">
        <f>IFERROR(INDEX(July15!F:F, MATCH(MEM_BF!$K237, July15!$B:$B, 0)), 0)</f>
        <v>0</v>
      </c>
      <c r="R237" s="130">
        <f>IFERROR(INDEX(July15!G:G, MATCH(MEM_BF!$K237, July15!$B:$B, 0)), 0)</f>
        <v>0</v>
      </c>
      <c r="S237" s="130">
        <f>IFERROR(INDEX('Aug15'!F:F, MATCH(MEM_BF!$K237, 'Aug15'!$A:$A, 0)), 0)</f>
        <v>0</v>
      </c>
      <c r="T237" s="130">
        <f>IFERROR(INDEX('Aug15'!$G:$G, MATCH(MEM_BF!$K237, 'Aug15'!$A:$A, 0)), 0)</f>
        <v>0</v>
      </c>
      <c r="U237" s="130">
        <f>IFERROR(INDEX(Sept15!$F:$F, MATCH(MEM_BF!$K237, Sept15!$A:$A, 0)), 0)</f>
        <v>0</v>
      </c>
      <c r="V237" s="130">
        <f>IFERROR(INDEX(Sept15!$G:$G, MATCH(MEM_BF!$K237, Sept15!$A:$A, 0)), 0)</f>
        <v>0</v>
      </c>
      <c r="W237" s="130">
        <f>IFERROR(INDEX('Oct15'!$F:$F, MATCH(MEM_BF!$K237,'Oct15'!$A:$A, 0)), 0)</f>
        <v>0</v>
      </c>
      <c r="X237" s="130">
        <f>IFERROR(INDEX('Oct15'!$G:$G, MATCH(MEM_BF!$K237, 'Oct15'!$A:$A, 0)), 0)</f>
        <v>0</v>
      </c>
      <c r="Y237" s="130">
        <f>IFERROR(INDEX('Nov15'!$F:$F, MATCH(MEM_BF!$K237,'Nov15'!$A:$A, 0)), 0)</f>
        <v>0</v>
      </c>
      <c r="Z237" s="130">
        <f>IFERROR(INDEX('Nov15'!$G:$G, MATCH(MEM_BF!$K237, 'Nov15'!$A:$A, 0)), 0)</f>
        <v>0</v>
      </c>
      <c r="AA237" s="130">
        <f>IFERROR(INDEX('Dec15'!$F:$F, MATCH(MEM_BF!$K237,'Dec15'!$A:$A, 0)), 0)</f>
        <v>0</v>
      </c>
      <c r="AB237" s="130">
        <f>IFERROR(INDEX('Dec15'!$G:$G, MATCH(MEM_BF!$K237, 'Dec15'!$A:$A, 0)), 0)</f>
        <v>0</v>
      </c>
      <c r="AC237" s="130">
        <f>IFERROR(INDEX('Jan16'!$F:$F, MATCH(MEM_BF!$K237,'Jan16'!$A:$A, 0)), 0)</f>
        <v>0</v>
      </c>
      <c r="AD237" s="130">
        <f>IFERROR(INDEX('Jan16'!$G:$G, MATCH(MEM_BF!$K237, 'Jan16'!$A:$A, 0)), 0)</f>
        <v>0</v>
      </c>
      <c r="AE237" s="130">
        <f>IFERROR(INDEX('Feb16'!$F:$F, MATCH(MEM_BF!$K237,'Feb16'!$A:$A, 0)), 0)</f>
        <v>0</v>
      </c>
      <c r="AF237" s="130">
        <f>IFERROR(INDEX('Feb16'!$G:$G, MATCH(MEM_BF!$K237, 'Feb16'!$A:$A, 0)), 0)</f>
        <v>0</v>
      </c>
      <c r="AG237" s="130">
        <f>IFERROR(INDEX('Mar16'!$G:$G, MATCH(MEM_BF!$K237,'Mar16'!$A:$A, 0)), 0)</f>
        <v>0</v>
      </c>
      <c r="AH237" s="130">
        <f>IFERROR(INDEX('Mar16'!$H:$H, MATCH(MEM_BF!$K237, 'Mar16'!$A:$A, 0)), 0)</f>
        <v>0</v>
      </c>
      <c r="AI237" s="130">
        <f>IFERROR(INDEX('Apr16'!$G:$G, MATCH(MEM_BF!$K237,'Apr16'!$A:$A, 0)), 0)</f>
        <v>0</v>
      </c>
      <c r="AJ237" s="130">
        <f>IFERROR(INDEX('Apr16'!$H:$H, MATCH(MEM_BF!$K237, 'Apr16'!$A:$A, 0)), 0)</f>
        <v>0</v>
      </c>
      <c r="AK237" s="130">
        <f>IFERROR(INDEX('May16'!$G:$G, MATCH(MEM_BF!$K237,'May16'!$A:$A, 0)), 0)</f>
        <v>0</v>
      </c>
      <c r="AL237" s="130"/>
      <c r="AM237" s="130"/>
      <c r="AN237" s="130"/>
      <c r="AO237" s="4">
        <f t="shared" si="196"/>
        <v>0</v>
      </c>
      <c r="AP237" s="138">
        <f>IFERROR(INDEX(Contacts!$O:$O, MATCH(MEM_BF!$K237, Contacts!$B:$B, 0)), 0)</f>
        <v>0</v>
      </c>
      <c r="AQ237" s="138">
        <f>IFERROR(INDEX(Contacts!$L:$L, MATCH(MEM_BF!$K237, Contacts!$B:$B, 0)), 0)</f>
        <v>0</v>
      </c>
      <c r="AR237" s="138">
        <f>IFERROR(INDEX(Contacts!$P:$P, MATCH(MEM_BF!$K237, Contacts!$B:$B, 0)), 0)</f>
        <v>0</v>
      </c>
    </row>
    <row r="238" spans="3:44" x14ac:dyDescent="0.3">
      <c r="C238" s="155">
        <v>15</v>
      </c>
      <c r="D238" s="155">
        <v>8</v>
      </c>
      <c r="E238" s="194">
        <f t="shared" si="194"/>
        <v>18</v>
      </c>
      <c r="F238" s="194">
        <f t="shared" si="205"/>
        <v>1</v>
      </c>
      <c r="G238" s="194">
        <f t="shared" si="206"/>
        <v>16</v>
      </c>
      <c r="H238" s="194">
        <f t="shared" si="182"/>
        <v>6</v>
      </c>
      <c r="I238" s="225">
        <f t="shared" si="195"/>
        <v>11</v>
      </c>
      <c r="J238" s="197" t="s">
        <v>1559</v>
      </c>
      <c r="K238" s="155" t="s">
        <v>398</v>
      </c>
      <c r="L238" s="195">
        <f t="shared" si="204"/>
        <v>2016</v>
      </c>
      <c r="M238" s="155" t="str">
        <f t="shared" si="207"/>
        <v>Jul</v>
      </c>
      <c r="N238" s="138" t="str">
        <f>IFERROR(INDEX(Contacts!$O:$O, MATCH(MEM_BF!$K238, Contacts!$B:$B, 0)), 0)</f>
        <v>jayanthatilak@yahoo.com.au</v>
      </c>
      <c r="O238" s="130">
        <f>IFERROR(INDEX('May16'!$G:$G, MATCH(MEM_BF!$K238,'May16'!$A:$A, 0)), 0)</f>
        <v>20</v>
      </c>
      <c r="P238" s="130"/>
      <c r="Q238" s="205">
        <f>IFERROR(INDEX(July15!F:F, MATCH(MEM_BF!$K238, July15!$B:$B, 0)), 0)</f>
        <v>20</v>
      </c>
      <c r="R238" s="130">
        <f>IFERROR(INDEX(July15!G:G, MATCH(MEM_BF!$K238, July15!$B:$B, 0)), 0)</f>
        <v>0</v>
      </c>
      <c r="S238" s="130">
        <f>IFERROR(INDEX('Aug15'!F:F, MATCH(MEM_BF!$K238, 'Aug15'!$A:$A, 0)), 0)</f>
        <v>20</v>
      </c>
      <c r="T238" s="130">
        <f>IFERROR(INDEX('Aug15'!$G:$G, MATCH(MEM_BF!$K238, 'Aug15'!$A:$A, 0)), 0)</f>
        <v>0</v>
      </c>
      <c r="U238" s="130">
        <f>IFERROR(INDEX(Sept15!$F:$F, MATCH(MEM_BF!$K238, Sept15!$A:$A, 0)), 0)</f>
        <v>20</v>
      </c>
      <c r="V238" s="130">
        <f>IFERROR(INDEX(Sept15!$G:$G, MATCH(MEM_BF!$K238, Sept15!$A:$A, 0)), 0)</f>
        <v>0</v>
      </c>
      <c r="W238" s="130">
        <f>IFERROR(INDEX('Oct15'!$F:$F, MATCH(MEM_BF!$K238,'Oct15'!$A:$A, 0)), 0)</f>
        <v>20</v>
      </c>
      <c r="X238" s="130">
        <f>IFERROR(INDEX('Oct15'!$G:$G, MATCH(MEM_BF!$K238, 'Oct15'!$A:$A, 0)), 0)</f>
        <v>0</v>
      </c>
      <c r="Y238" s="130">
        <f>IFERROR(INDEX('Nov15'!$F:$F, MATCH(MEM_BF!$K238,'Nov15'!$A:$A, 0)), 0)</f>
        <v>20</v>
      </c>
      <c r="Z238" s="130">
        <f>IFERROR(INDEX('Nov15'!$G:$G, MATCH(MEM_BF!$K238, 'Nov15'!$A:$A, 0)), 0)</f>
        <v>0</v>
      </c>
      <c r="AA238" s="130">
        <f>IFERROR(INDEX('Dec15'!$F:$F, MATCH(MEM_BF!$K238,'Dec15'!$A:$A, 0)), 0)</f>
        <v>20</v>
      </c>
      <c r="AB238" s="130">
        <f>IFERROR(INDEX('Dec15'!$G:$G, MATCH(MEM_BF!$K238, 'Dec15'!$A:$A, 0)), 0)</f>
        <v>0</v>
      </c>
      <c r="AC238" s="130">
        <f>IFERROR(INDEX('Jan16'!$F:$F, MATCH(MEM_BF!$K238,'Jan16'!$A:$A, 0)), 0)</f>
        <v>20</v>
      </c>
      <c r="AD238" s="130">
        <f>IFERROR(INDEX('Jan16'!$G:$G, MATCH(MEM_BF!$K238, 'Jan16'!$A:$A, 0)), 0)</f>
        <v>0</v>
      </c>
      <c r="AE238" s="130">
        <f>IFERROR(INDEX('Feb16'!$F:$F, MATCH(MEM_BF!$K238,'Feb16'!$A:$A, 0)), 0)</f>
        <v>20</v>
      </c>
      <c r="AF238" s="130">
        <f>IFERROR(INDEX('Feb16'!$G:$G, MATCH(MEM_BF!$K238, 'Feb16'!$A:$A, 0)), 0)</f>
        <v>0</v>
      </c>
      <c r="AG238" s="130">
        <f>IFERROR(INDEX('Mar16'!$G:$G, MATCH(MEM_BF!$K238,'Mar16'!$A:$A, 0)), 0)</f>
        <v>20</v>
      </c>
      <c r="AH238" s="130">
        <f>IFERROR(INDEX('Mar16'!$H:$H, MATCH(MEM_BF!$K238, 'Mar16'!$A:$A, 0)), 0)</f>
        <v>0</v>
      </c>
      <c r="AI238" s="130">
        <f>IFERROR(INDEX('Apr16'!$G:$G, MATCH(MEM_BF!$K238,'Apr16'!$A:$A, 0)), 0)</f>
        <v>20</v>
      </c>
      <c r="AJ238" s="130">
        <f>IFERROR(INDEX('Apr16'!$H:$H, MATCH(MEM_BF!$K238, 'Apr16'!$A:$A, 0)), 0)</f>
        <v>0</v>
      </c>
      <c r="AK238" s="130">
        <f>IFERROR(INDEX('May16'!$G:$G, MATCH(MEM_BF!$K238,'May16'!$A:$A, 0)), 0)</f>
        <v>20</v>
      </c>
      <c r="AL238" s="130"/>
      <c r="AM238" s="130"/>
      <c r="AN238" s="130"/>
      <c r="AO238" s="4">
        <f t="shared" si="196"/>
        <v>220</v>
      </c>
      <c r="AP238" s="138" t="str">
        <f>IFERROR(INDEX(Contacts!$O:$O, MATCH(MEM_BF!$K238, Contacts!$B:$B, 0)), 0)</f>
        <v>jayanthatilak@yahoo.com.au</v>
      </c>
      <c r="AQ238" s="138">
        <f>IFERROR(INDEX(Contacts!$L:$L, MATCH(MEM_BF!$K238, Contacts!$B:$B, 0)), 0)</f>
        <v>0</v>
      </c>
      <c r="AR238" s="138" t="str">
        <f>IFERROR(INDEX(Contacts!$P:$P, MATCH(MEM_BF!$K238, Contacts!$B:$B, 0)), 0)</f>
        <v>kuruppup1963@yahoo.com</v>
      </c>
    </row>
    <row r="239" spans="3:44" x14ac:dyDescent="0.3">
      <c r="C239" s="155">
        <v>15</v>
      </c>
      <c r="D239" s="155">
        <v>8</v>
      </c>
      <c r="E239" s="194">
        <f t="shared" si="194"/>
        <v>19</v>
      </c>
      <c r="F239" s="194">
        <f t="shared" si="205"/>
        <v>1</v>
      </c>
      <c r="G239" s="194">
        <f t="shared" si="206"/>
        <v>16</v>
      </c>
      <c r="H239" s="194">
        <f t="shared" si="182"/>
        <v>7</v>
      </c>
      <c r="I239" s="225">
        <f t="shared" si="195"/>
        <v>12</v>
      </c>
      <c r="J239" s="197" t="s">
        <v>1566</v>
      </c>
      <c r="K239" s="155" t="s">
        <v>1567</v>
      </c>
      <c r="L239" s="195">
        <f t="shared" si="204"/>
        <v>2016</v>
      </c>
      <c r="M239" s="155" t="str">
        <f t="shared" si="207"/>
        <v>Aug</v>
      </c>
      <c r="N239" s="138" t="str">
        <f>IFERROR(INDEX(Contacts!$O:$O, MATCH(MEM_BF!$K239, Contacts!$B:$B, 0)), 0)</f>
        <v>s.chandana@gmail.com</v>
      </c>
      <c r="O239" s="130">
        <f>IFERROR(INDEX('May16'!$G:$G, MATCH(MEM_BF!$K239,'May16'!$A:$A, 0)), 0)</f>
        <v>0</v>
      </c>
      <c r="P239" s="130"/>
      <c r="Q239" s="205">
        <f>IFERROR(INDEX(July15!F:F, MATCH(MEM_BF!$K239, July15!$B:$B, 0)), 0)</f>
        <v>0</v>
      </c>
      <c r="R239" s="130">
        <f>IFERROR(INDEX(July15!G:G, MATCH(MEM_BF!$K239, July15!$B:$B, 0)), 0)</f>
        <v>0</v>
      </c>
      <c r="S239" s="130">
        <f>IFERROR(INDEX('Aug15'!F:F, MATCH(MEM_BF!$K239, 'Aug15'!$A:$A, 0)), 0)</f>
        <v>0</v>
      </c>
      <c r="T239" s="130">
        <f>IFERROR(INDEX('Aug15'!$G:$G, MATCH(MEM_BF!$K239, 'Aug15'!$A:$A, 0)), 0)</f>
        <v>0</v>
      </c>
      <c r="U239" s="130">
        <f>IFERROR(INDEX(Sept15!$F:$F, MATCH(MEM_BF!$K239, Sept15!$A:$A, 0)), 0)</f>
        <v>240</v>
      </c>
      <c r="V239" s="130">
        <f>IFERROR(INDEX(Sept15!$G:$G, MATCH(MEM_BF!$K239, Sept15!$A:$A, 0)), 0)</f>
        <v>0</v>
      </c>
      <c r="W239" s="130">
        <f>IFERROR(INDEX('Oct15'!$F:$F, MATCH(MEM_BF!$K239,'Oct15'!$A:$A, 0)), 0)</f>
        <v>0</v>
      </c>
      <c r="X239" s="130">
        <f>IFERROR(INDEX('Oct15'!$G:$G, MATCH(MEM_BF!$K239, 'Oct15'!$A:$A, 0)), 0)</f>
        <v>0</v>
      </c>
      <c r="Y239" s="130">
        <f>IFERROR(INDEX('Nov15'!$F:$F, MATCH(MEM_BF!$K239,'Nov15'!$A:$A, 0)), 0)</f>
        <v>0</v>
      </c>
      <c r="Z239" s="130">
        <f>IFERROR(INDEX('Nov15'!$G:$G, MATCH(MEM_BF!$K239, 'Nov15'!$A:$A, 0)), 0)</f>
        <v>0</v>
      </c>
      <c r="AA239" s="130">
        <f>IFERROR(INDEX('Dec15'!$F:$F, MATCH(MEM_BF!$K239,'Dec15'!$A:$A, 0)), 0)</f>
        <v>0</v>
      </c>
      <c r="AB239" s="130">
        <f>IFERROR(INDEX('Dec15'!$G:$G, MATCH(MEM_BF!$K239, 'Dec15'!$A:$A, 0)), 0)</f>
        <v>0</v>
      </c>
      <c r="AC239" s="130">
        <f>IFERROR(INDEX('Jan16'!$F:$F, MATCH(MEM_BF!$K239,'Jan16'!$A:$A, 0)), 0)</f>
        <v>0</v>
      </c>
      <c r="AD239" s="130">
        <f>IFERROR(INDEX('Jan16'!$G:$G, MATCH(MEM_BF!$K239, 'Jan16'!$A:$A, 0)), 0)</f>
        <v>0</v>
      </c>
      <c r="AE239" s="130">
        <f>IFERROR(INDEX('Feb16'!$F:$F, MATCH(MEM_BF!$K239,'Feb16'!$A:$A, 0)), 0)</f>
        <v>0</v>
      </c>
      <c r="AF239" s="130">
        <f>IFERROR(INDEX('Feb16'!$G:$G, MATCH(MEM_BF!$K239, 'Feb16'!$A:$A, 0)), 0)</f>
        <v>0</v>
      </c>
      <c r="AG239" s="130">
        <f>IFERROR(INDEX('Mar16'!$G:$G, MATCH(MEM_BF!$K239,'Mar16'!$A:$A, 0)), 0)</f>
        <v>0</v>
      </c>
      <c r="AH239" s="130">
        <f>IFERROR(INDEX('Mar16'!$H:$H, MATCH(MEM_BF!$K239, 'Mar16'!$A:$A, 0)), 0)</f>
        <v>0</v>
      </c>
      <c r="AI239" s="130">
        <f>IFERROR(INDEX('Apr16'!$G:$G, MATCH(MEM_BF!$K239,'Apr16'!$A:$A, 0)), 0)</f>
        <v>0</v>
      </c>
      <c r="AJ239" s="130">
        <f>IFERROR(INDEX('Apr16'!$H:$H, MATCH(MEM_BF!$K239, 'Apr16'!$A:$A, 0)), 0)</f>
        <v>0</v>
      </c>
      <c r="AK239" s="130">
        <f>IFERROR(INDEX('May16'!$G:$G, MATCH(MEM_BF!$K239,'May16'!$A:$A, 0)), 0)</f>
        <v>0</v>
      </c>
      <c r="AL239" s="130"/>
      <c r="AM239" s="130"/>
      <c r="AN239" s="130"/>
      <c r="AO239" s="4">
        <f t="shared" si="196"/>
        <v>240</v>
      </c>
      <c r="AP239" s="138" t="str">
        <f>IFERROR(INDEX(Contacts!$O:$O, MATCH(MEM_BF!$K239, Contacts!$B:$B, 0)), 0)</f>
        <v>s.chandana@gmail.com</v>
      </c>
      <c r="AQ239" s="138">
        <f>IFERROR(INDEX(Contacts!$L:$L, MATCH(MEM_BF!$K239, Contacts!$B:$B, 0)), 0)</f>
        <v>861418685</v>
      </c>
      <c r="AR239" s="138" t="str">
        <f>IFERROR(INDEX(Contacts!$P:$P, MATCH(MEM_BF!$K239, Contacts!$B:$B, 0)), 0)</f>
        <v>charitha_w79@yahoo.com</v>
      </c>
    </row>
    <row r="240" spans="3:44" x14ac:dyDescent="0.3">
      <c r="C240" s="155">
        <v>15</v>
      </c>
      <c r="D240" s="155">
        <v>1</v>
      </c>
      <c r="E240" s="194">
        <f t="shared" si="194"/>
        <v>0</v>
      </c>
      <c r="F240" s="194">
        <f t="shared" si="205"/>
        <v>0</v>
      </c>
      <c r="G240" s="194">
        <f t="shared" si="206"/>
        <v>15</v>
      </c>
      <c r="H240" s="194">
        <f t="shared" si="182"/>
        <v>0</v>
      </c>
      <c r="I240" s="225">
        <f t="shared" si="195"/>
        <v>0</v>
      </c>
      <c r="J240" s="197" t="s">
        <v>1572</v>
      </c>
      <c r="K240" s="155" t="s">
        <v>1573</v>
      </c>
      <c r="L240" s="195">
        <f t="shared" si="204"/>
        <v>2015</v>
      </c>
      <c r="M240" s="155" t="str">
        <f t="shared" si="207"/>
        <v>Jan</v>
      </c>
      <c r="N240" s="138">
        <f>IFERROR(INDEX(Contacts!$O:$O, MATCH(MEM_BF!$K240, Contacts!$B:$B, 0)), 0)</f>
        <v>0</v>
      </c>
      <c r="O240" s="130">
        <f>IFERROR(INDEX('May16'!$G:$G, MATCH(MEM_BF!$K240,'May16'!$A:$A, 0)), 0)</f>
        <v>0</v>
      </c>
      <c r="P240" s="130"/>
      <c r="Q240" s="205">
        <f>IFERROR(INDEX(July15!F:F, MATCH(MEM_BF!$K240, July15!$B:$B, 0)), 0)</f>
        <v>0</v>
      </c>
      <c r="R240" s="130">
        <f>IFERROR(INDEX(July15!G:G, MATCH(MEM_BF!$K240, July15!$B:$B, 0)), 0)</f>
        <v>0</v>
      </c>
      <c r="S240" s="130">
        <f>IFERROR(INDEX('Aug15'!F:F, MATCH(MEM_BF!$K240, 'Aug15'!$A:$A, 0)), 0)</f>
        <v>0</v>
      </c>
      <c r="T240" s="130">
        <f>IFERROR(INDEX('Aug15'!$G:$G, MATCH(MEM_BF!$K240, 'Aug15'!$A:$A, 0)), 0)</f>
        <v>0</v>
      </c>
      <c r="U240" s="130">
        <f>IFERROR(INDEX(Sept15!$F:$F, MATCH(MEM_BF!$K240, Sept15!$A:$A, 0)), 0)</f>
        <v>0</v>
      </c>
      <c r="V240" s="130">
        <f>IFERROR(INDEX(Sept15!$G:$G, MATCH(MEM_BF!$K240, Sept15!$A:$A, 0)), 0)</f>
        <v>0</v>
      </c>
      <c r="W240" s="130">
        <f>IFERROR(INDEX('Oct15'!$F:$F, MATCH(MEM_BF!$K240,'Oct15'!$A:$A, 0)), 0)</f>
        <v>0</v>
      </c>
      <c r="X240" s="130">
        <f>IFERROR(INDEX('Oct15'!$G:$G, MATCH(MEM_BF!$K240, 'Oct15'!$A:$A, 0)), 0)</f>
        <v>0</v>
      </c>
      <c r="Y240" s="130">
        <f>IFERROR(INDEX('Nov15'!$F:$F, MATCH(MEM_BF!$K240,'Nov15'!$A:$A, 0)), 0)</f>
        <v>0</v>
      </c>
      <c r="Z240" s="130">
        <f>IFERROR(INDEX('Nov15'!$G:$G, MATCH(MEM_BF!$K240, 'Nov15'!$A:$A, 0)), 0)</f>
        <v>0</v>
      </c>
      <c r="AA240" s="130">
        <f>IFERROR(INDEX('Dec15'!$F:$F, MATCH(MEM_BF!$K240,'Dec15'!$A:$A, 0)), 0)</f>
        <v>0</v>
      </c>
      <c r="AB240" s="130">
        <f>IFERROR(INDEX('Dec15'!$G:$G, MATCH(MEM_BF!$K240, 'Dec15'!$A:$A, 0)), 0)</f>
        <v>0</v>
      </c>
      <c r="AC240" s="130">
        <f>IFERROR(INDEX('Jan16'!$F:$F, MATCH(MEM_BF!$K240,'Jan16'!$A:$A, 0)), 0)</f>
        <v>0</v>
      </c>
      <c r="AD240" s="130">
        <f>IFERROR(INDEX('Jan16'!$G:$G, MATCH(MEM_BF!$K240, 'Jan16'!$A:$A, 0)), 0)</f>
        <v>0</v>
      </c>
      <c r="AE240" s="130">
        <f>IFERROR(INDEX('Feb16'!$F:$F, MATCH(MEM_BF!$K240,'Feb16'!$A:$A, 0)), 0)</f>
        <v>0</v>
      </c>
      <c r="AF240" s="130">
        <f>IFERROR(INDEX('Feb16'!$G:$G, MATCH(MEM_BF!$K240, 'Feb16'!$A:$A, 0)), 0)</f>
        <v>0</v>
      </c>
      <c r="AG240" s="130">
        <f>IFERROR(INDEX('Mar16'!$G:$G, MATCH(MEM_BF!$K240,'Mar16'!$A:$A, 0)), 0)</f>
        <v>0</v>
      </c>
      <c r="AH240" s="130">
        <f>IFERROR(INDEX('Mar16'!$H:$H, MATCH(MEM_BF!$K240, 'Mar16'!$A:$A, 0)), 0)</f>
        <v>0</v>
      </c>
      <c r="AI240" s="130">
        <f>IFERROR(INDEX('Apr16'!$G:$G, MATCH(MEM_BF!$K240,'Apr16'!$A:$A, 0)), 0)</f>
        <v>0</v>
      </c>
      <c r="AJ240" s="130">
        <f>IFERROR(INDEX('Apr16'!$H:$H, MATCH(MEM_BF!$K240, 'Apr16'!$A:$A, 0)), 0)</f>
        <v>0</v>
      </c>
      <c r="AK240" s="130">
        <f>IFERROR(INDEX('May16'!$G:$G, MATCH(MEM_BF!$K240,'May16'!$A:$A, 0)), 0)</f>
        <v>0</v>
      </c>
      <c r="AL240" s="130"/>
      <c r="AM240" s="130"/>
      <c r="AN240" s="130"/>
      <c r="AO240" s="4">
        <f t="shared" si="196"/>
        <v>0</v>
      </c>
      <c r="AP240" s="138">
        <f>IFERROR(INDEX(Contacts!$O:$O, MATCH(MEM_BF!$K240, Contacts!$B:$B, 0)), 0)</f>
        <v>0</v>
      </c>
      <c r="AQ240" s="138">
        <f>IFERROR(INDEX(Contacts!$L:$L, MATCH(MEM_BF!$K240, Contacts!$B:$B, 0)), 0)</f>
        <v>0</v>
      </c>
      <c r="AR240" s="138">
        <f>IFERROR(INDEX(Contacts!$P:$P, MATCH(MEM_BF!$K240, Contacts!$B:$B, 0)), 0)</f>
        <v>0</v>
      </c>
    </row>
    <row r="241" spans="3:46" x14ac:dyDescent="0.3">
      <c r="C241" s="155"/>
      <c r="D241" s="155"/>
      <c r="E241" s="194">
        <f t="shared" si="194"/>
        <v>-1</v>
      </c>
      <c r="F241" s="194">
        <f t="shared" si="205"/>
        <v>0</v>
      </c>
      <c r="G241" s="194">
        <f t="shared" si="206"/>
        <v>0</v>
      </c>
      <c r="H241" s="194">
        <f t="shared" si="182"/>
        <v>-1</v>
      </c>
      <c r="I241" s="225">
        <f t="shared" si="195"/>
        <v>0</v>
      </c>
      <c r="J241" s="197" t="s">
        <v>1575</v>
      </c>
      <c r="K241" s="155" t="s">
        <v>1576</v>
      </c>
      <c r="L241" s="195" t="str">
        <f t="shared" si="204"/>
        <v>Please</v>
      </c>
      <c r="M241" s="155" t="str">
        <f t="shared" si="207"/>
        <v>Pay</v>
      </c>
      <c r="N241" s="138">
        <f>IFERROR(INDEX(Contacts!$O:$O, MATCH(MEM_BF!$K241, Contacts!$B:$B, 0)), 0)</f>
        <v>0</v>
      </c>
      <c r="O241" s="130">
        <f>IFERROR(INDEX('May16'!$G:$G, MATCH(MEM_BF!$K241,'May16'!$A:$A, 0)), 0)</f>
        <v>0</v>
      </c>
      <c r="P241" s="130"/>
      <c r="Q241" s="205">
        <f>IFERROR(INDEX(July15!F:F, MATCH(MEM_BF!$K241, July15!$B:$B, 0)), 0)</f>
        <v>0</v>
      </c>
      <c r="R241" s="130">
        <f>IFERROR(INDEX(July15!G:G, MATCH(MEM_BF!$K241, July15!$B:$B, 0)), 0)</f>
        <v>0</v>
      </c>
      <c r="S241" s="130">
        <f>IFERROR(INDEX('Aug15'!F:F, MATCH(MEM_BF!$K241, 'Aug15'!$A:$A, 0)), 0)</f>
        <v>0</v>
      </c>
      <c r="T241" s="130">
        <f>IFERROR(INDEX('Aug15'!$G:$G, MATCH(MEM_BF!$K241, 'Aug15'!$A:$A, 0)), 0)</f>
        <v>0</v>
      </c>
      <c r="U241" s="130">
        <f>IFERROR(INDEX(Sept15!$F:$F, MATCH(MEM_BF!$K241, Sept15!$A:$A, 0)), 0)</f>
        <v>0</v>
      </c>
      <c r="V241" s="130">
        <f>IFERROR(INDEX(Sept15!$G:$G, MATCH(MEM_BF!$K241, Sept15!$A:$A, 0)), 0)</f>
        <v>0</v>
      </c>
      <c r="W241" s="130">
        <f>IFERROR(INDEX('Oct15'!$F:$F, MATCH(MEM_BF!$K241,'Oct15'!$A:$A, 0)), 0)</f>
        <v>0</v>
      </c>
      <c r="X241" s="130">
        <f>IFERROR(INDEX('Oct15'!$G:$G, MATCH(MEM_BF!$K241, 'Oct15'!$A:$A, 0)), 0)</f>
        <v>0</v>
      </c>
      <c r="Y241" s="130">
        <f>IFERROR(INDEX('Nov15'!$F:$F, MATCH(MEM_BF!$K241,'Nov15'!$A:$A, 0)), 0)</f>
        <v>0</v>
      </c>
      <c r="Z241" s="130">
        <f>IFERROR(INDEX('Nov15'!$G:$G, MATCH(MEM_BF!$K241, 'Nov15'!$A:$A, 0)), 0)</f>
        <v>0</v>
      </c>
      <c r="AA241" s="130">
        <f>IFERROR(INDEX('Dec15'!$F:$F, MATCH(MEM_BF!$K241,'Dec15'!$A:$A, 0)), 0)</f>
        <v>0</v>
      </c>
      <c r="AB241" s="130">
        <f>IFERROR(INDEX('Dec15'!$G:$G, MATCH(MEM_BF!$K241, 'Dec15'!$A:$A, 0)), 0)</f>
        <v>0</v>
      </c>
      <c r="AC241" s="130">
        <f>IFERROR(INDEX('Jan16'!$F:$F, MATCH(MEM_BF!$K241,'Jan16'!$A:$A, 0)), 0)</f>
        <v>0</v>
      </c>
      <c r="AD241" s="130">
        <f>IFERROR(INDEX('Jan16'!$G:$G, MATCH(MEM_BF!$K241, 'Jan16'!$A:$A, 0)), 0)</f>
        <v>0</v>
      </c>
      <c r="AE241" s="130">
        <f>IFERROR(INDEX('Feb16'!$F:$F, MATCH(MEM_BF!$K241,'Feb16'!$A:$A, 0)), 0)</f>
        <v>0</v>
      </c>
      <c r="AF241" s="130">
        <f>IFERROR(INDEX('Feb16'!$G:$G, MATCH(MEM_BF!$K241, 'Feb16'!$A:$A, 0)), 0)</f>
        <v>0</v>
      </c>
      <c r="AG241" s="130">
        <f>IFERROR(INDEX('Mar16'!$G:$G, MATCH(MEM_BF!$K241,'Mar16'!$A:$A, 0)), 0)</f>
        <v>0</v>
      </c>
      <c r="AH241" s="130">
        <f>IFERROR(INDEX('Mar16'!$H:$H, MATCH(MEM_BF!$K241, 'Mar16'!$A:$A, 0)), 0)</f>
        <v>0</v>
      </c>
      <c r="AI241" s="130">
        <f>IFERROR(INDEX('Apr16'!$G:$G, MATCH(MEM_BF!$K241,'Apr16'!$A:$A, 0)), 0)</f>
        <v>0</v>
      </c>
      <c r="AJ241" s="130">
        <f>IFERROR(INDEX('Apr16'!$H:$H, MATCH(MEM_BF!$K241, 'Apr16'!$A:$A, 0)), 0)</f>
        <v>0</v>
      </c>
      <c r="AK241" s="130">
        <f>IFERROR(INDEX('May16'!$G:$G, MATCH(MEM_BF!$K241,'May16'!$A:$A, 0)), 0)</f>
        <v>0</v>
      </c>
      <c r="AL241" s="130"/>
      <c r="AM241" s="130"/>
      <c r="AN241" s="130"/>
      <c r="AO241" s="4">
        <f t="shared" si="196"/>
        <v>0</v>
      </c>
      <c r="AP241" s="138">
        <f>IFERROR(INDEX(Contacts!$O:$O, MATCH(MEM_BF!$K241, Contacts!$B:$B, 0)), 0)</f>
        <v>0</v>
      </c>
      <c r="AQ241" s="138">
        <f>IFERROR(INDEX(Contacts!$L:$L, MATCH(MEM_BF!$K241, Contacts!$B:$B, 0)), 0)</f>
        <v>0</v>
      </c>
      <c r="AR241" s="138">
        <f>IFERROR(INDEX(Contacts!$P:$P, MATCH(MEM_BF!$K241, Contacts!$B:$B, 0)), 0)</f>
        <v>0</v>
      </c>
    </row>
    <row r="242" spans="3:46" x14ac:dyDescent="0.3">
      <c r="C242" s="155">
        <v>15</v>
      </c>
      <c r="D242" s="155">
        <v>8</v>
      </c>
      <c r="E242" s="194">
        <f t="shared" si="194"/>
        <v>18</v>
      </c>
      <c r="F242" s="194">
        <f t="shared" si="205"/>
        <v>1</v>
      </c>
      <c r="G242" s="194">
        <f t="shared" si="206"/>
        <v>16</v>
      </c>
      <c r="H242" s="194">
        <f t="shared" si="182"/>
        <v>6</v>
      </c>
      <c r="I242" s="225">
        <f t="shared" si="195"/>
        <v>11</v>
      </c>
      <c r="J242" s="197" t="s">
        <v>1577</v>
      </c>
      <c r="K242" s="155" t="s">
        <v>96</v>
      </c>
      <c r="L242" s="195">
        <f t="shared" si="204"/>
        <v>2016</v>
      </c>
      <c r="M242" s="155" t="str">
        <f t="shared" si="207"/>
        <v>Jul</v>
      </c>
      <c r="N242" s="138">
        <f>IFERROR(INDEX(Contacts!$O:$O, MATCH(MEM_BF!$K242, Contacts!$B:$B, 0)), 0)</f>
        <v>0</v>
      </c>
      <c r="O242" s="130">
        <f>IFERROR(INDEX('May16'!$G:$G, MATCH(MEM_BF!$K242,'May16'!$A:$A, 0)), 0)</f>
        <v>20</v>
      </c>
      <c r="P242" s="130"/>
      <c r="Q242" s="205">
        <f>IFERROR(INDEX(July15!F:F, MATCH(MEM_BF!$K242, July15!$B:$B, 0)), 0)</f>
        <v>20</v>
      </c>
      <c r="R242" s="130">
        <f>IFERROR(INDEX(July15!G:G, MATCH(MEM_BF!$K242, July15!$B:$B, 0)), 0)</f>
        <v>0</v>
      </c>
      <c r="S242" s="130">
        <f>IFERROR(INDEX('Aug15'!F:F, MATCH(MEM_BF!$K242, 'Aug15'!$A:$A, 0)), 0)</f>
        <v>20</v>
      </c>
      <c r="T242" s="130">
        <f>IFERROR(INDEX('Aug15'!$G:$G, MATCH(MEM_BF!$K242, 'Aug15'!$A:$A, 0)), 0)</f>
        <v>0</v>
      </c>
      <c r="U242" s="130">
        <f>IFERROR(INDEX(Sept15!$F:$F, MATCH(MEM_BF!$K242, Sept15!$A:$A, 0)), 0)</f>
        <v>20</v>
      </c>
      <c r="V242" s="130">
        <f>IFERROR(INDEX(Sept15!$G:$G, MATCH(MEM_BF!$K242, Sept15!$A:$A, 0)), 0)</f>
        <v>0</v>
      </c>
      <c r="W242" s="130">
        <f>IFERROR(INDEX('Oct15'!$F:$F, MATCH(MEM_BF!$K242,'Oct15'!$A:$A, 0)), 0)</f>
        <v>20</v>
      </c>
      <c r="X242" s="130">
        <f>IFERROR(INDEX('Oct15'!$G:$G, MATCH(MEM_BF!$K242, 'Oct15'!$A:$A, 0)), 0)</f>
        <v>0</v>
      </c>
      <c r="Y242" s="130">
        <f>IFERROR(INDEX('Nov15'!$F:$F, MATCH(MEM_BF!$K242,'Nov15'!$A:$A, 0)), 0)</f>
        <v>20</v>
      </c>
      <c r="Z242" s="130">
        <f>IFERROR(INDEX('Nov15'!$G:$G, MATCH(MEM_BF!$K242, 'Nov15'!$A:$A, 0)), 0)</f>
        <v>0</v>
      </c>
      <c r="AA242" s="130">
        <f>IFERROR(INDEX('Dec15'!$F:$F, MATCH(MEM_BF!$K242,'Dec15'!$A:$A, 0)), 0)</f>
        <v>20</v>
      </c>
      <c r="AB242" s="130">
        <f>IFERROR(INDEX('Dec15'!$G:$G, MATCH(MEM_BF!$K242, 'Dec15'!$A:$A, 0)), 0)</f>
        <v>0</v>
      </c>
      <c r="AC242" s="130">
        <f>IFERROR(INDEX('Jan16'!$F:$F, MATCH(MEM_BF!$K242,'Jan16'!$A:$A, 0)), 0)</f>
        <v>20</v>
      </c>
      <c r="AD242" s="130">
        <f>IFERROR(INDEX('Jan16'!$G:$G, MATCH(MEM_BF!$K242, 'Jan16'!$A:$A, 0)), 0)</f>
        <v>0</v>
      </c>
      <c r="AE242" s="130">
        <f>IFERROR(INDEX('Feb16'!$F:$F, MATCH(MEM_BF!$K242,'Feb16'!$A:$A, 0)), 0)</f>
        <v>20</v>
      </c>
      <c r="AF242" s="130">
        <f>IFERROR(INDEX('Feb16'!$G:$G, MATCH(MEM_BF!$K242, 'Feb16'!$A:$A, 0)), 0)</f>
        <v>0</v>
      </c>
      <c r="AG242" s="130">
        <f>IFERROR(INDEX('Mar16'!$G:$G, MATCH(MEM_BF!$K242,'Mar16'!$A:$A, 0)), 0)</f>
        <v>20</v>
      </c>
      <c r="AH242" s="130">
        <f>IFERROR(INDEX('Mar16'!$H:$H, MATCH(MEM_BF!$K242, 'Mar16'!$A:$A, 0)), 0)</f>
        <v>0</v>
      </c>
      <c r="AI242" s="130">
        <f>IFERROR(INDEX('Apr16'!$G:$G, MATCH(MEM_BF!$K242,'Apr16'!$A:$A, 0)), 0)</f>
        <v>20</v>
      </c>
      <c r="AJ242" s="130">
        <f>IFERROR(INDEX('Apr16'!$H:$H, MATCH(MEM_BF!$K242, 'Apr16'!$A:$A, 0)), 0)</f>
        <v>0</v>
      </c>
      <c r="AK242" s="130">
        <f>IFERROR(INDEX('May16'!$G:$G, MATCH(MEM_BF!$K242,'May16'!$A:$A, 0)), 0)</f>
        <v>20</v>
      </c>
      <c r="AL242" s="130"/>
      <c r="AM242" s="130"/>
      <c r="AN242" s="130"/>
      <c r="AO242" s="4">
        <f t="shared" si="196"/>
        <v>220</v>
      </c>
      <c r="AP242" s="138">
        <f>IFERROR(INDEX(Contacts!$O:$O, MATCH(MEM_BF!$K242, Contacts!$B:$B, 0)), 0)</f>
        <v>0</v>
      </c>
      <c r="AQ242" s="138">
        <f>IFERROR(INDEX(Contacts!$L:$L, MATCH(MEM_BF!$K242, Contacts!$B:$B, 0)), 0)</f>
        <v>0</v>
      </c>
      <c r="AR242" s="138">
        <f>IFERROR(INDEX(Contacts!$P:$P, MATCH(MEM_BF!$K242, Contacts!$B:$B, 0)), 0)</f>
        <v>0</v>
      </c>
    </row>
    <row r="243" spans="3:46" x14ac:dyDescent="0.3">
      <c r="C243" s="155">
        <v>15</v>
      </c>
      <c r="D243" s="155">
        <v>2</v>
      </c>
      <c r="E243" s="194">
        <f t="shared" si="194"/>
        <v>1</v>
      </c>
      <c r="F243" s="194">
        <f t="shared" si="205"/>
        <v>0</v>
      </c>
      <c r="G243" s="194">
        <f t="shared" si="206"/>
        <v>15</v>
      </c>
      <c r="H243" s="194">
        <f t="shared" si="182"/>
        <v>1</v>
      </c>
      <c r="I243" s="225">
        <f t="shared" si="195"/>
        <v>0</v>
      </c>
      <c r="J243" s="197" t="s">
        <v>1587</v>
      </c>
      <c r="K243" s="155" t="s">
        <v>1588</v>
      </c>
      <c r="L243" s="195">
        <f t="shared" si="204"/>
        <v>2015</v>
      </c>
      <c r="M243" s="155" t="str">
        <f t="shared" si="207"/>
        <v>Feb</v>
      </c>
      <c r="N243" s="138">
        <f>IFERROR(INDEX(Contacts!$O:$O, MATCH(MEM_BF!$K243, Contacts!$B:$B, 0)), 0)</f>
        <v>0</v>
      </c>
      <c r="O243" s="130">
        <f>IFERROR(INDEX('May16'!$G:$G, MATCH(MEM_BF!$K243,'May16'!$A:$A, 0)), 0)</f>
        <v>0</v>
      </c>
      <c r="P243" s="130"/>
      <c r="Q243" s="205">
        <f>IFERROR(INDEX(July15!F:F, MATCH(MEM_BF!$K243, July15!$B:$B, 0)), 0)</f>
        <v>0</v>
      </c>
      <c r="R243" s="130">
        <f>IFERROR(INDEX(July15!G:G, MATCH(MEM_BF!$K243, July15!$B:$B, 0)), 0)</f>
        <v>0</v>
      </c>
      <c r="S243" s="130">
        <f>IFERROR(INDEX('Aug15'!F:F, MATCH(MEM_BF!$K243, 'Aug15'!$A:$A, 0)), 0)</f>
        <v>0</v>
      </c>
      <c r="T243" s="130">
        <f>IFERROR(INDEX('Aug15'!$G:$G, MATCH(MEM_BF!$K243, 'Aug15'!$A:$A, 0)), 0)</f>
        <v>0</v>
      </c>
      <c r="U243" s="130">
        <f>IFERROR(INDEX(Sept15!$F:$F, MATCH(MEM_BF!$K243, Sept15!$A:$A, 0)), 0)</f>
        <v>0</v>
      </c>
      <c r="V243" s="130">
        <f>IFERROR(INDEX(Sept15!$G:$G, MATCH(MEM_BF!$K243, Sept15!$A:$A, 0)), 0)</f>
        <v>0</v>
      </c>
      <c r="W243" s="130">
        <f>IFERROR(INDEX('Oct15'!$F:$F, MATCH(MEM_BF!$K243,'Oct15'!$A:$A, 0)), 0)</f>
        <v>0</v>
      </c>
      <c r="X243" s="130">
        <f>IFERROR(INDEX('Oct15'!$G:$G, MATCH(MEM_BF!$K243, 'Oct15'!$A:$A, 0)), 0)</f>
        <v>0</v>
      </c>
      <c r="Y243" s="130">
        <f>IFERROR(INDEX('Nov15'!$F:$F, MATCH(MEM_BF!$K243,'Nov15'!$A:$A, 0)), 0)</f>
        <v>0</v>
      </c>
      <c r="Z243" s="130">
        <f>IFERROR(INDEX('Nov15'!$G:$G, MATCH(MEM_BF!$K243, 'Nov15'!$A:$A, 0)), 0)</f>
        <v>0</v>
      </c>
      <c r="AA243" s="130">
        <f>IFERROR(INDEX('Dec15'!$F:$F, MATCH(MEM_BF!$K243,'Dec15'!$A:$A, 0)), 0)</f>
        <v>0</v>
      </c>
      <c r="AB243" s="130">
        <f>IFERROR(INDEX('Dec15'!$G:$G, MATCH(MEM_BF!$K243, 'Dec15'!$A:$A, 0)), 0)</f>
        <v>0</v>
      </c>
      <c r="AC243" s="130">
        <f>IFERROR(INDEX('Jan16'!$F:$F, MATCH(MEM_BF!$K243,'Jan16'!$A:$A, 0)), 0)</f>
        <v>0</v>
      </c>
      <c r="AD243" s="130">
        <f>IFERROR(INDEX('Jan16'!$G:$G, MATCH(MEM_BF!$K243, 'Jan16'!$A:$A, 0)), 0)</f>
        <v>0</v>
      </c>
      <c r="AE243" s="130">
        <f>IFERROR(INDEX('Feb16'!$F:$F, MATCH(MEM_BF!$K243,'Feb16'!$A:$A, 0)), 0)</f>
        <v>0</v>
      </c>
      <c r="AF243" s="130">
        <f>IFERROR(INDEX('Feb16'!$G:$G, MATCH(MEM_BF!$K243, 'Feb16'!$A:$A, 0)), 0)</f>
        <v>0</v>
      </c>
      <c r="AG243" s="130">
        <f>IFERROR(INDEX('Mar16'!$G:$G, MATCH(MEM_BF!$K243,'Mar16'!$A:$A, 0)), 0)</f>
        <v>0</v>
      </c>
      <c r="AH243" s="130">
        <f>IFERROR(INDEX('Mar16'!$H:$H, MATCH(MEM_BF!$K243, 'Mar16'!$A:$A, 0)), 0)</f>
        <v>0</v>
      </c>
      <c r="AI243" s="130">
        <f>IFERROR(INDEX('Apr16'!$G:$G, MATCH(MEM_BF!$K243,'Apr16'!$A:$A, 0)), 0)</f>
        <v>0</v>
      </c>
      <c r="AJ243" s="130">
        <f>IFERROR(INDEX('Apr16'!$H:$H, MATCH(MEM_BF!$K243, 'Apr16'!$A:$A, 0)), 0)</f>
        <v>0</v>
      </c>
      <c r="AK243" s="130">
        <f>IFERROR(INDEX('May16'!$G:$G, MATCH(MEM_BF!$K243,'May16'!$A:$A, 0)), 0)</f>
        <v>0</v>
      </c>
      <c r="AL243" s="130"/>
      <c r="AM243" s="130"/>
      <c r="AN243" s="130"/>
      <c r="AO243" s="4">
        <f t="shared" si="196"/>
        <v>0</v>
      </c>
      <c r="AP243" s="138">
        <f>IFERROR(INDEX(Contacts!$O:$O, MATCH(MEM_BF!$K243, Contacts!$B:$B, 0)), 0)</f>
        <v>0</v>
      </c>
      <c r="AQ243" s="138">
        <f>IFERROR(INDEX(Contacts!$L:$L, MATCH(MEM_BF!$K243, Contacts!$B:$B, 0)), 0)</f>
        <v>0</v>
      </c>
      <c r="AR243" s="138">
        <f>IFERROR(INDEX(Contacts!$P:$P, MATCH(MEM_BF!$K243, Contacts!$B:$B, 0)), 0)</f>
        <v>0</v>
      </c>
    </row>
    <row r="244" spans="3:46" s="138" customFormat="1" x14ac:dyDescent="0.3">
      <c r="C244" s="155">
        <v>15</v>
      </c>
      <c r="D244" s="155">
        <v>8</v>
      </c>
      <c r="E244" s="194">
        <f t="shared" si="194"/>
        <v>13</v>
      </c>
      <c r="F244" s="194">
        <f t="shared" si="205"/>
        <v>1</v>
      </c>
      <c r="G244" s="194">
        <f t="shared" si="206"/>
        <v>16</v>
      </c>
      <c r="H244" s="194">
        <f t="shared" si="182"/>
        <v>1</v>
      </c>
      <c r="I244" s="225">
        <f t="shared" si="195"/>
        <v>6</v>
      </c>
      <c r="J244" s="197" t="s">
        <v>3284</v>
      </c>
      <c r="K244" s="155" t="s">
        <v>2670</v>
      </c>
      <c r="L244" s="195">
        <f t="shared" si="204"/>
        <v>2016</v>
      </c>
      <c r="M244" s="155" t="str">
        <f t="shared" si="207"/>
        <v>Feb</v>
      </c>
      <c r="N244" s="138">
        <f>IFERROR(INDEX(Contacts!$O:$O, MATCH(MEM_BF!$K244, Contacts!$B:$B, 0)), 0)</f>
        <v>0</v>
      </c>
      <c r="O244" s="130">
        <f>IFERROR(INDEX('May16'!$G:$G, MATCH(MEM_BF!$K244,'May16'!$A:$A, 0)), 0)</f>
        <v>0</v>
      </c>
      <c r="P244" s="130"/>
      <c r="Q244" s="205">
        <f>IFERROR(INDEX(July15!F:F, MATCH(MEM_BF!$K244, July15!$B:$B, 0)), 0)</f>
        <v>0</v>
      </c>
      <c r="R244" s="130">
        <f>IFERROR(INDEX(July15!G:G, MATCH(MEM_BF!$K244, July15!$B:$B, 0)), 0)</f>
        <v>0</v>
      </c>
      <c r="S244" s="130">
        <f>IFERROR(INDEX('Aug15'!F:F, MATCH(MEM_BF!$K244, 'Aug15'!$A:$A, 0)), 0)</f>
        <v>0</v>
      </c>
      <c r="T244" s="130">
        <f>IFERROR(INDEX('Aug15'!$G:$G, MATCH(MEM_BF!$K244, 'Aug15'!$A:$A, 0)), 0)</f>
        <v>0</v>
      </c>
      <c r="U244" s="130">
        <f>IFERROR(INDEX(Sept15!$F:$F, MATCH(MEM_BF!$K244, Sept15!$A:$A, 0)), 0)</f>
        <v>120</v>
      </c>
      <c r="V244" s="130">
        <f>IFERROR(INDEX(Sept15!$G:$G, MATCH(MEM_BF!$K244, Sept15!$A:$A, 0)), 0)</f>
        <v>0</v>
      </c>
      <c r="W244" s="130">
        <f>IFERROR(INDEX('Oct15'!$F:$F, MATCH(MEM_BF!$K244,'Oct15'!$A:$A, 0)), 0)</f>
        <v>0</v>
      </c>
      <c r="X244" s="130">
        <f>IFERROR(INDEX('Oct15'!$G:$G, MATCH(MEM_BF!$K244, 'Oct15'!$A:$A, 0)), 0)</f>
        <v>0</v>
      </c>
      <c r="Y244" s="130">
        <f>IFERROR(INDEX('Nov15'!$F:$F, MATCH(MEM_BF!$K244,'Nov15'!$A:$A, 0)), 0)</f>
        <v>0</v>
      </c>
      <c r="Z244" s="130">
        <f>IFERROR(INDEX('Nov15'!$G:$G, MATCH(MEM_BF!$K244, 'Nov15'!$A:$A, 0)), 0)</f>
        <v>0</v>
      </c>
      <c r="AA244" s="130">
        <f>IFERROR(INDEX('Dec15'!$F:$F, MATCH(MEM_BF!$K244,'Dec15'!$A:$A, 0)), 0)</f>
        <v>0</v>
      </c>
      <c r="AB244" s="130">
        <f>IFERROR(INDEX('Dec15'!$G:$G, MATCH(MEM_BF!$K244, 'Dec15'!$A:$A, 0)), 0)</f>
        <v>0</v>
      </c>
      <c r="AC244" s="130">
        <f>IFERROR(INDEX('Jan16'!$F:$F, MATCH(MEM_BF!$K244,'Jan16'!$A:$A, 0)), 0)</f>
        <v>0</v>
      </c>
      <c r="AD244" s="130">
        <f>IFERROR(INDEX('Jan16'!$G:$G, MATCH(MEM_BF!$K244, 'Jan16'!$A:$A, 0)), 0)</f>
        <v>100</v>
      </c>
      <c r="AE244" s="130">
        <f>IFERROR(INDEX('Feb16'!$F:$F, MATCH(MEM_BF!$K244,'Feb16'!$A:$A, 0)), 0)</f>
        <v>0</v>
      </c>
      <c r="AF244" s="130">
        <f>IFERROR(INDEX('Feb16'!$G:$G, MATCH(MEM_BF!$K244, 'Feb16'!$A:$A, 0)), 0)</f>
        <v>0</v>
      </c>
      <c r="AG244" s="130">
        <f>IFERROR(INDEX('Mar16'!$G:$G, MATCH(MEM_BF!$K244,'Mar16'!$A:$A, 0)), 0)</f>
        <v>0</v>
      </c>
      <c r="AH244" s="130">
        <f>IFERROR(INDEX('Mar16'!$H:$H, MATCH(MEM_BF!$K244, 'Mar16'!$A:$A, 0)), 0)</f>
        <v>0</v>
      </c>
      <c r="AI244" s="130">
        <f>IFERROR(INDEX('Apr16'!$G:$G, MATCH(MEM_BF!$K244,'Apr16'!$A:$A, 0)), 0)</f>
        <v>0</v>
      </c>
      <c r="AJ244" s="130">
        <f>IFERROR(INDEX('Apr16'!$H:$H, MATCH(MEM_BF!$K244, 'Apr16'!$A:$A, 0)), 0)</f>
        <v>0</v>
      </c>
      <c r="AK244" s="130">
        <f>IFERROR(INDEX('May16'!$G:$G, MATCH(MEM_BF!$K244,'May16'!$A:$A, 0)), 0)</f>
        <v>0</v>
      </c>
      <c r="AL244" s="130"/>
      <c r="AM244" s="130"/>
      <c r="AN244" s="130"/>
      <c r="AO244" s="4">
        <f t="shared" si="196"/>
        <v>120</v>
      </c>
      <c r="AP244" s="138">
        <f>IFERROR(INDEX(Contacts!$O:$O, MATCH(MEM_BF!$K244, Contacts!$B:$B, 0)), 0)</f>
        <v>0</v>
      </c>
      <c r="AQ244" s="138">
        <f>IFERROR(INDEX(Contacts!$L:$L, MATCH(MEM_BF!$K244, Contacts!$B:$B, 0)), 0)</f>
        <v>0</v>
      </c>
      <c r="AR244" s="138">
        <f>IFERROR(INDEX(Contacts!$P:$P, MATCH(MEM_BF!$K244, Contacts!$B:$B, 0)), 0)</f>
        <v>0</v>
      </c>
      <c r="AS244" s="224"/>
    </row>
    <row r="245" spans="3:46" s="138" customFormat="1" x14ac:dyDescent="0.3">
      <c r="C245" s="155">
        <v>15</v>
      </c>
      <c r="D245" s="155">
        <v>8</v>
      </c>
      <c r="E245" s="194">
        <f t="shared" si="194"/>
        <v>10</v>
      </c>
      <c r="F245" s="194">
        <f t="shared" ref="F245" si="208">ROUNDDOWN(E245/12, 0)</f>
        <v>0</v>
      </c>
      <c r="G245" s="194">
        <f t="shared" ref="G245" si="209">C245+F245</f>
        <v>15</v>
      </c>
      <c r="H245" s="194">
        <f t="shared" ref="H245" si="210">E245-F245*12</f>
        <v>10</v>
      </c>
      <c r="I245" s="225">
        <f t="shared" si="195"/>
        <v>3</v>
      </c>
      <c r="J245" s="17" t="s">
        <v>2788</v>
      </c>
      <c r="K245" s="155" t="s">
        <v>2830</v>
      </c>
      <c r="L245" s="195">
        <f t="shared" si="204"/>
        <v>2015</v>
      </c>
      <c r="M245" s="155" t="str">
        <f t="shared" ref="M245" si="211">LOOKUP(H245,$A$6:$B$18)</f>
        <v>Nov</v>
      </c>
      <c r="N245" s="138">
        <f>IFERROR(INDEX(Contacts!$O:$O, MATCH(MEM_BF!$K245, Contacts!$B:$B, 0)), 0)</f>
        <v>0</v>
      </c>
      <c r="O245" s="130">
        <f>IFERROR(INDEX('May16'!$G:$G, MATCH(MEM_BF!$K245,'May16'!$A:$A, 0)), 0)</f>
        <v>0</v>
      </c>
      <c r="P245" s="130"/>
      <c r="Q245" s="205">
        <f>IFERROR(INDEX(July15!F:F, MATCH(MEM_BF!$K245, July15!$B:$B, 0)), 0)</f>
        <v>0</v>
      </c>
      <c r="R245" s="130">
        <f>IFERROR(INDEX(July15!G:G, MATCH(MEM_BF!$K245, July15!$B:$B, 0)), 0)</f>
        <v>0</v>
      </c>
      <c r="S245" s="130">
        <f>IFERROR(INDEX('Aug15'!F:F, MATCH(MEM_BF!$K245, 'Aug15'!$A:$A, 0)), 0)</f>
        <v>0</v>
      </c>
      <c r="T245" s="130">
        <f>IFERROR(INDEX('Aug15'!$G:$G, MATCH(MEM_BF!$K245, 'Aug15'!$A:$A, 0)), 0)</f>
        <v>0</v>
      </c>
      <c r="U245" s="130">
        <f>IFERROR(INDEX(Sept15!$F:$F, MATCH(MEM_BF!$K245, Sept15!$A:$A, 0)), 0)</f>
        <v>60</v>
      </c>
      <c r="V245" s="130">
        <f>IFERROR(INDEX(Sept15!$G:$G, MATCH(MEM_BF!$K245, Sept15!$A:$A, 0)), 0)</f>
        <v>0</v>
      </c>
      <c r="W245" s="130">
        <f>IFERROR(INDEX('Oct15'!$F:$F, MATCH(MEM_BF!$K245,'Oct15'!$A:$A, 0)), 0)</f>
        <v>0</v>
      </c>
      <c r="X245" s="130">
        <f>IFERROR(INDEX('Oct15'!$G:$G, MATCH(MEM_BF!$K245, 'Oct15'!$A:$A, 0)), 0)</f>
        <v>0</v>
      </c>
      <c r="Y245" s="130">
        <f>IFERROR(INDEX('Nov15'!$F:$F, MATCH(MEM_BF!$K245,'Nov15'!$A:$A, 0)), 0)</f>
        <v>0</v>
      </c>
      <c r="Z245" s="130">
        <f>IFERROR(INDEX('Nov15'!$G:$G, MATCH(MEM_BF!$K245, 'Nov15'!$A:$A, 0)), 0)</f>
        <v>0</v>
      </c>
      <c r="AA245" s="130">
        <f>IFERROR(INDEX('Dec15'!$F:$F, MATCH(MEM_BF!$K245,'Dec15'!$A:$A, 0)), 0)</f>
        <v>0</v>
      </c>
      <c r="AB245" s="130">
        <f>IFERROR(INDEX('Dec15'!$G:$G, MATCH(MEM_BF!$K245, 'Dec15'!$A:$A, 0)), 0)</f>
        <v>0</v>
      </c>
      <c r="AC245" s="130">
        <f>IFERROR(INDEX('Jan16'!$F:$F, MATCH(MEM_BF!$K245,'Jan16'!$A:$A, 0)), 0)</f>
        <v>0</v>
      </c>
      <c r="AD245" s="130">
        <f>IFERROR(INDEX('Jan16'!$G:$G, MATCH(MEM_BF!$K245, 'Jan16'!$A:$A, 0)), 0)</f>
        <v>0</v>
      </c>
      <c r="AE245" s="130">
        <f>IFERROR(INDEX('Feb16'!$F:$F, MATCH(MEM_BF!$K245,'Feb16'!$A:$A, 0)), 0)</f>
        <v>0</v>
      </c>
      <c r="AF245" s="130">
        <f>IFERROR(INDEX('Feb16'!$G:$G, MATCH(MEM_BF!$K245, 'Feb16'!$A:$A, 0)), 0)</f>
        <v>0</v>
      </c>
      <c r="AG245" s="130">
        <f>IFERROR(INDEX('Mar16'!$G:$G, MATCH(MEM_BF!$K245,'Mar16'!$A:$A, 0)), 0)</f>
        <v>0</v>
      </c>
      <c r="AH245" s="130">
        <f>IFERROR(INDEX('Mar16'!$H:$H, MATCH(MEM_BF!$K245, 'Mar16'!$A:$A, 0)), 0)</f>
        <v>0</v>
      </c>
      <c r="AI245" s="130">
        <f>IFERROR(INDEX('Apr16'!$G:$G, MATCH(MEM_BF!$K245,'Apr16'!$A:$A, 0)), 0)</f>
        <v>0</v>
      </c>
      <c r="AJ245" s="130">
        <f>IFERROR(INDEX('Apr16'!$H:$H, MATCH(MEM_BF!$K245, 'Apr16'!$A:$A, 0)), 0)</f>
        <v>0</v>
      </c>
      <c r="AK245" s="130">
        <f>IFERROR(INDEX('May16'!$G:$G, MATCH(MEM_BF!$K245,'May16'!$A:$A, 0)), 0)</f>
        <v>0</v>
      </c>
      <c r="AL245" s="130"/>
      <c r="AM245" s="130"/>
      <c r="AN245" s="130"/>
      <c r="AO245" s="4">
        <f t="shared" si="196"/>
        <v>60</v>
      </c>
      <c r="AP245" s="138">
        <f>IFERROR(INDEX(Contacts!$O:$O, MATCH(MEM_BF!$K245, Contacts!$B:$B, 0)), 0)</f>
        <v>0</v>
      </c>
      <c r="AQ245" s="138">
        <f>IFERROR(INDEX(Contacts!$L:$L, MATCH(MEM_BF!$K245, Contacts!$B:$B, 0)), 0)</f>
        <v>0</v>
      </c>
      <c r="AR245" s="138">
        <f>IFERROR(INDEX(Contacts!$P:$P, MATCH(MEM_BF!$K245, Contacts!$B:$B, 0)), 0)</f>
        <v>0</v>
      </c>
      <c r="AS245" s="224"/>
    </row>
    <row r="246" spans="3:46" s="138" customFormat="1" x14ac:dyDescent="0.3">
      <c r="C246" s="155">
        <v>16</v>
      </c>
      <c r="D246" s="155">
        <v>2</v>
      </c>
      <c r="E246" s="194">
        <f t="shared" ref="E246" si="212">D246+I246-1</f>
        <v>13</v>
      </c>
      <c r="F246" s="194">
        <f t="shared" ref="F246" si="213">ROUNDDOWN(E246/12, 0)</f>
        <v>1</v>
      </c>
      <c r="G246" s="194">
        <f t="shared" ref="G246" si="214">C246+F246</f>
        <v>17</v>
      </c>
      <c r="H246" s="194">
        <f t="shared" ref="H246" si="215">E246-F246*12</f>
        <v>1</v>
      </c>
      <c r="I246" s="225">
        <f t="shared" ref="I246" si="216">AO246/20</f>
        <v>12</v>
      </c>
      <c r="J246" s="229" t="s">
        <v>5465</v>
      </c>
      <c r="K246" s="155" t="s">
        <v>3205</v>
      </c>
      <c r="L246" s="195">
        <f t="shared" ref="L246" si="217">LOOKUP(G246,$A$20:$B$40)</f>
        <v>2017</v>
      </c>
      <c r="M246" s="155" t="str">
        <f t="shared" ref="M246" si="218">LOOKUP(H246,$A$6:$B$18)</f>
        <v>Feb</v>
      </c>
      <c r="N246" s="223" t="s">
        <v>3206</v>
      </c>
      <c r="O246" s="130">
        <f>IFERROR(INDEX('May16'!$G:$G, MATCH(MEM_BF!$K246,'May16'!$A:$A, 0)), 0)</f>
        <v>0</v>
      </c>
      <c r="P246" s="130"/>
      <c r="Q246" s="220"/>
      <c r="R246" s="221"/>
      <c r="S246" s="221"/>
      <c r="T246" s="221"/>
      <c r="U246" s="221"/>
      <c r="V246" s="221"/>
      <c r="W246" s="221"/>
      <c r="X246" s="221"/>
      <c r="Y246" s="221"/>
      <c r="Z246" s="221"/>
      <c r="AA246" s="221"/>
      <c r="AB246" s="221"/>
      <c r="AC246" s="130">
        <f>IFERROR(INDEX('Jan16'!$F:$F, MATCH(MEM_BF!$K246,'Jan16'!$A:$A, 0)), 0)</f>
        <v>0</v>
      </c>
      <c r="AD246" s="130">
        <f>IFERROR(INDEX('Jan16'!$G:$G, MATCH(MEM_BF!$K246, 'Jan16'!$A:$A, 0)), 0)</f>
        <v>0</v>
      </c>
      <c r="AE246" s="130">
        <f>IFERROR(INDEX('Feb16'!$F:$F, MATCH(MEM_BF!$K246,'Feb16'!$A:$A, 0)), 0)</f>
        <v>0</v>
      </c>
      <c r="AF246" s="130">
        <f>IFERROR(INDEX('Feb16'!$G:$G, MATCH(MEM_BF!$K246, 'Feb16'!$A:$A, 0)), 0)</f>
        <v>0</v>
      </c>
      <c r="AG246" s="130">
        <f>IFERROR(INDEX('Mar16'!$G:$G, MATCH(MEM_BF!$K246,'Mar16'!$A:$A, 0)), 0)</f>
        <v>240</v>
      </c>
      <c r="AH246" s="130">
        <f>IFERROR(INDEX('Mar16'!$H:$H, MATCH(MEM_BF!$K246, 'Mar16'!$A:$A, 0)), 0)</f>
        <v>0</v>
      </c>
      <c r="AI246" s="130">
        <f>IFERROR(INDEX('Apr16'!$G:$G, MATCH(MEM_BF!$K246,'Apr16'!$A:$A, 0)), 0)</f>
        <v>0</v>
      </c>
      <c r="AJ246" s="130">
        <f>IFERROR(INDEX('Apr16'!$H:$H, MATCH(MEM_BF!$K246, 'Apr16'!$A:$A, 0)), 0)</f>
        <v>0</v>
      </c>
      <c r="AK246" s="130">
        <f>IFERROR(INDEX('May16'!$G:$G, MATCH(MEM_BF!$K246,'May16'!$A:$A, 0)), 0)</f>
        <v>0</v>
      </c>
      <c r="AL246" s="130"/>
      <c r="AM246" s="130"/>
      <c r="AN246" s="130"/>
      <c r="AO246" s="4">
        <f t="shared" si="196"/>
        <v>240</v>
      </c>
      <c r="AP246" s="223" t="s">
        <v>3206</v>
      </c>
      <c r="AQ246" s="224" t="s">
        <v>3207</v>
      </c>
      <c r="AS246" s="224"/>
    </row>
    <row r="247" spans="3:46" s="138" customFormat="1" x14ac:dyDescent="0.3">
      <c r="C247" s="155">
        <v>15</v>
      </c>
      <c r="D247" s="155">
        <v>12</v>
      </c>
      <c r="E247" s="194">
        <f t="shared" ref="E247" si="219">D247+I247-1</f>
        <v>17</v>
      </c>
      <c r="F247" s="194">
        <f t="shared" ref="F247" si="220">ROUNDDOWN(E247/12, 0)</f>
        <v>1</v>
      </c>
      <c r="G247" s="194">
        <f t="shared" ref="G247" si="221">C247+F247</f>
        <v>16</v>
      </c>
      <c r="H247" s="194">
        <f t="shared" ref="H247" si="222">E247-F247*12</f>
        <v>5</v>
      </c>
      <c r="I247" s="225">
        <f t="shared" ref="I247" si="223">AO247/20</f>
        <v>6</v>
      </c>
      <c r="J247" s="229" t="s">
        <v>3294</v>
      </c>
      <c r="K247" s="155" t="s">
        <v>3295</v>
      </c>
      <c r="L247" s="195">
        <f t="shared" ref="L247" si="224">LOOKUP(G247,$A$20:$B$40)</f>
        <v>2016</v>
      </c>
      <c r="M247" s="155" t="str">
        <f t="shared" ref="M247" si="225">LOOKUP(H247,$A$6:$B$18)</f>
        <v>Jun</v>
      </c>
      <c r="N247" s="223" t="s">
        <v>3296</v>
      </c>
      <c r="O247" s="130">
        <f>IFERROR(INDEX('May16'!$G:$G, MATCH(MEM_BF!$K247,'May16'!$A:$A, 0)), 0)</f>
        <v>0</v>
      </c>
      <c r="P247" s="130"/>
      <c r="Q247" s="220"/>
      <c r="R247" s="221"/>
      <c r="S247" s="221"/>
      <c r="T247" s="221"/>
      <c r="U247" s="221"/>
      <c r="V247" s="221"/>
      <c r="W247" s="221"/>
      <c r="X247" s="221"/>
      <c r="Y247" s="221"/>
      <c r="Z247" s="221"/>
      <c r="AA247" s="221"/>
      <c r="AB247" s="221"/>
      <c r="AC247" s="130">
        <f>IFERROR(INDEX('Jan16'!$F:$F, MATCH(MEM_BF!$K247,'Jan16'!$A:$A, 0)), 0)</f>
        <v>120</v>
      </c>
      <c r="AD247" s="130">
        <f>IFERROR(INDEX('Jan16'!$G:$G, MATCH(MEM_BF!$K247, 'Jan16'!$A:$A, 0)), 0)</f>
        <v>0</v>
      </c>
      <c r="AE247" s="130">
        <f>IFERROR(INDEX('Feb16'!$F:$F, MATCH(MEM_BF!$K247,'Feb16'!$A:$A, 0)), 0)</f>
        <v>0</v>
      </c>
      <c r="AF247" s="130">
        <f>IFERROR(INDEX('Feb16'!$G:$G, MATCH(MEM_BF!$K247, 'Feb16'!$A:$A, 0)), 0)</f>
        <v>0</v>
      </c>
      <c r="AG247" s="130">
        <f>IFERROR(INDEX('Mar16'!$G:$G, MATCH(MEM_BF!$K247,'Mar16'!$A:$A, 0)), 0)</f>
        <v>0</v>
      </c>
      <c r="AH247" s="130">
        <f>IFERROR(INDEX('Mar16'!$H:$H, MATCH(MEM_BF!$K247, 'Mar16'!$A:$A, 0)), 0)</f>
        <v>0</v>
      </c>
      <c r="AI247" s="130">
        <f>IFERROR(INDEX('Apr16'!$G:$G, MATCH(MEM_BF!$K247,'Apr16'!$A:$A, 0)), 0)</f>
        <v>0</v>
      </c>
      <c r="AJ247" s="130">
        <f>IFERROR(INDEX('Apr16'!$H:$H, MATCH(MEM_BF!$K247, 'Apr16'!$A:$A, 0)), 0)</f>
        <v>0</v>
      </c>
      <c r="AK247" s="130">
        <f>IFERROR(INDEX('May16'!$G:$G, MATCH(MEM_BF!$K247,'May16'!$A:$A, 0)), 0)</f>
        <v>0</v>
      </c>
      <c r="AL247" s="130"/>
      <c r="AM247" s="130"/>
      <c r="AN247" s="130"/>
      <c r="AO247" s="4">
        <f t="shared" si="196"/>
        <v>120</v>
      </c>
      <c r="AP247" s="223" t="s">
        <v>3296</v>
      </c>
      <c r="AQ247" s="224" t="s">
        <v>3297</v>
      </c>
      <c r="AS247" s="224"/>
    </row>
    <row r="248" spans="3:46" s="138" customFormat="1" x14ac:dyDescent="0.3">
      <c r="C248" s="155"/>
      <c r="D248" s="155"/>
      <c r="E248" s="194">
        <f t="shared" ref="E248" si="226">D248+I248-1</f>
        <v>-1</v>
      </c>
      <c r="F248" s="194">
        <f t="shared" ref="F248" si="227">ROUNDDOWN(E248/12, 0)</f>
        <v>0</v>
      </c>
      <c r="G248" s="194">
        <f t="shared" ref="G248" si="228">C248+F248</f>
        <v>0</v>
      </c>
      <c r="H248" s="194">
        <f t="shared" ref="H248" si="229">E248-F248*12</f>
        <v>-1</v>
      </c>
      <c r="I248" s="225">
        <f t="shared" ref="I248" si="230">AO248/20</f>
        <v>0</v>
      </c>
      <c r="J248" s="229" t="s">
        <v>5613</v>
      </c>
      <c r="K248" s="155" t="s">
        <v>5869</v>
      </c>
      <c r="L248" s="195" t="str">
        <f t="shared" ref="L248" si="231">LOOKUP(G248,$A$20:$B$40)</f>
        <v>Please</v>
      </c>
      <c r="M248" s="155" t="str">
        <f t="shared" ref="M248" si="232">LOOKUP(H248,$A$6:$B$18)</f>
        <v>Pay</v>
      </c>
      <c r="N248" s="223"/>
      <c r="O248" s="130">
        <f>IFERROR(INDEX('May16'!$G:$G, MATCH(MEM_BF!$K248,'May16'!$A:$A, 0)), 0)</f>
        <v>120</v>
      </c>
      <c r="P248" s="130"/>
      <c r="Q248" s="220"/>
      <c r="R248" s="221"/>
      <c r="S248" s="221"/>
      <c r="T248" s="221"/>
      <c r="U248" s="221"/>
      <c r="V248" s="221"/>
      <c r="W248" s="221"/>
      <c r="X248" s="221"/>
      <c r="Y248" s="221"/>
      <c r="Z248" s="221"/>
      <c r="AA248" s="221"/>
      <c r="AB248" s="221"/>
      <c r="AC248" s="221"/>
      <c r="AD248" s="221"/>
      <c r="AE248" s="221"/>
      <c r="AF248" s="221"/>
      <c r="AG248" s="221"/>
      <c r="AH248" s="221"/>
      <c r="AI248" s="221"/>
      <c r="AJ248" s="221"/>
      <c r="AK248" s="130">
        <f>IFERROR(INDEX('May16'!$G:$G, MATCH(MEM_BF!$K248,'May16'!$A:$A, 0)), 0)</f>
        <v>120</v>
      </c>
      <c r="AL248" s="130"/>
      <c r="AM248" s="130"/>
      <c r="AN248" s="130"/>
      <c r="AO248" s="4"/>
      <c r="AP248" s="223"/>
      <c r="AQ248" s="224"/>
      <c r="AS248" s="224"/>
    </row>
    <row r="249" spans="3:46" x14ac:dyDescent="0.3">
      <c r="C249" s="155">
        <v>15</v>
      </c>
      <c r="D249" s="155">
        <v>6</v>
      </c>
      <c r="E249" s="194">
        <f t="shared" si="194"/>
        <v>5</v>
      </c>
      <c r="F249" s="194">
        <f t="shared" si="205"/>
        <v>0</v>
      </c>
      <c r="G249" s="194">
        <f t="shared" si="206"/>
        <v>15</v>
      </c>
      <c r="H249" s="194">
        <f t="shared" si="182"/>
        <v>5</v>
      </c>
      <c r="I249" s="225">
        <f t="shared" si="195"/>
        <v>0</v>
      </c>
      <c r="J249" s="197" t="s">
        <v>1590</v>
      </c>
      <c r="K249" s="155" t="s">
        <v>1591</v>
      </c>
      <c r="L249" s="195">
        <f t="shared" ref="L249:L282" si="233">LOOKUP(G249,$A$20:$B$40)</f>
        <v>2015</v>
      </c>
      <c r="M249" s="155" t="str">
        <f t="shared" si="207"/>
        <v>Jun</v>
      </c>
      <c r="N249" s="138" t="str">
        <f>IFERROR(INDEX(Contacts!$O:$O, MATCH(MEM_BF!$K249, Contacts!$B:$B, 0)), 0)</f>
        <v>nwjls@hotmail.com</v>
      </c>
      <c r="O249" s="130">
        <f>IFERROR(INDEX('May16'!$G:$G, MATCH(MEM_BF!$K249,'May16'!$A:$A, 0)), 0)</f>
        <v>0</v>
      </c>
      <c r="P249" s="130"/>
      <c r="Q249" s="205">
        <f>IFERROR(INDEX(July15!F:F, MATCH(MEM_BF!$K249, July15!$B:$B, 0)), 0)</f>
        <v>0</v>
      </c>
      <c r="R249" s="130">
        <f>IFERROR(INDEX(July15!G:G, MATCH(MEM_BF!$K249, July15!$B:$B, 0)), 0)</f>
        <v>0</v>
      </c>
      <c r="S249" s="130">
        <f>IFERROR(INDEX('Aug15'!F:F, MATCH(MEM_BF!$K249, 'Aug15'!$A:$A, 0)), 0)</f>
        <v>0</v>
      </c>
      <c r="T249" s="130">
        <f>IFERROR(INDEX('Aug15'!$G:$G, MATCH(MEM_BF!$K249, 'Aug15'!$A:$A, 0)), 0)</f>
        <v>0</v>
      </c>
      <c r="U249" s="130">
        <f>IFERROR(INDEX(Sept15!$F:$F, MATCH(MEM_BF!$K249, Sept15!$A:$A, 0)), 0)</f>
        <v>0</v>
      </c>
      <c r="V249" s="130">
        <f>IFERROR(INDEX(Sept15!$G:$G, MATCH(MEM_BF!$K249, Sept15!$A:$A, 0)), 0)</f>
        <v>0</v>
      </c>
      <c r="W249" s="130">
        <f>IFERROR(INDEX('Oct15'!$F:$F, MATCH(MEM_BF!$K249,'Oct15'!$A:$A, 0)), 0)</f>
        <v>0</v>
      </c>
      <c r="X249" s="130">
        <f>IFERROR(INDEX('Oct15'!$G:$G, MATCH(MEM_BF!$K249, 'Oct15'!$A:$A, 0)), 0)</f>
        <v>0</v>
      </c>
      <c r="Y249" s="130">
        <f>IFERROR(INDEX('Nov15'!$F:$F, MATCH(MEM_BF!$K249,'Nov15'!$A:$A, 0)), 0)</f>
        <v>0</v>
      </c>
      <c r="Z249" s="130">
        <f>IFERROR(INDEX('Nov15'!$G:$G, MATCH(MEM_BF!$K249, 'Nov15'!$A:$A, 0)), 0)</f>
        <v>0</v>
      </c>
      <c r="AA249" s="130">
        <f>IFERROR(INDEX('Dec15'!$F:$F, MATCH(MEM_BF!$K249,'Dec15'!$A:$A, 0)), 0)</f>
        <v>0</v>
      </c>
      <c r="AB249" s="130">
        <f>IFERROR(INDEX('Dec15'!$G:$G, MATCH(MEM_BF!$K249, 'Dec15'!$A:$A, 0)), 0)</f>
        <v>0</v>
      </c>
      <c r="AC249" s="130">
        <f>IFERROR(INDEX('Jan16'!$F:$F, MATCH(MEM_BF!$K249,'Jan16'!$A:$A, 0)), 0)</f>
        <v>0</v>
      </c>
      <c r="AD249" s="130">
        <f>IFERROR(INDEX('Jan16'!$G:$G, MATCH(MEM_BF!$K249, 'Jan16'!$A:$A, 0)), 0)</f>
        <v>0</v>
      </c>
      <c r="AE249" s="130">
        <f>IFERROR(INDEX('Feb16'!$F:$F, MATCH(MEM_BF!$K249,'Feb16'!$A:$A, 0)), 0)</f>
        <v>0</v>
      </c>
      <c r="AF249" s="130">
        <f>IFERROR(INDEX('Feb16'!$G:$G, MATCH(MEM_BF!$K249, 'Feb16'!$A:$A, 0)), 0)</f>
        <v>0</v>
      </c>
      <c r="AG249" s="130">
        <f>IFERROR(INDEX('Mar16'!$G:$G, MATCH(MEM_BF!$K249,'Mar16'!$A:$A, 0)), 0)</f>
        <v>0</v>
      </c>
      <c r="AH249" s="130">
        <f>IFERROR(INDEX('Mar16'!$H:$H, MATCH(MEM_BF!$K249, 'Mar16'!$A:$A, 0)), 0)</f>
        <v>0</v>
      </c>
      <c r="AI249" s="130">
        <f>IFERROR(INDEX('Apr16'!$G:$G, MATCH(MEM_BF!$K249,'Apr16'!$A:$A, 0)), 0)</f>
        <v>0</v>
      </c>
      <c r="AJ249" s="130">
        <f>IFERROR(INDEX('Apr16'!$H:$H, MATCH(MEM_BF!$K249, 'Apr16'!$A:$A, 0)), 0)</f>
        <v>0</v>
      </c>
      <c r="AK249" s="130">
        <f>IFERROR(INDEX('May16'!$G:$G, MATCH(MEM_BF!$K249,'May16'!$A:$A, 0)), 0)</f>
        <v>0</v>
      </c>
      <c r="AL249" s="130"/>
      <c r="AM249" s="130"/>
      <c r="AN249" s="130"/>
      <c r="AO249" s="4">
        <f t="shared" si="196"/>
        <v>0</v>
      </c>
      <c r="AP249" s="138" t="str">
        <f>IFERROR(INDEX(Contacts!$O:$O, MATCH(MEM_BF!$K249, Contacts!$B:$B, 0)), 0)</f>
        <v>nwjls@hotmail.com</v>
      </c>
      <c r="AQ249" s="138">
        <f>IFERROR(INDEX(Contacts!$L:$L, MATCH(MEM_BF!$K249, Contacts!$B:$B, 0)), 0)</f>
        <v>94146061</v>
      </c>
      <c r="AR249" s="138" t="str">
        <f>IFERROR(INDEX(Contacts!$P:$P, MATCH(MEM_BF!$K249, Contacts!$B:$B, 0)), 0)</f>
        <v>nilanka.nanayakkara@ghd.com.au</v>
      </c>
    </row>
    <row r="250" spans="3:46" x14ac:dyDescent="0.3">
      <c r="C250" s="155">
        <v>15</v>
      </c>
      <c r="D250" s="155">
        <v>1</v>
      </c>
      <c r="E250" s="194">
        <f t="shared" si="194"/>
        <v>6</v>
      </c>
      <c r="F250" s="194">
        <f t="shared" si="205"/>
        <v>0</v>
      </c>
      <c r="G250" s="194">
        <f t="shared" si="206"/>
        <v>15</v>
      </c>
      <c r="H250" s="194">
        <f t="shared" ref="H250:H321" si="234">E250-F250*12</f>
        <v>6</v>
      </c>
      <c r="I250" s="225">
        <f t="shared" si="195"/>
        <v>6</v>
      </c>
      <c r="J250" s="197" t="s">
        <v>1594</v>
      </c>
      <c r="K250" s="155" t="s">
        <v>1595</v>
      </c>
      <c r="L250" s="195">
        <f t="shared" si="233"/>
        <v>2015</v>
      </c>
      <c r="M250" s="155" t="str">
        <f t="shared" si="207"/>
        <v>Jul</v>
      </c>
      <c r="N250" s="138">
        <f>IFERROR(INDEX(Contacts!$O:$O, MATCH(MEM_BF!$K250, Contacts!$B:$B, 0)), 0)</f>
        <v>0</v>
      </c>
      <c r="O250" s="130">
        <f>IFERROR(INDEX('May16'!$G:$G, MATCH(MEM_BF!$K250,'May16'!$A:$A, 0)), 0)</f>
        <v>0</v>
      </c>
      <c r="P250" s="130"/>
      <c r="Q250" s="205">
        <f>IFERROR(INDEX(July15!F:F, MATCH(MEM_BF!$K250, July15!$B:$B, 0)), 0)</f>
        <v>0</v>
      </c>
      <c r="R250" s="130">
        <f>IFERROR(INDEX(July15!G:G, MATCH(MEM_BF!$K250, July15!$B:$B, 0)), 0)</f>
        <v>0</v>
      </c>
      <c r="S250" s="130">
        <f>IFERROR(INDEX('Aug15'!F:F, MATCH(MEM_BF!$K250, 'Aug15'!$A:$A, 0)), 0)</f>
        <v>0</v>
      </c>
      <c r="T250" s="130">
        <f>IFERROR(INDEX('Aug15'!$G:$G, MATCH(MEM_BF!$K250, 'Aug15'!$A:$A, 0)), 0)</f>
        <v>0</v>
      </c>
      <c r="U250" s="130">
        <f>IFERROR(INDEX(Sept15!$F:$F, MATCH(MEM_BF!$K250, Sept15!$A:$A, 0)), 0)</f>
        <v>0</v>
      </c>
      <c r="V250" s="130">
        <f>IFERROR(INDEX(Sept15!$G:$G, MATCH(MEM_BF!$K250, Sept15!$A:$A, 0)), 0)</f>
        <v>0</v>
      </c>
      <c r="W250" s="130">
        <f>IFERROR(INDEX('Oct15'!$F:$F, MATCH(MEM_BF!$K250,'Oct15'!$A:$A, 0)), 0)</f>
        <v>0</v>
      </c>
      <c r="X250" s="130">
        <f>IFERROR(INDEX('Oct15'!$G:$G, MATCH(MEM_BF!$K250, 'Oct15'!$A:$A, 0)), 0)</f>
        <v>0</v>
      </c>
      <c r="Y250" s="130">
        <f>IFERROR(INDEX('Nov15'!$F:$F, MATCH(MEM_BF!$K250,'Nov15'!$A:$A, 0)), 0)</f>
        <v>120</v>
      </c>
      <c r="Z250" s="130">
        <f>IFERROR(INDEX('Nov15'!$G:$G, MATCH(MEM_BF!$K250, 'Nov15'!$A:$A, 0)), 0)</f>
        <v>0</v>
      </c>
      <c r="AA250" s="130">
        <f>IFERROR(INDEX('Dec15'!$F:$F, MATCH(MEM_BF!$K250,'Dec15'!$A:$A, 0)), 0)</f>
        <v>0</v>
      </c>
      <c r="AB250" s="130">
        <f>IFERROR(INDEX('Dec15'!$G:$G, MATCH(MEM_BF!$K250, 'Dec15'!$A:$A, 0)), 0)</f>
        <v>100</v>
      </c>
      <c r="AC250" s="130">
        <f>IFERROR(INDEX('Jan16'!$F:$F, MATCH(MEM_BF!$K250,'Jan16'!$A:$A, 0)), 0)</f>
        <v>0</v>
      </c>
      <c r="AD250" s="130">
        <f>IFERROR(INDEX('Jan16'!$G:$G, MATCH(MEM_BF!$K250, 'Jan16'!$A:$A, 0)), 0)</f>
        <v>0</v>
      </c>
      <c r="AE250" s="130">
        <f>IFERROR(INDEX('Feb16'!$F:$F, MATCH(MEM_BF!$K250,'Feb16'!$A:$A, 0)), 0)</f>
        <v>0</v>
      </c>
      <c r="AF250" s="130">
        <f>IFERROR(INDEX('Feb16'!$G:$G, MATCH(MEM_BF!$K250, 'Feb16'!$A:$A, 0)), 0)</f>
        <v>0</v>
      </c>
      <c r="AG250" s="130">
        <f>IFERROR(INDEX('Mar16'!$G:$G, MATCH(MEM_BF!$K250,'Mar16'!$A:$A, 0)), 0)</f>
        <v>0</v>
      </c>
      <c r="AH250" s="130">
        <f>IFERROR(INDEX('Mar16'!$H:$H, MATCH(MEM_BF!$K250, 'Mar16'!$A:$A, 0)), 0)</f>
        <v>0</v>
      </c>
      <c r="AI250" s="130">
        <f>IFERROR(INDEX('Apr16'!$G:$G, MATCH(MEM_BF!$K250,'Apr16'!$A:$A, 0)), 0)</f>
        <v>0</v>
      </c>
      <c r="AJ250" s="130">
        <f>IFERROR(INDEX('Apr16'!$H:$H, MATCH(MEM_BF!$K250, 'Apr16'!$A:$A, 0)), 0)</f>
        <v>0</v>
      </c>
      <c r="AK250" s="130">
        <f>IFERROR(INDEX('May16'!$G:$G, MATCH(MEM_BF!$K250,'May16'!$A:$A, 0)), 0)</f>
        <v>0</v>
      </c>
      <c r="AL250" s="130"/>
      <c r="AM250" s="130"/>
      <c r="AN250" s="130"/>
      <c r="AO250" s="4">
        <f t="shared" si="196"/>
        <v>120</v>
      </c>
      <c r="AP250" s="138">
        <f>IFERROR(INDEX(Contacts!$O:$O, MATCH(MEM_BF!$K250, Contacts!$B:$B, 0)), 0)</f>
        <v>0</v>
      </c>
      <c r="AQ250" s="138">
        <f>IFERROR(INDEX(Contacts!$L:$L, MATCH(MEM_BF!$K250, Contacts!$B:$B, 0)), 0)</f>
        <v>0</v>
      </c>
      <c r="AR250" s="138">
        <f>IFERROR(INDEX(Contacts!$P:$P, MATCH(MEM_BF!$K250, Contacts!$B:$B, 0)), 0)</f>
        <v>0</v>
      </c>
    </row>
    <row r="251" spans="3:46" x14ac:dyDescent="0.3">
      <c r="C251" s="155"/>
      <c r="D251" s="155"/>
      <c r="E251" s="194">
        <f t="shared" si="194"/>
        <v>-1</v>
      </c>
      <c r="F251" s="194">
        <f t="shared" si="205"/>
        <v>0</v>
      </c>
      <c r="G251" s="194">
        <f t="shared" si="206"/>
        <v>0</v>
      </c>
      <c r="H251" s="194">
        <f t="shared" si="234"/>
        <v>-1</v>
      </c>
      <c r="I251" s="225">
        <f t="shared" si="195"/>
        <v>0</v>
      </c>
      <c r="J251" s="197" t="s">
        <v>1600</v>
      </c>
      <c r="K251" s="155" t="s">
        <v>1601</v>
      </c>
      <c r="L251" s="195" t="str">
        <f t="shared" si="233"/>
        <v>Please</v>
      </c>
      <c r="M251" s="155" t="str">
        <f t="shared" si="207"/>
        <v>Pay</v>
      </c>
      <c r="N251" s="138">
        <f>IFERROR(INDEX(Contacts!$O:$O, MATCH(MEM_BF!$K251, Contacts!$B:$B, 0)), 0)</f>
        <v>0</v>
      </c>
      <c r="O251" s="130">
        <f>IFERROR(INDEX('May16'!$G:$G, MATCH(MEM_BF!$K251,'May16'!$A:$A, 0)), 0)</f>
        <v>0</v>
      </c>
      <c r="P251" s="130"/>
      <c r="Q251" s="205">
        <f>IFERROR(INDEX(July15!F:F, MATCH(MEM_BF!$K251, July15!$B:$B, 0)), 0)</f>
        <v>0</v>
      </c>
      <c r="R251" s="130">
        <f>IFERROR(INDEX(July15!G:G, MATCH(MEM_BF!$K251, July15!$B:$B, 0)), 0)</f>
        <v>0</v>
      </c>
      <c r="S251" s="130">
        <f>IFERROR(INDEX('Aug15'!F:F, MATCH(MEM_BF!$K251, 'Aug15'!$A:$A, 0)), 0)</f>
        <v>0</v>
      </c>
      <c r="T251" s="130">
        <f>IFERROR(INDEX('Aug15'!$G:$G, MATCH(MEM_BF!$K251, 'Aug15'!$A:$A, 0)), 0)</f>
        <v>0</v>
      </c>
      <c r="U251" s="130">
        <f>IFERROR(INDEX(Sept15!$F:$F, MATCH(MEM_BF!$K251, Sept15!$A:$A, 0)), 0)</f>
        <v>0</v>
      </c>
      <c r="V251" s="130">
        <f>IFERROR(INDEX(Sept15!$G:$G, MATCH(MEM_BF!$K251, Sept15!$A:$A, 0)), 0)</f>
        <v>0</v>
      </c>
      <c r="W251" s="130">
        <f>IFERROR(INDEX('Oct15'!$F:$F, MATCH(MEM_BF!$K251,'Oct15'!$A:$A, 0)), 0)</f>
        <v>0</v>
      </c>
      <c r="X251" s="130">
        <f>IFERROR(INDEX('Oct15'!$G:$G, MATCH(MEM_BF!$K251, 'Oct15'!$A:$A, 0)), 0)</f>
        <v>0</v>
      </c>
      <c r="Y251" s="130">
        <f>IFERROR(INDEX('Nov15'!$F:$F, MATCH(MEM_BF!$K251,'Nov15'!$A:$A, 0)), 0)</f>
        <v>0</v>
      </c>
      <c r="Z251" s="130">
        <f>IFERROR(INDEX('Nov15'!$G:$G, MATCH(MEM_BF!$K251, 'Nov15'!$A:$A, 0)), 0)</f>
        <v>0</v>
      </c>
      <c r="AA251" s="130">
        <f>IFERROR(INDEX('Dec15'!$F:$F, MATCH(MEM_BF!$K251,'Dec15'!$A:$A, 0)), 0)</f>
        <v>0</v>
      </c>
      <c r="AB251" s="130">
        <f>IFERROR(INDEX('Dec15'!$G:$G, MATCH(MEM_BF!$K251, 'Dec15'!$A:$A, 0)), 0)</f>
        <v>0</v>
      </c>
      <c r="AC251" s="130">
        <f>IFERROR(INDEX('Jan16'!$F:$F, MATCH(MEM_BF!$K251,'Jan16'!$A:$A, 0)), 0)</f>
        <v>0</v>
      </c>
      <c r="AD251" s="130">
        <f>IFERROR(INDEX('Jan16'!$G:$G, MATCH(MEM_BF!$K251, 'Jan16'!$A:$A, 0)), 0)</f>
        <v>0</v>
      </c>
      <c r="AE251" s="130">
        <f>IFERROR(INDEX('Feb16'!$F:$F, MATCH(MEM_BF!$K251,'Feb16'!$A:$A, 0)), 0)</f>
        <v>0</v>
      </c>
      <c r="AF251" s="130">
        <f>IFERROR(INDEX('Feb16'!$G:$G, MATCH(MEM_BF!$K251, 'Feb16'!$A:$A, 0)), 0)</f>
        <v>0</v>
      </c>
      <c r="AG251" s="130">
        <f>IFERROR(INDEX('Mar16'!$G:$G, MATCH(MEM_BF!$K251,'Mar16'!$A:$A, 0)), 0)</f>
        <v>0</v>
      </c>
      <c r="AH251" s="130">
        <f>IFERROR(INDEX('Mar16'!$H:$H, MATCH(MEM_BF!$K251, 'Mar16'!$A:$A, 0)), 0)</f>
        <v>0</v>
      </c>
      <c r="AI251" s="130">
        <f>IFERROR(INDEX('Apr16'!$G:$G, MATCH(MEM_BF!$K251,'Apr16'!$A:$A, 0)), 0)</f>
        <v>0</v>
      </c>
      <c r="AJ251" s="130">
        <f>IFERROR(INDEX('Apr16'!$H:$H, MATCH(MEM_BF!$K251, 'Apr16'!$A:$A, 0)), 0)</f>
        <v>0</v>
      </c>
      <c r="AK251" s="130">
        <f>IFERROR(INDEX('May16'!$G:$G, MATCH(MEM_BF!$K251,'May16'!$A:$A, 0)), 0)</f>
        <v>0</v>
      </c>
      <c r="AL251" s="130"/>
      <c r="AM251" s="130"/>
      <c r="AN251" s="130"/>
      <c r="AO251" s="4">
        <f t="shared" si="196"/>
        <v>0</v>
      </c>
      <c r="AP251" s="138">
        <f>IFERROR(INDEX(Contacts!$O:$O, MATCH(MEM_BF!$K251, Contacts!$B:$B, 0)), 0)</f>
        <v>0</v>
      </c>
      <c r="AQ251" s="138">
        <f>IFERROR(INDEX(Contacts!$L:$L, MATCH(MEM_BF!$K251, Contacts!$B:$B, 0)), 0)</f>
        <v>0</v>
      </c>
      <c r="AR251" s="138">
        <f>IFERROR(INDEX(Contacts!$P:$P, MATCH(MEM_BF!$K251, Contacts!$B:$B, 0)), 0)</f>
        <v>0</v>
      </c>
    </row>
    <row r="252" spans="3:46" x14ac:dyDescent="0.3">
      <c r="C252" s="155">
        <v>16</v>
      </c>
      <c r="D252" s="155">
        <v>6</v>
      </c>
      <c r="E252" s="194">
        <f t="shared" si="194"/>
        <v>5</v>
      </c>
      <c r="F252" s="194">
        <f t="shared" si="205"/>
        <v>0</v>
      </c>
      <c r="G252" s="194">
        <f t="shared" si="206"/>
        <v>16</v>
      </c>
      <c r="H252" s="194">
        <f t="shared" si="234"/>
        <v>5</v>
      </c>
      <c r="I252" s="225">
        <f t="shared" si="195"/>
        <v>0</v>
      </c>
      <c r="J252" s="197" t="s">
        <v>1602</v>
      </c>
      <c r="K252" s="155" t="s">
        <v>1603</v>
      </c>
      <c r="L252" s="195">
        <f t="shared" si="233"/>
        <v>2016</v>
      </c>
      <c r="M252" s="155" t="str">
        <f t="shared" si="207"/>
        <v>Jun</v>
      </c>
      <c r="N252" s="138">
        <f>IFERROR(INDEX(Contacts!$O:$O, MATCH(MEM_BF!$K252, Contacts!$B:$B, 0)), 0)</f>
        <v>0</v>
      </c>
      <c r="O252" s="130">
        <f>IFERROR(INDEX('May16'!$G:$G, MATCH(MEM_BF!$K252,'May16'!$A:$A, 0)), 0)</f>
        <v>0</v>
      </c>
      <c r="P252" s="130"/>
      <c r="Q252" s="205">
        <f>IFERROR(INDEX(July15!F:F, MATCH(MEM_BF!$K252, July15!$B:$B, 0)), 0)</f>
        <v>0</v>
      </c>
      <c r="R252" s="130">
        <f>IFERROR(INDEX(July15!G:G, MATCH(MEM_BF!$K252, July15!$B:$B, 0)), 0)</f>
        <v>0</v>
      </c>
      <c r="S252" s="130">
        <f>IFERROR(INDEX('Aug15'!F:F, MATCH(MEM_BF!$K252, 'Aug15'!$A:$A, 0)), 0)</f>
        <v>0</v>
      </c>
      <c r="T252" s="130">
        <f>IFERROR(INDEX('Aug15'!$G:$G, MATCH(MEM_BF!$K252, 'Aug15'!$A:$A, 0)), 0)</f>
        <v>0</v>
      </c>
      <c r="U252" s="130">
        <f>IFERROR(INDEX(Sept15!$F:$F, MATCH(MEM_BF!$K252, Sept15!$A:$A, 0)), 0)</f>
        <v>0</v>
      </c>
      <c r="V252" s="130">
        <f>IFERROR(INDEX(Sept15!$G:$G, MATCH(MEM_BF!$K252, Sept15!$A:$A, 0)), 0)</f>
        <v>0</v>
      </c>
      <c r="W252" s="130">
        <f>IFERROR(INDEX('Oct15'!$F:$F, MATCH(MEM_BF!$K252,'Oct15'!$A:$A, 0)), 0)</f>
        <v>0</v>
      </c>
      <c r="X252" s="130">
        <f>IFERROR(INDEX('Oct15'!$G:$G, MATCH(MEM_BF!$K252, 'Oct15'!$A:$A, 0)), 0)</f>
        <v>0</v>
      </c>
      <c r="Y252" s="130">
        <f>IFERROR(INDEX('Nov15'!$F:$F, MATCH(MEM_BF!$K252,'Nov15'!$A:$A, 0)), 0)</f>
        <v>0</v>
      </c>
      <c r="Z252" s="130">
        <f>IFERROR(INDEX('Nov15'!$G:$G, MATCH(MEM_BF!$K252, 'Nov15'!$A:$A, 0)), 0)</f>
        <v>0</v>
      </c>
      <c r="AA252" s="130">
        <f>IFERROR(INDEX('Dec15'!$F:$F, MATCH(MEM_BF!$K252,'Dec15'!$A:$A, 0)), 0)</f>
        <v>0</v>
      </c>
      <c r="AB252" s="130">
        <f>IFERROR(INDEX('Dec15'!$G:$G, MATCH(MEM_BF!$K252, 'Dec15'!$A:$A, 0)), 0)</f>
        <v>0</v>
      </c>
      <c r="AC252" s="130">
        <f>IFERROR(INDEX('Jan16'!$F:$F, MATCH(MEM_BF!$K252,'Jan16'!$A:$A, 0)), 0)</f>
        <v>0</v>
      </c>
      <c r="AD252" s="130">
        <f>IFERROR(INDEX('Jan16'!$G:$G, MATCH(MEM_BF!$K252, 'Jan16'!$A:$A, 0)), 0)</f>
        <v>0</v>
      </c>
      <c r="AE252" s="130">
        <f>IFERROR(INDEX('Feb16'!$F:$F, MATCH(MEM_BF!$K252,'Feb16'!$A:$A, 0)), 0)</f>
        <v>0</v>
      </c>
      <c r="AF252" s="130">
        <f>IFERROR(INDEX('Feb16'!$G:$G, MATCH(MEM_BF!$K252, 'Feb16'!$A:$A, 0)), 0)</f>
        <v>0</v>
      </c>
      <c r="AG252" s="130">
        <f>IFERROR(INDEX('Mar16'!$G:$G, MATCH(MEM_BF!$K252,'Mar16'!$A:$A, 0)), 0)</f>
        <v>0</v>
      </c>
      <c r="AH252" s="130">
        <f>IFERROR(INDEX('Mar16'!$H:$H, MATCH(MEM_BF!$K252, 'Mar16'!$A:$A, 0)), 0)</f>
        <v>0</v>
      </c>
      <c r="AI252" s="130">
        <f>IFERROR(INDEX('Apr16'!$G:$G, MATCH(MEM_BF!$K252,'Apr16'!$A:$A, 0)), 0)</f>
        <v>0</v>
      </c>
      <c r="AJ252" s="130">
        <f>IFERROR(INDEX('Apr16'!$H:$H, MATCH(MEM_BF!$K252, 'Apr16'!$A:$A, 0)), 0)</f>
        <v>0</v>
      </c>
      <c r="AK252" s="130">
        <f>IFERROR(INDEX('May16'!$G:$G, MATCH(MEM_BF!$K252,'May16'!$A:$A, 0)), 0)</f>
        <v>0</v>
      </c>
      <c r="AL252" s="130"/>
      <c r="AM252" s="130"/>
      <c r="AN252" s="130"/>
      <c r="AO252" s="4">
        <f t="shared" si="196"/>
        <v>0</v>
      </c>
      <c r="AP252" s="138">
        <f>IFERROR(INDEX(Contacts!$O:$O, MATCH(MEM_BF!$K252, Contacts!$B:$B, 0)), 0)</f>
        <v>0</v>
      </c>
      <c r="AQ252" s="138">
        <f>IFERROR(INDEX(Contacts!$L:$L, MATCH(MEM_BF!$K252, Contacts!$B:$B, 0)), 0)</f>
        <v>0</v>
      </c>
      <c r="AR252" s="138">
        <f>IFERROR(INDEX(Contacts!$P:$P, MATCH(MEM_BF!$K252, Contacts!$B:$B, 0)), 0)</f>
        <v>0</v>
      </c>
    </row>
    <row r="253" spans="3:46" x14ac:dyDescent="0.3">
      <c r="C253" s="155">
        <v>15</v>
      </c>
      <c r="D253" s="155">
        <v>5</v>
      </c>
      <c r="E253" s="194">
        <f t="shared" si="194"/>
        <v>59.98</v>
      </c>
      <c r="F253" s="194">
        <f t="shared" si="205"/>
        <v>4</v>
      </c>
      <c r="G253" s="194">
        <f t="shared" si="206"/>
        <v>19</v>
      </c>
      <c r="H253" s="194">
        <f t="shared" si="234"/>
        <v>11.979999999999997</v>
      </c>
      <c r="I253" s="225">
        <f t="shared" si="195"/>
        <v>55.98</v>
      </c>
      <c r="J253" s="197" t="s">
        <v>5432</v>
      </c>
      <c r="K253" s="155" t="s">
        <v>1612</v>
      </c>
      <c r="L253" s="195">
        <f t="shared" si="233"/>
        <v>2019</v>
      </c>
      <c r="M253" s="155" t="str">
        <f t="shared" si="207"/>
        <v>Dec</v>
      </c>
      <c r="N253" s="378" t="s">
        <v>5431</v>
      </c>
      <c r="O253" s="130">
        <f>IFERROR(INDEX('May16'!$G:$G, MATCH(MEM_BF!$K253,'May16'!$A:$A, 0)), 0)</f>
        <v>0</v>
      </c>
      <c r="P253" s="130"/>
      <c r="Q253" s="205">
        <v>1119.5999999999999</v>
      </c>
      <c r="R253" s="130">
        <f>IFERROR(INDEX(July15!G:G, MATCH(MEM_BF!$K253, July15!$B:$B, 0)), 0)</f>
        <v>0</v>
      </c>
      <c r="S253" s="130">
        <f>IFERROR(INDEX('Aug15'!F:F, MATCH(MEM_BF!$K253, 'Aug15'!$A:$A, 0)), 0)</f>
        <v>0</v>
      </c>
      <c r="T253" s="130">
        <f>IFERROR(INDEX('Aug15'!$G:$G, MATCH(MEM_BF!$K253, 'Aug15'!$A:$A, 0)), 0)</f>
        <v>0</v>
      </c>
      <c r="U253" s="130">
        <f>IFERROR(INDEX(Sept15!$F:$F, MATCH(MEM_BF!$K253, Sept15!$A:$A, 0)), 0)</f>
        <v>0</v>
      </c>
      <c r="V253" s="130">
        <f>IFERROR(INDEX(Sept15!$G:$G, MATCH(MEM_BF!$K253, Sept15!$A:$A, 0)), 0)</f>
        <v>0</v>
      </c>
      <c r="W253" s="130">
        <f>IFERROR(INDEX('Oct15'!$F:$F, MATCH(MEM_BF!$K253,'Oct15'!$A:$A, 0)), 0)</f>
        <v>0</v>
      </c>
      <c r="X253" s="130">
        <f>IFERROR(INDEX('Oct15'!$G:$G, MATCH(MEM_BF!$K253, 'Oct15'!$A:$A, 0)), 0)</f>
        <v>0</v>
      </c>
      <c r="Y253" s="130">
        <f>IFERROR(INDEX('Nov15'!$F:$F, MATCH(MEM_BF!$K253,'Nov15'!$A:$A, 0)), 0)</f>
        <v>0</v>
      </c>
      <c r="Z253" s="130">
        <f>IFERROR(INDEX('Nov15'!$G:$G, MATCH(MEM_BF!$K253, 'Nov15'!$A:$A, 0)), 0)</f>
        <v>0</v>
      </c>
      <c r="AA253" s="130">
        <f>IFERROR(INDEX('Dec15'!$F:$F, MATCH(MEM_BF!$K253,'Dec15'!$A:$A, 0)), 0)</f>
        <v>0</v>
      </c>
      <c r="AB253" s="130">
        <f>IFERROR(INDEX('Dec15'!$G:$G, MATCH(MEM_BF!$K253, 'Dec15'!$A:$A, 0)), 0)</f>
        <v>0</v>
      </c>
      <c r="AC253" s="130">
        <f>IFERROR(INDEX('Jan16'!$F:$F, MATCH(MEM_BF!$K253,'Jan16'!$A:$A, 0)), 0)</f>
        <v>0</v>
      </c>
      <c r="AD253" s="130">
        <f>IFERROR(INDEX('Jan16'!$G:$G, MATCH(MEM_BF!$K253, 'Jan16'!$A:$A, 0)), 0)</f>
        <v>0</v>
      </c>
      <c r="AE253" s="130">
        <f>IFERROR(INDEX('Feb16'!$F:$F, MATCH(MEM_BF!$K253,'Feb16'!$A:$A, 0)), 0)</f>
        <v>0</v>
      </c>
      <c r="AF253" s="130">
        <f>IFERROR(INDEX('Feb16'!$G:$G, MATCH(MEM_BF!$K253, 'Feb16'!$A:$A, 0)), 0)</f>
        <v>0</v>
      </c>
      <c r="AG253" s="130">
        <f>IFERROR(INDEX('Mar16'!$G:$G, MATCH(MEM_BF!$K253,'Mar16'!$A:$A, 0)), 0)</f>
        <v>0</v>
      </c>
      <c r="AH253" s="130">
        <f>IFERROR(INDEX('Mar16'!$H:$H, MATCH(MEM_BF!$K253, 'Mar16'!$A:$A, 0)), 0)</f>
        <v>0</v>
      </c>
      <c r="AI253" s="130">
        <f>IFERROR(INDEX('Apr16'!$G:$G, MATCH(MEM_BF!$K253,'Apr16'!$A:$A, 0)), 0)</f>
        <v>0</v>
      </c>
      <c r="AJ253" s="130">
        <f>IFERROR(INDEX('Apr16'!$H:$H, MATCH(MEM_BF!$K253, 'Apr16'!$A:$A, 0)), 0)</f>
        <v>0</v>
      </c>
      <c r="AK253" s="130">
        <f>IFERROR(INDEX('May16'!$G:$G, MATCH(MEM_BF!$K253,'May16'!$A:$A, 0)), 0)</f>
        <v>0</v>
      </c>
      <c r="AL253" s="130"/>
      <c r="AM253" s="130"/>
      <c r="AN253" s="130"/>
      <c r="AO253" s="4">
        <f t="shared" si="196"/>
        <v>1119.5999999999999</v>
      </c>
      <c r="AP253" s="378" t="s">
        <v>5431</v>
      </c>
      <c r="AQ253" s="138">
        <f>IFERROR(INDEX(Contacts!$L:$L, MATCH(MEM_BF!$K253, Contacts!$B:$B, 0)), 0)</f>
        <v>0</v>
      </c>
      <c r="AR253" s="138">
        <f>IFERROR(INDEX(Contacts!$P:$P, MATCH(MEM_BF!$K253, Contacts!$B:$B, 0)), 0)</f>
        <v>0</v>
      </c>
    </row>
    <row r="254" spans="3:46" s="138" customFormat="1" x14ac:dyDescent="0.3">
      <c r="C254" s="155">
        <v>16</v>
      </c>
      <c r="D254" s="155">
        <v>3</v>
      </c>
      <c r="E254" s="194">
        <f t="shared" ref="E254" si="235">D254+I254-1</f>
        <v>3</v>
      </c>
      <c r="F254" s="194">
        <f t="shared" ref="F254" si="236">ROUNDDOWN(E254/12, 0)</f>
        <v>0</v>
      </c>
      <c r="G254" s="194">
        <f t="shared" ref="G254" si="237">C254+F254</f>
        <v>16</v>
      </c>
      <c r="H254" s="194">
        <f t="shared" ref="H254" si="238">E254-F254*12</f>
        <v>3</v>
      </c>
      <c r="I254" s="225">
        <f t="shared" ref="I254" si="239">AO254/20</f>
        <v>1</v>
      </c>
      <c r="J254" s="197" t="s">
        <v>5408</v>
      </c>
      <c r="K254" s="155" t="s">
        <v>5414</v>
      </c>
      <c r="L254" s="195">
        <f t="shared" ref="L254" si="240">LOOKUP(G254,$A$20:$B$40)</f>
        <v>2016</v>
      </c>
      <c r="M254" s="155" t="str">
        <f t="shared" ref="M254" si="241">LOOKUP(H254,$A$6:$B$18)</f>
        <v>Apr</v>
      </c>
      <c r="N254" s="223" t="s">
        <v>5415</v>
      </c>
      <c r="O254" s="130">
        <f>IFERROR(INDEX('May16'!$G:$G, MATCH(MEM_BF!$K254,'May16'!$A:$A, 0)), 0)</f>
        <v>0</v>
      </c>
      <c r="P254" s="130"/>
      <c r="Q254" s="220"/>
      <c r="R254" s="220"/>
      <c r="S254" s="220"/>
      <c r="T254" s="220"/>
      <c r="U254" s="220"/>
      <c r="V254" s="220"/>
      <c r="W254" s="220"/>
      <c r="X254" s="220"/>
      <c r="Y254" s="220"/>
      <c r="Z254" s="220"/>
      <c r="AA254" s="220"/>
      <c r="AB254" s="220"/>
      <c r="AC254" s="220"/>
      <c r="AD254" s="220"/>
      <c r="AE254" s="220"/>
      <c r="AF254" s="220"/>
      <c r="AG254" s="130">
        <f>IFERROR(INDEX('Mar16'!$G:$G, MATCH(MEM_BF!$K254,'Mar16'!$A:$A, 0)), 0)</f>
        <v>20</v>
      </c>
      <c r="AH254" s="130">
        <f>IFERROR(INDEX('Mar16'!$H:$H, MATCH(MEM_BF!$K254, 'Mar16'!$A:$A, 0)), 0)</f>
        <v>0</v>
      </c>
      <c r="AI254" s="130">
        <f>IFERROR(INDEX('Apr16'!$G:$G, MATCH(MEM_BF!$K254,'Apr16'!$A:$A, 0)), 0)</f>
        <v>0</v>
      </c>
      <c r="AJ254" s="130">
        <f>IFERROR(INDEX('Apr16'!$H:$H, MATCH(MEM_BF!$K254, 'Apr16'!$A:$A, 0)), 0)</f>
        <v>0</v>
      </c>
      <c r="AK254" s="130">
        <f>IFERROR(INDEX('May16'!$G:$G, MATCH(MEM_BF!$K254,'May16'!$A:$A, 0)), 0)</f>
        <v>0</v>
      </c>
      <c r="AL254" s="130"/>
      <c r="AM254" s="130"/>
      <c r="AN254" s="130"/>
      <c r="AO254" s="4">
        <f t="shared" si="196"/>
        <v>20</v>
      </c>
      <c r="AP254" s="223" t="s">
        <v>5415</v>
      </c>
      <c r="AQ254" s="364" t="s">
        <v>5416</v>
      </c>
      <c r="AS254" s="365" t="s">
        <v>5417</v>
      </c>
      <c r="AT254" s="138" t="s">
        <v>5418</v>
      </c>
    </row>
    <row r="255" spans="3:46" x14ac:dyDescent="0.3">
      <c r="C255" s="155">
        <v>15</v>
      </c>
      <c r="D255" s="155">
        <v>8</v>
      </c>
      <c r="E255" s="194">
        <f t="shared" si="194"/>
        <v>18</v>
      </c>
      <c r="F255" s="194">
        <f t="shared" si="205"/>
        <v>1</v>
      </c>
      <c r="G255" s="194">
        <f t="shared" si="206"/>
        <v>16</v>
      </c>
      <c r="H255" s="194">
        <f t="shared" si="234"/>
        <v>6</v>
      </c>
      <c r="I255" s="225">
        <f t="shared" si="195"/>
        <v>11</v>
      </c>
      <c r="J255" s="197" t="s">
        <v>1614</v>
      </c>
      <c r="K255" s="155" t="s">
        <v>420</v>
      </c>
      <c r="L255" s="195">
        <f t="shared" si="233"/>
        <v>2016</v>
      </c>
      <c r="M255" s="155" t="str">
        <f t="shared" si="207"/>
        <v>Jul</v>
      </c>
      <c r="N255" s="138">
        <f>IFERROR(INDEX(Contacts!$O:$O, MATCH(MEM_BF!$K255, Contacts!$B:$B, 0)), 0)</f>
        <v>0</v>
      </c>
      <c r="O255" s="130">
        <f>IFERROR(INDEX('May16'!$G:$G, MATCH(MEM_BF!$K255,'May16'!$A:$A, 0)), 0)</f>
        <v>20</v>
      </c>
      <c r="P255" s="130"/>
      <c r="Q255" s="205">
        <f>IFERROR(INDEX(July15!F:F, MATCH(MEM_BF!$K255, July15!$B:$B, 0)), 0)</f>
        <v>20</v>
      </c>
      <c r="R255" s="130">
        <f>IFERROR(INDEX(July15!G:G, MATCH(MEM_BF!$K255, July15!$B:$B, 0)), 0)</f>
        <v>0</v>
      </c>
      <c r="S255" s="130">
        <f>IFERROR(INDEX('Aug15'!F:F, MATCH(MEM_BF!$K255, 'Aug15'!$A:$A, 0)), 0)</f>
        <v>20</v>
      </c>
      <c r="T255" s="130">
        <f>IFERROR(INDEX('Aug15'!$G:$G, MATCH(MEM_BF!$K255, 'Aug15'!$A:$A, 0)), 0)</f>
        <v>0</v>
      </c>
      <c r="U255" s="130">
        <f>IFERROR(INDEX(Sept15!$F:$F, MATCH(MEM_BF!$K255, Sept15!$A:$A, 0)), 0)</f>
        <v>20</v>
      </c>
      <c r="V255" s="130">
        <f>IFERROR(INDEX(Sept15!$G:$G, MATCH(MEM_BF!$K255, Sept15!$A:$A, 0)), 0)</f>
        <v>0</v>
      </c>
      <c r="W255" s="130">
        <f>IFERROR(INDEX('Oct15'!$F:$F, MATCH(MEM_BF!$K255,'Oct15'!$A:$A, 0)), 0)</f>
        <v>20</v>
      </c>
      <c r="X255" s="130">
        <f>IFERROR(INDEX('Oct15'!$G:$G, MATCH(MEM_BF!$K255, 'Oct15'!$A:$A, 0)), 0)</f>
        <v>0</v>
      </c>
      <c r="Y255" s="130">
        <f>IFERROR(INDEX('Nov15'!$F:$F, MATCH(MEM_BF!$K255,'Nov15'!$A:$A, 0)), 0)</f>
        <v>20</v>
      </c>
      <c r="Z255" s="130">
        <f>IFERROR(INDEX('Nov15'!$G:$G, MATCH(MEM_BF!$K255, 'Nov15'!$A:$A, 0)), 0)</f>
        <v>0</v>
      </c>
      <c r="AA255" s="130">
        <f>IFERROR(INDEX('Dec15'!$F:$F, MATCH(MEM_BF!$K255,'Dec15'!$A:$A, 0)), 0)</f>
        <v>20</v>
      </c>
      <c r="AB255" s="130">
        <f>IFERROR(INDEX('Dec15'!$G:$G, MATCH(MEM_BF!$K255, 'Dec15'!$A:$A, 0)), 0)</f>
        <v>0</v>
      </c>
      <c r="AC255" s="130">
        <f>IFERROR(INDEX('Jan16'!$F:$F, MATCH(MEM_BF!$K255,'Jan16'!$A:$A, 0)), 0)</f>
        <v>20</v>
      </c>
      <c r="AD255" s="130">
        <f>IFERROR(INDEX('Jan16'!$G:$G, MATCH(MEM_BF!$K255, 'Jan16'!$A:$A, 0)), 0)</f>
        <v>0</v>
      </c>
      <c r="AE255" s="130">
        <f>IFERROR(INDEX('Feb16'!$F:$F, MATCH(MEM_BF!$K255,'Feb16'!$A:$A, 0)), 0)</f>
        <v>20</v>
      </c>
      <c r="AF255" s="130">
        <f>IFERROR(INDEX('Feb16'!$G:$G, MATCH(MEM_BF!$K255, 'Feb16'!$A:$A, 0)), 0)</f>
        <v>0</v>
      </c>
      <c r="AG255" s="130">
        <f>IFERROR(INDEX('Mar16'!$G:$G, MATCH(MEM_BF!$K255,'Mar16'!$A:$A, 0)), 0)</f>
        <v>20</v>
      </c>
      <c r="AH255" s="130">
        <f>IFERROR(INDEX('Mar16'!$H:$H, MATCH(MEM_BF!$K255, 'Mar16'!$A:$A, 0)), 0)</f>
        <v>0</v>
      </c>
      <c r="AI255" s="130">
        <f>IFERROR(INDEX('Apr16'!$G:$G, MATCH(MEM_BF!$K255,'Apr16'!$A:$A, 0)), 0)</f>
        <v>20</v>
      </c>
      <c r="AJ255" s="130">
        <f>IFERROR(INDEX('Apr16'!$H:$H, MATCH(MEM_BF!$K255, 'Apr16'!$A:$A, 0)), 0)</f>
        <v>0</v>
      </c>
      <c r="AK255" s="130">
        <f>IFERROR(INDEX('May16'!$G:$G, MATCH(MEM_BF!$K255,'May16'!$A:$A, 0)), 0)</f>
        <v>20</v>
      </c>
      <c r="AL255" s="130"/>
      <c r="AM255" s="130"/>
      <c r="AN255" s="130"/>
      <c r="AO255" s="4">
        <f t="shared" si="196"/>
        <v>220</v>
      </c>
      <c r="AP255" s="138">
        <f>IFERROR(INDEX(Contacts!$O:$O, MATCH(MEM_BF!$K255, Contacts!$B:$B, 0)), 0)</f>
        <v>0</v>
      </c>
      <c r="AQ255" s="138">
        <f>IFERROR(INDEX(Contacts!$L:$L, MATCH(MEM_BF!$K255, Contacts!$B:$B, 0)), 0)</f>
        <v>0</v>
      </c>
      <c r="AR255" s="138">
        <f>IFERROR(INDEX(Contacts!$P:$P, MATCH(MEM_BF!$K255, Contacts!$B:$B, 0)), 0)</f>
        <v>0</v>
      </c>
    </row>
    <row r="256" spans="3:46" x14ac:dyDescent="0.3">
      <c r="C256" s="155"/>
      <c r="D256" s="155"/>
      <c r="E256" s="194">
        <f t="shared" si="194"/>
        <v>-1</v>
      </c>
      <c r="F256" s="194">
        <f t="shared" si="205"/>
        <v>0</v>
      </c>
      <c r="G256" s="194">
        <f t="shared" si="206"/>
        <v>0</v>
      </c>
      <c r="H256" s="194">
        <f t="shared" si="234"/>
        <v>-1</v>
      </c>
      <c r="I256" s="225">
        <f t="shared" si="195"/>
        <v>0</v>
      </c>
      <c r="J256" s="197" t="s">
        <v>1617</v>
      </c>
      <c r="K256" s="155" t="s">
        <v>1618</v>
      </c>
      <c r="L256" s="195" t="str">
        <f t="shared" si="233"/>
        <v>Please</v>
      </c>
      <c r="M256" s="155" t="str">
        <f t="shared" si="207"/>
        <v>Pay</v>
      </c>
      <c r="N256" s="138">
        <f>IFERROR(INDEX(Contacts!$O:$O, MATCH(MEM_BF!$K256, Contacts!$B:$B, 0)), 0)</f>
        <v>0</v>
      </c>
      <c r="O256" s="130">
        <f>IFERROR(INDEX('May16'!$G:$G, MATCH(MEM_BF!$K256,'May16'!$A:$A, 0)), 0)</f>
        <v>0</v>
      </c>
      <c r="P256" s="130"/>
      <c r="Q256" s="205">
        <f>IFERROR(INDEX(July15!F:F, MATCH(MEM_BF!$K256, July15!$B:$B, 0)), 0)</f>
        <v>0</v>
      </c>
      <c r="R256" s="130">
        <f>IFERROR(INDEX(July15!G:G, MATCH(MEM_BF!$K256, July15!$B:$B, 0)), 0)</f>
        <v>0</v>
      </c>
      <c r="S256" s="130">
        <f>IFERROR(INDEX('Aug15'!F:F, MATCH(MEM_BF!$K256, 'Aug15'!$A:$A, 0)), 0)</f>
        <v>0</v>
      </c>
      <c r="T256" s="130">
        <f>IFERROR(INDEX('Aug15'!$G:$G, MATCH(MEM_BF!$K256, 'Aug15'!$A:$A, 0)), 0)</f>
        <v>0</v>
      </c>
      <c r="U256" s="130">
        <f>IFERROR(INDEX(Sept15!$F:$F, MATCH(MEM_BF!$K256, Sept15!$A:$A, 0)), 0)</f>
        <v>0</v>
      </c>
      <c r="V256" s="130">
        <f>IFERROR(INDEX(Sept15!$G:$G, MATCH(MEM_BF!$K256, Sept15!$A:$A, 0)), 0)</f>
        <v>0</v>
      </c>
      <c r="W256" s="130">
        <f>IFERROR(INDEX('Oct15'!$F:$F, MATCH(MEM_BF!$K256,'Oct15'!$A:$A, 0)), 0)</f>
        <v>0</v>
      </c>
      <c r="X256" s="130">
        <f>IFERROR(INDEX('Oct15'!$G:$G, MATCH(MEM_BF!$K256, 'Oct15'!$A:$A, 0)), 0)</f>
        <v>0</v>
      </c>
      <c r="Y256" s="130">
        <f>IFERROR(INDEX('Nov15'!$F:$F, MATCH(MEM_BF!$K256,'Nov15'!$A:$A, 0)), 0)</f>
        <v>0</v>
      </c>
      <c r="Z256" s="130">
        <f>IFERROR(INDEX('Nov15'!$G:$G, MATCH(MEM_BF!$K256, 'Nov15'!$A:$A, 0)), 0)</f>
        <v>0</v>
      </c>
      <c r="AA256" s="130">
        <f>IFERROR(INDEX('Dec15'!$F:$F, MATCH(MEM_BF!$K256,'Dec15'!$A:$A, 0)), 0)</f>
        <v>0</v>
      </c>
      <c r="AB256" s="130">
        <f>IFERROR(INDEX('Dec15'!$G:$G, MATCH(MEM_BF!$K256, 'Dec15'!$A:$A, 0)), 0)</f>
        <v>0</v>
      </c>
      <c r="AC256" s="130">
        <f>IFERROR(INDEX('Jan16'!$F:$F, MATCH(MEM_BF!$K256,'Jan16'!$A:$A, 0)), 0)</f>
        <v>0</v>
      </c>
      <c r="AD256" s="130">
        <f>IFERROR(INDEX('Jan16'!$G:$G, MATCH(MEM_BF!$K256, 'Jan16'!$A:$A, 0)), 0)</f>
        <v>0</v>
      </c>
      <c r="AE256" s="130">
        <f>IFERROR(INDEX('Feb16'!$F:$F, MATCH(MEM_BF!$K256,'Feb16'!$A:$A, 0)), 0)</f>
        <v>0</v>
      </c>
      <c r="AF256" s="130">
        <f>IFERROR(INDEX('Feb16'!$G:$G, MATCH(MEM_BF!$K256, 'Feb16'!$A:$A, 0)), 0)</f>
        <v>0</v>
      </c>
      <c r="AG256" s="130">
        <f>IFERROR(INDEX('Mar16'!$G:$G, MATCH(MEM_BF!$K256,'Mar16'!$A:$A, 0)), 0)</f>
        <v>0</v>
      </c>
      <c r="AH256" s="130">
        <f>IFERROR(INDEX('Mar16'!$H:$H, MATCH(MEM_BF!$K256, 'Mar16'!$A:$A, 0)), 0)</f>
        <v>0</v>
      </c>
      <c r="AI256" s="130">
        <f>IFERROR(INDEX('Apr16'!$G:$G, MATCH(MEM_BF!$K256,'Apr16'!$A:$A, 0)), 0)</f>
        <v>0</v>
      </c>
      <c r="AJ256" s="130">
        <f>IFERROR(INDEX('Apr16'!$H:$H, MATCH(MEM_BF!$K256, 'Apr16'!$A:$A, 0)), 0)</f>
        <v>0</v>
      </c>
      <c r="AK256" s="130">
        <f>IFERROR(INDEX('May16'!$G:$G, MATCH(MEM_BF!$K256,'May16'!$A:$A, 0)), 0)</f>
        <v>0</v>
      </c>
      <c r="AL256" s="130"/>
      <c r="AM256" s="130"/>
      <c r="AN256" s="130"/>
      <c r="AO256" s="4">
        <f t="shared" si="196"/>
        <v>0</v>
      </c>
      <c r="AP256" s="138">
        <f>IFERROR(INDEX(Contacts!$O:$O, MATCH(MEM_BF!$K256, Contacts!$B:$B, 0)), 0)</f>
        <v>0</v>
      </c>
      <c r="AQ256" s="138">
        <f>IFERROR(INDEX(Contacts!$L:$L, MATCH(MEM_BF!$K256, Contacts!$B:$B, 0)), 0)</f>
        <v>0</v>
      </c>
      <c r="AR256" s="138">
        <f>IFERROR(INDEX(Contacts!$P:$P, MATCH(MEM_BF!$K256, Contacts!$B:$B, 0)), 0)</f>
        <v>0</v>
      </c>
    </row>
    <row r="257" spans="3:44" x14ac:dyDescent="0.3">
      <c r="C257" s="155">
        <v>15</v>
      </c>
      <c r="D257" s="155">
        <v>11</v>
      </c>
      <c r="E257" s="194">
        <f t="shared" si="194"/>
        <v>21</v>
      </c>
      <c r="F257" s="194">
        <f t="shared" si="205"/>
        <v>1</v>
      </c>
      <c r="G257" s="194">
        <f t="shared" si="206"/>
        <v>16</v>
      </c>
      <c r="H257" s="194">
        <f t="shared" si="234"/>
        <v>9</v>
      </c>
      <c r="I257" s="225">
        <f t="shared" si="195"/>
        <v>11</v>
      </c>
      <c r="J257" s="197" t="s">
        <v>1619</v>
      </c>
      <c r="K257" s="155" t="s">
        <v>45</v>
      </c>
      <c r="L257" s="195">
        <f t="shared" si="233"/>
        <v>2016</v>
      </c>
      <c r="M257" s="155" t="str">
        <f t="shared" si="207"/>
        <v>Oct</v>
      </c>
      <c r="N257" s="138">
        <f>IFERROR(INDEX(Contacts!$O:$O, MATCH(MEM_BF!$K257, Contacts!$B:$B, 0)), 0)</f>
        <v>0</v>
      </c>
      <c r="O257" s="130">
        <f>IFERROR(INDEX('May16'!$G:$G, MATCH(MEM_BF!$K257,'May16'!$A:$A, 0)), 0)</f>
        <v>20</v>
      </c>
      <c r="P257" s="130"/>
      <c r="Q257" s="205">
        <f>IFERROR(INDEX(July15!F:F, MATCH(MEM_BF!$K257, July15!$B:$B, 0)), 0)</f>
        <v>20</v>
      </c>
      <c r="R257" s="130">
        <f>IFERROR(INDEX(July15!G:G, MATCH(MEM_BF!$K257, July15!$B:$B, 0)), 0)</f>
        <v>0</v>
      </c>
      <c r="S257" s="130">
        <f>IFERROR(INDEX('Aug15'!F:F, MATCH(MEM_BF!$K257, 'Aug15'!$A:$A, 0)), 0)</f>
        <v>20</v>
      </c>
      <c r="T257" s="130">
        <f>IFERROR(INDEX('Aug15'!$G:$G, MATCH(MEM_BF!$K257, 'Aug15'!$A:$A, 0)), 0)</f>
        <v>0</v>
      </c>
      <c r="U257" s="130">
        <f>IFERROR(INDEX(Sept15!$F:$F, MATCH(MEM_BF!$K257, Sept15!$A:$A, 0)), 0)</f>
        <v>20</v>
      </c>
      <c r="V257" s="130">
        <f>IFERROR(INDEX(Sept15!$G:$G, MATCH(MEM_BF!$K257, Sept15!$A:$A, 0)), 0)</f>
        <v>0</v>
      </c>
      <c r="W257" s="130">
        <f>IFERROR(INDEX('Oct15'!$F:$F, MATCH(MEM_BF!$K257,'Oct15'!$A:$A, 0)), 0)</f>
        <v>20</v>
      </c>
      <c r="X257" s="130">
        <f>IFERROR(INDEX('Oct15'!$G:$G, MATCH(MEM_BF!$K257, 'Oct15'!$A:$A, 0)), 0)</f>
        <v>0</v>
      </c>
      <c r="Y257" s="130">
        <f>IFERROR(INDEX('Nov15'!$F:$F, MATCH(MEM_BF!$K257,'Nov15'!$A:$A, 0)), 0)</f>
        <v>20</v>
      </c>
      <c r="Z257" s="130">
        <f>IFERROR(INDEX('Nov15'!$G:$G, MATCH(MEM_BF!$K257, 'Nov15'!$A:$A, 0)), 0)</f>
        <v>0</v>
      </c>
      <c r="AA257" s="130">
        <f>IFERROR(INDEX('Dec15'!$F:$F, MATCH(MEM_BF!$K257,'Dec15'!$A:$A, 0)), 0)</f>
        <v>20</v>
      </c>
      <c r="AB257" s="130">
        <f>IFERROR(INDEX('Dec15'!$G:$G, MATCH(MEM_BF!$K257, 'Dec15'!$A:$A, 0)), 0)</f>
        <v>0</v>
      </c>
      <c r="AC257" s="130">
        <f>IFERROR(INDEX('Jan16'!$F:$F, MATCH(MEM_BF!$K257,'Jan16'!$A:$A, 0)), 0)</f>
        <v>20</v>
      </c>
      <c r="AD257" s="130">
        <f>IFERROR(INDEX('Jan16'!$G:$G, MATCH(MEM_BF!$K257, 'Jan16'!$A:$A, 0)), 0)</f>
        <v>0</v>
      </c>
      <c r="AE257" s="130">
        <f>IFERROR(INDEX('Feb16'!$F:$F, MATCH(MEM_BF!$K257,'Feb16'!$A:$A, 0)), 0)</f>
        <v>20</v>
      </c>
      <c r="AF257" s="130">
        <f>IFERROR(INDEX('Feb16'!$G:$G, MATCH(MEM_BF!$K257, 'Feb16'!$A:$A, 0)), 0)</f>
        <v>0</v>
      </c>
      <c r="AG257" s="130">
        <f>IFERROR(INDEX('Mar16'!$G:$G, MATCH(MEM_BF!$K257,'Mar16'!$A:$A, 0)), 0)</f>
        <v>20</v>
      </c>
      <c r="AH257" s="130">
        <f>IFERROR(INDEX('Mar16'!$H:$H, MATCH(MEM_BF!$K257, 'Mar16'!$A:$A, 0)), 0)</f>
        <v>0</v>
      </c>
      <c r="AI257" s="130">
        <f>IFERROR(INDEX('Apr16'!$G:$G, MATCH(MEM_BF!$K257,'Apr16'!$A:$A, 0)), 0)</f>
        <v>20</v>
      </c>
      <c r="AJ257" s="130">
        <f>IFERROR(INDEX('Apr16'!$H:$H, MATCH(MEM_BF!$K257, 'Apr16'!$A:$A, 0)), 0)</f>
        <v>0</v>
      </c>
      <c r="AK257" s="130">
        <f>IFERROR(INDEX('May16'!$G:$G, MATCH(MEM_BF!$K257,'May16'!$A:$A, 0)), 0)</f>
        <v>20</v>
      </c>
      <c r="AL257" s="130"/>
      <c r="AM257" s="130"/>
      <c r="AN257" s="130"/>
      <c r="AO257" s="4">
        <f t="shared" si="196"/>
        <v>220</v>
      </c>
      <c r="AP257" s="138">
        <f>IFERROR(INDEX(Contacts!$O:$O, MATCH(MEM_BF!$K257, Contacts!$B:$B, 0)), 0)</f>
        <v>0</v>
      </c>
      <c r="AQ257" s="138">
        <f>IFERROR(INDEX(Contacts!$L:$L, MATCH(MEM_BF!$K257, Contacts!$B:$B, 0)), 0)</f>
        <v>0</v>
      </c>
      <c r="AR257" s="138">
        <f>IFERROR(INDEX(Contacts!$P:$P, MATCH(MEM_BF!$K257, Contacts!$B:$B, 0)), 0)</f>
        <v>0</v>
      </c>
    </row>
    <row r="258" spans="3:44" x14ac:dyDescent="0.3">
      <c r="C258" s="155">
        <v>16</v>
      </c>
      <c r="D258" s="155">
        <v>6</v>
      </c>
      <c r="E258" s="194">
        <f t="shared" si="194"/>
        <v>17</v>
      </c>
      <c r="F258" s="194">
        <f t="shared" si="205"/>
        <v>1</v>
      </c>
      <c r="G258" s="194">
        <f t="shared" si="206"/>
        <v>17</v>
      </c>
      <c r="H258" s="194">
        <f t="shared" si="234"/>
        <v>5</v>
      </c>
      <c r="I258" s="225">
        <f t="shared" si="195"/>
        <v>12</v>
      </c>
      <c r="J258" s="200" t="s">
        <v>1642</v>
      </c>
      <c r="K258" s="155" t="s">
        <v>500</v>
      </c>
      <c r="L258" s="195">
        <f t="shared" si="233"/>
        <v>2017</v>
      </c>
      <c r="M258" s="155" t="str">
        <f t="shared" si="207"/>
        <v>Jun</v>
      </c>
      <c r="N258" s="138">
        <f>IFERROR(INDEX(Contacts!$O:$O, MATCH(MEM_BF!$K258, Contacts!$B:$B, 0)), 0)</f>
        <v>0</v>
      </c>
      <c r="O258" s="130">
        <f>IFERROR(INDEX('May16'!$G:$G, MATCH(MEM_BF!$K258,'May16'!$A:$A, 0)), 0)</f>
        <v>0</v>
      </c>
      <c r="P258" s="130"/>
      <c r="Q258" s="205">
        <f>IFERROR(INDEX(July15!F:F, MATCH(MEM_BF!$K258, July15!$B:$B, 0)), 0)</f>
        <v>0</v>
      </c>
      <c r="R258" s="130">
        <f>IFERROR(INDEX(July15!G:G, MATCH(MEM_BF!$K258, July15!$B:$B, 0)), 0)</f>
        <v>0</v>
      </c>
      <c r="S258" s="130">
        <f>IFERROR(INDEX('Aug15'!F:F, MATCH(MEM_BF!$K258, 'Aug15'!$A:$A, 0)), 0)</f>
        <v>240</v>
      </c>
      <c r="T258" s="130">
        <f>IFERROR(INDEX('Aug15'!$G:$G, MATCH(MEM_BF!$K258, 'Aug15'!$A:$A, 0)), 0)</f>
        <v>0</v>
      </c>
      <c r="U258" s="130">
        <f>IFERROR(INDEX(Sept15!$F:$F, MATCH(MEM_BF!$K258, Sept15!$A:$A, 0)), 0)</f>
        <v>0</v>
      </c>
      <c r="V258" s="130">
        <f>IFERROR(INDEX(Sept15!$G:$G, MATCH(MEM_BF!$K258, Sept15!$A:$A, 0)), 0)</f>
        <v>0</v>
      </c>
      <c r="W258" s="130">
        <f>IFERROR(INDEX('Oct15'!$F:$F, MATCH(MEM_BF!$K258,'Oct15'!$A:$A, 0)), 0)</f>
        <v>0</v>
      </c>
      <c r="X258" s="130">
        <f>IFERROR(INDEX('Oct15'!$G:$G, MATCH(MEM_BF!$K258, 'Oct15'!$A:$A, 0)), 0)</f>
        <v>0</v>
      </c>
      <c r="Y258" s="130">
        <f>IFERROR(INDEX('Nov15'!$F:$F, MATCH(MEM_BF!$K258,'Nov15'!$A:$A, 0)), 0)</f>
        <v>0</v>
      </c>
      <c r="Z258" s="130">
        <f>IFERROR(INDEX('Nov15'!$G:$G, MATCH(MEM_BF!$K258, 'Nov15'!$A:$A, 0)), 0)</f>
        <v>0</v>
      </c>
      <c r="AA258" s="130">
        <f>IFERROR(INDEX('Dec15'!$F:$F, MATCH(MEM_BF!$K258,'Dec15'!$A:$A, 0)), 0)</f>
        <v>0</v>
      </c>
      <c r="AB258" s="130">
        <f>IFERROR(INDEX('Dec15'!$G:$G, MATCH(MEM_BF!$K258, 'Dec15'!$A:$A, 0)), 0)</f>
        <v>0</v>
      </c>
      <c r="AC258" s="130">
        <f>IFERROR(INDEX('Jan16'!$F:$F, MATCH(MEM_BF!$K258,'Jan16'!$A:$A, 0)), 0)</f>
        <v>0</v>
      </c>
      <c r="AD258" s="130">
        <f>IFERROR(INDEX('Jan16'!$G:$G, MATCH(MEM_BF!$K258, 'Jan16'!$A:$A, 0)), 0)</f>
        <v>0</v>
      </c>
      <c r="AE258" s="130">
        <f>IFERROR(INDEX('Feb16'!$F:$F, MATCH(MEM_BF!$K258,'Feb16'!$A:$A, 0)), 0)</f>
        <v>0</v>
      </c>
      <c r="AF258" s="130">
        <f>IFERROR(INDEX('Feb16'!$G:$G, MATCH(MEM_BF!$K258, 'Feb16'!$A:$A, 0)), 0)</f>
        <v>0</v>
      </c>
      <c r="AG258" s="130">
        <f>IFERROR(INDEX('Mar16'!$G:$G, MATCH(MEM_BF!$K258,'Mar16'!$A:$A, 0)), 0)</f>
        <v>0</v>
      </c>
      <c r="AH258" s="130">
        <f>IFERROR(INDEX('Mar16'!$H:$H, MATCH(MEM_BF!$K258, 'Mar16'!$A:$A, 0)), 0)</f>
        <v>0</v>
      </c>
      <c r="AI258" s="130">
        <f>IFERROR(INDEX('Apr16'!$G:$G, MATCH(MEM_BF!$K258,'Apr16'!$A:$A, 0)), 0)</f>
        <v>0</v>
      </c>
      <c r="AJ258" s="130">
        <f>IFERROR(INDEX('Apr16'!$H:$H, MATCH(MEM_BF!$K258, 'Apr16'!$A:$A, 0)), 0)</f>
        <v>0</v>
      </c>
      <c r="AK258" s="130">
        <f>IFERROR(INDEX('May16'!$G:$G, MATCH(MEM_BF!$K258,'May16'!$A:$A, 0)), 0)</f>
        <v>0</v>
      </c>
      <c r="AL258" s="130"/>
      <c r="AM258" s="130"/>
      <c r="AN258" s="130"/>
      <c r="AO258" s="4">
        <f t="shared" si="196"/>
        <v>240</v>
      </c>
      <c r="AP258" s="138">
        <f>IFERROR(INDEX(Contacts!$O:$O, MATCH(MEM_BF!$K258, Contacts!$B:$B, 0)), 0)</f>
        <v>0</v>
      </c>
      <c r="AQ258" s="138">
        <f>IFERROR(INDEX(Contacts!$L:$L, MATCH(MEM_BF!$K258, Contacts!$B:$B, 0)), 0)</f>
        <v>0</v>
      </c>
      <c r="AR258" s="138">
        <f>IFERROR(INDEX(Contacts!$P:$P, MATCH(MEM_BF!$K258, Contacts!$B:$B, 0)), 0)</f>
        <v>0</v>
      </c>
    </row>
    <row r="259" spans="3:44" x14ac:dyDescent="0.3">
      <c r="C259" s="155">
        <v>15</v>
      </c>
      <c r="D259" s="155">
        <v>6</v>
      </c>
      <c r="E259" s="194">
        <f t="shared" si="194"/>
        <v>17</v>
      </c>
      <c r="F259" s="194">
        <f t="shared" si="205"/>
        <v>1</v>
      </c>
      <c r="G259" s="194">
        <f t="shared" si="206"/>
        <v>16</v>
      </c>
      <c r="H259" s="194">
        <f t="shared" si="234"/>
        <v>5</v>
      </c>
      <c r="I259" s="225">
        <f t="shared" si="195"/>
        <v>12</v>
      </c>
      <c r="J259" s="197" t="s">
        <v>1644</v>
      </c>
      <c r="K259" s="155" t="s">
        <v>1645</v>
      </c>
      <c r="L259" s="195">
        <f t="shared" si="233"/>
        <v>2016</v>
      </c>
      <c r="M259" s="155" t="str">
        <f t="shared" si="207"/>
        <v>Jun</v>
      </c>
      <c r="N259" s="138">
        <f>IFERROR(INDEX(Contacts!$O:$O, MATCH(MEM_BF!$K259, Contacts!$B:$B, 0)), 0)</f>
        <v>0</v>
      </c>
      <c r="O259" s="130">
        <f>IFERROR(INDEX('May16'!$G:$G, MATCH(MEM_BF!$K259,'May16'!$A:$A, 0)), 0)</f>
        <v>0</v>
      </c>
      <c r="P259" s="130"/>
      <c r="Q259" s="205">
        <f>IFERROR(INDEX(July15!F:F, MATCH(MEM_BF!$K259, July15!$B:$B, 0)), 0)</f>
        <v>0</v>
      </c>
      <c r="R259" s="130">
        <f>IFERROR(INDEX(July15!G:G, MATCH(MEM_BF!$K259, July15!$B:$B, 0)), 0)</f>
        <v>0</v>
      </c>
      <c r="S259" s="130">
        <f>IFERROR(INDEX('Aug15'!F:F, MATCH(MEM_BF!$K259, 'Aug15'!$A:$A, 0)), 0)</f>
        <v>0</v>
      </c>
      <c r="T259" s="130">
        <f>IFERROR(INDEX('Aug15'!$G:$G, MATCH(MEM_BF!$K259, 'Aug15'!$A:$A, 0)), 0)</f>
        <v>0</v>
      </c>
      <c r="U259" s="130">
        <f>IFERROR(INDEX(Sept15!$F:$F, MATCH(MEM_BF!$K259, Sept15!$A:$A, 0)), 0)</f>
        <v>0</v>
      </c>
      <c r="V259" s="130">
        <f>IFERROR(INDEX(Sept15!$G:$G, MATCH(MEM_BF!$K259, Sept15!$A:$A, 0)), 0)</f>
        <v>0</v>
      </c>
      <c r="W259" s="130">
        <f>IFERROR(INDEX('Oct15'!$F:$F, MATCH(MEM_BF!$K259,'Oct15'!$A:$A, 0)), 0)</f>
        <v>0</v>
      </c>
      <c r="X259" s="130">
        <f>IFERROR(INDEX('Oct15'!$G:$G, MATCH(MEM_BF!$K259, 'Oct15'!$A:$A, 0)), 0)</f>
        <v>0</v>
      </c>
      <c r="Y259" s="130">
        <f>IFERROR(INDEX('Nov15'!$F:$F, MATCH(MEM_BF!$K259,'Nov15'!$A:$A, 0)), 0)</f>
        <v>0</v>
      </c>
      <c r="Z259" s="130">
        <f>IFERROR(INDEX('Nov15'!$G:$G, MATCH(MEM_BF!$K259, 'Nov15'!$A:$A, 0)), 0)</f>
        <v>0</v>
      </c>
      <c r="AA259" s="130">
        <f>IFERROR(INDEX('Dec15'!$F:$F, MATCH(MEM_BF!$K259,'Dec15'!$A:$A, 0)), 0)</f>
        <v>0</v>
      </c>
      <c r="AB259" s="130">
        <f>IFERROR(INDEX('Dec15'!$G:$G, MATCH(MEM_BF!$K259, 'Dec15'!$A:$A, 0)), 0)</f>
        <v>0</v>
      </c>
      <c r="AC259" s="130">
        <f>IFERROR(INDEX('Jan16'!$F:$F, MATCH(MEM_BF!$K259,'Jan16'!$A:$A, 0)), 0)</f>
        <v>240</v>
      </c>
      <c r="AD259" s="130">
        <f>IFERROR(INDEX('Jan16'!$G:$G, MATCH(MEM_BF!$K259, 'Jan16'!$A:$A, 0)), 0)</f>
        <v>0</v>
      </c>
      <c r="AE259" s="130">
        <f>IFERROR(INDEX('Feb16'!$F:$F, MATCH(MEM_BF!$K259,'Feb16'!$A:$A, 0)), 0)</f>
        <v>0</v>
      </c>
      <c r="AF259" s="130">
        <f>IFERROR(INDEX('Feb16'!$G:$G, MATCH(MEM_BF!$K259, 'Feb16'!$A:$A, 0)), 0)</f>
        <v>0</v>
      </c>
      <c r="AG259" s="130">
        <f>IFERROR(INDEX('Mar16'!$G:$G, MATCH(MEM_BF!$K259,'Mar16'!$A:$A, 0)), 0)</f>
        <v>0</v>
      </c>
      <c r="AH259" s="130">
        <f>IFERROR(INDEX('Mar16'!$H:$H, MATCH(MEM_BF!$K259, 'Mar16'!$A:$A, 0)), 0)</f>
        <v>0</v>
      </c>
      <c r="AI259" s="130">
        <f>IFERROR(INDEX('Apr16'!$G:$G, MATCH(MEM_BF!$K259,'Apr16'!$A:$A, 0)), 0)</f>
        <v>0</v>
      </c>
      <c r="AJ259" s="130">
        <f>IFERROR(INDEX('Apr16'!$H:$H, MATCH(MEM_BF!$K259, 'Apr16'!$A:$A, 0)), 0)</f>
        <v>0</v>
      </c>
      <c r="AK259" s="130">
        <f>IFERROR(INDEX('May16'!$G:$G, MATCH(MEM_BF!$K259,'May16'!$A:$A, 0)), 0)</f>
        <v>0</v>
      </c>
      <c r="AL259" s="130"/>
      <c r="AM259" s="130"/>
      <c r="AN259" s="130"/>
      <c r="AO259" s="4">
        <f t="shared" si="196"/>
        <v>240</v>
      </c>
      <c r="AP259" s="138">
        <f>IFERROR(INDEX(Contacts!$O:$O, MATCH(MEM_BF!$K259, Contacts!$B:$B, 0)), 0)</f>
        <v>0</v>
      </c>
      <c r="AQ259" s="138">
        <f>IFERROR(INDEX(Contacts!$L:$L, MATCH(MEM_BF!$K259, Contacts!$B:$B, 0)), 0)</f>
        <v>0</v>
      </c>
      <c r="AR259" s="138">
        <f>IFERROR(INDEX(Contacts!$P:$P, MATCH(MEM_BF!$K259, Contacts!$B:$B, 0)), 0)</f>
        <v>0</v>
      </c>
    </row>
    <row r="260" spans="3:44" x14ac:dyDescent="0.3">
      <c r="C260" s="155"/>
      <c r="D260" s="155"/>
      <c r="E260" s="194">
        <f t="shared" si="194"/>
        <v>-1</v>
      </c>
      <c r="F260" s="194">
        <f t="shared" si="205"/>
        <v>0</v>
      </c>
      <c r="G260" s="194">
        <f t="shared" si="206"/>
        <v>0</v>
      </c>
      <c r="H260" s="194">
        <f t="shared" si="234"/>
        <v>-1</v>
      </c>
      <c r="I260" s="225">
        <f t="shared" si="195"/>
        <v>0</v>
      </c>
      <c r="J260" s="197" t="s">
        <v>1648</v>
      </c>
      <c r="K260" s="155" t="s">
        <v>1649</v>
      </c>
      <c r="L260" s="195" t="str">
        <f t="shared" si="233"/>
        <v>Please</v>
      </c>
      <c r="M260" s="155" t="str">
        <f t="shared" si="207"/>
        <v>Pay</v>
      </c>
      <c r="N260" s="138">
        <f>IFERROR(INDEX(Contacts!$O:$O, MATCH(MEM_BF!$K260, Contacts!$B:$B, 0)), 0)</f>
        <v>0</v>
      </c>
      <c r="O260" s="130">
        <f>IFERROR(INDEX('May16'!$G:$G, MATCH(MEM_BF!$K260,'May16'!$A:$A, 0)), 0)</f>
        <v>0</v>
      </c>
      <c r="P260" s="130"/>
      <c r="Q260" s="205">
        <f>IFERROR(INDEX(July15!F:F, MATCH(MEM_BF!$K260, July15!$B:$B, 0)), 0)</f>
        <v>0</v>
      </c>
      <c r="R260" s="130">
        <f>IFERROR(INDEX(July15!G:G, MATCH(MEM_BF!$K260, July15!$B:$B, 0)), 0)</f>
        <v>0</v>
      </c>
      <c r="S260" s="130">
        <f>IFERROR(INDEX('Aug15'!F:F, MATCH(MEM_BF!$K260, 'Aug15'!$A:$A, 0)), 0)</f>
        <v>0</v>
      </c>
      <c r="T260" s="130">
        <f>IFERROR(INDEX('Aug15'!$G:$G, MATCH(MEM_BF!$K260, 'Aug15'!$A:$A, 0)), 0)</f>
        <v>0</v>
      </c>
      <c r="U260" s="130">
        <f>IFERROR(INDEX(Sept15!$F:$F, MATCH(MEM_BF!$K260, Sept15!$A:$A, 0)), 0)</f>
        <v>0</v>
      </c>
      <c r="V260" s="130">
        <f>IFERROR(INDEX(Sept15!$G:$G, MATCH(MEM_BF!$K260, Sept15!$A:$A, 0)), 0)</f>
        <v>0</v>
      </c>
      <c r="W260" s="130">
        <f>IFERROR(INDEX('Oct15'!$F:$F, MATCH(MEM_BF!$K260,'Oct15'!$A:$A, 0)), 0)</f>
        <v>0</v>
      </c>
      <c r="X260" s="130">
        <f>IFERROR(INDEX('Oct15'!$G:$G, MATCH(MEM_BF!$K260, 'Oct15'!$A:$A, 0)), 0)</f>
        <v>0</v>
      </c>
      <c r="Y260" s="130">
        <f>IFERROR(INDEX('Nov15'!$F:$F, MATCH(MEM_BF!$K260,'Nov15'!$A:$A, 0)), 0)</f>
        <v>0</v>
      </c>
      <c r="Z260" s="130">
        <f>IFERROR(INDEX('Nov15'!$G:$G, MATCH(MEM_BF!$K260, 'Nov15'!$A:$A, 0)), 0)</f>
        <v>0</v>
      </c>
      <c r="AA260" s="130">
        <f>IFERROR(INDEX('Dec15'!$F:$F, MATCH(MEM_BF!$K260,'Dec15'!$A:$A, 0)), 0)</f>
        <v>0</v>
      </c>
      <c r="AB260" s="130">
        <f>IFERROR(INDEX('Dec15'!$G:$G, MATCH(MEM_BF!$K260, 'Dec15'!$A:$A, 0)), 0)</f>
        <v>0</v>
      </c>
      <c r="AC260" s="130">
        <f>IFERROR(INDEX('Jan16'!$F:$F, MATCH(MEM_BF!$K260,'Jan16'!$A:$A, 0)), 0)</f>
        <v>0</v>
      </c>
      <c r="AD260" s="130">
        <f>IFERROR(INDEX('Jan16'!$G:$G, MATCH(MEM_BF!$K260, 'Jan16'!$A:$A, 0)), 0)</f>
        <v>0</v>
      </c>
      <c r="AE260" s="130">
        <f>IFERROR(INDEX('Feb16'!$F:$F, MATCH(MEM_BF!$K260,'Feb16'!$A:$A, 0)), 0)</f>
        <v>0</v>
      </c>
      <c r="AF260" s="130">
        <f>IFERROR(INDEX('Feb16'!$G:$G, MATCH(MEM_BF!$K260, 'Feb16'!$A:$A, 0)), 0)</f>
        <v>0</v>
      </c>
      <c r="AG260" s="130">
        <f>IFERROR(INDEX('Mar16'!$G:$G, MATCH(MEM_BF!$K260,'Mar16'!$A:$A, 0)), 0)</f>
        <v>0</v>
      </c>
      <c r="AH260" s="130">
        <f>IFERROR(INDEX('Mar16'!$H:$H, MATCH(MEM_BF!$K260, 'Mar16'!$A:$A, 0)), 0)</f>
        <v>0</v>
      </c>
      <c r="AI260" s="130">
        <f>IFERROR(INDEX('Apr16'!$G:$G, MATCH(MEM_BF!$K260,'Apr16'!$A:$A, 0)), 0)</f>
        <v>0</v>
      </c>
      <c r="AJ260" s="130">
        <f>IFERROR(INDEX('Apr16'!$H:$H, MATCH(MEM_BF!$K260, 'Apr16'!$A:$A, 0)), 0)</f>
        <v>0</v>
      </c>
      <c r="AK260" s="130">
        <f>IFERROR(INDEX('May16'!$G:$G, MATCH(MEM_BF!$K260,'May16'!$A:$A, 0)), 0)</f>
        <v>0</v>
      </c>
      <c r="AL260" s="130"/>
      <c r="AM260" s="130"/>
      <c r="AN260" s="130"/>
      <c r="AO260" s="4">
        <f t="shared" si="196"/>
        <v>0</v>
      </c>
      <c r="AP260" s="138">
        <f>IFERROR(INDEX(Contacts!$O:$O, MATCH(MEM_BF!$K260, Contacts!$B:$B, 0)), 0)</f>
        <v>0</v>
      </c>
      <c r="AQ260" s="138">
        <f>IFERROR(INDEX(Contacts!$L:$L, MATCH(MEM_BF!$K260, Contacts!$B:$B, 0)), 0)</f>
        <v>0</v>
      </c>
      <c r="AR260" s="138">
        <f>IFERROR(INDEX(Contacts!$P:$P, MATCH(MEM_BF!$K260, Contacts!$B:$B, 0)), 0)</f>
        <v>0</v>
      </c>
    </row>
    <row r="261" spans="3:44" x14ac:dyDescent="0.3">
      <c r="C261" s="155">
        <v>15</v>
      </c>
      <c r="D261" s="155">
        <v>4</v>
      </c>
      <c r="E261" s="194">
        <f t="shared" si="194"/>
        <v>3</v>
      </c>
      <c r="F261" s="194">
        <f t="shared" si="205"/>
        <v>0</v>
      </c>
      <c r="G261" s="194">
        <f t="shared" si="206"/>
        <v>15</v>
      </c>
      <c r="H261" s="194">
        <f t="shared" si="234"/>
        <v>3</v>
      </c>
      <c r="I261" s="225">
        <f t="shared" si="195"/>
        <v>0</v>
      </c>
      <c r="J261" s="197" t="s">
        <v>2636</v>
      </c>
      <c r="K261" s="155" t="s">
        <v>1650</v>
      </c>
      <c r="L261" s="195">
        <f t="shared" si="233"/>
        <v>2015</v>
      </c>
      <c r="M261" s="155" t="str">
        <f t="shared" si="207"/>
        <v>Apr</v>
      </c>
      <c r="N261" s="138">
        <f>IFERROR(INDEX(Contacts!$O:$O, MATCH(MEM_BF!$K261, Contacts!$B:$B, 0)), 0)</f>
        <v>0</v>
      </c>
      <c r="O261" s="130">
        <f>IFERROR(INDEX('May16'!$G:$G, MATCH(MEM_BF!$K261,'May16'!$A:$A, 0)), 0)</f>
        <v>0</v>
      </c>
      <c r="P261" s="130"/>
      <c r="Q261" s="205">
        <f>IFERROR(INDEX(July15!F:F, MATCH(MEM_BF!$K261, July15!$B:$B, 0)), 0)</f>
        <v>0</v>
      </c>
      <c r="R261" s="130">
        <f>IFERROR(INDEX(July15!G:G, MATCH(MEM_BF!$K261, July15!$B:$B, 0)), 0)</f>
        <v>0</v>
      </c>
      <c r="S261" s="130">
        <f>IFERROR(INDEX('Aug15'!F:F, MATCH(MEM_BF!$K261, 'Aug15'!$A:$A, 0)), 0)</f>
        <v>0</v>
      </c>
      <c r="T261" s="130">
        <f>IFERROR(INDEX('Aug15'!$G:$G, MATCH(MEM_BF!$K261, 'Aug15'!$A:$A, 0)), 0)</f>
        <v>0</v>
      </c>
      <c r="U261" s="130">
        <f>IFERROR(INDEX(Sept15!$F:$F, MATCH(MEM_BF!$K261, Sept15!$A:$A, 0)), 0)</f>
        <v>0</v>
      </c>
      <c r="V261" s="130">
        <f>IFERROR(INDEX(Sept15!$G:$G, MATCH(MEM_BF!$K261, Sept15!$A:$A, 0)), 0)</f>
        <v>0</v>
      </c>
      <c r="W261" s="130">
        <f>IFERROR(INDEX('Oct15'!$F:$F, MATCH(MEM_BF!$K261,'Oct15'!$A:$A, 0)), 0)</f>
        <v>0</v>
      </c>
      <c r="X261" s="130">
        <f>IFERROR(INDEX('Oct15'!$G:$G, MATCH(MEM_BF!$K261, 'Oct15'!$A:$A, 0)), 0)</f>
        <v>0</v>
      </c>
      <c r="Y261" s="130">
        <f>IFERROR(INDEX('Nov15'!$F:$F, MATCH(MEM_BF!$K261,'Nov15'!$A:$A, 0)), 0)</f>
        <v>0</v>
      </c>
      <c r="Z261" s="130">
        <f>IFERROR(INDEX('Nov15'!$G:$G, MATCH(MEM_BF!$K261, 'Nov15'!$A:$A, 0)), 0)</f>
        <v>0</v>
      </c>
      <c r="AA261" s="130">
        <f>IFERROR(INDEX('Dec15'!$F:$F, MATCH(MEM_BF!$K261,'Dec15'!$A:$A, 0)), 0)</f>
        <v>0</v>
      </c>
      <c r="AB261" s="130">
        <f>IFERROR(INDEX('Dec15'!$G:$G, MATCH(MEM_BF!$K261, 'Dec15'!$A:$A, 0)), 0)</f>
        <v>0</v>
      </c>
      <c r="AC261" s="130">
        <f>IFERROR(INDEX('Jan16'!$F:$F, MATCH(MEM_BF!$K261,'Jan16'!$A:$A, 0)), 0)</f>
        <v>0</v>
      </c>
      <c r="AD261" s="130">
        <f>IFERROR(INDEX('Jan16'!$G:$G, MATCH(MEM_BF!$K261, 'Jan16'!$A:$A, 0)), 0)</f>
        <v>0</v>
      </c>
      <c r="AE261" s="130">
        <f>IFERROR(INDEX('Feb16'!$F:$F, MATCH(MEM_BF!$K261,'Feb16'!$A:$A, 0)), 0)</f>
        <v>0</v>
      </c>
      <c r="AF261" s="130">
        <f>IFERROR(INDEX('Feb16'!$G:$G, MATCH(MEM_BF!$K261, 'Feb16'!$A:$A, 0)), 0)</f>
        <v>0</v>
      </c>
      <c r="AG261" s="130">
        <f>IFERROR(INDEX('Mar16'!$G:$G, MATCH(MEM_BF!$K261,'Mar16'!$A:$A, 0)), 0)</f>
        <v>0</v>
      </c>
      <c r="AH261" s="130">
        <f>IFERROR(INDEX('Mar16'!$H:$H, MATCH(MEM_BF!$K261, 'Mar16'!$A:$A, 0)), 0)</f>
        <v>0</v>
      </c>
      <c r="AI261" s="130">
        <f>IFERROR(INDEX('Apr16'!$G:$G, MATCH(MEM_BF!$K261,'Apr16'!$A:$A, 0)), 0)</f>
        <v>0</v>
      </c>
      <c r="AJ261" s="130">
        <f>IFERROR(INDEX('Apr16'!$H:$H, MATCH(MEM_BF!$K261, 'Apr16'!$A:$A, 0)), 0)</f>
        <v>0</v>
      </c>
      <c r="AK261" s="130">
        <f>IFERROR(INDEX('May16'!$G:$G, MATCH(MEM_BF!$K261,'May16'!$A:$A, 0)), 0)</f>
        <v>0</v>
      </c>
      <c r="AL261" s="130"/>
      <c r="AM261" s="130"/>
      <c r="AN261" s="130"/>
      <c r="AO261" s="4">
        <f t="shared" si="196"/>
        <v>0</v>
      </c>
      <c r="AP261" s="138">
        <f>IFERROR(INDEX(Contacts!$O:$O, MATCH(MEM_BF!$K261, Contacts!$B:$B, 0)), 0)</f>
        <v>0</v>
      </c>
      <c r="AQ261" s="138">
        <f>IFERROR(INDEX(Contacts!$L:$L, MATCH(MEM_BF!$K261, Contacts!$B:$B, 0)), 0)</f>
        <v>0</v>
      </c>
      <c r="AR261" s="138">
        <f>IFERROR(INDEX(Contacts!$P:$P, MATCH(MEM_BF!$K261, Contacts!$B:$B, 0)), 0)</f>
        <v>0</v>
      </c>
    </row>
    <row r="262" spans="3:44" x14ac:dyDescent="0.3">
      <c r="C262" s="155"/>
      <c r="D262" s="155"/>
      <c r="E262" s="194">
        <f t="shared" si="194"/>
        <v>-1</v>
      </c>
      <c r="F262" s="194">
        <f t="shared" si="205"/>
        <v>0</v>
      </c>
      <c r="G262" s="194">
        <f t="shared" si="206"/>
        <v>0</v>
      </c>
      <c r="H262" s="194">
        <f t="shared" si="234"/>
        <v>-1</v>
      </c>
      <c r="I262" s="225">
        <f t="shared" si="195"/>
        <v>0</v>
      </c>
      <c r="J262" s="197" t="s">
        <v>1672</v>
      </c>
      <c r="K262" s="155" t="s">
        <v>1673</v>
      </c>
      <c r="L262" s="195" t="str">
        <f t="shared" si="233"/>
        <v>Please</v>
      </c>
      <c r="M262" s="155" t="str">
        <f t="shared" si="207"/>
        <v>Pay</v>
      </c>
      <c r="N262" s="138">
        <f>IFERROR(INDEX(Contacts!$O:$O, MATCH(MEM_BF!$K262, Contacts!$B:$B, 0)), 0)</f>
        <v>0</v>
      </c>
      <c r="O262" s="130">
        <f>IFERROR(INDEX('May16'!$G:$G, MATCH(MEM_BF!$K262,'May16'!$A:$A, 0)), 0)</f>
        <v>0</v>
      </c>
      <c r="P262" s="130"/>
      <c r="Q262" s="205">
        <f>IFERROR(INDEX(July15!F:F, MATCH(MEM_BF!$K262, July15!$B:$B, 0)), 0)</f>
        <v>0</v>
      </c>
      <c r="R262" s="130">
        <f>IFERROR(INDEX(July15!G:G, MATCH(MEM_BF!$K262, July15!$B:$B, 0)), 0)</f>
        <v>0</v>
      </c>
      <c r="S262" s="130">
        <f>IFERROR(INDEX('Aug15'!F:F, MATCH(MEM_BF!$K262, 'Aug15'!$A:$A, 0)), 0)</f>
        <v>0</v>
      </c>
      <c r="T262" s="130">
        <f>IFERROR(INDEX('Aug15'!$G:$G, MATCH(MEM_BF!$K262, 'Aug15'!$A:$A, 0)), 0)</f>
        <v>0</v>
      </c>
      <c r="U262" s="130">
        <f>IFERROR(INDEX(Sept15!$F:$F, MATCH(MEM_BF!$K262, Sept15!$A:$A, 0)), 0)</f>
        <v>0</v>
      </c>
      <c r="V262" s="130">
        <f>IFERROR(INDEX(Sept15!$G:$G, MATCH(MEM_BF!$K262, Sept15!$A:$A, 0)), 0)</f>
        <v>0</v>
      </c>
      <c r="W262" s="130">
        <f>IFERROR(INDEX('Oct15'!$F:$F, MATCH(MEM_BF!$K262,'Oct15'!$A:$A, 0)), 0)</f>
        <v>0</v>
      </c>
      <c r="X262" s="130">
        <f>IFERROR(INDEX('Oct15'!$G:$G, MATCH(MEM_BF!$K262, 'Oct15'!$A:$A, 0)), 0)</f>
        <v>0</v>
      </c>
      <c r="Y262" s="130">
        <f>IFERROR(INDEX('Nov15'!$F:$F, MATCH(MEM_BF!$K262,'Nov15'!$A:$A, 0)), 0)</f>
        <v>0</v>
      </c>
      <c r="Z262" s="130">
        <f>IFERROR(INDEX('Nov15'!$G:$G, MATCH(MEM_BF!$K262, 'Nov15'!$A:$A, 0)), 0)</f>
        <v>0</v>
      </c>
      <c r="AA262" s="130">
        <f>IFERROR(INDEX('Dec15'!$F:$F, MATCH(MEM_BF!$K262,'Dec15'!$A:$A, 0)), 0)</f>
        <v>0</v>
      </c>
      <c r="AB262" s="130">
        <f>IFERROR(INDEX('Dec15'!$G:$G, MATCH(MEM_BF!$K262, 'Dec15'!$A:$A, 0)), 0)</f>
        <v>0</v>
      </c>
      <c r="AC262" s="130">
        <f>IFERROR(INDEX('Jan16'!$F:$F, MATCH(MEM_BF!$K262,'Jan16'!$A:$A, 0)), 0)</f>
        <v>0</v>
      </c>
      <c r="AD262" s="130">
        <f>IFERROR(INDEX('Jan16'!$G:$G, MATCH(MEM_BF!$K262, 'Jan16'!$A:$A, 0)), 0)</f>
        <v>0</v>
      </c>
      <c r="AE262" s="130">
        <f>IFERROR(INDEX('Feb16'!$F:$F, MATCH(MEM_BF!$K262,'Feb16'!$A:$A, 0)), 0)</f>
        <v>0</v>
      </c>
      <c r="AF262" s="130">
        <f>IFERROR(INDEX('Feb16'!$G:$G, MATCH(MEM_BF!$K262, 'Feb16'!$A:$A, 0)), 0)</f>
        <v>0</v>
      </c>
      <c r="AG262" s="130">
        <f>IFERROR(INDEX('Mar16'!$G:$G, MATCH(MEM_BF!$K262,'Mar16'!$A:$A, 0)), 0)</f>
        <v>0</v>
      </c>
      <c r="AH262" s="130">
        <f>IFERROR(INDEX('Mar16'!$H:$H, MATCH(MEM_BF!$K262, 'Mar16'!$A:$A, 0)), 0)</f>
        <v>0</v>
      </c>
      <c r="AI262" s="130">
        <f>IFERROR(INDEX('Apr16'!$G:$G, MATCH(MEM_BF!$K262,'Apr16'!$A:$A, 0)), 0)</f>
        <v>0</v>
      </c>
      <c r="AJ262" s="130">
        <f>IFERROR(INDEX('Apr16'!$H:$H, MATCH(MEM_BF!$K262, 'Apr16'!$A:$A, 0)), 0)</f>
        <v>0</v>
      </c>
      <c r="AK262" s="130">
        <f>IFERROR(INDEX('May16'!$G:$G, MATCH(MEM_BF!$K262,'May16'!$A:$A, 0)), 0)</f>
        <v>0</v>
      </c>
      <c r="AL262" s="130"/>
      <c r="AM262" s="130"/>
      <c r="AN262" s="130"/>
      <c r="AO262" s="4">
        <f t="shared" si="196"/>
        <v>0</v>
      </c>
      <c r="AP262" s="138">
        <f>IFERROR(INDEX(Contacts!$O:$O, MATCH(MEM_BF!$K262, Contacts!$B:$B, 0)), 0)</f>
        <v>0</v>
      </c>
      <c r="AQ262" s="138">
        <f>IFERROR(INDEX(Contacts!$L:$L, MATCH(MEM_BF!$K262, Contacts!$B:$B, 0)), 0)</f>
        <v>0</v>
      </c>
      <c r="AR262" s="138">
        <f>IFERROR(INDEX(Contacts!$P:$P, MATCH(MEM_BF!$K262, Contacts!$B:$B, 0)), 0)</f>
        <v>0</v>
      </c>
    </row>
    <row r="263" spans="3:44" x14ac:dyDescent="0.3">
      <c r="C263" s="155">
        <v>15</v>
      </c>
      <c r="D263" s="155">
        <v>8</v>
      </c>
      <c r="E263" s="194">
        <f t="shared" si="194"/>
        <v>19</v>
      </c>
      <c r="F263" s="194">
        <f t="shared" si="205"/>
        <v>1</v>
      </c>
      <c r="G263" s="194">
        <f t="shared" si="206"/>
        <v>16</v>
      </c>
      <c r="H263" s="194">
        <f t="shared" si="234"/>
        <v>7</v>
      </c>
      <c r="I263" s="225">
        <f t="shared" si="195"/>
        <v>12</v>
      </c>
      <c r="J263" s="197" t="s">
        <v>1676</v>
      </c>
      <c r="K263" s="155" t="s">
        <v>1677</v>
      </c>
      <c r="L263" s="195">
        <f t="shared" si="233"/>
        <v>2016</v>
      </c>
      <c r="M263" s="155" t="str">
        <f t="shared" si="207"/>
        <v>Aug</v>
      </c>
      <c r="N263" s="138" t="str">
        <f>IFERROR(INDEX(Contacts!$O:$O, MATCH(MEM_BF!$K263, Contacts!$B:$B, 0)), 0)</f>
        <v>dhammika.perera1@bigpond.com</v>
      </c>
      <c r="O263" s="130">
        <f>IFERROR(INDEX('May16'!$G:$G, MATCH(MEM_BF!$K263,'May16'!$A:$A, 0)), 0)</f>
        <v>0</v>
      </c>
      <c r="P263" s="130"/>
      <c r="Q263" s="205">
        <f>IFERROR(INDEX(July15!F:F, MATCH(MEM_BF!$K263, July15!$B:$B, 0)), 0)</f>
        <v>0</v>
      </c>
      <c r="R263" s="130">
        <f>IFERROR(INDEX(July15!G:G, MATCH(MEM_BF!$K263, July15!$B:$B, 0)), 0)</f>
        <v>0</v>
      </c>
      <c r="S263" s="130">
        <f>IFERROR(INDEX('Aug15'!F:F, MATCH(MEM_BF!$K263, 'Aug15'!$A:$A, 0)), 0)</f>
        <v>0</v>
      </c>
      <c r="T263" s="130">
        <f>IFERROR(INDEX('Aug15'!$G:$G, MATCH(MEM_BF!$K263, 'Aug15'!$A:$A, 0)), 0)</f>
        <v>0</v>
      </c>
      <c r="U263" s="130">
        <f>IFERROR(INDEX(Sept15!$F:$F, MATCH(MEM_BF!$K263, Sept15!$A:$A, 0)), 0)</f>
        <v>240</v>
      </c>
      <c r="V263" s="130">
        <f>IFERROR(INDEX(Sept15!$G:$G, MATCH(MEM_BF!$K263, Sept15!$A:$A, 0)), 0)</f>
        <v>0</v>
      </c>
      <c r="W263" s="130">
        <f>IFERROR(INDEX('Oct15'!$F:$F, MATCH(MEM_BF!$K263,'Oct15'!$A:$A, 0)), 0)</f>
        <v>0</v>
      </c>
      <c r="X263" s="130">
        <f>IFERROR(INDEX('Oct15'!$G:$G, MATCH(MEM_BF!$K263, 'Oct15'!$A:$A, 0)), 0)</f>
        <v>0</v>
      </c>
      <c r="Y263" s="130">
        <f>IFERROR(INDEX('Nov15'!$F:$F, MATCH(MEM_BF!$K263,'Nov15'!$A:$A, 0)), 0)</f>
        <v>0</v>
      </c>
      <c r="Z263" s="130">
        <f>IFERROR(INDEX('Nov15'!$G:$G, MATCH(MEM_BF!$K263, 'Nov15'!$A:$A, 0)), 0)</f>
        <v>0</v>
      </c>
      <c r="AA263" s="130">
        <f>IFERROR(INDEX('Dec15'!$F:$F, MATCH(MEM_BF!$K263,'Dec15'!$A:$A, 0)), 0)</f>
        <v>0</v>
      </c>
      <c r="AB263" s="130">
        <f>IFERROR(INDEX('Dec15'!$G:$G, MATCH(MEM_BF!$K263, 'Dec15'!$A:$A, 0)), 0)</f>
        <v>0</v>
      </c>
      <c r="AC263" s="130">
        <f>IFERROR(INDEX('Jan16'!$F:$F, MATCH(MEM_BF!$K263,'Jan16'!$A:$A, 0)), 0)</f>
        <v>0</v>
      </c>
      <c r="AD263" s="130">
        <f>IFERROR(INDEX('Jan16'!$G:$G, MATCH(MEM_BF!$K263, 'Jan16'!$A:$A, 0)), 0)</f>
        <v>0</v>
      </c>
      <c r="AE263" s="130">
        <f>IFERROR(INDEX('Feb16'!$F:$F, MATCH(MEM_BF!$K263,'Feb16'!$A:$A, 0)), 0)</f>
        <v>0</v>
      </c>
      <c r="AF263" s="130">
        <f>IFERROR(INDEX('Feb16'!$G:$G, MATCH(MEM_BF!$K263, 'Feb16'!$A:$A, 0)), 0)</f>
        <v>0</v>
      </c>
      <c r="AG263" s="130">
        <f>IFERROR(INDEX('Mar16'!$G:$G, MATCH(MEM_BF!$K263,'Mar16'!$A:$A, 0)), 0)</f>
        <v>0</v>
      </c>
      <c r="AH263" s="130">
        <f>IFERROR(INDEX('Mar16'!$H:$H, MATCH(MEM_BF!$K263, 'Mar16'!$A:$A, 0)), 0)</f>
        <v>0</v>
      </c>
      <c r="AI263" s="130">
        <f>IFERROR(INDEX('Apr16'!$G:$G, MATCH(MEM_BF!$K263,'Apr16'!$A:$A, 0)), 0)</f>
        <v>0</v>
      </c>
      <c r="AJ263" s="130">
        <f>IFERROR(INDEX('Apr16'!$H:$H, MATCH(MEM_BF!$K263, 'Apr16'!$A:$A, 0)), 0)</f>
        <v>0</v>
      </c>
      <c r="AK263" s="130">
        <f>IFERROR(INDEX('May16'!$G:$G, MATCH(MEM_BF!$K263,'May16'!$A:$A, 0)), 0)</f>
        <v>0</v>
      </c>
      <c r="AL263" s="130"/>
      <c r="AM263" s="130"/>
      <c r="AN263" s="130"/>
      <c r="AO263" s="4">
        <f t="shared" si="196"/>
        <v>240</v>
      </c>
      <c r="AP263" s="138" t="str">
        <f>IFERROR(INDEX(Contacts!$O:$O, MATCH(MEM_BF!$K263, Contacts!$B:$B, 0)), 0)</f>
        <v>dhammika.perera1@bigpond.com</v>
      </c>
      <c r="AQ263" s="138">
        <f>IFERROR(INDEX(Contacts!$L:$L, MATCH(MEM_BF!$K263, Contacts!$B:$B, 0)), 0)</f>
        <v>94987867</v>
      </c>
      <c r="AR263" s="138" t="str">
        <f>IFERROR(INDEX(Contacts!$P:$P, MATCH(MEM_BF!$K263, Contacts!$B:$B, 0)), 0)</f>
        <v>shyaminiek@gmail.com</v>
      </c>
    </row>
    <row r="264" spans="3:44" x14ac:dyDescent="0.3">
      <c r="C264" s="155">
        <v>15</v>
      </c>
      <c r="D264" s="155">
        <v>12</v>
      </c>
      <c r="E264" s="194">
        <f t="shared" si="194"/>
        <v>23</v>
      </c>
      <c r="F264" s="194">
        <f t="shared" si="205"/>
        <v>1</v>
      </c>
      <c r="G264" s="194">
        <f t="shared" si="206"/>
        <v>16</v>
      </c>
      <c r="H264" s="194">
        <f t="shared" si="234"/>
        <v>11</v>
      </c>
      <c r="I264" s="225">
        <f t="shared" si="195"/>
        <v>12</v>
      </c>
      <c r="J264" s="197" t="s">
        <v>1681</v>
      </c>
      <c r="K264" s="155" t="s">
        <v>1682</v>
      </c>
      <c r="L264" s="195">
        <f t="shared" si="233"/>
        <v>2016</v>
      </c>
      <c r="M264" s="155" t="str">
        <f t="shared" si="207"/>
        <v>Dec</v>
      </c>
      <c r="N264" s="138">
        <f>IFERROR(INDEX(Contacts!$O:$O, MATCH(MEM_BF!$K264, Contacts!$B:$B, 0)), 0)</f>
        <v>0</v>
      </c>
      <c r="O264" s="130">
        <f>IFERROR(INDEX('May16'!$G:$G, MATCH(MEM_BF!$K264,'May16'!$A:$A, 0)), 0)</f>
        <v>0</v>
      </c>
      <c r="P264" s="130"/>
      <c r="Q264" s="205">
        <f>IFERROR(INDEX(July15!F:F, MATCH(MEM_BF!$K264, July15!$B:$B, 0)), 0)</f>
        <v>0</v>
      </c>
      <c r="R264" s="130">
        <f>IFERROR(INDEX(July15!G:G, MATCH(MEM_BF!$K264, July15!$B:$B, 0)), 0)</f>
        <v>0</v>
      </c>
      <c r="S264" s="130">
        <f>IFERROR(INDEX('Aug15'!F:F, MATCH(MEM_BF!$K264, 'Aug15'!$A:$A, 0)), 0)</f>
        <v>0</v>
      </c>
      <c r="T264" s="130">
        <f>IFERROR(INDEX('Aug15'!$G:$G, MATCH(MEM_BF!$K264, 'Aug15'!$A:$A, 0)), 0)</f>
        <v>0</v>
      </c>
      <c r="U264" s="130">
        <f>IFERROR(INDEX(Sept15!$F:$F, MATCH(MEM_BF!$K264, Sept15!$A:$A, 0)), 0)</f>
        <v>0</v>
      </c>
      <c r="V264" s="130">
        <f>IFERROR(INDEX(Sept15!$G:$G, MATCH(MEM_BF!$K264, Sept15!$A:$A, 0)), 0)</f>
        <v>0</v>
      </c>
      <c r="W264" s="130">
        <f>IFERROR(INDEX('Oct15'!$F:$F, MATCH(MEM_BF!$K264,'Oct15'!$A:$A, 0)), 0)</f>
        <v>0</v>
      </c>
      <c r="X264" s="130">
        <f>IFERROR(INDEX('Oct15'!$G:$G, MATCH(MEM_BF!$K264, 'Oct15'!$A:$A, 0)), 0)</f>
        <v>0</v>
      </c>
      <c r="Y264" s="130">
        <f>IFERROR(INDEX('Nov15'!$F:$F, MATCH(MEM_BF!$K264,'Nov15'!$A:$A, 0)), 0)</f>
        <v>0</v>
      </c>
      <c r="Z264" s="130">
        <f>IFERROR(INDEX('Nov15'!$G:$G, MATCH(MEM_BF!$K264, 'Nov15'!$A:$A, 0)), 0)</f>
        <v>0</v>
      </c>
      <c r="AA264" s="130">
        <f>IFERROR(INDEX('Dec15'!$F:$F, MATCH(MEM_BF!$K264,'Dec15'!$A:$A, 0)), 0)</f>
        <v>240</v>
      </c>
      <c r="AB264" s="130">
        <f>IFERROR(INDEX('Dec15'!$G:$G, MATCH(MEM_BF!$K264, 'Dec15'!$A:$A, 0)), 0)</f>
        <v>0</v>
      </c>
      <c r="AC264" s="130">
        <f>IFERROR(INDEX('Jan16'!$F:$F, MATCH(MEM_BF!$K264,'Jan16'!$A:$A, 0)), 0)</f>
        <v>0</v>
      </c>
      <c r="AD264" s="130">
        <f>IFERROR(INDEX('Jan16'!$G:$G, MATCH(MEM_BF!$K264, 'Jan16'!$A:$A, 0)), 0)</f>
        <v>0</v>
      </c>
      <c r="AE264" s="130">
        <f>IFERROR(INDEX('Feb16'!$F:$F, MATCH(MEM_BF!$K264,'Feb16'!$A:$A, 0)), 0)</f>
        <v>0</v>
      </c>
      <c r="AF264" s="130">
        <f>IFERROR(INDEX('Feb16'!$G:$G, MATCH(MEM_BF!$K264, 'Feb16'!$A:$A, 0)), 0)</f>
        <v>0</v>
      </c>
      <c r="AG264" s="130">
        <f>IFERROR(INDEX('Mar16'!$G:$G, MATCH(MEM_BF!$K264,'Mar16'!$A:$A, 0)), 0)</f>
        <v>0</v>
      </c>
      <c r="AH264" s="130">
        <f>IFERROR(INDEX('Mar16'!$H:$H, MATCH(MEM_BF!$K264, 'Mar16'!$A:$A, 0)), 0)</f>
        <v>0</v>
      </c>
      <c r="AI264" s="130">
        <f>IFERROR(INDEX('Apr16'!$G:$G, MATCH(MEM_BF!$K264,'Apr16'!$A:$A, 0)), 0)</f>
        <v>0</v>
      </c>
      <c r="AJ264" s="130">
        <f>IFERROR(INDEX('Apr16'!$H:$H, MATCH(MEM_BF!$K264, 'Apr16'!$A:$A, 0)), 0)</f>
        <v>0</v>
      </c>
      <c r="AK264" s="130">
        <f>IFERROR(INDEX('May16'!$G:$G, MATCH(MEM_BF!$K264,'May16'!$A:$A, 0)), 0)</f>
        <v>0</v>
      </c>
      <c r="AL264" s="130"/>
      <c r="AM264" s="130"/>
      <c r="AN264" s="130"/>
      <c r="AO264" s="4">
        <f t="shared" si="196"/>
        <v>240</v>
      </c>
      <c r="AP264" s="138">
        <f>IFERROR(INDEX(Contacts!$O:$O, MATCH(MEM_BF!$K264, Contacts!$B:$B, 0)), 0)</f>
        <v>0</v>
      </c>
      <c r="AQ264" s="138">
        <f>IFERROR(INDEX(Contacts!$L:$L, MATCH(MEM_BF!$K264, Contacts!$B:$B, 0)), 0)</f>
        <v>0</v>
      </c>
      <c r="AR264" s="138">
        <f>IFERROR(INDEX(Contacts!$P:$P, MATCH(MEM_BF!$K264, Contacts!$B:$B, 0)), 0)</f>
        <v>0</v>
      </c>
    </row>
    <row r="265" spans="3:44" x14ac:dyDescent="0.3">
      <c r="C265" s="155">
        <v>15</v>
      </c>
      <c r="D265" s="155">
        <v>10</v>
      </c>
      <c r="E265" s="194">
        <f t="shared" si="194"/>
        <v>19</v>
      </c>
      <c r="F265" s="194">
        <f t="shared" si="205"/>
        <v>1</v>
      </c>
      <c r="G265" s="194">
        <f t="shared" si="206"/>
        <v>16</v>
      </c>
      <c r="H265" s="194">
        <f t="shared" si="234"/>
        <v>7</v>
      </c>
      <c r="I265" s="225">
        <f t="shared" si="195"/>
        <v>10</v>
      </c>
      <c r="J265" s="197" t="s">
        <v>1685</v>
      </c>
      <c r="K265" s="155" t="s">
        <v>1686</v>
      </c>
      <c r="L265" s="195">
        <f t="shared" si="233"/>
        <v>2016</v>
      </c>
      <c r="M265" s="155" t="str">
        <f t="shared" si="207"/>
        <v>Aug</v>
      </c>
      <c r="N265" s="138">
        <f>IFERROR(INDEX(Contacts!$O:$O, MATCH(MEM_BF!$K265, Contacts!$B:$B, 0)), 0)</f>
        <v>0</v>
      </c>
      <c r="O265" s="130">
        <f>IFERROR(INDEX('May16'!$G:$G, MATCH(MEM_BF!$K265,'May16'!$A:$A, 0)), 0)</f>
        <v>0</v>
      </c>
      <c r="P265" s="130"/>
      <c r="Q265" s="205">
        <f>IFERROR(INDEX(July15!F:F, MATCH(MEM_BF!$K265, July15!$B:$B, 0)), 0)</f>
        <v>0</v>
      </c>
      <c r="R265" s="130">
        <f>IFERROR(INDEX(July15!G:G, MATCH(MEM_BF!$K265, July15!$B:$B, 0)), 0)</f>
        <v>0</v>
      </c>
      <c r="S265" s="130">
        <f>IFERROR(INDEX('Aug15'!F:F, MATCH(MEM_BF!$K265, 'Aug15'!$A:$A, 0)), 0)</f>
        <v>100</v>
      </c>
      <c r="T265" s="130">
        <f>IFERROR(INDEX('Aug15'!$G:$G, MATCH(MEM_BF!$K265, 'Aug15'!$A:$A, 0)), 0)</f>
        <v>0</v>
      </c>
      <c r="U265" s="130">
        <f>IFERROR(INDEX(Sept15!$F:$F, MATCH(MEM_BF!$K265, Sept15!$A:$A, 0)), 0)</f>
        <v>0</v>
      </c>
      <c r="V265" s="130">
        <f>IFERROR(INDEX(Sept15!$G:$G, MATCH(MEM_BF!$K265, Sept15!$A:$A, 0)), 0)</f>
        <v>0</v>
      </c>
      <c r="W265" s="130">
        <f>IFERROR(INDEX('Oct15'!$F:$F, MATCH(MEM_BF!$K265,'Oct15'!$A:$A, 0)), 0)</f>
        <v>0</v>
      </c>
      <c r="X265" s="130">
        <f>IFERROR(INDEX('Oct15'!$G:$G, MATCH(MEM_BF!$K265, 'Oct15'!$A:$A, 0)), 0)</f>
        <v>0</v>
      </c>
      <c r="Y265" s="130">
        <f>IFERROR(INDEX('Nov15'!$F:$F, MATCH(MEM_BF!$K265,'Nov15'!$A:$A, 0)), 0)</f>
        <v>0</v>
      </c>
      <c r="Z265" s="130">
        <f>IFERROR(INDEX('Nov15'!$G:$G, MATCH(MEM_BF!$K265, 'Nov15'!$A:$A, 0)), 0)</f>
        <v>0</v>
      </c>
      <c r="AA265" s="130">
        <f>IFERROR(INDEX('Dec15'!$F:$F, MATCH(MEM_BF!$K265,'Dec15'!$A:$A, 0)), 0)</f>
        <v>100</v>
      </c>
      <c r="AB265" s="130">
        <f>IFERROR(INDEX('Dec15'!$G:$G, MATCH(MEM_BF!$K265, 'Dec15'!$A:$A, 0)), 0)</f>
        <v>0</v>
      </c>
      <c r="AC265" s="130">
        <f>IFERROR(INDEX('Jan16'!$F:$F, MATCH(MEM_BF!$K265,'Jan16'!$A:$A, 0)), 0)</f>
        <v>0</v>
      </c>
      <c r="AD265" s="130">
        <f>IFERROR(INDEX('Jan16'!$G:$G, MATCH(MEM_BF!$K265, 'Jan16'!$A:$A, 0)), 0)</f>
        <v>0</v>
      </c>
      <c r="AE265" s="130">
        <f>IFERROR(INDEX('Feb16'!$F:$F, MATCH(MEM_BF!$K265,'Feb16'!$A:$A, 0)), 0)</f>
        <v>0</v>
      </c>
      <c r="AF265" s="130">
        <f>IFERROR(INDEX('Feb16'!$G:$G, MATCH(MEM_BF!$K265, 'Feb16'!$A:$A, 0)), 0)</f>
        <v>0</v>
      </c>
      <c r="AG265" s="130">
        <f>IFERROR(INDEX('Mar16'!$G:$G, MATCH(MEM_BF!$K265,'Mar16'!$A:$A, 0)), 0)</f>
        <v>0</v>
      </c>
      <c r="AH265" s="130">
        <f>IFERROR(INDEX('Mar16'!$H:$H, MATCH(MEM_BF!$K265, 'Mar16'!$A:$A, 0)), 0)</f>
        <v>0</v>
      </c>
      <c r="AI265" s="130">
        <f>IFERROR(INDEX('Apr16'!$G:$G, MATCH(MEM_BF!$K265,'Apr16'!$A:$A, 0)), 0)</f>
        <v>0</v>
      </c>
      <c r="AJ265" s="130">
        <f>IFERROR(INDEX('Apr16'!$H:$H, MATCH(MEM_BF!$K265, 'Apr16'!$A:$A, 0)), 0)</f>
        <v>0</v>
      </c>
      <c r="AK265" s="130">
        <f>IFERROR(INDEX('May16'!$G:$G, MATCH(MEM_BF!$K265,'May16'!$A:$A, 0)), 0)</f>
        <v>0</v>
      </c>
      <c r="AL265" s="130"/>
      <c r="AM265" s="130"/>
      <c r="AN265" s="130"/>
      <c r="AO265" s="4">
        <f t="shared" si="196"/>
        <v>200</v>
      </c>
      <c r="AP265" s="138">
        <f>IFERROR(INDEX(Contacts!$O:$O, MATCH(MEM_BF!$K265, Contacts!$B:$B, 0)), 0)</f>
        <v>0</v>
      </c>
      <c r="AQ265" s="138">
        <f>IFERROR(INDEX(Contacts!$L:$L, MATCH(MEM_BF!$K265, Contacts!$B:$B, 0)), 0)</f>
        <v>0</v>
      </c>
      <c r="AR265" s="138">
        <f>IFERROR(INDEX(Contacts!$P:$P, MATCH(MEM_BF!$K265, Contacts!$B:$B, 0)), 0)</f>
        <v>0</v>
      </c>
    </row>
    <row r="266" spans="3:44" x14ac:dyDescent="0.3">
      <c r="C266" s="155">
        <v>15</v>
      </c>
      <c r="D266" s="155">
        <v>6</v>
      </c>
      <c r="E266" s="194">
        <f t="shared" si="194"/>
        <v>22</v>
      </c>
      <c r="F266" s="194">
        <f t="shared" si="205"/>
        <v>1</v>
      </c>
      <c r="G266" s="194">
        <f t="shared" si="206"/>
        <v>16</v>
      </c>
      <c r="H266" s="194">
        <f t="shared" si="234"/>
        <v>10</v>
      </c>
      <c r="I266" s="225">
        <f t="shared" si="195"/>
        <v>17</v>
      </c>
      <c r="J266" s="197" t="s">
        <v>1692</v>
      </c>
      <c r="K266" s="155" t="s">
        <v>1693</v>
      </c>
      <c r="L266" s="195">
        <f t="shared" si="233"/>
        <v>2016</v>
      </c>
      <c r="M266" s="155" t="str">
        <f t="shared" si="207"/>
        <v>Nov</v>
      </c>
      <c r="N266" s="138">
        <f>IFERROR(INDEX(Contacts!$O:$O, MATCH(MEM_BF!$K266, Contacts!$B:$B, 0)), 0)</f>
        <v>0</v>
      </c>
      <c r="O266" s="130">
        <f>IFERROR(INDEX('May16'!$G:$G, MATCH(MEM_BF!$K266,'May16'!$A:$A, 0)), 0)</f>
        <v>100</v>
      </c>
      <c r="P266" s="130"/>
      <c r="Q266" s="205">
        <f>IFERROR(INDEX(July15!F:F, MATCH(MEM_BF!$K266, July15!$B:$B, 0)), 0)</f>
        <v>0</v>
      </c>
      <c r="R266" s="130">
        <f>IFERROR(INDEX(July15!G:G, MATCH(MEM_BF!$K266, July15!$B:$B, 0)), 0)</f>
        <v>0</v>
      </c>
      <c r="S266" s="130">
        <f>IFERROR(INDEX('Aug15'!F:F, MATCH(MEM_BF!$K266, 'Aug15'!$A:$A, 0)), 0)</f>
        <v>0</v>
      </c>
      <c r="T266" s="130">
        <f>IFERROR(INDEX('Aug15'!$G:$G, MATCH(MEM_BF!$K266, 'Aug15'!$A:$A, 0)), 0)</f>
        <v>0</v>
      </c>
      <c r="U266" s="130">
        <f>IFERROR(INDEX(Sept15!$F:$F, MATCH(MEM_BF!$K266, Sept15!$A:$A, 0)), 0)</f>
        <v>0</v>
      </c>
      <c r="V266" s="130">
        <f>IFERROR(INDEX(Sept15!$G:$G, MATCH(MEM_BF!$K266, Sept15!$A:$A, 0)), 0)</f>
        <v>0</v>
      </c>
      <c r="W266" s="130">
        <f>IFERROR(INDEX('Oct15'!$F:$F, MATCH(MEM_BF!$K266,'Oct15'!$A:$A, 0)), 0)</f>
        <v>0</v>
      </c>
      <c r="X266" s="130">
        <f>IFERROR(INDEX('Oct15'!$G:$G, MATCH(MEM_BF!$K266, 'Oct15'!$A:$A, 0)), 0)</f>
        <v>0</v>
      </c>
      <c r="Y266" s="130">
        <f>IFERROR(INDEX('Nov15'!$F:$F, MATCH(MEM_BF!$K266,'Nov15'!$A:$A, 0)), 0)</f>
        <v>0</v>
      </c>
      <c r="Z266" s="130">
        <f>IFERROR(INDEX('Nov15'!$G:$G, MATCH(MEM_BF!$K266, 'Nov15'!$A:$A, 0)), 0)</f>
        <v>0</v>
      </c>
      <c r="AA266" s="130">
        <f>IFERROR(INDEX('Dec15'!$F:$F, MATCH(MEM_BF!$K266,'Dec15'!$A:$A, 0)), 0)</f>
        <v>240</v>
      </c>
      <c r="AB266" s="130">
        <f>IFERROR(INDEX('Dec15'!$G:$G, MATCH(MEM_BF!$K266, 'Dec15'!$A:$A, 0)), 0)</f>
        <v>0</v>
      </c>
      <c r="AC266" s="130">
        <f>IFERROR(INDEX('Jan16'!$F:$F, MATCH(MEM_BF!$K266,'Jan16'!$A:$A, 0)), 0)</f>
        <v>0</v>
      </c>
      <c r="AD266" s="130">
        <f>IFERROR(INDEX('Jan16'!$G:$G, MATCH(MEM_BF!$K266, 'Jan16'!$A:$A, 0)), 0)</f>
        <v>0</v>
      </c>
      <c r="AE266" s="130">
        <f>IFERROR(INDEX('Feb16'!$F:$F, MATCH(MEM_BF!$K266,'Feb16'!$A:$A, 0)), 0)</f>
        <v>0</v>
      </c>
      <c r="AF266" s="130">
        <f>IFERROR(INDEX('Feb16'!$G:$G, MATCH(MEM_BF!$K266, 'Feb16'!$A:$A, 0)), 0)</f>
        <v>0</v>
      </c>
      <c r="AG266" s="130">
        <f>IFERROR(INDEX('Mar16'!$G:$G, MATCH(MEM_BF!$K266,'Mar16'!$A:$A, 0)), 0)</f>
        <v>0</v>
      </c>
      <c r="AH266" s="130">
        <f>IFERROR(INDEX('Mar16'!$H:$H, MATCH(MEM_BF!$K266, 'Mar16'!$A:$A, 0)), 0)</f>
        <v>0</v>
      </c>
      <c r="AI266" s="130">
        <f>IFERROR(INDEX('Apr16'!$G:$G, MATCH(MEM_BF!$K266,'Apr16'!$A:$A, 0)), 0)</f>
        <v>0</v>
      </c>
      <c r="AJ266" s="130">
        <f>IFERROR(INDEX('Apr16'!$H:$H, MATCH(MEM_BF!$K266, 'Apr16'!$A:$A, 0)), 0)</f>
        <v>0</v>
      </c>
      <c r="AK266" s="130">
        <f>IFERROR(INDEX('May16'!$G:$G, MATCH(MEM_BF!$K266,'May16'!$A:$A, 0)), 0)</f>
        <v>100</v>
      </c>
      <c r="AL266" s="130"/>
      <c r="AM266" s="130"/>
      <c r="AN266" s="130"/>
      <c r="AO266" s="4">
        <f t="shared" si="196"/>
        <v>340</v>
      </c>
      <c r="AP266" s="138">
        <f>IFERROR(INDEX(Contacts!$O:$O, MATCH(MEM_BF!$K266, Contacts!$B:$B, 0)), 0)</f>
        <v>0</v>
      </c>
      <c r="AQ266" s="138">
        <f>IFERROR(INDEX(Contacts!$L:$L, MATCH(MEM_BF!$K266, Contacts!$B:$B, 0)), 0)</f>
        <v>0</v>
      </c>
      <c r="AR266" s="138">
        <f>IFERROR(INDEX(Contacts!$P:$P, MATCH(MEM_BF!$K266, Contacts!$B:$B, 0)), 0)</f>
        <v>0</v>
      </c>
    </row>
    <row r="267" spans="3:44" x14ac:dyDescent="0.3">
      <c r="C267" s="155">
        <v>15</v>
      </c>
      <c r="D267" s="155">
        <v>8</v>
      </c>
      <c r="E267" s="194">
        <f t="shared" si="194"/>
        <v>18</v>
      </c>
      <c r="F267" s="194">
        <f t="shared" si="205"/>
        <v>1</v>
      </c>
      <c r="G267" s="194">
        <f t="shared" si="206"/>
        <v>16</v>
      </c>
      <c r="H267" s="194">
        <f t="shared" si="234"/>
        <v>6</v>
      </c>
      <c r="I267" s="225">
        <f t="shared" si="195"/>
        <v>11</v>
      </c>
      <c r="J267" s="197" t="s">
        <v>1698</v>
      </c>
      <c r="K267" s="155" t="s">
        <v>41</v>
      </c>
      <c r="L267" s="195">
        <f t="shared" si="233"/>
        <v>2016</v>
      </c>
      <c r="M267" s="155" t="str">
        <f t="shared" si="207"/>
        <v>Jul</v>
      </c>
      <c r="N267" s="138">
        <f>IFERROR(INDEX(Contacts!$O:$O, MATCH(MEM_BF!$K267, Contacts!$B:$B, 0)), 0)</f>
        <v>0</v>
      </c>
      <c r="O267" s="130">
        <f>IFERROR(INDEX('May16'!$G:$G, MATCH(MEM_BF!$K267,'May16'!$A:$A, 0)), 0)</f>
        <v>20</v>
      </c>
      <c r="P267" s="130"/>
      <c r="Q267" s="205">
        <f>IFERROR(INDEX(July15!F:F, MATCH(MEM_BF!$K267, July15!$B:$B, 0)), 0)</f>
        <v>20</v>
      </c>
      <c r="R267" s="130">
        <f>IFERROR(INDEX(July15!G:G, MATCH(MEM_BF!$K267, July15!$B:$B, 0)), 0)</f>
        <v>0</v>
      </c>
      <c r="S267" s="130">
        <f>IFERROR(INDEX('Aug15'!F:F, MATCH(MEM_BF!$K267, 'Aug15'!$A:$A, 0)), 0)</f>
        <v>20</v>
      </c>
      <c r="T267" s="130">
        <f>IFERROR(INDEX('Aug15'!$G:$G, MATCH(MEM_BF!$K267, 'Aug15'!$A:$A, 0)), 0)</f>
        <v>0</v>
      </c>
      <c r="U267" s="130">
        <f>IFERROR(INDEX(Sept15!$F:$F, MATCH(MEM_BF!$K267, Sept15!$A:$A, 0)), 0)</f>
        <v>20</v>
      </c>
      <c r="V267" s="130">
        <f>IFERROR(INDEX(Sept15!$G:$G, MATCH(MEM_BF!$K267, Sept15!$A:$A, 0)), 0)</f>
        <v>0</v>
      </c>
      <c r="W267" s="130">
        <f>IFERROR(INDEX('Oct15'!$F:$F, MATCH(MEM_BF!$K267,'Oct15'!$A:$A, 0)), 0)</f>
        <v>20</v>
      </c>
      <c r="X267" s="130">
        <f>IFERROR(INDEX('Oct15'!$G:$G, MATCH(MEM_BF!$K267, 'Oct15'!$A:$A, 0)), 0)</f>
        <v>0</v>
      </c>
      <c r="Y267" s="130">
        <f>IFERROR(INDEX('Nov15'!$F:$F, MATCH(MEM_BF!$K267,'Nov15'!$A:$A, 0)), 0)</f>
        <v>20</v>
      </c>
      <c r="Z267" s="130">
        <f>IFERROR(INDEX('Nov15'!$G:$G, MATCH(MEM_BF!$K267, 'Nov15'!$A:$A, 0)), 0)</f>
        <v>0</v>
      </c>
      <c r="AA267" s="130">
        <f>IFERROR(INDEX('Dec15'!$F:$F, MATCH(MEM_BF!$K267,'Dec15'!$A:$A, 0)), 0)</f>
        <v>20</v>
      </c>
      <c r="AB267" s="130">
        <f>IFERROR(INDEX('Dec15'!$G:$G, MATCH(MEM_BF!$K267, 'Dec15'!$A:$A, 0)), 0)</f>
        <v>0</v>
      </c>
      <c r="AC267" s="130">
        <f>IFERROR(INDEX('Jan16'!$F:$F, MATCH(MEM_BF!$K267,'Jan16'!$A:$A, 0)), 0)</f>
        <v>20</v>
      </c>
      <c r="AD267" s="130">
        <f>IFERROR(INDEX('Jan16'!$G:$G, MATCH(MEM_BF!$K267, 'Jan16'!$A:$A, 0)), 0)</f>
        <v>0</v>
      </c>
      <c r="AE267" s="130">
        <f>IFERROR(INDEX('Feb16'!$F:$F, MATCH(MEM_BF!$K267,'Feb16'!$A:$A, 0)), 0)</f>
        <v>20</v>
      </c>
      <c r="AF267" s="130">
        <f>IFERROR(INDEX('Feb16'!$G:$G, MATCH(MEM_BF!$K267, 'Feb16'!$A:$A, 0)), 0)</f>
        <v>0</v>
      </c>
      <c r="AG267" s="130">
        <f>IFERROR(INDEX('Mar16'!$G:$G, MATCH(MEM_BF!$K267,'Mar16'!$A:$A, 0)), 0)</f>
        <v>20</v>
      </c>
      <c r="AH267" s="130">
        <f>IFERROR(INDEX('Mar16'!$H:$H, MATCH(MEM_BF!$K267, 'Mar16'!$A:$A, 0)), 0)</f>
        <v>0</v>
      </c>
      <c r="AI267" s="130">
        <f>IFERROR(INDEX('Apr16'!$G:$G, MATCH(MEM_BF!$K267,'Apr16'!$A:$A, 0)), 0)</f>
        <v>20</v>
      </c>
      <c r="AJ267" s="130">
        <f>IFERROR(INDEX('Apr16'!$H:$H, MATCH(MEM_BF!$K267, 'Apr16'!$A:$A, 0)), 0)</f>
        <v>0</v>
      </c>
      <c r="AK267" s="130">
        <f>IFERROR(INDEX('May16'!$G:$G, MATCH(MEM_BF!$K267,'May16'!$A:$A, 0)), 0)</f>
        <v>20</v>
      </c>
      <c r="AL267" s="130"/>
      <c r="AM267" s="130"/>
      <c r="AN267" s="130"/>
      <c r="AO267" s="4">
        <f t="shared" si="196"/>
        <v>220</v>
      </c>
      <c r="AP267" s="138">
        <f>IFERROR(INDEX(Contacts!$O:$O, MATCH(MEM_BF!$K267, Contacts!$B:$B, 0)), 0)</f>
        <v>0</v>
      </c>
      <c r="AQ267" s="138">
        <f>IFERROR(INDEX(Contacts!$L:$L, MATCH(MEM_BF!$K267, Contacts!$B:$B, 0)), 0)</f>
        <v>0</v>
      </c>
      <c r="AR267" s="138">
        <f>IFERROR(INDEX(Contacts!$P:$P, MATCH(MEM_BF!$K267, Contacts!$B:$B, 0)), 0)</f>
        <v>0</v>
      </c>
    </row>
    <row r="268" spans="3:44" x14ac:dyDescent="0.3">
      <c r="C268" s="155">
        <v>15</v>
      </c>
      <c r="D268" s="155">
        <v>8</v>
      </c>
      <c r="E268" s="194">
        <f t="shared" si="194"/>
        <v>18</v>
      </c>
      <c r="F268" s="194">
        <f t="shared" si="205"/>
        <v>1</v>
      </c>
      <c r="G268" s="194">
        <f t="shared" si="206"/>
        <v>16</v>
      </c>
      <c r="H268" s="194">
        <f t="shared" si="234"/>
        <v>6</v>
      </c>
      <c r="I268" s="225">
        <f t="shared" si="195"/>
        <v>11</v>
      </c>
      <c r="J268" s="197" t="s">
        <v>1723</v>
      </c>
      <c r="K268" s="155" t="s">
        <v>60</v>
      </c>
      <c r="L268" s="195">
        <f t="shared" si="233"/>
        <v>2016</v>
      </c>
      <c r="M268" s="155" t="str">
        <f t="shared" si="207"/>
        <v>Jul</v>
      </c>
      <c r="N268" s="138">
        <f>IFERROR(INDEX(Contacts!$O:$O, MATCH(MEM_BF!$K268, Contacts!$B:$B, 0)), 0)</f>
        <v>0</v>
      </c>
      <c r="O268" s="130">
        <f>IFERROR(INDEX('May16'!$G:$G, MATCH(MEM_BF!$K268,'May16'!$A:$A, 0)), 0)</f>
        <v>20</v>
      </c>
      <c r="P268" s="130"/>
      <c r="Q268" s="205">
        <f>IFERROR(INDEX(July15!F:F, MATCH(MEM_BF!$K268, July15!$B:$B, 0)), 0)</f>
        <v>20</v>
      </c>
      <c r="R268" s="130">
        <f>IFERROR(INDEX(July15!G:G, MATCH(MEM_BF!$K268, July15!$B:$B, 0)), 0)</f>
        <v>0</v>
      </c>
      <c r="S268" s="130">
        <f>IFERROR(INDEX('Aug15'!F:F, MATCH(MEM_BF!$K268, 'Aug15'!$A:$A, 0)), 0)</f>
        <v>20</v>
      </c>
      <c r="T268" s="130">
        <f>IFERROR(INDEX('Aug15'!$G:$G, MATCH(MEM_BF!$K268, 'Aug15'!$A:$A, 0)), 0)</f>
        <v>0</v>
      </c>
      <c r="U268" s="130">
        <f>IFERROR(INDEX(Sept15!$F:$F, MATCH(MEM_BF!$K268, Sept15!$A:$A, 0)), 0)</f>
        <v>20</v>
      </c>
      <c r="V268" s="130">
        <f>IFERROR(INDEX(Sept15!$G:$G, MATCH(MEM_BF!$K268, Sept15!$A:$A, 0)), 0)</f>
        <v>0</v>
      </c>
      <c r="W268" s="130">
        <f>IFERROR(INDEX('Oct15'!$F:$F, MATCH(MEM_BF!$K268,'Oct15'!$A:$A, 0)), 0)</f>
        <v>20</v>
      </c>
      <c r="X268" s="130">
        <f>IFERROR(INDEX('Oct15'!$G:$G, MATCH(MEM_BF!$K268, 'Oct15'!$A:$A, 0)), 0)</f>
        <v>0</v>
      </c>
      <c r="Y268" s="130">
        <f>IFERROR(INDEX('Nov15'!$F:$F, MATCH(MEM_BF!$K268,'Nov15'!$A:$A, 0)), 0)</f>
        <v>20</v>
      </c>
      <c r="Z268" s="130">
        <f>IFERROR(INDEX('Nov15'!$G:$G, MATCH(MEM_BF!$K268, 'Nov15'!$A:$A, 0)), 0)</f>
        <v>0</v>
      </c>
      <c r="AA268" s="130">
        <f>IFERROR(INDEX('Dec15'!$F:$F, MATCH(MEM_BF!$K268,'Dec15'!$A:$A, 0)), 0)</f>
        <v>20</v>
      </c>
      <c r="AB268" s="130">
        <f>IFERROR(INDEX('Dec15'!$G:$G, MATCH(MEM_BF!$K268, 'Dec15'!$A:$A, 0)), 0)</f>
        <v>0</v>
      </c>
      <c r="AC268" s="130">
        <v>20</v>
      </c>
      <c r="AD268" s="130">
        <f>IFERROR(INDEX('Jan16'!$G:$G, MATCH(MEM_BF!$K268, 'Jan16'!$A:$A, 0)), 0)</f>
        <v>100</v>
      </c>
      <c r="AE268" s="130">
        <f>IFERROR(INDEX('Feb16'!$F:$F, MATCH(MEM_BF!$K268,'Feb16'!$A:$A, 0)), 0)</f>
        <v>20</v>
      </c>
      <c r="AF268" s="130">
        <f>IFERROR(INDEX('Feb16'!$G:$G, MATCH(MEM_BF!$K268, 'Feb16'!$A:$A, 0)), 0)</f>
        <v>0</v>
      </c>
      <c r="AG268" s="130">
        <f>IFERROR(INDEX('Mar16'!$G:$G, MATCH(MEM_BF!$K268,'Mar16'!$A:$A, 0)), 0)</f>
        <v>20</v>
      </c>
      <c r="AH268" s="130">
        <f>IFERROR(INDEX('Mar16'!$H:$H, MATCH(MEM_BF!$K268, 'Mar16'!$A:$A, 0)), 0)</f>
        <v>0</v>
      </c>
      <c r="AI268" s="130">
        <f>IFERROR(INDEX('Apr16'!$G:$G, MATCH(MEM_BF!$K268,'Apr16'!$A:$A, 0)), 0)</f>
        <v>20</v>
      </c>
      <c r="AJ268" s="130">
        <f>IFERROR(INDEX('Apr16'!$H:$H, MATCH(MEM_BF!$K268, 'Apr16'!$A:$A, 0)), 0)</f>
        <v>0</v>
      </c>
      <c r="AK268" s="130">
        <f>IFERROR(INDEX('May16'!$G:$G, MATCH(MEM_BF!$K268,'May16'!$A:$A, 0)), 0)</f>
        <v>20</v>
      </c>
      <c r="AL268" s="130"/>
      <c r="AM268" s="130"/>
      <c r="AN268" s="130"/>
      <c r="AO268" s="4">
        <f t="shared" si="196"/>
        <v>220</v>
      </c>
      <c r="AP268" s="138">
        <f>IFERROR(INDEX(Contacts!$O:$O, MATCH(MEM_BF!$K268, Contacts!$B:$B, 0)), 0)</f>
        <v>0</v>
      </c>
      <c r="AQ268" s="138">
        <f>IFERROR(INDEX(Contacts!$L:$L, MATCH(MEM_BF!$K268, Contacts!$B:$B, 0)), 0)</f>
        <v>0</v>
      </c>
      <c r="AR268" s="138">
        <f>IFERROR(INDEX(Contacts!$P:$P, MATCH(MEM_BF!$K268, Contacts!$B:$B, 0)), 0)</f>
        <v>0</v>
      </c>
    </row>
    <row r="269" spans="3:44" x14ac:dyDescent="0.3">
      <c r="C269" s="155">
        <v>16</v>
      </c>
      <c r="D269" s="155">
        <v>6</v>
      </c>
      <c r="E269" s="194">
        <f t="shared" si="194"/>
        <v>17</v>
      </c>
      <c r="F269" s="194">
        <f t="shared" si="205"/>
        <v>1</v>
      </c>
      <c r="G269" s="194">
        <f t="shared" si="206"/>
        <v>17</v>
      </c>
      <c r="H269" s="194">
        <f t="shared" si="234"/>
        <v>5</v>
      </c>
      <c r="I269" s="225">
        <f t="shared" si="195"/>
        <v>12</v>
      </c>
      <c r="J269" s="197" t="s">
        <v>1734</v>
      </c>
      <c r="K269" s="155" t="s">
        <v>1735</v>
      </c>
      <c r="L269" s="195">
        <f t="shared" si="233"/>
        <v>2017</v>
      </c>
      <c r="M269" s="155" t="str">
        <f t="shared" si="207"/>
        <v>Jun</v>
      </c>
      <c r="N269" s="138">
        <f>IFERROR(INDEX(Contacts!$O:$O, MATCH(MEM_BF!$K269, Contacts!$B:$B, 0)), 0)</f>
        <v>0</v>
      </c>
      <c r="O269" s="130">
        <f>IFERROR(INDEX('May16'!$G:$G, MATCH(MEM_BF!$K269,'May16'!$A:$A, 0)), 0)</f>
        <v>0</v>
      </c>
      <c r="P269" s="130"/>
      <c r="Q269" s="205">
        <f>IFERROR(INDEX(July15!F:F, MATCH(MEM_BF!$K269, July15!$B:$B, 0)), 0)</f>
        <v>0</v>
      </c>
      <c r="R269" s="130">
        <f>IFERROR(INDEX(July15!G:G, MATCH(MEM_BF!$K269, July15!$B:$B, 0)), 0)</f>
        <v>0</v>
      </c>
      <c r="S269" s="130">
        <f>IFERROR(INDEX('Aug15'!F:F, MATCH(MEM_BF!$K269, 'Aug15'!$A:$A, 0)), 0)</f>
        <v>240</v>
      </c>
      <c r="T269" s="130">
        <f>IFERROR(INDEX('Aug15'!$G:$G, MATCH(MEM_BF!$K269, 'Aug15'!$A:$A, 0)), 0)</f>
        <v>0</v>
      </c>
      <c r="U269" s="130">
        <f>IFERROR(INDEX(Sept15!$F:$F, MATCH(MEM_BF!$K269, Sept15!$A:$A, 0)), 0)</f>
        <v>0</v>
      </c>
      <c r="V269" s="130">
        <f>IFERROR(INDEX(Sept15!$G:$G, MATCH(MEM_BF!$K269, Sept15!$A:$A, 0)), 0)</f>
        <v>0</v>
      </c>
      <c r="W269" s="130">
        <f>IFERROR(INDEX('Oct15'!$F:$F, MATCH(MEM_BF!$K269,'Oct15'!$A:$A, 0)), 0)</f>
        <v>0</v>
      </c>
      <c r="X269" s="130">
        <f>IFERROR(INDEX('Oct15'!$G:$G, MATCH(MEM_BF!$K269, 'Oct15'!$A:$A, 0)), 0)</f>
        <v>0</v>
      </c>
      <c r="Y269" s="130">
        <f>IFERROR(INDEX('Nov15'!$F:$F, MATCH(MEM_BF!$K269,'Nov15'!$A:$A, 0)), 0)</f>
        <v>0</v>
      </c>
      <c r="Z269" s="130">
        <f>IFERROR(INDEX('Nov15'!$G:$G, MATCH(MEM_BF!$K269, 'Nov15'!$A:$A, 0)), 0)</f>
        <v>0</v>
      </c>
      <c r="AA269" s="130">
        <f>IFERROR(INDEX('Dec15'!$F:$F, MATCH(MEM_BF!$K269,'Dec15'!$A:$A, 0)), 0)</f>
        <v>0</v>
      </c>
      <c r="AB269" s="130">
        <f>IFERROR(INDEX('Dec15'!$G:$G, MATCH(MEM_BF!$K269, 'Dec15'!$A:$A, 0)), 0)</f>
        <v>0</v>
      </c>
      <c r="AC269" s="130">
        <f>IFERROR(INDEX('Jan16'!$F:$F, MATCH(MEM_BF!$K269,'Jan16'!$A:$A, 0)), 0)</f>
        <v>0</v>
      </c>
      <c r="AD269" s="130">
        <f>IFERROR(INDEX('Jan16'!$G:$G, MATCH(MEM_BF!$K269, 'Jan16'!$A:$A, 0)), 0)</f>
        <v>0</v>
      </c>
      <c r="AE269" s="130">
        <f>IFERROR(INDEX('Feb16'!$F:$F, MATCH(MEM_BF!$K269,'Feb16'!$A:$A, 0)), 0)</f>
        <v>0</v>
      </c>
      <c r="AF269" s="130">
        <f>IFERROR(INDEX('Feb16'!$G:$G, MATCH(MEM_BF!$K269, 'Feb16'!$A:$A, 0)), 0)</f>
        <v>0</v>
      </c>
      <c r="AG269" s="130">
        <f>IFERROR(INDEX('Mar16'!$G:$G, MATCH(MEM_BF!$K269,'Mar16'!$A:$A, 0)), 0)</f>
        <v>0</v>
      </c>
      <c r="AH269" s="130">
        <f>IFERROR(INDEX('Mar16'!$H:$H, MATCH(MEM_BF!$K269, 'Mar16'!$A:$A, 0)), 0)</f>
        <v>0</v>
      </c>
      <c r="AI269" s="130">
        <f>IFERROR(INDEX('Apr16'!$G:$G, MATCH(MEM_BF!$K269,'Apr16'!$A:$A, 0)), 0)</f>
        <v>0</v>
      </c>
      <c r="AJ269" s="130">
        <f>IFERROR(INDEX('Apr16'!$H:$H, MATCH(MEM_BF!$K269, 'Apr16'!$A:$A, 0)), 0)</f>
        <v>0</v>
      </c>
      <c r="AK269" s="130">
        <f>IFERROR(INDEX('May16'!$G:$G, MATCH(MEM_BF!$K269,'May16'!$A:$A, 0)), 0)</f>
        <v>0</v>
      </c>
      <c r="AL269" s="130"/>
      <c r="AM269" s="130"/>
      <c r="AN269" s="130"/>
      <c r="AO269" s="4">
        <f t="shared" si="196"/>
        <v>240</v>
      </c>
      <c r="AP269" s="138">
        <f>IFERROR(INDEX(Contacts!$O:$O, MATCH(MEM_BF!$K269, Contacts!$B:$B, 0)), 0)</f>
        <v>0</v>
      </c>
      <c r="AQ269" s="138">
        <f>IFERROR(INDEX(Contacts!$L:$L, MATCH(MEM_BF!$K269, Contacts!$B:$B, 0)), 0)</f>
        <v>0</v>
      </c>
      <c r="AR269" s="138">
        <f>IFERROR(INDEX(Contacts!$P:$P, MATCH(MEM_BF!$K269, Contacts!$B:$B, 0)), 0)</f>
        <v>0</v>
      </c>
    </row>
    <row r="270" spans="3:44" x14ac:dyDescent="0.3">
      <c r="C270" s="155"/>
      <c r="D270" s="155"/>
      <c r="E270" s="194">
        <f t="shared" si="194"/>
        <v>-1</v>
      </c>
      <c r="F270" s="194">
        <f t="shared" si="205"/>
        <v>0</v>
      </c>
      <c r="G270" s="194">
        <f t="shared" si="206"/>
        <v>0</v>
      </c>
      <c r="H270" s="194">
        <f t="shared" si="234"/>
        <v>-1</v>
      </c>
      <c r="I270" s="225">
        <f t="shared" si="195"/>
        <v>0</v>
      </c>
      <c r="J270" s="197" t="s">
        <v>1738</v>
      </c>
      <c r="K270" s="155" t="s">
        <v>1739</v>
      </c>
      <c r="L270" s="195" t="str">
        <f t="shared" si="233"/>
        <v>Please</v>
      </c>
      <c r="M270" s="155" t="str">
        <f t="shared" si="207"/>
        <v>Pay</v>
      </c>
      <c r="N270" s="138">
        <f>IFERROR(INDEX(Contacts!$O:$O, MATCH(MEM_BF!$K270, Contacts!$B:$B, 0)), 0)</f>
        <v>0</v>
      </c>
      <c r="O270" s="130">
        <f>IFERROR(INDEX('May16'!$G:$G, MATCH(MEM_BF!$K270,'May16'!$A:$A, 0)), 0)</f>
        <v>0</v>
      </c>
      <c r="P270" s="130"/>
      <c r="Q270" s="205">
        <f>IFERROR(INDEX(July15!F:F, MATCH(MEM_BF!$K270, July15!$B:$B, 0)), 0)</f>
        <v>0</v>
      </c>
      <c r="R270" s="130">
        <f>IFERROR(INDEX(July15!G:G, MATCH(MEM_BF!$K270, July15!$B:$B, 0)), 0)</f>
        <v>0</v>
      </c>
      <c r="S270" s="130">
        <f>IFERROR(INDEX('Aug15'!F:F, MATCH(MEM_BF!$K270, 'Aug15'!$A:$A, 0)), 0)</f>
        <v>0</v>
      </c>
      <c r="T270" s="130">
        <f>IFERROR(INDEX('Aug15'!$G:$G, MATCH(MEM_BF!$K270, 'Aug15'!$A:$A, 0)), 0)</f>
        <v>0</v>
      </c>
      <c r="U270" s="130">
        <f>IFERROR(INDEX(Sept15!$F:$F, MATCH(MEM_BF!$K270, Sept15!$A:$A, 0)), 0)</f>
        <v>0</v>
      </c>
      <c r="V270" s="130">
        <f>IFERROR(INDEX(Sept15!$G:$G, MATCH(MEM_BF!$K270, Sept15!$A:$A, 0)), 0)</f>
        <v>0</v>
      </c>
      <c r="W270" s="130">
        <f>IFERROR(INDEX('Oct15'!$F:$F, MATCH(MEM_BF!$K270,'Oct15'!$A:$A, 0)), 0)</f>
        <v>0</v>
      </c>
      <c r="X270" s="130">
        <f>IFERROR(INDEX('Oct15'!$G:$G, MATCH(MEM_BF!$K270, 'Oct15'!$A:$A, 0)), 0)</f>
        <v>0</v>
      </c>
      <c r="Y270" s="130">
        <f>IFERROR(INDEX('Nov15'!$F:$F, MATCH(MEM_BF!$K270,'Nov15'!$A:$A, 0)), 0)</f>
        <v>0</v>
      </c>
      <c r="Z270" s="130">
        <f>IFERROR(INDEX('Nov15'!$G:$G, MATCH(MEM_BF!$K270, 'Nov15'!$A:$A, 0)), 0)</f>
        <v>0</v>
      </c>
      <c r="AA270" s="130">
        <f>IFERROR(INDEX('Dec15'!$F:$F, MATCH(MEM_BF!$K270,'Dec15'!$A:$A, 0)), 0)</f>
        <v>0</v>
      </c>
      <c r="AB270" s="130">
        <f>IFERROR(INDEX('Dec15'!$G:$G, MATCH(MEM_BF!$K270, 'Dec15'!$A:$A, 0)), 0)</f>
        <v>0</v>
      </c>
      <c r="AC270" s="130">
        <f>IFERROR(INDEX('Jan16'!$F:$F, MATCH(MEM_BF!$K270,'Jan16'!$A:$A, 0)), 0)</f>
        <v>0</v>
      </c>
      <c r="AD270" s="130">
        <f>IFERROR(INDEX('Jan16'!$G:$G, MATCH(MEM_BF!$K270, 'Jan16'!$A:$A, 0)), 0)</f>
        <v>0</v>
      </c>
      <c r="AE270" s="130">
        <f>IFERROR(INDEX('Feb16'!$F:$F, MATCH(MEM_BF!$K270,'Feb16'!$A:$A, 0)), 0)</f>
        <v>0</v>
      </c>
      <c r="AF270" s="130">
        <f>IFERROR(INDEX('Feb16'!$G:$G, MATCH(MEM_BF!$K270, 'Feb16'!$A:$A, 0)), 0)</f>
        <v>0</v>
      </c>
      <c r="AG270" s="130">
        <f>IFERROR(INDEX('Mar16'!$G:$G, MATCH(MEM_BF!$K270,'Mar16'!$A:$A, 0)), 0)</f>
        <v>0</v>
      </c>
      <c r="AH270" s="130">
        <f>IFERROR(INDEX('Mar16'!$H:$H, MATCH(MEM_BF!$K270, 'Mar16'!$A:$A, 0)), 0)</f>
        <v>0</v>
      </c>
      <c r="AI270" s="130">
        <f>IFERROR(INDEX('Apr16'!$G:$G, MATCH(MEM_BF!$K270,'Apr16'!$A:$A, 0)), 0)</f>
        <v>0</v>
      </c>
      <c r="AJ270" s="130">
        <f>IFERROR(INDEX('Apr16'!$H:$H, MATCH(MEM_BF!$K270, 'Apr16'!$A:$A, 0)), 0)</f>
        <v>0</v>
      </c>
      <c r="AK270" s="130">
        <f>IFERROR(INDEX('May16'!$G:$G, MATCH(MEM_BF!$K270,'May16'!$A:$A, 0)), 0)</f>
        <v>0</v>
      </c>
      <c r="AL270" s="130"/>
      <c r="AM270" s="130"/>
      <c r="AN270" s="130"/>
      <c r="AO270" s="4">
        <f t="shared" si="196"/>
        <v>0</v>
      </c>
      <c r="AP270" s="138">
        <f>IFERROR(INDEX(Contacts!$O:$O, MATCH(MEM_BF!$K270, Contacts!$B:$B, 0)), 0)</f>
        <v>0</v>
      </c>
      <c r="AQ270" s="138">
        <f>IFERROR(INDEX(Contacts!$L:$L, MATCH(MEM_BF!$K270, Contacts!$B:$B, 0)), 0)</f>
        <v>0</v>
      </c>
      <c r="AR270" s="138">
        <f>IFERROR(INDEX(Contacts!$P:$P, MATCH(MEM_BF!$K270, Contacts!$B:$B, 0)), 0)</f>
        <v>0</v>
      </c>
    </row>
    <row r="271" spans="3:44" x14ac:dyDescent="0.3">
      <c r="C271" s="155">
        <v>15</v>
      </c>
      <c r="D271" s="155">
        <v>8</v>
      </c>
      <c r="E271" s="194">
        <f t="shared" si="194"/>
        <v>18</v>
      </c>
      <c r="F271" s="194">
        <f t="shared" si="205"/>
        <v>1</v>
      </c>
      <c r="G271" s="194">
        <f t="shared" si="206"/>
        <v>16</v>
      </c>
      <c r="H271" s="194">
        <f t="shared" si="234"/>
        <v>6</v>
      </c>
      <c r="I271" s="225">
        <f t="shared" si="195"/>
        <v>11</v>
      </c>
      <c r="J271" s="197" t="s">
        <v>1740</v>
      </c>
      <c r="K271" s="155" t="s">
        <v>55</v>
      </c>
      <c r="L271" s="195">
        <f t="shared" si="233"/>
        <v>2016</v>
      </c>
      <c r="M271" s="155" t="str">
        <f t="shared" si="207"/>
        <v>Jul</v>
      </c>
      <c r="N271" s="138">
        <f>IFERROR(INDEX(Contacts!$O:$O, MATCH(MEM_BF!$K271, Contacts!$B:$B, 0)), 0)</f>
        <v>0</v>
      </c>
      <c r="O271" s="130">
        <f>IFERROR(INDEX('May16'!$G:$G, MATCH(MEM_BF!$K271,'May16'!$A:$A, 0)), 0)</f>
        <v>20</v>
      </c>
      <c r="P271" s="130"/>
      <c r="Q271" s="205">
        <f>IFERROR(INDEX(July15!F:F, MATCH(MEM_BF!$K271, July15!$B:$B, 0)), 0)</f>
        <v>20</v>
      </c>
      <c r="R271" s="130">
        <f>IFERROR(INDEX(July15!G:G, MATCH(MEM_BF!$K271, July15!$B:$B, 0)), 0)</f>
        <v>0</v>
      </c>
      <c r="S271" s="130">
        <f>IFERROR(INDEX('Aug15'!F:F, MATCH(MEM_BF!$K271, 'Aug15'!$A:$A, 0)), 0)</f>
        <v>20</v>
      </c>
      <c r="T271" s="130">
        <f>IFERROR(INDEX('Aug15'!$G:$G, MATCH(MEM_BF!$K271, 'Aug15'!$A:$A, 0)), 0)</f>
        <v>0</v>
      </c>
      <c r="U271" s="130">
        <f>IFERROR(INDEX(Sept15!$F:$F, MATCH(MEM_BF!$K271, Sept15!$A:$A, 0)), 0)</f>
        <v>20</v>
      </c>
      <c r="V271" s="130">
        <f>IFERROR(INDEX(Sept15!$G:$G, MATCH(MEM_BF!$K271, Sept15!$A:$A, 0)), 0)</f>
        <v>0</v>
      </c>
      <c r="W271" s="130">
        <f>IFERROR(INDEX('Oct15'!$F:$F, MATCH(MEM_BF!$K271,'Oct15'!$A:$A, 0)), 0)</f>
        <v>20</v>
      </c>
      <c r="X271" s="130">
        <f>IFERROR(INDEX('Oct15'!$G:$G, MATCH(MEM_BF!$K271, 'Oct15'!$A:$A, 0)), 0)</f>
        <v>0</v>
      </c>
      <c r="Y271" s="130">
        <f>IFERROR(INDEX('Nov15'!$F:$F, MATCH(MEM_BF!$K271,'Nov15'!$A:$A, 0)), 0)</f>
        <v>20</v>
      </c>
      <c r="Z271" s="130">
        <f>IFERROR(INDEX('Nov15'!$G:$G, MATCH(MEM_BF!$K271, 'Nov15'!$A:$A, 0)), 0)</f>
        <v>0</v>
      </c>
      <c r="AA271" s="130">
        <f>IFERROR(INDEX('Dec15'!$F:$F, MATCH(MEM_BF!$K271,'Dec15'!$A:$A, 0)), 0)</f>
        <v>20</v>
      </c>
      <c r="AB271" s="130">
        <f>IFERROR(INDEX('Dec15'!$G:$G, MATCH(MEM_BF!$K271, 'Dec15'!$A:$A, 0)), 0)</f>
        <v>0</v>
      </c>
      <c r="AC271" s="130">
        <f>IFERROR(INDEX('Jan16'!$F:$F, MATCH(MEM_BF!$K271,'Jan16'!$A:$A, 0)), 0)</f>
        <v>20</v>
      </c>
      <c r="AD271" s="130">
        <f>IFERROR(INDEX('Jan16'!$G:$G, MATCH(MEM_BF!$K271, 'Jan16'!$A:$A, 0)), 0)</f>
        <v>0</v>
      </c>
      <c r="AE271" s="130">
        <f>IFERROR(INDEX('Feb16'!$F:$F, MATCH(MEM_BF!$K271,'Feb16'!$A:$A, 0)), 0)</f>
        <v>20</v>
      </c>
      <c r="AF271" s="130">
        <f>IFERROR(INDEX('Feb16'!$G:$G, MATCH(MEM_BF!$K271, 'Feb16'!$A:$A, 0)), 0)</f>
        <v>0</v>
      </c>
      <c r="AG271" s="130">
        <f>IFERROR(INDEX('Mar16'!$G:$G, MATCH(MEM_BF!$K271,'Mar16'!$A:$A, 0)), 0)</f>
        <v>20</v>
      </c>
      <c r="AH271" s="130">
        <f>IFERROR(INDEX('Mar16'!$H:$H, MATCH(MEM_BF!$K271, 'Mar16'!$A:$A, 0)), 0)</f>
        <v>0</v>
      </c>
      <c r="AI271" s="130">
        <f>IFERROR(INDEX('Apr16'!$G:$G, MATCH(MEM_BF!$K271,'Apr16'!$A:$A, 0)), 0)</f>
        <v>20</v>
      </c>
      <c r="AJ271" s="130">
        <f>IFERROR(INDEX('Apr16'!$H:$H, MATCH(MEM_BF!$K271, 'Apr16'!$A:$A, 0)), 0)</f>
        <v>0</v>
      </c>
      <c r="AK271" s="130">
        <f>IFERROR(INDEX('May16'!$G:$G, MATCH(MEM_BF!$K271,'May16'!$A:$A, 0)), 0)</f>
        <v>20</v>
      </c>
      <c r="AL271" s="130"/>
      <c r="AM271" s="130"/>
      <c r="AN271" s="130"/>
      <c r="AO271" s="4">
        <f t="shared" si="196"/>
        <v>220</v>
      </c>
      <c r="AP271" s="138">
        <f>IFERROR(INDEX(Contacts!$O:$O, MATCH(MEM_BF!$K271, Contacts!$B:$B, 0)), 0)</f>
        <v>0</v>
      </c>
      <c r="AQ271" s="138">
        <f>IFERROR(INDEX(Contacts!$L:$L, MATCH(MEM_BF!$K271, Contacts!$B:$B, 0)), 0)</f>
        <v>0</v>
      </c>
      <c r="AR271" s="138">
        <f>IFERROR(INDEX(Contacts!$P:$P, MATCH(MEM_BF!$K271, Contacts!$B:$B, 0)), 0)</f>
        <v>0</v>
      </c>
    </row>
    <row r="272" spans="3:44" x14ac:dyDescent="0.3">
      <c r="C272" s="155">
        <v>16</v>
      </c>
      <c r="D272" s="155">
        <v>6</v>
      </c>
      <c r="E272" s="194">
        <f t="shared" si="194"/>
        <v>5</v>
      </c>
      <c r="F272" s="194">
        <f t="shared" si="205"/>
        <v>0</v>
      </c>
      <c r="G272" s="194">
        <f t="shared" si="206"/>
        <v>16</v>
      </c>
      <c r="H272" s="194">
        <f t="shared" si="234"/>
        <v>5</v>
      </c>
      <c r="I272" s="225">
        <f t="shared" si="195"/>
        <v>0</v>
      </c>
      <c r="J272" s="197" t="s">
        <v>1756</v>
      </c>
      <c r="K272" s="155" t="s">
        <v>1757</v>
      </c>
      <c r="L272" s="195">
        <f t="shared" si="233"/>
        <v>2016</v>
      </c>
      <c r="M272" s="155" t="str">
        <f t="shared" si="207"/>
        <v>Jun</v>
      </c>
      <c r="N272" s="138" t="str">
        <f>IFERROR(INDEX(Contacts!$O:$O, MATCH(MEM_BF!$K272, Contacts!$B:$B, 0)), 0)</f>
        <v>suresh.punchihewa@gmail.com</v>
      </c>
      <c r="O272" s="130">
        <f>IFERROR(INDEX('May16'!$G:$G, MATCH(MEM_BF!$K272,'May16'!$A:$A, 0)), 0)</f>
        <v>0</v>
      </c>
      <c r="P272" s="130"/>
      <c r="Q272" s="205">
        <f>IFERROR(INDEX(July15!F:F, MATCH(MEM_BF!$K272, July15!$B:$B, 0)), 0)</f>
        <v>0</v>
      </c>
      <c r="R272" s="130">
        <f>IFERROR(INDEX(July15!G:G, MATCH(MEM_BF!$K272, July15!$B:$B, 0)), 0)</f>
        <v>0</v>
      </c>
      <c r="S272" s="130">
        <f>IFERROR(INDEX('Aug15'!F:F, MATCH(MEM_BF!$K272, 'Aug15'!$A:$A, 0)), 0)</f>
        <v>0</v>
      </c>
      <c r="T272" s="130">
        <f>IFERROR(INDEX('Aug15'!$G:$G, MATCH(MEM_BF!$K272, 'Aug15'!$A:$A, 0)), 0)</f>
        <v>0</v>
      </c>
      <c r="U272" s="130">
        <f>IFERROR(INDEX(Sept15!$F:$F, MATCH(MEM_BF!$K272, Sept15!$A:$A, 0)), 0)</f>
        <v>0</v>
      </c>
      <c r="V272" s="130">
        <f>IFERROR(INDEX(Sept15!$G:$G, MATCH(MEM_BF!$K272, Sept15!$A:$A, 0)), 0)</f>
        <v>0</v>
      </c>
      <c r="W272" s="130">
        <f>IFERROR(INDEX('Oct15'!$F:$F, MATCH(MEM_BF!$K272,'Oct15'!$A:$A, 0)), 0)</f>
        <v>0</v>
      </c>
      <c r="X272" s="130">
        <f>IFERROR(INDEX('Oct15'!$G:$G, MATCH(MEM_BF!$K272, 'Oct15'!$A:$A, 0)), 0)</f>
        <v>0</v>
      </c>
      <c r="Y272" s="130">
        <f>IFERROR(INDEX('Nov15'!$F:$F, MATCH(MEM_BF!$K272,'Nov15'!$A:$A, 0)), 0)</f>
        <v>0</v>
      </c>
      <c r="Z272" s="130">
        <f>IFERROR(INDEX('Nov15'!$G:$G, MATCH(MEM_BF!$K272, 'Nov15'!$A:$A, 0)), 0)</f>
        <v>0</v>
      </c>
      <c r="AA272" s="130">
        <f>IFERROR(INDEX('Dec15'!$F:$F, MATCH(MEM_BF!$K272,'Dec15'!$A:$A, 0)), 0)</f>
        <v>0</v>
      </c>
      <c r="AB272" s="130">
        <f>IFERROR(INDEX('Dec15'!$G:$G, MATCH(MEM_BF!$K272, 'Dec15'!$A:$A, 0)), 0)</f>
        <v>0</v>
      </c>
      <c r="AC272" s="130">
        <f>IFERROR(INDEX('Jan16'!$F:$F, MATCH(MEM_BF!$K272,'Jan16'!$A:$A, 0)), 0)</f>
        <v>0</v>
      </c>
      <c r="AD272" s="130">
        <f>IFERROR(INDEX('Jan16'!$G:$G, MATCH(MEM_BF!$K272, 'Jan16'!$A:$A, 0)), 0)</f>
        <v>100</v>
      </c>
      <c r="AE272" s="130">
        <f>IFERROR(INDEX('Feb16'!$F:$F, MATCH(MEM_BF!$K272,'Feb16'!$A:$A, 0)), 0)</f>
        <v>0</v>
      </c>
      <c r="AF272" s="130">
        <f>IFERROR(INDEX('Feb16'!$G:$G, MATCH(MEM_BF!$K272, 'Feb16'!$A:$A, 0)), 0)</f>
        <v>0</v>
      </c>
      <c r="AG272" s="130">
        <f>IFERROR(INDEX('Mar16'!$G:$G, MATCH(MEM_BF!$K272,'Mar16'!$A:$A, 0)), 0)</f>
        <v>0</v>
      </c>
      <c r="AH272" s="130">
        <f>IFERROR(INDEX('Mar16'!$H:$H, MATCH(MEM_BF!$K272, 'Mar16'!$A:$A, 0)), 0)</f>
        <v>0</v>
      </c>
      <c r="AI272" s="130">
        <f>IFERROR(INDEX('Apr16'!$G:$G, MATCH(MEM_BF!$K272,'Apr16'!$A:$A, 0)), 0)</f>
        <v>0</v>
      </c>
      <c r="AJ272" s="130">
        <f>IFERROR(INDEX('Apr16'!$H:$H, MATCH(MEM_BF!$K272, 'Apr16'!$A:$A, 0)), 0)</f>
        <v>0</v>
      </c>
      <c r="AK272" s="130">
        <f>IFERROR(INDEX('May16'!$G:$G, MATCH(MEM_BF!$K272,'May16'!$A:$A, 0)), 0)</f>
        <v>0</v>
      </c>
      <c r="AL272" s="130"/>
      <c r="AM272" s="130"/>
      <c r="AN272" s="130"/>
      <c r="AO272" s="4">
        <f t="shared" si="196"/>
        <v>0</v>
      </c>
      <c r="AP272" s="138" t="str">
        <f>IFERROR(INDEX(Contacts!$O:$O, MATCH(MEM_BF!$K272, Contacts!$B:$B, 0)), 0)</f>
        <v>suresh.punchihewa@gmail.com</v>
      </c>
      <c r="AQ272" s="138">
        <f>IFERROR(INDEX(Contacts!$L:$L, MATCH(MEM_BF!$K272, Contacts!$B:$B, 0)), 0)</f>
        <v>62619645</v>
      </c>
      <c r="AR272" s="138" t="str">
        <f>IFERROR(INDEX(Contacts!$P:$P, MATCH(MEM_BF!$K272, Contacts!$B:$B, 0)), 0)</f>
        <v>achalapunchihewa@yahoo.com.sg</v>
      </c>
    </row>
    <row r="273" spans="3:46" x14ac:dyDescent="0.3">
      <c r="C273" s="155">
        <v>15</v>
      </c>
      <c r="D273" s="155">
        <v>8</v>
      </c>
      <c r="E273" s="194">
        <f t="shared" si="194"/>
        <v>17</v>
      </c>
      <c r="F273" s="194">
        <f t="shared" si="205"/>
        <v>1</v>
      </c>
      <c r="G273" s="194">
        <f t="shared" si="206"/>
        <v>16</v>
      </c>
      <c r="H273" s="194">
        <f t="shared" si="234"/>
        <v>5</v>
      </c>
      <c r="I273" s="225">
        <f t="shared" si="195"/>
        <v>10</v>
      </c>
      <c r="J273" s="197" t="s">
        <v>2637</v>
      </c>
      <c r="K273" s="155" t="s">
        <v>410</v>
      </c>
      <c r="L273" s="195">
        <f t="shared" si="233"/>
        <v>2016</v>
      </c>
      <c r="M273" s="155" t="str">
        <f t="shared" si="207"/>
        <v>Jun</v>
      </c>
      <c r="N273" s="138">
        <f>IFERROR(INDEX(Contacts!$O:$O, MATCH(MEM_BF!$K273, Contacts!$B:$B, 0)), 0)</f>
        <v>0</v>
      </c>
      <c r="O273" s="130">
        <f>IFERROR(INDEX('May16'!$G:$G, MATCH(MEM_BF!$K273,'May16'!$A:$A, 0)), 0)</f>
        <v>0</v>
      </c>
      <c r="P273" s="130"/>
      <c r="Q273" s="205">
        <f>IFERROR(INDEX(July15!F:F, MATCH(MEM_BF!$K273, July15!$B:$B, 0)), 0)</f>
        <v>20</v>
      </c>
      <c r="R273" s="130">
        <f>IFERROR(INDEX(July15!G:G, MATCH(MEM_BF!$K273, July15!$B:$B, 0)), 0)</f>
        <v>0</v>
      </c>
      <c r="S273" s="130">
        <f>IFERROR(INDEX('Aug15'!F:F, MATCH(MEM_BF!$K273, 'Aug15'!$A:$A, 0)), 0)</f>
        <v>20</v>
      </c>
      <c r="T273" s="130">
        <f>IFERROR(INDEX('Aug15'!$G:$G, MATCH(MEM_BF!$K273, 'Aug15'!$A:$A, 0)), 0)</f>
        <v>0</v>
      </c>
      <c r="U273" s="130">
        <f>IFERROR(INDEX(Sept15!$F:$F, MATCH(MEM_BF!$K273, Sept15!$A:$A, 0)), 0)</f>
        <v>20</v>
      </c>
      <c r="V273" s="130">
        <f>IFERROR(INDEX(Sept15!$G:$G, MATCH(MEM_BF!$K273, Sept15!$A:$A, 0)), 0)</f>
        <v>0</v>
      </c>
      <c r="W273" s="130">
        <f>IFERROR(INDEX('Oct15'!$F:$F, MATCH(MEM_BF!$K273,'Oct15'!$A:$A, 0)), 0)</f>
        <v>20</v>
      </c>
      <c r="X273" s="130">
        <f>IFERROR(INDEX('Oct15'!$G:$G, MATCH(MEM_BF!$K273, 'Oct15'!$A:$A, 0)), 0)</f>
        <v>0</v>
      </c>
      <c r="Y273" s="130">
        <f>IFERROR(INDEX('Nov15'!$F:$F, MATCH(MEM_BF!$K273,'Nov15'!$A:$A, 0)), 0)</f>
        <v>20</v>
      </c>
      <c r="Z273" s="130">
        <f>IFERROR(INDEX('Nov15'!$G:$G, MATCH(MEM_BF!$K273, 'Nov15'!$A:$A, 0)), 0)</f>
        <v>0</v>
      </c>
      <c r="AA273" s="130">
        <f>IFERROR(INDEX('Dec15'!$F:$F, MATCH(MEM_BF!$K273,'Dec15'!$A:$A, 0)), 0)</f>
        <v>20</v>
      </c>
      <c r="AB273" s="130">
        <f>IFERROR(INDEX('Dec15'!$G:$G, MATCH(MEM_BF!$K273, 'Dec15'!$A:$A, 0)), 0)</f>
        <v>0</v>
      </c>
      <c r="AC273" s="130">
        <f>IFERROR(INDEX('Jan16'!$F:$F, MATCH(MEM_BF!$K273,'Jan16'!$A:$A, 0)), 0)</f>
        <v>20</v>
      </c>
      <c r="AD273" s="130">
        <f>IFERROR(INDEX('Jan16'!$G:$G, MATCH(MEM_BF!$K273, 'Jan16'!$A:$A, 0)), 0)</f>
        <v>0</v>
      </c>
      <c r="AE273" s="130">
        <f>IFERROR(INDEX('Feb16'!$F:$F, MATCH(MEM_BF!$K273,'Feb16'!$A:$A, 0)), 0)</f>
        <v>20</v>
      </c>
      <c r="AF273" s="130">
        <f>IFERROR(INDEX('Feb16'!$G:$G, MATCH(MEM_BF!$K273, 'Feb16'!$A:$A, 0)), 0)</f>
        <v>0</v>
      </c>
      <c r="AG273" s="130">
        <f>IFERROR(INDEX('Mar16'!$G:$G, MATCH(MEM_BF!$K273,'Mar16'!$A:$A, 0)), 0)</f>
        <v>20</v>
      </c>
      <c r="AH273" s="130">
        <f>IFERROR(INDEX('Mar16'!$H:$H, MATCH(MEM_BF!$K273, 'Mar16'!$A:$A, 0)), 0)</f>
        <v>0</v>
      </c>
      <c r="AI273" s="130">
        <f>IFERROR(INDEX('Apr16'!$G:$G, MATCH(MEM_BF!$K273,'Apr16'!$A:$A, 0)), 0)</f>
        <v>20</v>
      </c>
      <c r="AJ273" s="130">
        <f>IFERROR(INDEX('Apr16'!$H:$H, MATCH(MEM_BF!$K273, 'Apr16'!$A:$A, 0)), 0)</f>
        <v>0</v>
      </c>
      <c r="AK273" s="130">
        <f>IFERROR(INDEX('May16'!$G:$G, MATCH(MEM_BF!$K273,'May16'!$A:$A, 0)), 0)</f>
        <v>0</v>
      </c>
      <c r="AL273" s="130"/>
      <c r="AM273" s="130"/>
      <c r="AN273" s="130"/>
      <c r="AO273" s="4">
        <f t="shared" si="196"/>
        <v>200</v>
      </c>
      <c r="AP273" s="138">
        <f>IFERROR(INDEX(Contacts!$O:$O, MATCH(MEM_BF!$K273, Contacts!$B:$B, 0)), 0)</f>
        <v>0</v>
      </c>
      <c r="AQ273" s="138">
        <f>IFERROR(INDEX(Contacts!$L:$L, MATCH(MEM_BF!$K273, Contacts!$B:$B, 0)), 0)</f>
        <v>0</v>
      </c>
      <c r="AR273" s="138">
        <f>IFERROR(INDEX(Contacts!$P:$P, MATCH(MEM_BF!$K273, Contacts!$B:$B, 0)), 0)</f>
        <v>0</v>
      </c>
    </row>
    <row r="274" spans="3:46" x14ac:dyDescent="0.3">
      <c r="C274" s="155"/>
      <c r="D274" s="155"/>
      <c r="E274" s="194">
        <f t="shared" si="194"/>
        <v>-1</v>
      </c>
      <c r="F274" s="194">
        <f t="shared" si="205"/>
        <v>0</v>
      </c>
      <c r="G274" s="194">
        <f t="shared" si="206"/>
        <v>0</v>
      </c>
      <c r="H274" s="194">
        <f t="shared" si="234"/>
        <v>-1</v>
      </c>
      <c r="I274" s="225">
        <f t="shared" si="195"/>
        <v>0</v>
      </c>
      <c r="J274" s="197" t="s">
        <v>1762</v>
      </c>
      <c r="K274" s="155" t="s">
        <v>1763</v>
      </c>
      <c r="L274" s="195" t="str">
        <f t="shared" si="233"/>
        <v>Please</v>
      </c>
      <c r="M274" s="155" t="str">
        <f t="shared" si="207"/>
        <v>Pay</v>
      </c>
      <c r="N274" s="138">
        <f>IFERROR(INDEX(Contacts!$O:$O, MATCH(MEM_BF!$K274, Contacts!$B:$B, 0)), 0)</f>
        <v>0</v>
      </c>
      <c r="O274" s="130">
        <f>IFERROR(INDEX('May16'!$G:$G, MATCH(MEM_BF!$K274,'May16'!$A:$A, 0)), 0)</f>
        <v>0</v>
      </c>
      <c r="P274" s="130"/>
      <c r="Q274" s="205">
        <f>IFERROR(INDEX(July15!F:F, MATCH(MEM_BF!$K274, July15!$B:$B, 0)), 0)</f>
        <v>0</v>
      </c>
      <c r="R274" s="130">
        <f>IFERROR(INDEX(July15!G:G, MATCH(MEM_BF!$K274, July15!$B:$B, 0)), 0)</f>
        <v>0</v>
      </c>
      <c r="S274" s="130">
        <f>IFERROR(INDEX('Aug15'!F:F, MATCH(MEM_BF!$K274, 'Aug15'!$A:$A, 0)), 0)</f>
        <v>0</v>
      </c>
      <c r="T274" s="130">
        <f>IFERROR(INDEX('Aug15'!$G:$G, MATCH(MEM_BF!$K274, 'Aug15'!$A:$A, 0)), 0)</f>
        <v>0</v>
      </c>
      <c r="U274" s="130">
        <f>IFERROR(INDEX(Sept15!$F:$F, MATCH(MEM_BF!$K274, Sept15!$A:$A, 0)), 0)</f>
        <v>0</v>
      </c>
      <c r="V274" s="130">
        <f>IFERROR(INDEX(Sept15!$G:$G, MATCH(MEM_BF!$K274, Sept15!$A:$A, 0)), 0)</f>
        <v>0</v>
      </c>
      <c r="W274" s="130">
        <f>IFERROR(INDEX('Oct15'!$F:$F, MATCH(MEM_BF!$K274,'Oct15'!$A:$A, 0)), 0)</f>
        <v>0</v>
      </c>
      <c r="X274" s="130">
        <f>IFERROR(INDEX('Oct15'!$G:$G, MATCH(MEM_BF!$K274, 'Oct15'!$A:$A, 0)), 0)</f>
        <v>0</v>
      </c>
      <c r="Y274" s="130">
        <f>IFERROR(INDEX('Nov15'!$F:$F, MATCH(MEM_BF!$K274,'Nov15'!$A:$A, 0)), 0)</f>
        <v>0</v>
      </c>
      <c r="Z274" s="130">
        <f>IFERROR(INDEX('Nov15'!$G:$G, MATCH(MEM_BF!$K274, 'Nov15'!$A:$A, 0)), 0)</f>
        <v>0</v>
      </c>
      <c r="AA274" s="130">
        <f>IFERROR(INDEX('Dec15'!$F:$F, MATCH(MEM_BF!$K274,'Dec15'!$A:$A, 0)), 0)</f>
        <v>0</v>
      </c>
      <c r="AB274" s="130">
        <f>IFERROR(INDEX('Dec15'!$G:$G, MATCH(MEM_BF!$K274, 'Dec15'!$A:$A, 0)), 0)</f>
        <v>0</v>
      </c>
      <c r="AC274" s="130">
        <f>IFERROR(INDEX('Jan16'!$F:$F, MATCH(MEM_BF!$K274,'Jan16'!$A:$A, 0)), 0)</f>
        <v>0</v>
      </c>
      <c r="AD274" s="130">
        <f>IFERROR(INDEX('Jan16'!$G:$G, MATCH(MEM_BF!$K274, 'Jan16'!$A:$A, 0)), 0)</f>
        <v>0</v>
      </c>
      <c r="AE274" s="130">
        <f>IFERROR(INDEX('Feb16'!$F:$F, MATCH(MEM_BF!$K274,'Feb16'!$A:$A, 0)), 0)</f>
        <v>0</v>
      </c>
      <c r="AF274" s="130">
        <f>IFERROR(INDEX('Feb16'!$G:$G, MATCH(MEM_BF!$K274, 'Feb16'!$A:$A, 0)), 0)</f>
        <v>0</v>
      </c>
      <c r="AG274" s="130">
        <f>IFERROR(INDEX('Mar16'!$G:$G, MATCH(MEM_BF!$K274,'Mar16'!$A:$A, 0)), 0)</f>
        <v>0</v>
      </c>
      <c r="AH274" s="130">
        <f>IFERROR(INDEX('Mar16'!$H:$H, MATCH(MEM_BF!$K274, 'Mar16'!$A:$A, 0)), 0)</f>
        <v>0</v>
      </c>
      <c r="AI274" s="130">
        <f>IFERROR(INDEX('Apr16'!$G:$G, MATCH(MEM_BF!$K274,'Apr16'!$A:$A, 0)), 0)</f>
        <v>0</v>
      </c>
      <c r="AJ274" s="130">
        <f>IFERROR(INDEX('Apr16'!$H:$H, MATCH(MEM_BF!$K274, 'Apr16'!$A:$A, 0)), 0)</f>
        <v>0</v>
      </c>
      <c r="AK274" s="130">
        <f>IFERROR(INDEX('May16'!$G:$G, MATCH(MEM_BF!$K274,'May16'!$A:$A, 0)), 0)</f>
        <v>0</v>
      </c>
      <c r="AL274" s="130"/>
      <c r="AM274" s="130"/>
      <c r="AN274" s="130"/>
      <c r="AO274" s="4">
        <f t="shared" si="196"/>
        <v>0</v>
      </c>
      <c r="AP274" s="138">
        <f>IFERROR(INDEX(Contacts!$O:$O, MATCH(MEM_BF!$K274, Contacts!$B:$B, 0)), 0)</f>
        <v>0</v>
      </c>
      <c r="AQ274" s="138">
        <f>IFERROR(INDEX(Contacts!$L:$L, MATCH(MEM_BF!$K274, Contacts!$B:$B, 0)), 0)</f>
        <v>0</v>
      </c>
      <c r="AR274" s="138">
        <f>IFERROR(INDEX(Contacts!$P:$P, MATCH(MEM_BF!$K274, Contacts!$B:$B, 0)), 0)</f>
        <v>0</v>
      </c>
    </row>
    <row r="275" spans="3:46" x14ac:dyDescent="0.3">
      <c r="C275" s="155">
        <v>15</v>
      </c>
      <c r="D275" s="155">
        <v>8</v>
      </c>
      <c r="E275" s="194">
        <f t="shared" si="194"/>
        <v>19</v>
      </c>
      <c r="F275" s="194">
        <f t="shared" si="205"/>
        <v>1</v>
      </c>
      <c r="G275" s="194">
        <f t="shared" si="206"/>
        <v>16</v>
      </c>
      <c r="H275" s="194">
        <f t="shared" si="234"/>
        <v>7</v>
      </c>
      <c r="I275" s="225">
        <f t="shared" si="195"/>
        <v>12</v>
      </c>
      <c r="J275" s="197" t="s">
        <v>1765</v>
      </c>
      <c r="K275" s="155" t="s">
        <v>1766</v>
      </c>
      <c r="L275" s="195">
        <f t="shared" si="233"/>
        <v>2016</v>
      </c>
      <c r="M275" s="155" t="str">
        <f t="shared" si="207"/>
        <v>Aug</v>
      </c>
      <c r="N275" s="138" t="str">
        <f>IFERROR(INDEX(Contacts!$O:$O, MATCH(MEM_BF!$K275, Contacts!$B:$B, 0)), 0)</f>
        <v>mathanga@email.com</v>
      </c>
      <c r="O275" s="130">
        <f>IFERROR(INDEX('May16'!$G:$G, MATCH(MEM_BF!$K275,'May16'!$A:$A, 0)), 0)</f>
        <v>0</v>
      </c>
      <c r="P275" s="130"/>
      <c r="Q275" s="205">
        <f>IFERROR(INDEX(July15!F:F, MATCH(MEM_BF!$K275, July15!$B:$B, 0)), 0)</f>
        <v>0</v>
      </c>
      <c r="R275" s="130">
        <f>IFERROR(INDEX(July15!G:G, MATCH(MEM_BF!$K275, July15!$B:$B, 0)), 0)</f>
        <v>0</v>
      </c>
      <c r="S275" s="130">
        <f>IFERROR(INDEX('Aug15'!F:F, MATCH(MEM_BF!$K275, 'Aug15'!$A:$A, 0)), 0)</f>
        <v>0</v>
      </c>
      <c r="T275" s="130">
        <f>IFERROR(INDEX('Aug15'!$G:$G, MATCH(MEM_BF!$K275, 'Aug15'!$A:$A, 0)), 0)</f>
        <v>0</v>
      </c>
      <c r="U275" s="130">
        <f>IFERROR(INDEX(Sept15!$F:$F, MATCH(MEM_BF!$K275, Sept15!$A:$A, 0)), 0)</f>
        <v>240</v>
      </c>
      <c r="V275" s="130">
        <f>IFERROR(INDEX(Sept15!$G:$G, MATCH(MEM_BF!$K275, Sept15!$A:$A, 0)), 0)</f>
        <v>0</v>
      </c>
      <c r="W275" s="130">
        <f>IFERROR(INDEX('Oct15'!$F:$F, MATCH(MEM_BF!$K275,'Oct15'!$A:$A, 0)), 0)</f>
        <v>0</v>
      </c>
      <c r="X275" s="130">
        <f>IFERROR(INDEX('Oct15'!$G:$G, MATCH(MEM_BF!$K275, 'Oct15'!$A:$A, 0)), 0)</f>
        <v>0</v>
      </c>
      <c r="Y275" s="130">
        <f>IFERROR(INDEX('Nov15'!$F:$F, MATCH(MEM_BF!$K275,'Nov15'!$A:$A, 0)), 0)</f>
        <v>0</v>
      </c>
      <c r="Z275" s="130">
        <f>IFERROR(INDEX('Nov15'!$G:$G, MATCH(MEM_BF!$K275, 'Nov15'!$A:$A, 0)), 0)</f>
        <v>0</v>
      </c>
      <c r="AA275" s="130">
        <f>IFERROR(INDEX('Dec15'!$F:$F, MATCH(MEM_BF!$K275,'Dec15'!$A:$A, 0)), 0)</f>
        <v>0</v>
      </c>
      <c r="AB275" s="130">
        <f>IFERROR(INDEX('Dec15'!$G:$G, MATCH(MEM_BF!$K275, 'Dec15'!$A:$A, 0)), 0)</f>
        <v>0</v>
      </c>
      <c r="AC275" s="130">
        <f>IFERROR(INDEX('Jan16'!$F:$F, MATCH(MEM_BF!$K275,'Jan16'!$A:$A, 0)), 0)</f>
        <v>0</v>
      </c>
      <c r="AD275" s="130">
        <f>IFERROR(INDEX('Jan16'!$G:$G, MATCH(MEM_BF!$K275, 'Jan16'!$A:$A, 0)), 0)</f>
        <v>0</v>
      </c>
      <c r="AE275" s="130">
        <f>IFERROR(INDEX('Feb16'!$F:$F, MATCH(MEM_BF!$K275,'Feb16'!$A:$A, 0)), 0)</f>
        <v>0</v>
      </c>
      <c r="AF275" s="130">
        <f>IFERROR(INDEX('Feb16'!$G:$G, MATCH(MEM_BF!$K275, 'Feb16'!$A:$A, 0)), 0)</f>
        <v>0</v>
      </c>
      <c r="AG275" s="130">
        <f>IFERROR(INDEX('Mar16'!$G:$G, MATCH(MEM_BF!$K275,'Mar16'!$A:$A, 0)), 0)</f>
        <v>0</v>
      </c>
      <c r="AH275" s="130">
        <f>IFERROR(INDEX('Mar16'!$H:$H, MATCH(MEM_BF!$K275, 'Mar16'!$A:$A, 0)), 0)</f>
        <v>0</v>
      </c>
      <c r="AI275" s="130">
        <f>IFERROR(INDEX('Apr16'!$G:$G, MATCH(MEM_BF!$K275,'Apr16'!$A:$A, 0)), 0)</f>
        <v>0</v>
      </c>
      <c r="AJ275" s="130">
        <f>IFERROR(INDEX('Apr16'!$H:$H, MATCH(MEM_BF!$K275, 'Apr16'!$A:$A, 0)), 0)</f>
        <v>0</v>
      </c>
      <c r="AK275" s="130">
        <f>IFERROR(INDEX('May16'!$G:$G, MATCH(MEM_BF!$K275,'May16'!$A:$A, 0)), 0)</f>
        <v>0</v>
      </c>
      <c r="AL275" s="130"/>
      <c r="AM275" s="130"/>
      <c r="AN275" s="130"/>
      <c r="AO275" s="4">
        <f t="shared" si="196"/>
        <v>240</v>
      </c>
      <c r="AP275" s="138" t="str">
        <f>IFERROR(INDEX(Contacts!$O:$O, MATCH(MEM_BF!$K275, Contacts!$B:$B, 0)), 0)</f>
        <v>mathanga@email.com</v>
      </c>
      <c r="AQ275" s="138">
        <f>IFERROR(INDEX(Contacts!$L:$L, MATCH(MEM_BF!$K275, Contacts!$B:$B, 0)), 0)</f>
        <v>0</v>
      </c>
      <c r="AR275" s="138" t="str">
        <f>IFERROR(INDEX(Contacts!$P:$P, MATCH(MEM_BF!$K275, Contacts!$B:$B, 0)), 0)</f>
        <v>nayana.damayanthip@yahoo.com</v>
      </c>
    </row>
    <row r="276" spans="3:46" x14ac:dyDescent="0.3">
      <c r="C276" s="155">
        <v>15</v>
      </c>
      <c r="D276" s="155">
        <v>7</v>
      </c>
      <c r="E276" s="194">
        <f t="shared" si="194"/>
        <v>11</v>
      </c>
      <c r="F276" s="194">
        <f t="shared" si="205"/>
        <v>0</v>
      </c>
      <c r="G276" s="194">
        <f t="shared" si="206"/>
        <v>15</v>
      </c>
      <c r="H276" s="194">
        <f t="shared" si="234"/>
        <v>11</v>
      </c>
      <c r="I276" s="225">
        <f t="shared" si="195"/>
        <v>5</v>
      </c>
      <c r="J276" s="200" t="s">
        <v>1775</v>
      </c>
      <c r="K276" s="155" t="s">
        <v>1776</v>
      </c>
      <c r="L276" s="195">
        <f t="shared" si="233"/>
        <v>2015</v>
      </c>
      <c r="M276" s="155" t="str">
        <f t="shared" si="207"/>
        <v>Dec</v>
      </c>
      <c r="N276" s="138">
        <f>IFERROR(INDEX(Contacts!$O:$O, MATCH(MEM_BF!$K276, Contacts!$B:$B, 0)), 0)</f>
        <v>0</v>
      </c>
      <c r="O276" s="130">
        <f>IFERROR(INDEX('May16'!$G:$G, MATCH(MEM_BF!$K276,'May16'!$A:$A, 0)), 0)</f>
        <v>0</v>
      </c>
      <c r="P276" s="130"/>
      <c r="Q276" s="205">
        <f>IFERROR(INDEX(July15!F:F, MATCH(MEM_BF!$K276, July15!$B:$B, 0)), 0)</f>
        <v>0</v>
      </c>
      <c r="R276" s="130">
        <f>IFERROR(INDEX(July15!G:G, MATCH(MEM_BF!$K276, July15!$B:$B, 0)), 0)</f>
        <v>0</v>
      </c>
      <c r="S276" s="130">
        <f>IFERROR(INDEX('Aug15'!F:F, MATCH(MEM_BF!$K276, 'Aug15'!$A:$A, 0)), 0)</f>
        <v>100</v>
      </c>
      <c r="T276" s="130">
        <f>IFERROR(INDEX('Aug15'!$G:$G, MATCH(MEM_BF!$K276, 'Aug15'!$A:$A, 0)), 0)</f>
        <v>0</v>
      </c>
      <c r="U276" s="130">
        <f>IFERROR(INDEX(Sept15!$F:$F, MATCH(MEM_BF!$K276, Sept15!$A:$A, 0)), 0)</f>
        <v>0</v>
      </c>
      <c r="V276" s="130">
        <f>IFERROR(INDEX(Sept15!$G:$G, MATCH(MEM_BF!$K276, Sept15!$A:$A, 0)), 0)</f>
        <v>0</v>
      </c>
      <c r="W276" s="130">
        <f>IFERROR(INDEX('Oct15'!$F:$F, MATCH(MEM_BF!$K276,'Oct15'!$A:$A, 0)), 0)</f>
        <v>0</v>
      </c>
      <c r="X276" s="130">
        <f>IFERROR(INDEX('Oct15'!$G:$G, MATCH(MEM_BF!$K276, 'Oct15'!$A:$A, 0)), 0)</f>
        <v>0</v>
      </c>
      <c r="Y276" s="130">
        <f>IFERROR(INDEX('Nov15'!$F:$F, MATCH(MEM_BF!$K276,'Nov15'!$A:$A, 0)), 0)</f>
        <v>0</v>
      </c>
      <c r="Z276" s="130">
        <f>IFERROR(INDEX('Nov15'!$G:$G, MATCH(MEM_BF!$K276, 'Nov15'!$A:$A, 0)), 0)</f>
        <v>0</v>
      </c>
      <c r="AA276" s="130">
        <f>IFERROR(INDEX('Dec15'!$F:$F, MATCH(MEM_BF!$K276,'Dec15'!$A:$A, 0)), 0)</f>
        <v>0</v>
      </c>
      <c r="AB276" s="130">
        <f>IFERROR(INDEX('Dec15'!$G:$G, MATCH(MEM_BF!$K276, 'Dec15'!$A:$A, 0)), 0)</f>
        <v>0</v>
      </c>
      <c r="AC276" s="130">
        <f>IFERROR(INDEX('Jan16'!$F:$F, MATCH(MEM_BF!$K276,'Jan16'!$A:$A, 0)), 0)</f>
        <v>0</v>
      </c>
      <c r="AD276" s="130">
        <f>IFERROR(INDEX('Jan16'!$G:$G, MATCH(MEM_BF!$K276, 'Jan16'!$A:$A, 0)), 0)</f>
        <v>0</v>
      </c>
      <c r="AE276" s="130">
        <f>IFERROR(INDEX('Feb16'!$F:$F, MATCH(MEM_BF!$K276,'Feb16'!$A:$A, 0)), 0)</f>
        <v>0</v>
      </c>
      <c r="AF276" s="130">
        <f>IFERROR(INDEX('Feb16'!$G:$G, MATCH(MEM_BF!$K276, 'Feb16'!$A:$A, 0)), 0)</f>
        <v>0</v>
      </c>
      <c r="AG276" s="130">
        <f>IFERROR(INDEX('Mar16'!$G:$G, MATCH(MEM_BF!$K276,'Mar16'!$A:$A, 0)), 0)</f>
        <v>0</v>
      </c>
      <c r="AH276" s="130">
        <f>IFERROR(INDEX('Mar16'!$H:$H, MATCH(MEM_BF!$K276, 'Mar16'!$A:$A, 0)), 0)</f>
        <v>0</v>
      </c>
      <c r="AI276" s="130">
        <f>IFERROR(INDEX('Apr16'!$G:$G, MATCH(MEM_BF!$K276,'Apr16'!$A:$A, 0)), 0)</f>
        <v>0</v>
      </c>
      <c r="AJ276" s="130">
        <f>IFERROR(INDEX('Apr16'!$H:$H, MATCH(MEM_BF!$K276, 'Apr16'!$A:$A, 0)), 0)</f>
        <v>0</v>
      </c>
      <c r="AK276" s="130">
        <f>IFERROR(INDEX('May16'!$G:$G, MATCH(MEM_BF!$K276,'May16'!$A:$A, 0)), 0)</f>
        <v>0</v>
      </c>
      <c r="AL276" s="130"/>
      <c r="AM276" s="130"/>
      <c r="AN276" s="130"/>
      <c r="AO276" s="4">
        <f t="shared" si="196"/>
        <v>100</v>
      </c>
      <c r="AP276" s="138">
        <f>IFERROR(INDEX(Contacts!$O:$O, MATCH(MEM_BF!$K276, Contacts!$B:$B, 0)), 0)</f>
        <v>0</v>
      </c>
      <c r="AQ276" s="138">
        <f>IFERROR(INDEX(Contacts!$L:$L, MATCH(MEM_BF!$K276, Contacts!$B:$B, 0)), 0)</f>
        <v>0</v>
      </c>
      <c r="AR276" s="138">
        <f>IFERROR(INDEX(Contacts!$P:$P, MATCH(MEM_BF!$K276, Contacts!$B:$B, 0)), 0)</f>
        <v>0</v>
      </c>
    </row>
    <row r="277" spans="3:46" x14ac:dyDescent="0.3">
      <c r="C277" s="155">
        <v>15</v>
      </c>
      <c r="D277" s="155">
        <v>8</v>
      </c>
      <c r="E277" s="194">
        <f t="shared" si="194"/>
        <v>7</v>
      </c>
      <c r="F277" s="194">
        <f t="shared" si="205"/>
        <v>0</v>
      </c>
      <c r="G277" s="194">
        <f t="shared" si="206"/>
        <v>15</v>
      </c>
      <c r="H277" s="194">
        <f t="shared" si="234"/>
        <v>7</v>
      </c>
      <c r="I277" s="225">
        <f t="shared" si="195"/>
        <v>0</v>
      </c>
      <c r="J277" s="200" t="s">
        <v>1779</v>
      </c>
      <c r="K277" s="155" t="s">
        <v>1780</v>
      </c>
      <c r="L277" s="195">
        <f t="shared" si="233"/>
        <v>2015</v>
      </c>
      <c r="M277" s="155" t="str">
        <f t="shared" si="207"/>
        <v>Aug</v>
      </c>
      <c r="N277" s="138">
        <f>IFERROR(INDEX(Contacts!$O:$O, MATCH(MEM_BF!$K277, Contacts!$B:$B, 0)), 0)</f>
        <v>0</v>
      </c>
      <c r="O277" s="130">
        <f>IFERROR(INDEX('May16'!$G:$G, MATCH(MEM_BF!$K277,'May16'!$A:$A, 0)), 0)</f>
        <v>0</v>
      </c>
      <c r="P277" s="130"/>
      <c r="Q277" s="205">
        <f>IFERROR(INDEX(July15!F:F, MATCH(MEM_BF!$K277, July15!$B:$B, 0)), 0)</f>
        <v>0</v>
      </c>
      <c r="R277" s="130">
        <f>IFERROR(INDEX(July15!G:G, MATCH(MEM_BF!$K277, July15!$B:$B, 0)), 0)</f>
        <v>0</v>
      </c>
      <c r="S277" s="130">
        <f>IFERROR(INDEX('Aug15'!F:F, MATCH(MEM_BF!$K277, 'Aug15'!$A:$A, 0)), 0)</f>
        <v>0</v>
      </c>
      <c r="T277" s="130">
        <f>IFERROR(INDEX('Aug15'!$G:$G, MATCH(MEM_BF!$K277, 'Aug15'!$A:$A, 0)), 0)</f>
        <v>0</v>
      </c>
      <c r="U277" s="130">
        <f>IFERROR(INDEX(Sept15!$F:$F, MATCH(MEM_BF!$K277, Sept15!$A:$A, 0)), 0)</f>
        <v>0</v>
      </c>
      <c r="V277" s="130">
        <f>IFERROR(INDEX(Sept15!$G:$G, MATCH(MEM_BF!$K277, Sept15!$A:$A, 0)), 0)</f>
        <v>0</v>
      </c>
      <c r="W277" s="130">
        <f>IFERROR(INDEX('Oct15'!$F:$F, MATCH(MEM_BF!$K277,'Oct15'!$A:$A, 0)), 0)</f>
        <v>0</v>
      </c>
      <c r="X277" s="130">
        <f>IFERROR(INDEX('Oct15'!$G:$G, MATCH(MEM_BF!$K277, 'Oct15'!$A:$A, 0)), 0)</f>
        <v>0</v>
      </c>
      <c r="Y277" s="130">
        <f>IFERROR(INDEX('Nov15'!$F:$F, MATCH(MEM_BF!$K277,'Nov15'!$A:$A, 0)), 0)</f>
        <v>0</v>
      </c>
      <c r="Z277" s="130">
        <f>IFERROR(INDEX('Nov15'!$G:$G, MATCH(MEM_BF!$K277, 'Nov15'!$A:$A, 0)), 0)</f>
        <v>0</v>
      </c>
      <c r="AA277" s="130">
        <f>IFERROR(INDEX('Dec15'!$F:$F, MATCH(MEM_BF!$K277,'Dec15'!$A:$A, 0)), 0)</f>
        <v>0</v>
      </c>
      <c r="AB277" s="130">
        <f>IFERROR(INDEX('Dec15'!$G:$G, MATCH(MEM_BF!$K277, 'Dec15'!$A:$A, 0)), 0)</f>
        <v>0</v>
      </c>
      <c r="AC277" s="130">
        <f>IFERROR(INDEX('Jan16'!$F:$F, MATCH(MEM_BF!$K277,'Jan16'!$A:$A, 0)), 0)</f>
        <v>0</v>
      </c>
      <c r="AD277" s="130">
        <f>IFERROR(INDEX('Jan16'!$G:$G, MATCH(MEM_BF!$K277, 'Jan16'!$A:$A, 0)), 0)</f>
        <v>0</v>
      </c>
      <c r="AE277" s="130">
        <f>IFERROR(INDEX('Feb16'!$F:$F, MATCH(MEM_BF!$K277,'Feb16'!$A:$A, 0)), 0)</f>
        <v>0</v>
      </c>
      <c r="AF277" s="130">
        <f>IFERROR(INDEX('Feb16'!$G:$G, MATCH(MEM_BF!$K277, 'Feb16'!$A:$A, 0)), 0)</f>
        <v>0</v>
      </c>
      <c r="AG277" s="130">
        <f>IFERROR(INDEX('Mar16'!$G:$G, MATCH(MEM_BF!$K277,'Mar16'!$A:$A, 0)), 0)</f>
        <v>0</v>
      </c>
      <c r="AH277" s="130">
        <f>IFERROR(INDEX('Mar16'!$H:$H, MATCH(MEM_BF!$K277, 'Mar16'!$A:$A, 0)), 0)</f>
        <v>0</v>
      </c>
      <c r="AI277" s="130">
        <f>IFERROR(INDEX('Apr16'!$G:$G, MATCH(MEM_BF!$K277,'Apr16'!$A:$A, 0)), 0)</f>
        <v>0</v>
      </c>
      <c r="AJ277" s="130">
        <f>IFERROR(INDEX('Apr16'!$H:$H, MATCH(MEM_BF!$K277, 'Apr16'!$A:$A, 0)), 0)</f>
        <v>0</v>
      </c>
      <c r="AK277" s="130">
        <f>IFERROR(INDEX('May16'!$G:$G, MATCH(MEM_BF!$K277,'May16'!$A:$A, 0)), 0)</f>
        <v>0</v>
      </c>
      <c r="AL277" s="130"/>
      <c r="AM277" s="130"/>
      <c r="AN277" s="130"/>
      <c r="AO277" s="4">
        <f t="shared" si="196"/>
        <v>0</v>
      </c>
      <c r="AP277" s="138">
        <f>IFERROR(INDEX(Contacts!$O:$O, MATCH(MEM_BF!$K277, Contacts!$B:$B, 0)), 0)</f>
        <v>0</v>
      </c>
      <c r="AQ277" s="138">
        <f>IFERROR(INDEX(Contacts!$L:$L, MATCH(MEM_BF!$K277, Contacts!$B:$B, 0)), 0)</f>
        <v>0</v>
      </c>
      <c r="AR277" s="138">
        <f>IFERROR(INDEX(Contacts!$P:$P, MATCH(MEM_BF!$K277, Contacts!$B:$B, 0)), 0)</f>
        <v>0</v>
      </c>
    </row>
    <row r="278" spans="3:46" x14ac:dyDescent="0.3">
      <c r="C278" s="155"/>
      <c r="D278" s="155"/>
      <c r="E278" s="194">
        <f t="shared" si="194"/>
        <v>-1</v>
      </c>
      <c r="F278" s="194">
        <f t="shared" si="205"/>
        <v>0</v>
      </c>
      <c r="G278" s="194">
        <f t="shared" si="206"/>
        <v>0</v>
      </c>
      <c r="H278" s="194">
        <f t="shared" si="234"/>
        <v>-1</v>
      </c>
      <c r="I278" s="225">
        <f t="shared" si="195"/>
        <v>0</v>
      </c>
      <c r="J278" s="200" t="s">
        <v>1784</v>
      </c>
      <c r="K278" s="155" t="s">
        <v>1785</v>
      </c>
      <c r="L278" s="195" t="str">
        <f t="shared" si="233"/>
        <v>Please</v>
      </c>
      <c r="M278" s="155" t="str">
        <f t="shared" si="207"/>
        <v>Pay</v>
      </c>
      <c r="N278" s="138">
        <f>IFERROR(INDEX(Contacts!$O:$O, MATCH(MEM_BF!$K278, Contacts!$B:$B, 0)), 0)</f>
        <v>0</v>
      </c>
      <c r="O278" s="130">
        <f>IFERROR(INDEX('May16'!$G:$G, MATCH(MEM_BF!$K278,'May16'!$A:$A, 0)), 0)</f>
        <v>0</v>
      </c>
      <c r="P278" s="130"/>
      <c r="Q278" s="205">
        <f>IFERROR(INDEX(July15!F:F, MATCH(MEM_BF!$K278, July15!$B:$B, 0)), 0)</f>
        <v>0</v>
      </c>
      <c r="R278" s="130">
        <f>IFERROR(INDEX(July15!G:G, MATCH(MEM_BF!$K278, July15!$B:$B, 0)), 0)</f>
        <v>0</v>
      </c>
      <c r="S278" s="130">
        <f>IFERROR(INDEX('Aug15'!F:F, MATCH(MEM_BF!$K278, 'Aug15'!$A:$A, 0)), 0)</f>
        <v>0</v>
      </c>
      <c r="T278" s="130">
        <f>IFERROR(INDEX('Aug15'!$G:$G, MATCH(MEM_BF!$K278, 'Aug15'!$A:$A, 0)), 0)</f>
        <v>0</v>
      </c>
      <c r="U278" s="130">
        <f>IFERROR(INDEX(Sept15!$F:$F, MATCH(MEM_BF!$K278, Sept15!$A:$A, 0)), 0)</f>
        <v>0</v>
      </c>
      <c r="V278" s="130">
        <f>IFERROR(INDEX(Sept15!$G:$G, MATCH(MEM_BF!$K278, Sept15!$A:$A, 0)), 0)</f>
        <v>0</v>
      </c>
      <c r="W278" s="130">
        <f>IFERROR(INDEX('Oct15'!$F:$F, MATCH(MEM_BF!$K278,'Oct15'!$A:$A, 0)), 0)</f>
        <v>0</v>
      </c>
      <c r="X278" s="130">
        <f>IFERROR(INDEX('Oct15'!$G:$G, MATCH(MEM_BF!$K278, 'Oct15'!$A:$A, 0)), 0)</f>
        <v>0</v>
      </c>
      <c r="Y278" s="130">
        <f>IFERROR(INDEX('Nov15'!$F:$F, MATCH(MEM_BF!$K278,'Nov15'!$A:$A, 0)), 0)</f>
        <v>0</v>
      </c>
      <c r="Z278" s="130">
        <f>IFERROR(INDEX('Nov15'!$G:$G, MATCH(MEM_BF!$K278, 'Nov15'!$A:$A, 0)), 0)</f>
        <v>0</v>
      </c>
      <c r="AA278" s="130">
        <f>IFERROR(INDEX('Dec15'!$F:$F, MATCH(MEM_BF!$K278,'Dec15'!$A:$A, 0)), 0)</f>
        <v>0</v>
      </c>
      <c r="AB278" s="130">
        <f>IFERROR(INDEX('Dec15'!$G:$G, MATCH(MEM_BF!$K278, 'Dec15'!$A:$A, 0)), 0)</f>
        <v>0</v>
      </c>
      <c r="AC278" s="130">
        <f>IFERROR(INDEX('Jan16'!$F:$F, MATCH(MEM_BF!$K278,'Jan16'!$A:$A, 0)), 0)</f>
        <v>0</v>
      </c>
      <c r="AD278" s="130">
        <f>IFERROR(INDEX('Jan16'!$G:$G, MATCH(MEM_BF!$K278, 'Jan16'!$A:$A, 0)), 0)</f>
        <v>0</v>
      </c>
      <c r="AE278" s="130">
        <f>IFERROR(INDEX('Feb16'!$F:$F, MATCH(MEM_BF!$K278,'Feb16'!$A:$A, 0)), 0)</f>
        <v>0</v>
      </c>
      <c r="AF278" s="130">
        <f>IFERROR(INDEX('Feb16'!$G:$G, MATCH(MEM_BF!$K278, 'Feb16'!$A:$A, 0)), 0)</f>
        <v>0</v>
      </c>
      <c r="AG278" s="130">
        <f>IFERROR(INDEX('Mar16'!$G:$G, MATCH(MEM_BF!$K278,'Mar16'!$A:$A, 0)), 0)</f>
        <v>0</v>
      </c>
      <c r="AH278" s="130">
        <f>IFERROR(INDEX('Mar16'!$H:$H, MATCH(MEM_BF!$K278, 'Mar16'!$A:$A, 0)), 0)</f>
        <v>0</v>
      </c>
      <c r="AI278" s="130">
        <f>IFERROR(INDEX('Apr16'!$G:$G, MATCH(MEM_BF!$K278,'Apr16'!$A:$A, 0)), 0)</f>
        <v>0</v>
      </c>
      <c r="AJ278" s="130">
        <f>IFERROR(INDEX('Apr16'!$H:$H, MATCH(MEM_BF!$K278, 'Apr16'!$A:$A, 0)), 0)</f>
        <v>0</v>
      </c>
      <c r="AK278" s="130">
        <f>IFERROR(INDEX('May16'!$G:$G, MATCH(MEM_BF!$K278,'May16'!$A:$A, 0)), 0)</f>
        <v>0</v>
      </c>
      <c r="AL278" s="130"/>
      <c r="AM278" s="130"/>
      <c r="AN278" s="130"/>
      <c r="AO278" s="4">
        <f t="shared" si="196"/>
        <v>0</v>
      </c>
      <c r="AP278" s="138">
        <f>IFERROR(INDEX(Contacts!$O:$O, MATCH(MEM_BF!$K278, Contacts!$B:$B, 0)), 0)</f>
        <v>0</v>
      </c>
      <c r="AQ278" s="138">
        <f>IFERROR(INDEX(Contacts!$L:$L, MATCH(MEM_BF!$K278, Contacts!$B:$B, 0)), 0)</f>
        <v>0</v>
      </c>
      <c r="AR278" s="138">
        <f>IFERROR(INDEX(Contacts!$P:$P, MATCH(MEM_BF!$K278, Contacts!$B:$B, 0)), 0)</f>
        <v>0</v>
      </c>
    </row>
    <row r="279" spans="3:46" x14ac:dyDescent="0.3">
      <c r="C279" s="160">
        <v>15</v>
      </c>
      <c r="D279" s="160">
        <v>6</v>
      </c>
      <c r="E279" s="194">
        <f t="shared" si="194"/>
        <v>10</v>
      </c>
      <c r="F279" s="194">
        <f t="shared" si="205"/>
        <v>0</v>
      </c>
      <c r="G279" s="194">
        <f t="shared" si="206"/>
        <v>15</v>
      </c>
      <c r="H279" s="194">
        <f t="shared" si="234"/>
        <v>10</v>
      </c>
      <c r="I279" s="225">
        <f t="shared" si="195"/>
        <v>5</v>
      </c>
      <c r="J279" s="163" t="s">
        <v>1786</v>
      </c>
      <c r="K279" s="160" t="s">
        <v>1787</v>
      </c>
      <c r="L279" s="195">
        <f t="shared" si="233"/>
        <v>2015</v>
      </c>
      <c r="M279" s="155" t="str">
        <f t="shared" si="207"/>
        <v>Nov</v>
      </c>
      <c r="N279" s="138">
        <f>IFERROR(INDEX(Contacts!$O:$O, MATCH(MEM_BF!$K279, Contacts!$B:$B, 0)), 0)</f>
        <v>0</v>
      </c>
      <c r="O279" s="130">
        <f>IFERROR(INDEX('May16'!$G:$G, MATCH(MEM_BF!$K279,'May16'!$A:$A, 0)), 0)</f>
        <v>0</v>
      </c>
      <c r="P279" s="130"/>
      <c r="Q279" s="205">
        <f>IFERROR(INDEX(July15!F:F, MATCH(MEM_BF!$K279, July15!$B:$B, 0)), 0)</f>
        <v>0</v>
      </c>
      <c r="R279" s="130">
        <f>IFERROR(INDEX(July15!G:G, MATCH(MEM_BF!$K279, July15!$B:$B, 0)), 0)</f>
        <v>0</v>
      </c>
      <c r="S279" s="130">
        <f>IFERROR(INDEX('Aug15'!F:F, MATCH(MEM_BF!$K279, 'Aug15'!$A:$A, 0)), 0)</f>
        <v>0</v>
      </c>
      <c r="T279" s="130">
        <f>IFERROR(INDEX('Aug15'!$G:$G, MATCH(MEM_BF!$K279, 'Aug15'!$A:$A, 0)), 0)</f>
        <v>0</v>
      </c>
      <c r="U279" s="130">
        <f>IFERROR(INDEX(Sept15!$F:$F, MATCH(MEM_BF!$K279, Sept15!$A:$A, 0)), 0)</f>
        <v>0</v>
      </c>
      <c r="V279" s="130">
        <f>IFERROR(INDEX(Sept15!$G:$G, MATCH(MEM_BF!$K279, Sept15!$A:$A, 0)), 0)</f>
        <v>0</v>
      </c>
      <c r="W279" s="130">
        <f>IFERROR(INDEX('Oct15'!$F:$F, MATCH(MEM_BF!$K279,'Oct15'!$A:$A, 0)), 0)</f>
        <v>100</v>
      </c>
      <c r="X279" s="130">
        <f>IFERROR(INDEX('Oct15'!$G:$G, MATCH(MEM_BF!$K279, 'Oct15'!$A:$A, 0)), 0)</f>
        <v>0</v>
      </c>
      <c r="Y279" s="130">
        <f>IFERROR(INDEX('Nov15'!$F:$F, MATCH(MEM_BF!$K279,'Nov15'!$A:$A, 0)), 0)</f>
        <v>0</v>
      </c>
      <c r="Z279" s="130">
        <f>IFERROR(INDEX('Nov15'!$G:$G, MATCH(MEM_BF!$K279, 'Nov15'!$A:$A, 0)), 0)</f>
        <v>0</v>
      </c>
      <c r="AA279" s="130">
        <f>IFERROR(INDEX('Dec15'!$F:$F, MATCH(MEM_BF!$K279,'Dec15'!$A:$A, 0)), 0)</f>
        <v>0</v>
      </c>
      <c r="AB279" s="130">
        <f>IFERROR(INDEX('Dec15'!$G:$G, MATCH(MEM_BF!$K279, 'Dec15'!$A:$A, 0)), 0)</f>
        <v>0</v>
      </c>
      <c r="AC279" s="130">
        <f>IFERROR(INDEX('Jan16'!$F:$F, MATCH(MEM_BF!$K279,'Jan16'!$A:$A, 0)), 0)</f>
        <v>0</v>
      </c>
      <c r="AD279" s="130">
        <f>IFERROR(INDEX('Jan16'!$G:$G, MATCH(MEM_BF!$K279, 'Jan16'!$A:$A, 0)), 0)</f>
        <v>0</v>
      </c>
      <c r="AE279" s="130">
        <f>IFERROR(INDEX('Feb16'!$F:$F, MATCH(MEM_BF!$K279,'Feb16'!$A:$A, 0)), 0)</f>
        <v>0</v>
      </c>
      <c r="AF279" s="130">
        <f>IFERROR(INDEX('Feb16'!$G:$G, MATCH(MEM_BF!$K279, 'Feb16'!$A:$A, 0)), 0)</f>
        <v>0</v>
      </c>
      <c r="AG279" s="130">
        <f>IFERROR(INDEX('Mar16'!$G:$G, MATCH(MEM_BF!$K279,'Mar16'!$A:$A, 0)), 0)</f>
        <v>0</v>
      </c>
      <c r="AH279" s="130">
        <f>IFERROR(INDEX('Mar16'!$H:$H, MATCH(MEM_BF!$K279, 'Mar16'!$A:$A, 0)), 0)</f>
        <v>0</v>
      </c>
      <c r="AI279" s="130">
        <f>IFERROR(INDEX('Apr16'!$G:$G, MATCH(MEM_BF!$K279,'Apr16'!$A:$A, 0)), 0)</f>
        <v>0</v>
      </c>
      <c r="AJ279" s="130">
        <f>IFERROR(INDEX('Apr16'!$H:$H, MATCH(MEM_BF!$K279, 'Apr16'!$A:$A, 0)), 0)</f>
        <v>0</v>
      </c>
      <c r="AK279" s="130">
        <f>IFERROR(INDEX('May16'!$G:$G, MATCH(MEM_BF!$K279,'May16'!$A:$A, 0)), 0)</f>
        <v>0</v>
      </c>
      <c r="AL279" s="130"/>
      <c r="AM279" s="130"/>
      <c r="AN279" s="130"/>
      <c r="AO279" s="4">
        <f t="shared" si="196"/>
        <v>100</v>
      </c>
      <c r="AP279" s="138">
        <f>IFERROR(INDEX(Contacts!$O:$O, MATCH(MEM_BF!$K279, Contacts!$B:$B, 0)), 0)</f>
        <v>0</v>
      </c>
      <c r="AQ279" s="138">
        <f>IFERROR(INDEX(Contacts!$L:$L, MATCH(MEM_BF!$K279, Contacts!$B:$B, 0)), 0)</f>
        <v>0</v>
      </c>
      <c r="AR279" s="138">
        <f>IFERROR(INDEX(Contacts!$P:$P, MATCH(MEM_BF!$K279, Contacts!$B:$B, 0)), 0)</f>
        <v>0</v>
      </c>
    </row>
    <row r="280" spans="3:46" x14ac:dyDescent="0.3">
      <c r="C280" s="160">
        <v>15</v>
      </c>
      <c r="D280" s="160">
        <v>8</v>
      </c>
      <c r="E280" s="194">
        <f t="shared" si="194"/>
        <v>18</v>
      </c>
      <c r="F280" s="194">
        <f t="shared" si="205"/>
        <v>1</v>
      </c>
      <c r="G280" s="194">
        <f t="shared" si="206"/>
        <v>16</v>
      </c>
      <c r="H280" s="194">
        <f t="shared" si="234"/>
        <v>6</v>
      </c>
      <c r="I280" s="225">
        <f t="shared" si="195"/>
        <v>11</v>
      </c>
      <c r="J280" s="163" t="s">
        <v>1790</v>
      </c>
      <c r="K280" s="160" t="s">
        <v>419</v>
      </c>
      <c r="L280" s="195">
        <f t="shared" si="233"/>
        <v>2016</v>
      </c>
      <c r="M280" s="155" t="str">
        <f t="shared" si="207"/>
        <v>Jul</v>
      </c>
      <c r="N280" s="138">
        <f>IFERROR(INDEX(Contacts!$O:$O, MATCH(MEM_BF!$K280, Contacts!$B:$B, 0)), 0)</f>
        <v>0</v>
      </c>
      <c r="O280" s="130">
        <f>IFERROR(INDEX('May16'!$G:$G, MATCH(MEM_BF!$K280,'May16'!$A:$A, 0)), 0)</f>
        <v>20</v>
      </c>
      <c r="P280" s="130"/>
      <c r="Q280" s="205">
        <f>IFERROR(INDEX(July15!F:F, MATCH(MEM_BF!$K280, July15!$B:$B, 0)), 0)</f>
        <v>20</v>
      </c>
      <c r="R280" s="130">
        <f>IFERROR(INDEX(July15!G:G, MATCH(MEM_BF!$K280, July15!$B:$B, 0)), 0)</f>
        <v>0</v>
      </c>
      <c r="S280" s="130">
        <f>IFERROR(INDEX('Aug15'!F:F, MATCH(MEM_BF!$K280, 'Aug15'!$A:$A, 0)), 0)</f>
        <v>20</v>
      </c>
      <c r="T280" s="130">
        <f>IFERROR(INDEX('Aug15'!$G:$G, MATCH(MEM_BF!$K280, 'Aug15'!$A:$A, 0)), 0)</f>
        <v>0</v>
      </c>
      <c r="U280" s="130">
        <f>IFERROR(INDEX(Sept15!$F:$F, MATCH(MEM_BF!$K280, Sept15!$A:$A, 0)), 0)</f>
        <v>20</v>
      </c>
      <c r="V280" s="130">
        <f>IFERROR(INDEX(Sept15!$G:$G, MATCH(MEM_BF!$K280, Sept15!$A:$A, 0)), 0)</f>
        <v>0</v>
      </c>
      <c r="W280" s="130">
        <f>IFERROR(INDEX('Oct15'!$F:$F, MATCH(MEM_BF!$K280,'Oct15'!$A:$A, 0)), 0)</f>
        <v>20</v>
      </c>
      <c r="X280" s="130">
        <f>IFERROR(INDEX('Oct15'!$G:$G, MATCH(MEM_BF!$K280, 'Oct15'!$A:$A, 0)), 0)</f>
        <v>0</v>
      </c>
      <c r="Y280" s="130">
        <f>IFERROR(INDEX('Nov15'!$F:$F, MATCH(MEM_BF!$K280,'Nov15'!$A:$A, 0)), 0)</f>
        <v>20</v>
      </c>
      <c r="Z280" s="130">
        <f>IFERROR(INDEX('Nov15'!$G:$G, MATCH(MEM_BF!$K280, 'Nov15'!$A:$A, 0)), 0)</f>
        <v>0</v>
      </c>
      <c r="AA280" s="130">
        <f>IFERROR(INDEX('Dec15'!$F:$F, MATCH(MEM_BF!$K280,'Dec15'!$A:$A, 0)), 0)</f>
        <v>20</v>
      </c>
      <c r="AB280" s="130">
        <f>IFERROR(INDEX('Dec15'!$G:$G, MATCH(MEM_BF!$K280, 'Dec15'!$A:$A, 0)), 0)</f>
        <v>0</v>
      </c>
      <c r="AC280" s="130">
        <f>IFERROR(INDEX('Jan16'!$F:$F, MATCH(MEM_BF!$K280,'Jan16'!$A:$A, 0)), 0)</f>
        <v>20</v>
      </c>
      <c r="AD280" s="130">
        <f>IFERROR(INDEX('Jan16'!$G:$G, MATCH(MEM_BF!$K280, 'Jan16'!$A:$A, 0)), 0)</f>
        <v>0</v>
      </c>
      <c r="AE280" s="130">
        <f>IFERROR(INDEX('Feb16'!$F:$F, MATCH(MEM_BF!$K280,'Feb16'!$A:$A, 0)), 0)</f>
        <v>20</v>
      </c>
      <c r="AF280" s="130">
        <f>IFERROR(INDEX('Feb16'!$G:$G, MATCH(MEM_BF!$K280, 'Feb16'!$A:$A, 0)), 0)</f>
        <v>0</v>
      </c>
      <c r="AG280" s="130">
        <f>IFERROR(INDEX('Mar16'!$G:$G, MATCH(MEM_BF!$K280,'Mar16'!$A:$A, 0)), 0)</f>
        <v>20</v>
      </c>
      <c r="AH280" s="130">
        <f>IFERROR(INDEX('Mar16'!$H:$H, MATCH(MEM_BF!$K280, 'Mar16'!$A:$A, 0)), 0)</f>
        <v>0</v>
      </c>
      <c r="AI280" s="130">
        <f>IFERROR(INDEX('Apr16'!$G:$G, MATCH(MEM_BF!$K280,'Apr16'!$A:$A, 0)), 0)</f>
        <v>20</v>
      </c>
      <c r="AJ280" s="130">
        <f>IFERROR(INDEX('Apr16'!$H:$H, MATCH(MEM_BF!$K280, 'Apr16'!$A:$A, 0)), 0)</f>
        <v>0</v>
      </c>
      <c r="AK280" s="130">
        <f>IFERROR(INDEX('May16'!$G:$G, MATCH(MEM_BF!$K280,'May16'!$A:$A, 0)), 0)</f>
        <v>20</v>
      </c>
      <c r="AL280" s="130"/>
      <c r="AM280" s="130"/>
      <c r="AN280" s="130"/>
      <c r="AO280" s="4">
        <f t="shared" si="196"/>
        <v>220</v>
      </c>
      <c r="AP280" s="138">
        <f>IFERROR(INDEX(Contacts!$O:$O, MATCH(MEM_BF!$K280, Contacts!$B:$B, 0)), 0)</f>
        <v>0</v>
      </c>
      <c r="AQ280" s="138">
        <f>IFERROR(INDEX(Contacts!$L:$L, MATCH(MEM_BF!$K280, Contacts!$B:$B, 0)), 0)</f>
        <v>0</v>
      </c>
      <c r="AR280" s="138">
        <f>IFERROR(INDEX(Contacts!$P:$P, MATCH(MEM_BF!$K280, Contacts!$B:$B, 0)), 0)</f>
        <v>0</v>
      </c>
    </row>
    <row r="281" spans="3:46" x14ac:dyDescent="0.3">
      <c r="C281" s="160">
        <v>15</v>
      </c>
      <c r="D281" s="160">
        <v>7</v>
      </c>
      <c r="E281" s="194">
        <f t="shared" si="194"/>
        <v>17</v>
      </c>
      <c r="F281" s="194">
        <f t="shared" si="205"/>
        <v>1</v>
      </c>
      <c r="G281" s="194">
        <f t="shared" si="206"/>
        <v>16</v>
      </c>
      <c r="H281" s="194">
        <f t="shared" si="234"/>
        <v>5</v>
      </c>
      <c r="I281" s="225">
        <f t="shared" si="195"/>
        <v>11</v>
      </c>
      <c r="J281" s="163" t="s">
        <v>1793</v>
      </c>
      <c r="K281" s="160" t="s">
        <v>412</v>
      </c>
      <c r="L281" s="195">
        <f t="shared" si="233"/>
        <v>2016</v>
      </c>
      <c r="M281" s="155" t="str">
        <f t="shared" si="207"/>
        <v>Jun</v>
      </c>
      <c r="N281" s="138">
        <f>IFERROR(INDEX(Contacts!$O:$O, MATCH(MEM_BF!$K281, Contacts!$B:$B, 0)), 0)</f>
        <v>0</v>
      </c>
      <c r="O281" s="130">
        <f>IFERROR(INDEX('May16'!$G:$G, MATCH(MEM_BF!$K281,'May16'!$A:$A, 0)), 0)</f>
        <v>20</v>
      </c>
      <c r="P281" s="130"/>
      <c r="Q281" s="205">
        <f>IFERROR(INDEX(July15!F:F, MATCH(MEM_BF!$K281, July15!$B:$B, 0)), 0)</f>
        <v>20</v>
      </c>
      <c r="R281" s="130">
        <f>IFERROR(INDEX(July15!G:G, MATCH(MEM_BF!$K281, July15!$B:$B, 0)), 0)</f>
        <v>0</v>
      </c>
      <c r="S281" s="130">
        <f>IFERROR(INDEX('Aug15'!F:F, MATCH(MEM_BF!$K281, 'Aug15'!$A:$A, 0)), 0)</f>
        <v>20</v>
      </c>
      <c r="T281" s="130">
        <f>IFERROR(INDEX('Aug15'!$G:$G, MATCH(MEM_BF!$K281, 'Aug15'!$A:$A, 0)), 0)</f>
        <v>0</v>
      </c>
      <c r="U281" s="130">
        <f>IFERROR(INDEX(Sept15!$F:$F, MATCH(MEM_BF!$K281, Sept15!$A:$A, 0)), 0)</f>
        <v>20</v>
      </c>
      <c r="V281" s="130">
        <f>IFERROR(INDEX(Sept15!$G:$G, MATCH(MEM_BF!$K281, Sept15!$A:$A, 0)), 0)</f>
        <v>0</v>
      </c>
      <c r="W281" s="130">
        <f>IFERROR(INDEX('Oct15'!$F:$F, MATCH(MEM_BF!$K281,'Oct15'!$A:$A, 0)), 0)</f>
        <v>20</v>
      </c>
      <c r="X281" s="130">
        <f>IFERROR(INDEX('Oct15'!$G:$G, MATCH(MEM_BF!$K281, 'Oct15'!$A:$A, 0)), 0)</f>
        <v>0</v>
      </c>
      <c r="Y281" s="130">
        <f>IFERROR(INDEX('Nov15'!$F:$F, MATCH(MEM_BF!$K281,'Nov15'!$A:$A, 0)), 0)</f>
        <v>20</v>
      </c>
      <c r="Z281" s="130">
        <f>IFERROR(INDEX('Nov15'!$G:$G, MATCH(MEM_BF!$K281, 'Nov15'!$A:$A, 0)), 0)</f>
        <v>0</v>
      </c>
      <c r="AA281" s="130">
        <f>IFERROR(INDEX('Dec15'!$F:$F, MATCH(MEM_BF!$K281,'Dec15'!$A:$A, 0)), 0)</f>
        <v>20</v>
      </c>
      <c r="AB281" s="130">
        <f>IFERROR(INDEX('Dec15'!$G:$G, MATCH(MEM_BF!$K281, 'Dec15'!$A:$A, 0)), 0)</f>
        <v>0</v>
      </c>
      <c r="AC281" s="130">
        <f>IFERROR(INDEX('Jan16'!$F:$F, MATCH(MEM_BF!$K281,'Jan16'!$A:$A, 0)), 0)</f>
        <v>20</v>
      </c>
      <c r="AD281" s="130">
        <f>IFERROR(INDEX('Jan16'!$G:$G, MATCH(MEM_BF!$K281, 'Jan16'!$A:$A, 0)), 0)</f>
        <v>0</v>
      </c>
      <c r="AE281" s="130">
        <f>IFERROR(INDEX('Feb16'!$F:$F, MATCH(MEM_BF!$K281,'Feb16'!$A:$A, 0)), 0)</f>
        <v>20</v>
      </c>
      <c r="AF281" s="130">
        <f>IFERROR(INDEX('Feb16'!$G:$G, MATCH(MEM_BF!$K281, 'Feb16'!$A:$A, 0)), 0)</f>
        <v>0</v>
      </c>
      <c r="AG281" s="130">
        <f>IFERROR(INDEX('Mar16'!$G:$G, MATCH(MEM_BF!$K281,'Mar16'!$A:$A, 0)), 0)</f>
        <v>20</v>
      </c>
      <c r="AH281" s="130">
        <f>IFERROR(INDEX('Mar16'!$H:$H, MATCH(MEM_BF!$K281, 'Mar16'!$A:$A, 0)), 0)</f>
        <v>0</v>
      </c>
      <c r="AI281" s="130">
        <f>IFERROR(INDEX('Apr16'!$G:$G, MATCH(MEM_BF!$K281,'Apr16'!$A:$A, 0)), 0)</f>
        <v>20</v>
      </c>
      <c r="AJ281" s="130">
        <f>IFERROR(INDEX('Apr16'!$H:$H, MATCH(MEM_BF!$K281, 'Apr16'!$A:$A, 0)), 0)</f>
        <v>0</v>
      </c>
      <c r="AK281" s="130">
        <f>IFERROR(INDEX('May16'!$G:$G, MATCH(MEM_BF!$K281,'May16'!$A:$A, 0)), 0)</f>
        <v>20</v>
      </c>
      <c r="AL281" s="130"/>
      <c r="AM281" s="130"/>
      <c r="AN281" s="130"/>
      <c r="AO281" s="4">
        <f t="shared" si="196"/>
        <v>220</v>
      </c>
      <c r="AP281" s="138">
        <f>IFERROR(INDEX(Contacts!$O:$O, MATCH(MEM_BF!$K281, Contacts!$B:$B, 0)), 0)</f>
        <v>0</v>
      </c>
      <c r="AQ281" s="138">
        <f>IFERROR(INDEX(Contacts!$L:$L, MATCH(MEM_BF!$K281, Contacts!$B:$B, 0)), 0)</f>
        <v>0</v>
      </c>
      <c r="AR281" s="138">
        <f>IFERROR(INDEX(Contacts!$P:$P, MATCH(MEM_BF!$K281, Contacts!$B:$B, 0)), 0)</f>
        <v>0</v>
      </c>
    </row>
    <row r="282" spans="3:46" x14ac:dyDescent="0.3">
      <c r="C282" s="160">
        <v>15</v>
      </c>
      <c r="D282" s="160">
        <v>3</v>
      </c>
      <c r="E282" s="194">
        <f t="shared" si="194"/>
        <v>4</v>
      </c>
      <c r="F282" s="194">
        <f t="shared" si="205"/>
        <v>0</v>
      </c>
      <c r="G282" s="194">
        <f t="shared" si="206"/>
        <v>15</v>
      </c>
      <c r="H282" s="194">
        <f t="shared" si="234"/>
        <v>4</v>
      </c>
      <c r="I282" s="225">
        <f t="shared" si="195"/>
        <v>2</v>
      </c>
      <c r="J282" s="163" t="s">
        <v>1795</v>
      </c>
      <c r="K282" s="160" t="s">
        <v>1796</v>
      </c>
      <c r="L282" s="195">
        <f t="shared" si="233"/>
        <v>2015</v>
      </c>
      <c r="M282" s="155" t="str">
        <f t="shared" si="207"/>
        <v>May</v>
      </c>
      <c r="N282" s="138">
        <f>IFERROR(INDEX(Contacts!$O:$O, MATCH(MEM_BF!$K282, Contacts!$B:$B, 0)), 0)</f>
        <v>0</v>
      </c>
      <c r="O282" s="130">
        <f>IFERROR(INDEX('May16'!$G:$G, MATCH(MEM_BF!$K282,'May16'!$A:$A, 0)), 0)</f>
        <v>0</v>
      </c>
      <c r="P282" s="130"/>
      <c r="Q282" s="205">
        <f>IFERROR(INDEX(July15!F:F, MATCH(MEM_BF!$K282, July15!$B:$B, 0)), 0)</f>
        <v>0</v>
      </c>
      <c r="R282" s="130">
        <f>IFERROR(INDEX(July15!G:G, MATCH(MEM_BF!$K282, July15!$B:$B, 0)), 0)</f>
        <v>0</v>
      </c>
      <c r="S282" s="130">
        <f>IFERROR(INDEX('Aug15'!F:F, MATCH(MEM_BF!$K282, 'Aug15'!$A:$A, 0)), 0)</f>
        <v>0</v>
      </c>
      <c r="T282" s="130">
        <f>IFERROR(INDEX('Aug15'!$G:$G, MATCH(MEM_BF!$K282, 'Aug15'!$A:$A, 0)), 0)</f>
        <v>0</v>
      </c>
      <c r="U282" s="130">
        <f>IFERROR(INDEX(Sept15!$F:$F, MATCH(MEM_BF!$K282, Sept15!$A:$A, 0)), 0)</f>
        <v>0</v>
      </c>
      <c r="V282" s="130">
        <f>IFERROR(INDEX(Sept15!$G:$G, MATCH(MEM_BF!$K282, Sept15!$A:$A, 0)), 0)</f>
        <v>0</v>
      </c>
      <c r="W282" s="130">
        <f>IFERROR(INDEX('Oct15'!$F:$F, MATCH(MEM_BF!$K282,'Oct15'!$A:$A, 0)), 0)</f>
        <v>0</v>
      </c>
      <c r="X282" s="130">
        <f>IFERROR(INDEX('Oct15'!$G:$G, MATCH(MEM_BF!$K282, 'Oct15'!$A:$A, 0)), 0)</f>
        <v>0</v>
      </c>
      <c r="Y282" s="130">
        <f>IFERROR(INDEX('Nov15'!$F:$F, MATCH(MEM_BF!$K282,'Nov15'!$A:$A, 0)), 0)</f>
        <v>0</v>
      </c>
      <c r="Z282" s="130">
        <f>IFERROR(INDEX('Nov15'!$G:$G, MATCH(MEM_BF!$K282, 'Nov15'!$A:$A, 0)), 0)</f>
        <v>0</v>
      </c>
      <c r="AA282" s="130">
        <f>IFERROR(INDEX('Dec15'!$F:$F, MATCH(MEM_BF!$K282,'Dec15'!$A:$A, 0)), 0)</f>
        <v>0</v>
      </c>
      <c r="AB282" s="130">
        <f>IFERROR(INDEX('Dec15'!$G:$G, MATCH(MEM_BF!$K282, 'Dec15'!$A:$A, 0)), 0)</f>
        <v>0</v>
      </c>
      <c r="AC282" s="130">
        <f>IFERROR(INDEX('Jan16'!$F:$F, MATCH(MEM_BF!$K282,'Jan16'!$A:$A, 0)), 0)</f>
        <v>0</v>
      </c>
      <c r="AD282" s="130">
        <f>IFERROR(INDEX('Jan16'!$G:$G, MATCH(MEM_BF!$K282, 'Jan16'!$A:$A, 0)), 0)</f>
        <v>0</v>
      </c>
      <c r="AE282" s="130">
        <f>IFERROR(INDEX('Feb16'!$F:$F, MATCH(MEM_BF!$K282,'Feb16'!$A:$A, 0)), 0)</f>
        <v>40</v>
      </c>
      <c r="AF282" s="130">
        <f>IFERROR(INDEX('Feb16'!$G:$G, MATCH(MEM_BF!$K282, 'Feb16'!$A:$A, 0)), 0)</f>
        <v>0</v>
      </c>
      <c r="AG282" s="130">
        <f>IFERROR(INDEX('Mar16'!$G:$G, MATCH(MEM_BF!$K282,'Mar16'!$A:$A, 0)), 0)</f>
        <v>0</v>
      </c>
      <c r="AH282" s="130">
        <f>IFERROR(INDEX('Mar16'!$H:$H, MATCH(MEM_BF!$K282, 'Mar16'!$A:$A, 0)), 0)</f>
        <v>0</v>
      </c>
      <c r="AI282" s="130">
        <f>IFERROR(INDEX('Apr16'!$G:$G, MATCH(MEM_BF!$K282,'Apr16'!$A:$A, 0)), 0)</f>
        <v>0</v>
      </c>
      <c r="AJ282" s="130">
        <f>IFERROR(INDEX('Apr16'!$H:$H, MATCH(MEM_BF!$K282, 'Apr16'!$A:$A, 0)), 0)</f>
        <v>0</v>
      </c>
      <c r="AK282" s="130">
        <f>IFERROR(INDEX('May16'!$G:$G, MATCH(MEM_BF!$K282,'May16'!$A:$A, 0)), 0)</f>
        <v>0</v>
      </c>
      <c r="AL282" s="130"/>
      <c r="AM282" s="130"/>
      <c r="AN282" s="130"/>
      <c r="AO282" s="4">
        <f t="shared" si="196"/>
        <v>40</v>
      </c>
      <c r="AP282" s="138">
        <f>IFERROR(INDEX(Contacts!$O:$O, MATCH(MEM_BF!$K282, Contacts!$B:$B, 0)), 0)</f>
        <v>0</v>
      </c>
      <c r="AQ282" s="138">
        <f>IFERROR(INDEX(Contacts!$L:$L, MATCH(MEM_BF!$K282, Contacts!$B:$B, 0)), 0)</f>
        <v>0</v>
      </c>
      <c r="AR282" s="138">
        <f>IFERROR(INDEX(Contacts!$P:$P, MATCH(MEM_BF!$K282, Contacts!$B:$B, 0)), 0)</f>
        <v>0</v>
      </c>
    </row>
    <row r="283" spans="3:46" s="138" customFormat="1" x14ac:dyDescent="0.3">
      <c r="C283" s="160">
        <v>15</v>
      </c>
      <c r="D283" s="160">
        <v>12</v>
      </c>
      <c r="E283" s="194">
        <f t="shared" si="194"/>
        <v>18</v>
      </c>
      <c r="F283" s="194">
        <f t="shared" ref="F283" si="242">ROUNDDOWN(E283/12, 0)</f>
        <v>1</v>
      </c>
      <c r="G283" s="194">
        <f t="shared" ref="G283" si="243">C283+F283</f>
        <v>16</v>
      </c>
      <c r="H283" s="194">
        <f t="shared" ref="H283" si="244">E283-F283*12</f>
        <v>6</v>
      </c>
      <c r="I283" s="225">
        <f t="shared" si="195"/>
        <v>7</v>
      </c>
      <c r="J283" s="163" t="s">
        <v>3054</v>
      </c>
      <c r="K283" s="160" t="s">
        <v>3053</v>
      </c>
      <c r="L283" s="195">
        <f t="shared" ref="L283" si="245">LOOKUP(G283,$A$20:$B$40)</f>
        <v>2016</v>
      </c>
      <c r="M283" s="155" t="str">
        <f t="shared" ref="M283" si="246">LOOKUP(H283,$A$6:$B$18)</f>
        <v>Jul</v>
      </c>
      <c r="N283" s="223" t="s">
        <v>3060</v>
      </c>
      <c r="O283" s="130">
        <f>IFERROR(INDEX('May16'!$G:$G, MATCH(MEM_BF!$K283,'May16'!$A:$A, 0)), 0)</f>
        <v>60</v>
      </c>
      <c r="P283" s="130"/>
      <c r="Q283" s="220"/>
      <c r="R283" s="221"/>
      <c r="S283" s="221"/>
      <c r="T283" s="221"/>
      <c r="U283" s="221"/>
      <c r="V283" s="221"/>
      <c r="W283" s="221"/>
      <c r="X283" s="221"/>
      <c r="Y283" s="221"/>
      <c r="Z283" s="221"/>
      <c r="AA283" s="130">
        <f>IFERROR(INDEX('Dec15'!$F:$F, MATCH(MEM_BF!$K283,'Dec15'!$A:$A, 0)), 0)</f>
        <v>20</v>
      </c>
      <c r="AB283" s="130">
        <f>IFERROR(INDEX('Dec15'!$G:$G, MATCH(MEM_BF!$K283, 'Dec15'!$A:$A, 0)), 0)</f>
        <v>0</v>
      </c>
      <c r="AC283" s="130">
        <f>IFERROR(INDEX('Jan16'!$F:$F, MATCH(MEM_BF!$K283,'Jan16'!$A:$A, 0)), 0)</f>
        <v>0</v>
      </c>
      <c r="AD283" s="130">
        <f>IFERROR(INDEX('Jan16'!$G:$G, MATCH(MEM_BF!$K283, 'Jan16'!$A:$A, 0)), 0)</f>
        <v>0</v>
      </c>
      <c r="AE283" s="130">
        <f>IFERROR(INDEX('Feb16'!$F:$F, MATCH(MEM_BF!$K283,'Feb16'!$A:$A, 0)), 0)</f>
        <v>60</v>
      </c>
      <c r="AF283" s="130">
        <f>IFERROR(INDEX('Feb16'!$G:$G, MATCH(MEM_BF!$K283, 'Feb16'!$A:$A, 0)), 0)</f>
        <v>0</v>
      </c>
      <c r="AG283" s="130">
        <f>IFERROR(INDEX('Mar16'!$G:$G, MATCH(MEM_BF!$K283,'Mar16'!$A:$A, 0)), 0)</f>
        <v>0</v>
      </c>
      <c r="AH283" s="130">
        <f>IFERROR(INDEX('Mar16'!$H:$H, MATCH(MEM_BF!$K283, 'Mar16'!$A:$A, 0)), 0)</f>
        <v>0</v>
      </c>
      <c r="AI283" s="130">
        <f>IFERROR(INDEX('Apr16'!$G:$G, MATCH(MEM_BF!$K283,'Apr16'!$A:$A, 0)), 0)</f>
        <v>0</v>
      </c>
      <c r="AJ283" s="130">
        <f>IFERROR(INDEX('Apr16'!$H:$H, MATCH(MEM_BF!$K283, 'Apr16'!$A:$A, 0)), 0)</f>
        <v>0</v>
      </c>
      <c r="AK283" s="130">
        <f>IFERROR(INDEX('May16'!$G:$G, MATCH(MEM_BF!$K283,'May16'!$A:$A, 0)), 0)</f>
        <v>60</v>
      </c>
      <c r="AL283" s="130"/>
      <c r="AM283" s="130"/>
      <c r="AN283" s="130"/>
      <c r="AO283" s="4">
        <f t="shared" si="196"/>
        <v>140</v>
      </c>
      <c r="AP283" s="223" t="s">
        <v>3060</v>
      </c>
      <c r="AQ283" s="224" t="s">
        <v>3061</v>
      </c>
      <c r="AS283" s="224">
        <v>61501808</v>
      </c>
    </row>
    <row r="284" spans="3:46" s="138" customFormat="1" x14ac:dyDescent="0.3">
      <c r="C284" s="160"/>
      <c r="D284" s="160"/>
      <c r="E284" s="194">
        <f t="shared" ref="E284" si="247">D284+I284-1</f>
        <v>0</v>
      </c>
      <c r="F284" s="194">
        <f t="shared" ref="F284" si="248">ROUNDDOWN(E284/12, 0)</f>
        <v>0</v>
      </c>
      <c r="G284" s="194">
        <f t="shared" ref="G284" si="249">C284+F284</f>
        <v>0</v>
      </c>
      <c r="H284" s="194">
        <f t="shared" ref="H284" si="250">E284-F284*12</f>
        <v>0</v>
      </c>
      <c r="I284" s="225">
        <f t="shared" ref="I284" si="251">AO284/20</f>
        <v>1</v>
      </c>
      <c r="J284" s="163" t="s">
        <v>3285</v>
      </c>
      <c r="K284" s="160" t="s">
        <v>3286</v>
      </c>
      <c r="L284" s="195" t="str">
        <f t="shared" ref="L284" si="252">LOOKUP(G284,$A$20:$B$40)</f>
        <v>Please</v>
      </c>
      <c r="M284" s="155" t="str">
        <f t="shared" ref="M284" si="253">LOOKUP(H284,$A$6:$B$18)</f>
        <v>Jan</v>
      </c>
      <c r="N284" s="223" t="s">
        <v>3287</v>
      </c>
      <c r="O284" s="130">
        <f>IFERROR(INDEX('May16'!$G:$G, MATCH(MEM_BF!$K284,'May16'!$A:$A, 0)), 0)</f>
        <v>20</v>
      </c>
      <c r="P284" s="130"/>
      <c r="Q284" s="220"/>
      <c r="R284" s="221"/>
      <c r="S284" s="221"/>
      <c r="T284" s="221"/>
      <c r="U284" s="221"/>
      <c r="V284" s="221"/>
      <c r="W284" s="221"/>
      <c r="X284" s="221"/>
      <c r="Y284" s="221"/>
      <c r="Z284" s="221"/>
      <c r="AA284" s="130"/>
      <c r="AB284" s="130"/>
      <c r="AC284" s="130">
        <f>IFERROR(INDEX('Jan16'!$F:$F, MATCH(MEM_BF!$K284,'Jan16'!$A:$A, 0)), 0)</f>
        <v>0</v>
      </c>
      <c r="AD284" s="130">
        <f>IFERROR(INDEX('Jan16'!$G:$G, MATCH(MEM_BF!$K284, 'Jan16'!$A:$A, 0)), 0)</f>
        <v>0</v>
      </c>
      <c r="AE284" s="130">
        <f>IFERROR(INDEX('Feb16'!$F:$F, MATCH(MEM_BF!$K284,'Feb16'!$A:$A, 0)), 0)</f>
        <v>0</v>
      </c>
      <c r="AF284" s="130">
        <f>IFERROR(INDEX('Feb16'!$G:$G, MATCH(MEM_BF!$K284, 'Feb16'!$A:$A, 0)), 0)</f>
        <v>0</v>
      </c>
      <c r="AG284" s="130">
        <f>IFERROR(INDEX('Mar16'!$G:$G, MATCH(MEM_BF!$K284,'Mar16'!$A:$A, 0)), 0)</f>
        <v>0</v>
      </c>
      <c r="AH284" s="130">
        <f>IFERROR(INDEX('Mar16'!$H:$H, MATCH(MEM_BF!$K284, 'Mar16'!$A:$A, 0)), 0)</f>
        <v>0</v>
      </c>
      <c r="AI284" s="130">
        <f>IFERROR(INDEX('Apr16'!$G:$G, MATCH(MEM_BF!$K284,'Apr16'!$A:$A, 0)), 0)</f>
        <v>0</v>
      </c>
      <c r="AJ284" s="130">
        <f>IFERROR(INDEX('Apr16'!$H:$H, MATCH(MEM_BF!$K284, 'Apr16'!$A:$A, 0)), 0)</f>
        <v>0</v>
      </c>
      <c r="AK284" s="130">
        <f>IFERROR(INDEX('May16'!$G:$G, MATCH(MEM_BF!$K284,'May16'!$A:$A, 0)), 0)</f>
        <v>20</v>
      </c>
      <c r="AL284" s="130"/>
      <c r="AM284" s="130"/>
      <c r="AN284" s="130"/>
      <c r="AO284" s="4">
        <f t="shared" si="196"/>
        <v>20</v>
      </c>
      <c r="AP284" s="223" t="s">
        <v>3287</v>
      </c>
      <c r="AQ284" s="224" t="s">
        <v>3288</v>
      </c>
      <c r="AR284" s="223" t="s">
        <v>3289</v>
      </c>
      <c r="AS284" s="224"/>
    </row>
    <row r="285" spans="3:46" s="138" customFormat="1" x14ac:dyDescent="0.3">
      <c r="C285" s="160">
        <v>16</v>
      </c>
      <c r="D285" s="160">
        <v>6</v>
      </c>
      <c r="E285" s="194">
        <f t="shared" ref="E285" si="254">D285+I285-1</f>
        <v>7</v>
      </c>
      <c r="F285" s="194">
        <f t="shared" ref="F285" si="255">ROUNDDOWN(E285/12, 0)</f>
        <v>0</v>
      </c>
      <c r="G285" s="194">
        <f t="shared" ref="G285" si="256">C285+F285</f>
        <v>16</v>
      </c>
      <c r="H285" s="194">
        <f t="shared" ref="H285" si="257">E285-F285*12</f>
        <v>7</v>
      </c>
      <c r="I285" s="225">
        <f t="shared" ref="I285" si="258">AO285/20</f>
        <v>2</v>
      </c>
      <c r="J285" s="163" t="s">
        <v>5316</v>
      </c>
      <c r="K285" s="160" t="s">
        <v>5317</v>
      </c>
      <c r="L285" s="195">
        <f t="shared" ref="L285" si="259">LOOKUP(G285,$A$20:$B$40)</f>
        <v>2016</v>
      </c>
      <c r="M285" s="155" t="str">
        <f t="shared" ref="M285" si="260">LOOKUP(H285,$A$6:$B$18)</f>
        <v>Aug</v>
      </c>
      <c r="N285" s="223" t="s">
        <v>5319</v>
      </c>
      <c r="O285" s="130">
        <f>IFERROR(INDEX('May16'!$G:$G, MATCH(MEM_BF!$K285,'May16'!$A:$A, 0)), 0)</f>
        <v>0</v>
      </c>
      <c r="P285" s="130"/>
      <c r="Q285" s="220"/>
      <c r="R285" s="221"/>
      <c r="S285" s="221"/>
      <c r="T285" s="221"/>
      <c r="U285" s="221"/>
      <c r="V285" s="221"/>
      <c r="W285" s="221"/>
      <c r="X285" s="221"/>
      <c r="Y285" s="221"/>
      <c r="Z285" s="221"/>
      <c r="AA285" s="130"/>
      <c r="AB285" s="130"/>
      <c r="AC285" s="130"/>
      <c r="AD285" s="130"/>
      <c r="AE285" s="130">
        <f>IFERROR(INDEX('Feb16'!$F:$F, MATCH(MEM_BF!$K285,'Feb16'!$A:$A, 0)), 0)</f>
        <v>0</v>
      </c>
      <c r="AF285" s="130">
        <f>IFERROR(INDEX('Feb16'!$G:$G, MATCH(MEM_BF!$K285, 'Feb16'!$A:$A, 0)), 0)</f>
        <v>0</v>
      </c>
      <c r="AG285" s="130">
        <f>IFERROR(INDEX('Mar16'!$G:$G, MATCH(MEM_BF!$K285,'Mar16'!$A:$A, 0)), 0)</f>
        <v>20</v>
      </c>
      <c r="AH285" s="130">
        <f>IFERROR(INDEX('Mar16'!$H:$H, MATCH(MEM_BF!$K285, 'Mar16'!$A:$A, 0)), 0)</f>
        <v>0</v>
      </c>
      <c r="AI285" s="130">
        <f>IFERROR(INDEX('Apr16'!$G:$G, MATCH(MEM_BF!$K285,'Apr16'!$A:$A, 0)), 0)</f>
        <v>20</v>
      </c>
      <c r="AJ285" s="130">
        <f>IFERROR(INDEX('Apr16'!$H:$H, MATCH(MEM_BF!$K285, 'Apr16'!$A:$A, 0)), 0)</f>
        <v>0</v>
      </c>
      <c r="AK285" s="130">
        <f>IFERROR(INDEX('May16'!$G:$G, MATCH(MEM_BF!$K285,'May16'!$A:$A, 0)), 0)</f>
        <v>0</v>
      </c>
      <c r="AL285" s="130"/>
      <c r="AM285" s="130"/>
      <c r="AN285" s="130"/>
      <c r="AO285" s="4">
        <f t="shared" si="196"/>
        <v>40</v>
      </c>
      <c r="AP285" s="223" t="s">
        <v>5319</v>
      </c>
      <c r="AQ285" s="224" t="s">
        <v>5318</v>
      </c>
      <c r="AR285" s="223" t="s">
        <v>5320</v>
      </c>
      <c r="AS285" s="224"/>
      <c r="AT285" s="138" t="s">
        <v>5321</v>
      </c>
    </row>
    <row r="286" spans="3:46" s="138" customFormat="1" x14ac:dyDescent="0.3">
      <c r="C286" s="160">
        <v>16</v>
      </c>
      <c r="D286" s="160">
        <v>1</v>
      </c>
      <c r="E286" s="194">
        <f t="shared" ref="E286" si="261">D286+I286-1</f>
        <v>6</v>
      </c>
      <c r="F286" s="194">
        <f t="shared" ref="F286" si="262">ROUNDDOWN(E286/12, 0)</f>
        <v>0</v>
      </c>
      <c r="G286" s="194">
        <f t="shared" ref="G286" si="263">C286+F286</f>
        <v>16</v>
      </c>
      <c r="H286" s="194">
        <f t="shared" ref="H286" si="264">E286-F286*12</f>
        <v>6</v>
      </c>
      <c r="I286" s="225">
        <f t="shared" ref="I286" si="265">AO286/20</f>
        <v>6</v>
      </c>
      <c r="J286" s="163" t="s">
        <v>5360</v>
      </c>
      <c r="K286" s="160" t="s">
        <v>5361</v>
      </c>
      <c r="L286" s="195">
        <f t="shared" ref="L286" si="266">LOOKUP(G286,$A$20:$B$40)</f>
        <v>2016</v>
      </c>
      <c r="M286" s="155" t="str">
        <f t="shared" ref="M286" si="267">LOOKUP(H286,$A$6:$B$18)</f>
        <v>Jul</v>
      </c>
      <c r="N286" s="223"/>
      <c r="O286" s="130">
        <f>IFERROR(INDEX('May16'!$G:$G, MATCH(MEM_BF!$K286,'May16'!$A:$A, 0)), 0)</f>
        <v>0</v>
      </c>
      <c r="P286" s="130"/>
      <c r="Q286" s="220"/>
      <c r="R286" s="221"/>
      <c r="S286" s="221"/>
      <c r="T286" s="221"/>
      <c r="U286" s="221"/>
      <c r="V286" s="221"/>
      <c r="W286" s="221"/>
      <c r="X286" s="221"/>
      <c r="Y286" s="221"/>
      <c r="Z286" s="221"/>
      <c r="AA286" s="130"/>
      <c r="AB286" s="130"/>
      <c r="AC286" s="130"/>
      <c r="AD286" s="130"/>
      <c r="AE286" s="130">
        <f>IFERROR(INDEX('Feb16'!$F:$F, MATCH(MEM_BF!$K286,'Feb16'!$A:$A, 0)), 0)</f>
        <v>120</v>
      </c>
      <c r="AF286" s="130">
        <f>IFERROR(INDEX('Feb16'!$G:$G, MATCH(MEM_BF!$K286, 'Feb16'!$A:$A, 0)), 0)</f>
        <v>0</v>
      </c>
      <c r="AG286" s="130">
        <f>IFERROR(INDEX('Mar16'!$G:$G, MATCH(MEM_BF!$K286,'Mar16'!$A:$A, 0)), 0)</f>
        <v>0</v>
      </c>
      <c r="AH286" s="130">
        <f>IFERROR(INDEX('Mar16'!$H:$H, MATCH(MEM_BF!$K286, 'Mar16'!$A:$A, 0)), 0)</f>
        <v>0</v>
      </c>
      <c r="AI286" s="130">
        <f>IFERROR(INDEX('Apr16'!$G:$G, MATCH(MEM_BF!$K286,'Apr16'!$A:$A, 0)), 0)</f>
        <v>0</v>
      </c>
      <c r="AJ286" s="130">
        <f>IFERROR(INDEX('Apr16'!$H:$H, MATCH(MEM_BF!$K286, 'Apr16'!$A:$A, 0)), 0)</f>
        <v>0</v>
      </c>
      <c r="AK286" s="130">
        <f>IFERROR(INDEX('May16'!$G:$G, MATCH(MEM_BF!$K286,'May16'!$A:$A, 0)), 0)</f>
        <v>0</v>
      </c>
      <c r="AL286" s="130"/>
      <c r="AM286" s="130"/>
      <c r="AN286" s="130"/>
      <c r="AO286" s="4">
        <f t="shared" si="196"/>
        <v>120</v>
      </c>
      <c r="AP286" s="223"/>
      <c r="AQ286" s="224"/>
      <c r="AR286" s="223"/>
      <c r="AS286" s="224"/>
    </row>
    <row r="287" spans="3:46" x14ac:dyDescent="0.3">
      <c r="C287" s="160">
        <v>15</v>
      </c>
      <c r="D287" s="155">
        <v>8</v>
      </c>
      <c r="E287" s="194">
        <f t="shared" si="194"/>
        <v>18</v>
      </c>
      <c r="F287" s="194">
        <f t="shared" si="205"/>
        <v>1</v>
      </c>
      <c r="G287" s="194">
        <f t="shared" si="206"/>
        <v>16</v>
      </c>
      <c r="H287" s="194">
        <f t="shared" si="234"/>
        <v>6</v>
      </c>
      <c r="I287" s="225">
        <f t="shared" si="195"/>
        <v>11</v>
      </c>
      <c r="J287" s="197" t="s">
        <v>1798</v>
      </c>
      <c r="K287" s="155" t="s">
        <v>56</v>
      </c>
      <c r="L287" s="195">
        <f t="shared" ref="L287:L311" si="268">LOOKUP(G287,$A$20:$B$40)</f>
        <v>2016</v>
      </c>
      <c r="M287" s="155" t="str">
        <f t="shared" si="207"/>
        <v>Jul</v>
      </c>
      <c r="N287" s="138" t="str">
        <f>IFERROR(INDEX(Contacts!$O:$O, MATCH(MEM_BF!$K287, Contacts!$B:$B, 0)), 0)</f>
        <v>sume_raj@yahoo.com.au</v>
      </c>
      <c r="O287" s="130">
        <f>IFERROR(INDEX('May16'!$G:$G, MATCH(MEM_BF!$K287,'May16'!$A:$A, 0)), 0)</f>
        <v>20</v>
      </c>
      <c r="P287" s="130"/>
      <c r="Q287" s="205">
        <f>IFERROR(INDEX(July15!F:F, MATCH(MEM_BF!$K287, July15!$B:$B, 0)), 0)</f>
        <v>20</v>
      </c>
      <c r="R287" s="130">
        <f>IFERROR(INDEX(July15!G:G, MATCH(MEM_BF!$K287, July15!$B:$B, 0)), 0)</f>
        <v>0</v>
      </c>
      <c r="S287" s="130">
        <f>IFERROR(INDEX('Aug15'!F:F, MATCH(MEM_BF!$K287, 'Aug15'!$A:$A, 0)), 0)</f>
        <v>20</v>
      </c>
      <c r="T287" s="130">
        <f>IFERROR(INDEX('Aug15'!$G:$G, MATCH(MEM_BF!$K287, 'Aug15'!$A:$A, 0)), 0)</f>
        <v>0</v>
      </c>
      <c r="U287" s="130">
        <f>IFERROR(INDEX(Sept15!$F:$F, MATCH(MEM_BF!$K287, Sept15!$A:$A, 0)), 0)</f>
        <v>20</v>
      </c>
      <c r="V287" s="130">
        <f>IFERROR(INDEX(Sept15!$G:$G, MATCH(MEM_BF!$K287, Sept15!$A:$A, 0)), 0)</f>
        <v>0</v>
      </c>
      <c r="W287" s="130">
        <f>IFERROR(INDEX('Oct15'!$F:$F, MATCH(MEM_BF!$K287,'Oct15'!$A:$A, 0)), 0)</f>
        <v>20</v>
      </c>
      <c r="X287" s="130">
        <f>IFERROR(INDEX('Oct15'!$G:$G, MATCH(MEM_BF!$K287, 'Oct15'!$A:$A, 0)), 0)</f>
        <v>0</v>
      </c>
      <c r="Y287" s="130">
        <f>IFERROR(INDEX('Nov15'!$F:$F, MATCH(MEM_BF!$K287,'Nov15'!$A:$A, 0)), 0)</f>
        <v>20</v>
      </c>
      <c r="Z287" s="130">
        <f>IFERROR(INDEX('Nov15'!$G:$G, MATCH(MEM_BF!$K287, 'Nov15'!$A:$A, 0)), 0)</f>
        <v>0</v>
      </c>
      <c r="AA287" s="130">
        <f>IFERROR(INDEX('Dec15'!$F:$F, MATCH(MEM_BF!$K287,'Dec15'!$A:$A, 0)), 0)</f>
        <v>20</v>
      </c>
      <c r="AB287" s="130">
        <f>IFERROR(INDEX('Dec15'!$G:$G, MATCH(MEM_BF!$K287, 'Dec15'!$A:$A, 0)), 0)</f>
        <v>0</v>
      </c>
      <c r="AC287" s="130">
        <f>IFERROR(INDEX('Jan16'!$F:$F, MATCH(MEM_BF!$K287,'Jan16'!$A:$A, 0)), 0)</f>
        <v>20</v>
      </c>
      <c r="AD287" s="130">
        <f>IFERROR(INDEX('Jan16'!$G:$G, MATCH(MEM_BF!$K287, 'Jan16'!$A:$A, 0)), 0)</f>
        <v>0</v>
      </c>
      <c r="AE287" s="130">
        <f>IFERROR(INDEX('Feb16'!$F:$F, MATCH(MEM_BF!$K287,'Feb16'!$A:$A, 0)), 0)</f>
        <v>20</v>
      </c>
      <c r="AF287" s="130">
        <f>IFERROR(INDEX('Feb16'!$G:$G, MATCH(MEM_BF!$K287, 'Feb16'!$A:$A, 0)), 0)</f>
        <v>0</v>
      </c>
      <c r="AG287" s="130">
        <f>IFERROR(INDEX('Mar16'!$G:$G, MATCH(MEM_BF!$K287,'Mar16'!$A:$A, 0)), 0)</f>
        <v>20</v>
      </c>
      <c r="AH287" s="130">
        <f>IFERROR(INDEX('Mar16'!$H:$H, MATCH(MEM_BF!$K287, 'Mar16'!$A:$A, 0)), 0)</f>
        <v>0</v>
      </c>
      <c r="AI287" s="130">
        <f>IFERROR(INDEX('Apr16'!$G:$G, MATCH(MEM_BF!$K287,'Apr16'!$A:$A, 0)), 0)</f>
        <v>20</v>
      </c>
      <c r="AJ287" s="130">
        <f>IFERROR(INDEX('Apr16'!$H:$H, MATCH(MEM_BF!$K287, 'Apr16'!$A:$A, 0)), 0)</f>
        <v>0</v>
      </c>
      <c r="AK287" s="130">
        <f>IFERROR(INDEX('May16'!$G:$G, MATCH(MEM_BF!$K287,'May16'!$A:$A, 0)), 0)</f>
        <v>20</v>
      </c>
      <c r="AL287" s="130"/>
      <c r="AM287" s="130"/>
      <c r="AN287" s="130"/>
      <c r="AO287" s="4">
        <f t="shared" si="196"/>
        <v>220</v>
      </c>
      <c r="AP287" s="138" t="str">
        <f>IFERROR(INDEX(Contacts!$O:$O, MATCH(MEM_BF!$K287, Contacts!$B:$B, 0)), 0)</f>
        <v>sume_raj@yahoo.com.au</v>
      </c>
      <c r="AQ287" s="138">
        <f>IFERROR(INDEX(Contacts!$L:$L, MATCH(MEM_BF!$K287, Contacts!$B:$B, 0)), 0)</f>
        <v>93549534</v>
      </c>
      <c r="AR287" s="138" t="str">
        <f>IFERROR(INDEX(Contacts!$P:$P, MATCH(MEM_BF!$K287, Contacts!$B:$B, 0)), 0)</f>
        <v>grajakaruna@yahoo.com</v>
      </c>
    </row>
    <row r="288" spans="3:46" x14ac:dyDescent="0.3">
      <c r="C288" s="160">
        <v>15</v>
      </c>
      <c r="D288" s="155">
        <v>6</v>
      </c>
      <c r="E288" s="194">
        <f t="shared" si="194"/>
        <v>17</v>
      </c>
      <c r="F288" s="194">
        <f t="shared" si="205"/>
        <v>1</v>
      </c>
      <c r="G288" s="194">
        <f t="shared" si="206"/>
        <v>16</v>
      </c>
      <c r="H288" s="194">
        <f t="shared" si="234"/>
        <v>5</v>
      </c>
      <c r="I288" s="225">
        <f t="shared" si="195"/>
        <v>12</v>
      </c>
      <c r="J288" s="197" t="s">
        <v>1823</v>
      </c>
      <c r="K288" s="155" t="s">
        <v>1824</v>
      </c>
      <c r="L288" s="195">
        <f t="shared" si="268"/>
        <v>2016</v>
      </c>
      <c r="M288" s="155" t="str">
        <f t="shared" si="207"/>
        <v>Jun</v>
      </c>
      <c r="N288" s="138">
        <f>IFERROR(INDEX(Contacts!$O:$O, MATCH(MEM_BF!$K288, Contacts!$B:$B, 0)), 0)</f>
        <v>0</v>
      </c>
      <c r="O288" s="130">
        <f>IFERROR(INDEX('May16'!$G:$G, MATCH(MEM_BF!$K288,'May16'!$A:$A, 0)), 0)</f>
        <v>0</v>
      </c>
      <c r="P288" s="130"/>
      <c r="Q288" s="205">
        <f>IFERROR(INDEX(July15!F:F, MATCH(MEM_BF!$K288, July15!$B:$B, 0)), 0)</f>
        <v>0</v>
      </c>
      <c r="R288" s="130">
        <f>IFERROR(INDEX(July15!G:G, MATCH(MEM_BF!$K288, July15!$B:$B, 0)), 0)</f>
        <v>0</v>
      </c>
      <c r="S288" s="130">
        <f>IFERROR(INDEX('Aug15'!F:F, MATCH(MEM_BF!$K288, 'Aug15'!$A:$A, 0)), 0)</f>
        <v>0</v>
      </c>
      <c r="T288" s="130">
        <f>IFERROR(INDEX('Aug15'!$G:$G, MATCH(MEM_BF!$K288, 'Aug15'!$A:$A, 0)), 0)</f>
        <v>0</v>
      </c>
      <c r="U288" s="130">
        <f>IFERROR(INDEX(Sept15!$F:$F, MATCH(MEM_BF!$K288, Sept15!$A:$A, 0)), 0)</f>
        <v>0</v>
      </c>
      <c r="V288" s="130">
        <f>IFERROR(INDEX(Sept15!$G:$G, MATCH(MEM_BF!$K288, Sept15!$A:$A, 0)), 0)</f>
        <v>0</v>
      </c>
      <c r="W288" s="130">
        <f>IFERROR(INDEX('Oct15'!$F:$F, MATCH(MEM_BF!$K288,'Oct15'!$A:$A, 0)), 0)</f>
        <v>0</v>
      </c>
      <c r="X288" s="130">
        <f>IFERROR(INDEX('Oct15'!$G:$G, MATCH(MEM_BF!$K288, 'Oct15'!$A:$A, 0)), 0)</f>
        <v>0</v>
      </c>
      <c r="Y288" s="130">
        <f>IFERROR(INDEX('Nov15'!$F:$F, MATCH(MEM_BF!$K288,'Nov15'!$A:$A, 0)), 0)</f>
        <v>0</v>
      </c>
      <c r="Z288" s="130">
        <f>IFERROR(INDEX('Nov15'!$G:$G, MATCH(MEM_BF!$K288, 'Nov15'!$A:$A, 0)), 0)</f>
        <v>0</v>
      </c>
      <c r="AA288" s="130">
        <f>IFERROR(INDEX('Dec15'!$F:$F, MATCH(MEM_BF!$K288,'Dec15'!$A:$A, 0)), 0)</f>
        <v>0</v>
      </c>
      <c r="AB288" s="130">
        <f>IFERROR(INDEX('Dec15'!$G:$G, MATCH(MEM_BF!$K288, 'Dec15'!$A:$A, 0)), 0)</f>
        <v>0</v>
      </c>
      <c r="AC288" s="130">
        <f>IFERROR(INDEX('Jan16'!$F:$F, MATCH(MEM_BF!$K288,'Jan16'!$A:$A, 0)), 0)</f>
        <v>0</v>
      </c>
      <c r="AD288" s="130">
        <f>IFERROR(INDEX('Jan16'!$G:$G, MATCH(MEM_BF!$K288, 'Jan16'!$A:$A, 0)), 0)</f>
        <v>0</v>
      </c>
      <c r="AE288" s="130">
        <f>IFERROR(INDEX('Feb16'!$F:$F, MATCH(MEM_BF!$K288,'Feb16'!$A:$A, 0)), 0)</f>
        <v>240</v>
      </c>
      <c r="AF288" s="130">
        <f>IFERROR(INDEX('Feb16'!$G:$G, MATCH(MEM_BF!$K288, 'Feb16'!$A:$A, 0)), 0)</f>
        <v>0</v>
      </c>
      <c r="AG288" s="130">
        <f>IFERROR(INDEX('Mar16'!$G:$G, MATCH(MEM_BF!$K288,'Mar16'!$A:$A, 0)), 0)</f>
        <v>0</v>
      </c>
      <c r="AH288" s="130">
        <f>IFERROR(INDEX('Mar16'!$H:$H, MATCH(MEM_BF!$K288, 'Mar16'!$A:$A, 0)), 0)</f>
        <v>0</v>
      </c>
      <c r="AI288" s="130">
        <f>IFERROR(INDEX('Apr16'!$G:$G, MATCH(MEM_BF!$K288,'Apr16'!$A:$A, 0)), 0)</f>
        <v>0</v>
      </c>
      <c r="AJ288" s="130">
        <f>IFERROR(INDEX('Apr16'!$H:$H, MATCH(MEM_BF!$K288, 'Apr16'!$A:$A, 0)), 0)</f>
        <v>0</v>
      </c>
      <c r="AK288" s="130">
        <f>IFERROR(INDEX('May16'!$G:$G, MATCH(MEM_BF!$K288,'May16'!$A:$A, 0)), 0)</f>
        <v>0</v>
      </c>
      <c r="AL288" s="130"/>
      <c r="AM288" s="130"/>
      <c r="AN288" s="130"/>
      <c r="AO288" s="4">
        <f t="shared" si="196"/>
        <v>240</v>
      </c>
      <c r="AP288" s="138">
        <f>IFERROR(INDEX(Contacts!$O:$O, MATCH(MEM_BF!$K288, Contacts!$B:$B, 0)), 0)</f>
        <v>0</v>
      </c>
      <c r="AQ288" s="138">
        <f>IFERROR(INDEX(Contacts!$L:$L, MATCH(MEM_BF!$K288, Contacts!$B:$B, 0)), 0)</f>
        <v>0</v>
      </c>
      <c r="AR288" s="138">
        <f>IFERROR(INDEX(Contacts!$P:$P, MATCH(MEM_BF!$K288, Contacts!$B:$B, 0)), 0)</f>
        <v>0</v>
      </c>
    </row>
    <row r="289" spans="3:44" x14ac:dyDescent="0.3">
      <c r="C289" s="160">
        <v>16</v>
      </c>
      <c r="D289" s="155">
        <v>4</v>
      </c>
      <c r="E289" s="194">
        <f t="shared" si="194"/>
        <v>3</v>
      </c>
      <c r="F289" s="194">
        <f t="shared" si="205"/>
        <v>0</v>
      </c>
      <c r="G289" s="194">
        <f t="shared" si="206"/>
        <v>16</v>
      </c>
      <c r="H289" s="194">
        <f t="shared" si="234"/>
        <v>3</v>
      </c>
      <c r="I289" s="225">
        <f t="shared" si="195"/>
        <v>0</v>
      </c>
      <c r="J289" s="197" t="s">
        <v>1827</v>
      </c>
      <c r="K289" s="155" t="s">
        <v>1828</v>
      </c>
      <c r="L289" s="195">
        <f t="shared" si="268"/>
        <v>2016</v>
      </c>
      <c r="M289" s="155" t="str">
        <f t="shared" si="207"/>
        <v>Apr</v>
      </c>
      <c r="N289" s="138">
        <f>IFERROR(INDEX(Contacts!$O:$O, MATCH(MEM_BF!$K289, Contacts!$B:$B, 0)), 0)</f>
        <v>0</v>
      </c>
      <c r="O289" s="130">
        <f>IFERROR(INDEX('May16'!$G:$G, MATCH(MEM_BF!$K289,'May16'!$A:$A, 0)), 0)</f>
        <v>0</v>
      </c>
      <c r="P289" s="130"/>
      <c r="Q289" s="205">
        <f>IFERROR(INDEX(July15!F:F, MATCH(MEM_BF!$K289, July15!$B:$B, 0)), 0)</f>
        <v>0</v>
      </c>
      <c r="R289" s="130">
        <f>IFERROR(INDEX(July15!G:G, MATCH(MEM_BF!$K289, July15!$B:$B, 0)), 0)</f>
        <v>0</v>
      </c>
      <c r="S289" s="130">
        <f>IFERROR(INDEX('Aug15'!F:F, MATCH(MEM_BF!$K289, 'Aug15'!$A:$A, 0)), 0)</f>
        <v>0</v>
      </c>
      <c r="T289" s="130">
        <f>IFERROR(INDEX('Aug15'!$G:$G, MATCH(MEM_BF!$K289, 'Aug15'!$A:$A, 0)), 0)</f>
        <v>0</v>
      </c>
      <c r="U289" s="130">
        <f>IFERROR(INDEX(Sept15!$F:$F, MATCH(MEM_BF!$K289, Sept15!$A:$A, 0)), 0)</f>
        <v>0</v>
      </c>
      <c r="V289" s="130">
        <f>IFERROR(INDEX(Sept15!$G:$G, MATCH(MEM_BF!$K289, Sept15!$A:$A, 0)), 0)</f>
        <v>0</v>
      </c>
      <c r="W289" s="130">
        <f>IFERROR(INDEX('Oct15'!$F:$F, MATCH(MEM_BF!$K289,'Oct15'!$A:$A, 0)), 0)</f>
        <v>0</v>
      </c>
      <c r="X289" s="130">
        <f>IFERROR(INDEX('Oct15'!$G:$G, MATCH(MEM_BF!$K289, 'Oct15'!$A:$A, 0)), 0)</f>
        <v>0</v>
      </c>
      <c r="Y289" s="130">
        <f>IFERROR(INDEX('Nov15'!$F:$F, MATCH(MEM_BF!$K289,'Nov15'!$A:$A, 0)), 0)</f>
        <v>0</v>
      </c>
      <c r="Z289" s="130">
        <f>IFERROR(INDEX('Nov15'!$G:$G, MATCH(MEM_BF!$K289, 'Nov15'!$A:$A, 0)), 0)</f>
        <v>0</v>
      </c>
      <c r="AA289" s="130">
        <f>IFERROR(INDEX('Dec15'!$F:$F, MATCH(MEM_BF!$K289,'Dec15'!$A:$A, 0)), 0)</f>
        <v>0</v>
      </c>
      <c r="AB289" s="130">
        <f>IFERROR(INDEX('Dec15'!$G:$G, MATCH(MEM_BF!$K289, 'Dec15'!$A:$A, 0)), 0)</f>
        <v>0</v>
      </c>
      <c r="AC289" s="130">
        <f>IFERROR(INDEX('Jan16'!$F:$F, MATCH(MEM_BF!$K289,'Jan16'!$A:$A, 0)), 0)</f>
        <v>0</v>
      </c>
      <c r="AD289" s="130">
        <f>IFERROR(INDEX('Jan16'!$G:$G, MATCH(MEM_BF!$K289, 'Jan16'!$A:$A, 0)), 0)</f>
        <v>0</v>
      </c>
      <c r="AE289" s="130">
        <f>IFERROR(INDEX('Feb16'!$F:$F, MATCH(MEM_BF!$K289,'Feb16'!$A:$A, 0)), 0)</f>
        <v>0</v>
      </c>
      <c r="AF289" s="130">
        <f>IFERROR(INDEX('Feb16'!$G:$G, MATCH(MEM_BF!$K289, 'Feb16'!$A:$A, 0)), 0)</f>
        <v>0</v>
      </c>
      <c r="AG289" s="130">
        <f>IFERROR(INDEX('Mar16'!$G:$G, MATCH(MEM_BF!$K289,'Mar16'!$A:$A, 0)), 0)</f>
        <v>0</v>
      </c>
      <c r="AH289" s="130">
        <f>IFERROR(INDEX('Mar16'!$H:$H, MATCH(MEM_BF!$K289, 'Mar16'!$A:$A, 0)), 0)</f>
        <v>0</v>
      </c>
      <c r="AI289" s="130">
        <f>IFERROR(INDEX('Apr16'!$G:$G, MATCH(MEM_BF!$K289,'Apr16'!$A:$A, 0)), 0)</f>
        <v>0</v>
      </c>
      <c r="AJ289" s="130">
        <f>IFERROR(INDEX('Apr16'!$H:$H, MATCH(MEM_BF!$K289, 'Apr16'!$A:$A, 0)), 0)</f>
        <v>0</v>
      </c>
      <c r="AK289" s="130">
        <f>IFERROR(INDEX('May16'!$G:$G, MATCH(MEM_BF!$K289,'May16'!$A:$A, 0)), 0)</f>
        <v>0</v>
      </c>
      <c r="AL289" s="130"/>
      <c r="AM289" s="130"/>
      <c r="AN289" s="130"/>
      <c r="AO289" s="4">
        <f t="shared" si="196"/>
        <v>0</v>
      </c>
      <c r="AP289" s="138">
        <f>IFERROR(INDEX(Contacts!$O:$O, MATCH(MEM_BF!$K289, Contacts!$B:$B, 0)), 0)</f>
        <v>0</v>
      </c>
      <c r="AQ289" s="138">
        <f>IFERROR(INDEX(Contacts!$L:$L, MATCH(MEM_BF!$K289, Contacts!$B:$B, 0)), 0)</f>
        <v>0</v>
      </c>
      <c r="AR289" s="138">
        <f>IFERROR(INDEX(Contacts!$P:$P, MATCH(MEM_BF!$K289, Contacts!$B:$B, 0)), 0)</f>
        <v>0</v>
      </c>
    </row>
    <row r="290" spans="3:44" x14ac:dyDescent="0.3">
      <c r="C290" s="160">
        <v>15</v>
      </c>
      <c r="D290" s="155">
        <v>3</v>
      </c>
      <c r="E290" s="194">
        <f t="shared" ref="E290:E357" si="269">D290+I290-1</f>
        <v>13</v>
      </c>
      <c r="F290" s="194">
        <f t="shared" si="205"/>
        <v>1</v>
      </c>
      <c r="G290" s="194">
        <f t="shared" si="206"/>
        <v>16</v>
      </c>
      <c r="H290" s="194">
        <f t="shared" si="234"/>
        <v>1</v>
      </c>
      <c r="I290" s="225">
        <f t="shared" ref="I290:I357" si="270">AO290/20</f>
        <v>11</v>
      </c>
      <c r="J290" s="197" t="s">
        <v>1832</v>
      </c>
      <c r="K290" s="155" t="s">
        <v>1833</v>
      </c>
      <c r="L290" s="195">
        <f t="shared" si="268"/>
        <v>2016</v>
      </c>
      <c r="M290" s="155" t="str">
        <f t="shared" si="207"/>
        <v>Feb</v>
      </c>
      <c r="N290" s="138" t="str">
        <f>IFERROR(INDEX(Contacts!$O:$O, MATCH(MEM_BF!$K290, Contacts!$B:$B, 0)), 0)</f>
        <v>h.rajamanthri@gmail.com</v>
      </c>
      <c r="O290" s="130">
        <f>IFERROR(INDEX('May16'!$G:$G, MATCH(MEM_BF!$K290,'May16'!$A:$A, 0)), 0)</f>
        <v>20</v>
      </c>
      <c r="P290" s="130"/>
      <c r="Q290" s="205">
        <f>IFERROR(INDEX(July15!F:F, MATCH(MEM_BF!$K290, July15!$B:$B, 0)), 0)</f>
        <v>0</v>
      </c>
      <c r="R290" s="130">
        <f>IFERROR(INDEX(July15!G:G, MATCH(MEM_BF!$K290, July15!$B:$B, 0)), 0)</f>
        <v>0</v>
      </c>
      <c r="S290" s="130">
        <f>IFERROR(INDEX('Aug15'!F:F, MATCH(MEM_BF!$K290, 'Aug15'!$A:$A, 0)), 0)</f>
        <v>0</v>
      </c>
      <c r="T290" s="130">
        <f>IFERROR(INDEX('Aug15'!$G:$G, MATCH(MEM_BF!$K290, 'Aug15'!$A:$A, 0)), 0)</f>
        <v>0</v>
      </c>
      <c r="U290" s="130">
        <f>IFERROR(INDEX(Sept15!$F:$F, MATCH(MEM_BF!$K290, Sept15!$A:$A, 0)), 0)</f>
        <v>0</v>
      </c>
      <c r="V290" s="130">
        <f>IFERROR(INDEX(Sept15!$G:$G, MATCH(MEM_BF!$K290, Sept15!$A:$A, 0)), 0)</f>
        <v>0</v>
      </c>
      <c r="W290" s="130">
        <v>80</v>
      </c>
      <c r="X290" s="130">
        <f>IFERROR(INDEX('Oct15'!$G:$G, MATCH(MEM_BF!$K290, 'Oct15'!$A:$A, 0)), 0)</f>
        <v>0</v>
      </c>
      <c r="Y290" s="130">
        <f>IFERROR(INDEX('Nov15'!$F:$F, MATCH(MEM_BF!$K290,'Nov15'!$A:$A, 0)), 0)</f>
        <v>20</v>
      </c>
      <c r="Z290" s="130">
        <f>IFERROR(INDEX('Nov15'!$G:$G, MATCH(MEM_BF!$K290, 'Nov15'!$A:$A, 0)), 0)</f>
        <v>0</v>
      </c>
      <c r="AA290" s="130">
        <f>IFERROR(INDEX('Dec15'!$F:$F, MATCH(MEM_BF!$K290,'Dec15'!$A:$A, 0)), 0)</f>
        <v>20</v>
      </c>
      <c r="AB290" s="130">
        <f>IFERROR(INDEX('Dec15'!$G:$G, MATCH(MEM_BF!$K290, 'Dec15'!$A:$A, 0)), 0)</f>
        <v>0</v>
      </c>
      <c r="AC290" s="130">
        <f>IFERROR(INDEX('Jan16'!$F:$F, MATCH(MEM_BF!$K290,'Jan16'!$A:$A, 0)), 0)</f>
        <v>20</v>
      </c>
      <c r="AD290" s="130">
        <f>IFERROR(INDEX('Jan16'!$G:$G, MATCH(MEM_BF!$K290, 'Jan16'!$A:$A, 0)), 0)</f>
        <v>0</v>
      </c>
      <c r="AE290" s="130">
        <f>IFERROR(INDEX('Feb16'!$F:$F, MATCH(MEM_BF!$K290,'Feb16'!$A:$A, 0)), 0)</f>
        <v>20</v>
      </c>
      <c r="AF290" s="130">
        <f>IFERROR(INDEX('Feb16'!$G:$G, MATCH(MEM_BF!$K290, 'Feb16'!$A:$A, 0)), 0)</f>
        <v>0</v>
      </c>
      <c r="AG290" s="130">
        <f>IFERROR(INDEX('Mar16'!$G:$G, MATCH(MEM_BF!$K290,'Mar16'!$A:$A, 0)), 0)</f>
        <v>20</v>
      </c>
      <c r="AH290" s="130">
        <f>IFERROR(INDEX('Mar16'!$H:$H, MATCH(MEM_BF!$K290, 'Mar16'!$A:$A, 0)), 0)</f>
        <v>0</v>
      </c>
      <c r="AI290" s="130">
        <f>IFERROR(INDEX('Apr16'!$G:$G, MATCH(MEM_BF!$K290,'Apr16'!$A:$A, 0)), 0)</f>
        <v>20</v>
      </c>
      <c r="AJ290" s="130">
        <f>IFERROR(INDEX('Apr16'!$H:$H, MATCH(MEM_BF!$K290, 'Apr16'!$A:$A, 0)), 0)</f>
        <v>0</v>
      </c>
      <c r="AK290" s="130">
        <f>IFERROR(INDEX('May16'!$G:$G, MATCH(MEM_BF!$K290,'May16'!$A:$A, 0)), 0)</f>
        <v>20</v>
      </c>
      <c r="AL290" s="130"/>
      <c r="AM290" s="130"/>
      <c r="AN290" s="130"/>
      <c r="AO290" s="4">
        <f t="shared" si="196"/>
        <v>220</v>
      </c>
      <c r="AP290" s="138" t="str">
        <f>IFERROR(INDEX(Contacts!$O:$O, MATCH(MEM_BF!$K290, Contacts!$B:$B, 0)), 0)</f>
        <v>h.rajamanthri@gmail.com</v>
      </c>
      <c r="AQ290" s="138">
        <f>IFERROR(INDEX(Contacts!$L:$L, MATCH(MEM_BF!$K290, Contacts!$B:$B, 0)), 0)</f>
        <v>94572776</v>
      </c>
      <c r="AR290" s="138" t="str">
        <f>IFERROR(INDEX(Contacts!$P:$P, MATCH(MEM_BF!$K290, Contacts!$B:$B, 0)), 0)</f>
        <v>chamari.rajamanthri@gmail.com</v>
      </c>
    </row>
    <row r="291" spans="3:44" x14ac:dyDescent="0.3">
      <c r="C291" s="155"/>
      <c r="D291" s="155"/>
      <c r="E291" s="194">
        <f t="shared" si="269"/>
        <v>-1</v>
      </c>
      <c r="F291" s="194">
        <f t="shared" si="205"/>
        <v>0</v>
      </c>
      <c r="G291" s="194">
        <f t="shared" si="206"/>
        <v>0</v>
      </c>
      <c r="H291" s="194">
        <f t="shared" si="234"/>
        <v>-1</v>
      </c>
      <c r="I291" s="225">
        <f t="shared" si="270"/>
        <v>0</v>
      </c>
      <c r="J291" s="197" t="s">
        <v>1852</v>
      </c>
      <c r="K291" s="155" t="s">
        <v>1853</v>
      </c>
      <c r="L291" s="195" t="str">
        <f t="shared" si="268"/>
        <v>Please</v>
      </c>
      <c r="M291" s="155" t="str">
        <f t="shared" si="207"/>
        <v>Pay</v>
      </c>
      <c r="N291" s="138">
        <f>IFERROR(INDEX(Contacts!$O:$O, MATCH(MEM_BF!$K291, Contacts!$B:$B, 0)), 0)</f>
        <v>0</v>
      </c>
      <c r="O291" s="130">
        <f>IFERROR(INDEX('May16'!$G:$G, MATCH(MEM_BF!$K291,'May16'!$A:$A, 0)), 0)</f>
        <v>0</v>
      </c>
      <c r="P291" s="130"/>
      <c r="Q291" s="205">
        <f>IFERROR(INDEX(July15!F:F, MATCH(MEM_BF!$K291, July15!$B:$B, 0)), 0)</f>
        <v>0</v>
      </c>
      <c r="R291" s="130">
        <f>IFERROR(INDEX(July15!G:G, MATCH(MEM_BF!$K291, July15!$B:$B, 0)), 0)</f>
        <v>0</v>
      </c>
      <c r="S291" s="130">
        <f>IFERROR(INDEX('Aug15'!F:F, MATCH(MEM_BF!$K291, 'Aug15'!$A:$A, 0)), 0)</f>
        <v>0</v>
      </c>
      <c r="T291" s="130">
        <f>IFERROR(INDEX('Aug15'!$G:$G, MATCH(MEM_BF!$K291, 'Aug15'!$A:$A, 0)), 0)</f>
        <v>0</v>
      </c>
      <c r="U291" s="130">
        <f>IFERROR(INDEX(Sept15!$F:$F, MATCH(MEM_BF!$K291, Sept15!$A:$A, 0)), 0)</f>
        <v>0</v>
      </c>
      <c r="V291" s="130">
        <f>IFERROR(INDEX(Sept15!$G:$G, MATCH(MEM_BF!$K291, Sept15!$A:$A, 0)), 0)</f>
        <v>0</v>
      </c>
      <c r="W291" s="130">
        <f>IFERROR(INDEX('Oct15'!$F:$F, MATCH(MEM_BF!$K291,'Oct15'!$A:$A, 0)), 0)</f>
        <v>0</v>
      </c>
      <c r="X291" s="130">
        <f>IFERROR(INDEX('Oct15'!$G:$G, MATCH(MEM_BF!$K291, 'Oct15'!$A:$A, 0)), 0)</f>
        <v>0</v>
      </c>
      <c r="Y291" s="130">
        <f>IFERROR(INDEX('Nov15'!$F:$F, MATCH(MEM_BF!$K291,'Nov15'!$A:$A, 0)), 0)</f>
        <v>0</v>
      </c>
      <c r="Z291" s="130">
        <f>IFERROR(INDEX('Nov15'!$G:$G, MATCH(MEM_BF!$K291, 'Nov15'!$A:$A, 0)), 0)</f>
        <v>0</v>
      </c>
      <c r="AA291" s="130">
        <f>IFERROR(INDEX('Dec15'!$F:$F, MATCH(MEM_BF!$K291,'Dec15'!$A:$A, 0)), 0)</f>
        <v>0</v>
      </c>
      <c r="AB291" s="130">
        <f>IFERROR(INDEX('Dec15'!$G:$G, MATCH(MEM_BF!$K291, 'Dec15'!$A:$A, 0)), 0)</f>
        <v>0</v>
      </c>
      <c r="AC291" s="130">
        <f>IFERROR(INDEX('Jan16'!$F:$F, MATCH(MEM_BF!$K291,'Jan16'!$A:$A, 0)), 0)</f>
        <v>0</v>
      </c>
      <c r="AD291" s="130">
        <f>IFERROR(INDEX('Jan16'!$G:$G, MATCH(MEM_BF!$K291, 'Jan16'!$A:$A, 0)), 0)</f>
        <v>0</v>
      </c>
      <c r="AE291" s="130">
        <f>IFERROR(INDEX('Feb16'!$F:$F, MATCH(MEM_BF!$K291,'Feb16'!$A:$A, 0)), 0)</f>
        <v>0</v>
      </c>
      <c r="AF291" s="130">
        <f>IFERROR(INDEX('Feb16'!$G:$G, MATCH(MEM_BF!$K291, 'Feb16'!$A:$A, 0)), 0)</f>
        <v>0</v>
      </c>
      <c r="AG291" s="130">
        <f>IFERROR(INDEX('Mar16'!$G:$G, MATCH(MEM_BF!$K291,'Mar16'!$A:$A, 0)), 0)</f>
        <v>0</v>
      </c>
      <c r="AH291" s="130">
        <f>IFERROR(INDEX('Mar16'!$H:$H, MATCH(MEM_BF!$K291, 'Mar16'!$A:$A, 0)), 0)</f>
        <v>0</v>
      </c>
      <c r="AI291" s="130">
        <f>IFERROR(INDEX('Apr16'!$G:$G, MATCH(MEM_BF!$K291,'Apr16'!$A:$A, 0)), 0)</f>
        <v>0</v>
      </c>
      <c r="AJ291" s="130">
        <f>IFERROR(INDEX('Apr16'!$H:$H, MATCH(MEM_BF!$K291, 'Apr16'!$A:$A, 0)), 0)</f>
        <v>0</v>
      </c>
      <c r="AK291" s="130">
        <f>IFERROR(INDEX('May16'!$G:$G, MATCH(MEM_BF!$K291,'May16'!$A:$A, 0)), 0)</f>
        <v>0</v>
      </c>
      <c r="AL291" s="130"/>
      <c r="AM291" s="130"/>
      <c r="AN291" s="130"/>
      <c r="AO291" s="4">
        <f t="shared" si="196"/>
        <v>0</v>
      </c>
      <c r="AP291" s="138">
        <f>IFERROR(INDEX(Contacts!$O:$O, MATCH(MEM_BF!$K291, Contacts!$B:$B, 0)), 0)</f>
        <v>0</v>
      </c>
      <c r="AQ291" s="138">
        <f>IFERROR(INDEX(Contacts!$L:$L, MATCH(MEM_BF!$K291, Contacts!$B:$B, 0)), 0)</f>
        <v>0</v>
      </c>
      <c r="AR291" s="138">
        <f>IFERROR(INDEX(Contacts!$P:$P, MATCH(MEM_BF!$K291, Contacts!$B:$B, 0)), 0)</f>
        <v>0</v>
      </c>
    </row>
    <row r="292" spans="3:44" x14ac:dyDescent="0.3">
      <c r="C292" s="155">
        <v>15</v>
      </c>
      <c r="D292" s="155">
        <v>6</v>
      </c>
      <c r="E292" s="194">
        <f t="shared" si="269"/>
        <v>17</v>
      </c>
      <c r="F292" s="194">
        <f t="shared" si="205"/>
        <v>1</v>
      </c>
      <c r="G292" s="194">
        <f t="shared" si="206"/>
        <v>16</v>
      </c>
      <c r="H292" s="194">
        <f t="shared" si="234"/>
        <v>5</v>
      </c>
      <c r="I292" s="225">
        <f t="shared" si="270"/>
        <v>12</v>
      </c>
      <c r="J292" s="197" t="s">
        <v>1855</v>
      </c>
      <c r="K292" s="155" t="s">
        <v>1856</v>
      </c>
      <c r="L292" s="195">
        <f t="shared" si="268"/>
        <v>2016</v>
      </c>
      <c r="M292" s="155" t="str">
        <f t="shared" si="207"/>
        <v>Jun</v>
      </c>
      <c r="N292" s="138">
        <f>IFERROR(INDEX(Contacts!$O:$O, MATCH(MEM_BF!$K292, Contacts!$B:$B, 0)), 0)</f>
        <v>0</v>
      </c>
      <c r="O292" s="130">
        <f>IFERROR(INDEX('May16'!$G:$G, MATCH(MEM_BF!$K292,'May16'!$A:$A, 0)), 0)</f>
        <v>240</v>
      </c>
      <c r="P292" s="130"/>
      <c r="Q292" s="205">
        <f>IFERROR(INDEX(July15!F:F, MATCH(MEM_BF!$K292, July15!$B:$B, 0)), 0)</f>
        <v>0</v>
      </c>
      <c r="R292" s="130">
        <f>IFERROR(INDEX(July15!G:G, MATCH(MEM_BF!$K292, July15!$B:$B, 0)), 0)</f>
        <v>0</v>
      </c>
      <c r="S292" s="130">
        <f>IFERROR(INDEX('Aug15'!F:F, MATCH(MEM_BF!$K292, 'Aug15'!$A:$A, 0)), 0)</f>
        <v>0</v>
      </c>
      <c r="T292" s="130">
        <f>IFERROR(INDEX('Aug15'!$G:$G, MATCH(MEM_BF!$K292, 'Aug15'!$A:$A, 0)), 0)</f>
        <v>0</v>
      </c>
      <c r="U292" s="130">
        <f>IFERROR(INDEX(Sept15!$F:$F, MATCH(MEM_BF!$K292, Sept15!$A:$A, 0)), 0)</f>
        <v>0</v>
      </c>
      <c r="V292" s="130">
        <f>IFERROR(INDEX(Sept15!$G:$G, MATCH(MEM_BF!$K292, Sept15!$A:$A, 0)), 0)</f>
        <v>0</v>
      </c>
      <c r="W292" s="130">
        <f>IFERROR(INDEX('Oct15'!$F:$F, MATCH(MEM_BF!$K292,'Oct15'!$A:$A, 0)), 0)</f>
        <v>0</v>
      </c>
      <c r="X292" s="130">
        <f>IFERROR(INDEX('Oct15'!$G:$G, MATCH(MEM_BF!$K292, 'Oct15'!$A:$A, 0)), 0)</f>
        <v>0</v>
      </c>
      <c r="Y292" s="130">
        <f>IFERROR(INDEX('Nov15'!$F:$F, MATCH(MEM_BF!$K292,'Nov15'!$A:$A, 0)), 0)</f>
        <v>0</v>
      </c>
      <c r="Z292" s="130">
        <f>IFERROR(INDEX('Nov15'!$G:$G, MATCH(MEM_BF!$K292, 'Nov15'!$A:$A, 0)), 0)</f>
        <v>0</v>
      </c>
      <c r="AA292" s="130">
        <f>IFERROR(INDEX('Dec15'!$F:$F, MATCH(MEM_BF!$K292,'Dec15'!$A:$A, 0)), 0)</f>
        <v>0</v>
      </c>
      <c r="AB292" s="130">
        <f>IFERROR(INDEX('Dec15'!$G:$G, MATCH(MEM_BF!$K292, 'Dec15'!$A:$A, 0)), 0)</f>
        <v>0</v>
      </c>
      <c r="AC292" s="130">
        <f>IFERROR(INDEX('Jan16'!$F:$F, MATCH(MEM_BF!$K292,'Jan16'!$A:$A, 0)), 0)</f>
        <v>0</v>
      </c>
      <c r="AD292" s="130">
        <f>IFERROR(INDEX('Jan16'!$G:$G, MATCH(MEM_BF!$K292, 'Jan16'!$A:$A, 0)), 0)</f>
        <v>0</v>
      </c>
      <c r="AE292" s="130">
        <f>IFERROR(INDEX('Feb16'!$F:$F, MATCH(MEM_BF!$K292,'Feb16'!$A:$A, 0)), 0)</f>
        <v>0</v>
      </c>
      <c r="AF292" s="130">
        <f>IFERROR(INDEX('Feb16'!$G:$G, MATCH(MEM_BF!$K292, 'Feb16'!$A:$A, 0)), 0)</f>
        <v>0</v>
      </c>
      <c r="AG292" s="130">
        <f>IFERROR(INDEX('Mar16'!$G:$G, MATCH(MEM_BF!$K292,'Mar16'!$A:$A, 0)), 0)</f>
        <v>0</v>
      </c>
      <c r="AH292" s="130">
        <f>IFERROR(INDEX('Mar16'!$H:$H, MATCH(MEM_BF!$K292, 'Mar16'!$A:$A, 0)), 0)</f>
        <v>0</v>
      </c>
      <c r="AI292" s="130">
        <f>IFERROR(INDEX('Apr16'!$G:$G, MATCH(MEM_BF!$K292,'Apr16'!$A:$A, 0)), 0)</f>
        <v>0</v>
      </c>
      <c r="AJ292" s="130">
        <f>IFERROR(INDEX('Apr16'!$H:$H, MATCH(MEM_BF!$K292, 'Apr16'!$A:$A, 0)), 0)</f>
        <v>0</v>
      </c>
      <c r="AK292" s="130">
        <f>IFERROR(INDEX('May16'!$G:$G, MATCH(MEM_BF!$K292,'May16'!$A:$A, 0)), 0)</f>
        <v>240</v>
      </c>
      <c r="AL292" s="130"/>
      <c r="AM292" s="130"/>
      <c r="AN292" s="130"/>
      <c r="AO292" s="4">
        <f t="shared" si="196"/>
        <v>240</v>
      </c>
      <c r="AP292" s="138">
        <f>IFERROR(INDEX(Contacts!$O:$O, MATCH(MEM_BF!$K292, Contacts!$B:$B, 0)), 0)</f>
        <v>0</v>
      </c>
      <c r="AQ292" s="138">
        <f>IFERROR(INDEX(Contacts!$L:$L, MATCH(MEM_BF!$K292, Contacts!$B:$B, 0)), 0)</f>
        <v>0</v>
      </c>
      <c r="AR292" s="138">
        <f>IFERROR(INDEX(Contacts!$P:$P, MATCH(MEM_BF!$K292, Contacts!$B:$B, 0)), 0)</f>
        <v>0</v>
      </c>
    </row>
    <row r="293" spans="3:44" x14ac:dyDescent="0.3">
      <c r="C293" s="155">
        <v>15</v>
      </c>
      <c r="D293" s="155">
        <v>6</v>
      </c>
      <c r="E293" s="194">
        <f t="shared" si="269"/>
        <v>5</v>
      </c>
      <c r="F293" s="194">
        <f t="shared" si="205"/>
        <v>0</v>
      </c>
      <c r="G293" s="194">
        <f t="shared" si="206"/>
        <v>15</v>
      </c>
      <c r="H293" s="194">
        <f t="shared" si="234"/>
        <v>5</v>
      </c>
      <c r="I293" s="225">
        <f t="shared" si="270"/>
        <v>0</v>
      </c>
      <c r="J293" s="197" t="s">
        <v>1860</v>
      </c>
      <c r="K293" s="155" t="s">
        <v>1861</v>
      </c>
      <c r="L293" s="195">
        <f t="shared" si="268"/>
        <v>2015</v>
      </c>
      <c r="M293" s="155" t="str">
        <f t="shared" si="207"/>
        <v>Jun</v>
      </c>
      <c r="N293" s="138">
        <f>IFERROR(INDEX(Contacts!$O:$O, MATCH(MEM_BF!$K293, Contacts!$B:$B, 0)), 0)</f>
        <v>0</v>
      </c>
      <c r="O293" s="130">
        <f>IFERROR(INDEX('May16'!$G:$G, MATCH(MEM_BF!$K293,'May16'!$A:$A, 0)), 0)</f>
        <v>0</v>
      </c>
      <c r="P293" s="130"/>
      <c r="Q293" s="205">
        <f>IFERROR(INDEX(July15!F:F, MATCH(MEM_BF!$K293, July15!$B:$B, 0)), 0)</f>
        <v>0</v>
      </c>
      <c r="R293" s="130">
        <f>IFERROR(INDEX(July15!G:G, MATCH(MEM_BF!$K293, July15!$B:$B, 0)), 0)</f>
        <v>0</v>
      </c>
      <c r="S293" s="130">
        <f>IFERROR(INDEX('Aug15'!F:F, MATCH(MEM_BF!$K293, 'Aug15'!$A:$A, 0)), 0)</f>
        <v>0</v>
      </c>
      <c r="T293" s="130">
        <f>IFERROR(INDEX('Aug15'!$G:$G, MATCH(MEM_BF!$K293, 'Aug15'!$A:$A, 0)), 0)</f>
        <v>0</v>
      </c>
      <c r="U293" s="130">
        <f>IFERROR(INDEX(Sept15!$F:$F, MATCH(MEM_BF!$K293, Sept15!$A:$A, 0)), 0)</f>
        <v>0</v>
      </c>
      <c r="V293" s="130">
        <f>IFERROR(INDEX(Sept15!$G:$G, MATCH(MEM_BF!$K293, Sept15!$A:$A, 0)), 0)</f>
        <v>0</v>
      </c>
      <c r="W293" s="130">
        <f>IFERROR(INDEX('Oct15'!$F:$F, MATCH(MEM_BF!$K293,'Oct15'!$A:$A, 0)), 0)</f>
        <v>0</v>
      </c>
      <c r="X293" s="130">
        <f>IFERROR(INDEX('Oct15'!$G:$G, MATCH(MEM_BF!$K293, 'Oct15'!$A:$A, 0)), 0)</f>
        <v>0</v>
      </c>
      <c r="Y293" s="130">
        <f>IFERROR(INDEX('Nov15'!$F:$F, MATCH(MEM_BF!$K293,'Nov15'!$A:$A, 0)), 0)</f>
        <v>0</v>
      </c>
      <c r="Z293" s="130">
        <f>IFERROR(INDEX('Nov15'!$G:$G, MATCH(MEM_BF!$K293, 'Nov15'!$A:$A, 0)), 0)</f>
        <v>0</v>
      </c>
      <c r="AA293" s="130">
        <f>IFERROR(INDEX('Dec15'!$F:$F, MATCH(MEM_BF!$K293,'Dec15'!$A:$A, 0)), 0)</f>
        <v>0</v>
      </c>
      <c r="AB293" s="130">
        <f>IFERROR(INDEX('Dec15'!$G:$G, MATCH(MEM_BF!$K293, 'Dec15'!$A:$A, 0)), 0)</f>
        <v>0</v>
      </c>
      <c r="AC293" s="130">
        <f>IFERROR(INDEX('Jan16'!$F:$F, MATCH(MEM_BF!$K293,'Jan16'!$A:$A, 0)), 0)</f>
        <v>0</v>
      </c>
      <c r="AD293" s="130">
        <f>IFERROR(INDEX('Jan16'!$G:$G, MATCH(MEM_BF!$K293, 'Jan16'!$A:$A, 0)), 0)</f>
        <v>0</v>
      </c>
      <c r="AE293" s="130">
        <f>IFERROR(INDEX('Feb16'!$F:$F, MATCH(MEM_BF!$K293,'Feb16'!$A:$A, 0)), 0)</f>
        <v>0</v>
      </c>
      <c r="AF293" s="130">
        <f>IFERROR(INDEX('Feb16'!$G:$G, MATCH(MEM_BF!$K293, 'Feb16'!$A:$A, 0)), 0)</f>
        <v>0</v>
      </c>
      <c r="AG293" s="130">
        <f>IFERROR(INDEX('Mar16'!$G:$G, MATCH(MEM_BF!$K293,'Mar16'!$A:$A, 0)), 0)</f>
        <v>0</v>
      </c>
      <c r="AH293" s="130">
        <f>IFERROR(INDEX('Mar16'!$H:$H, MATCH(MEM_BF!$K293, 'Mar16'!$A:$A, 0)), 0)</f>
        <v>0</v>
      </c>
      <c r="AI293" s="130">
        <f>IFERROR(INDEX('Apr16'!$G:$G, MATCH(MEM_BF!$K293,'Apr16'!$A:$A, 0)), 0)</f>
        <v>0</v>
      </c>
      <c r="AJ293" s="130">
        <f>IFERROR(INDEX('Apr16'!$H:$H, MATCH(MEM_BF!$K293, 'Apr16'!$A:$A, 0)), 0)</f>
        <v>0</v>
      </c>
      <c r="AK293" s="130">
        <f>IFERROR(INDEX('May16'!$G:$G, MATCH(MEM_BF!$K293,'May16'!$A:$A, 0)), 0)</f>
        <v>0</v>
      </c>
      <c r="AL293" s="130"/>
      <c r="AM293" s="130"/>
      <c r="AN293" s="130"/>
      <c r="AO293" s="4">
        <f t="shared" si="196"/>
        <v>0</v>
      </c>
      <c r="AP293" s="138">
        <f>IFERROR(INDEX(Contacts!$O:$O, MATCH(MEM_BF!$K293, Contacts!$B:$B, 0)), 0)</f>
        <v>0</v>
      </c>
      <c r="AQ293" s="138">
        <f>IFERROR(INDEX(Contacts!$L:$L, MATCH(MEM_BF!$K293, Contacts!$B:$B, 0)), 0)</f>
        <v>0</v>
      </c>
      <c r="AR293" s="138">
        <f>IFERROR(INDEX(Contacts!$P:$P, MATCH(MEM_BF!$K293, Contacts!$B:$B, 0)), 0)</f>
        <v>0</v>
      </c>
    </row>
    <row r="294" spans="3:44" x14ac:dyDescent="0.3">
      <c r="C294" s="155">
        <v>15</v>
      </c>
      <c r="D294" s="155">
        <v>6</v>
      </c>
      <c r="E294" s="194">
        <f t="shared" si="269"/>
        <v>5</v>
      </c>
      <c r="F294" s="194">
        <f t="shared" si="205"/>
        <v>0</v>
      </c>
      <c r="G294" s="194">
        <f t="shared" si="206"/>
        <v>15</v>
      </c>
      <c r="H294" s="194">
        <f t="shared" si="234"/>
        <v>5</v>
      </c>
      <c r="I294" s="225">
        <f t="shared" si="270"/>
        <v>0</v>
      </c>
      <c r="J294" s="197" t="s">
        <v>1864</v>
      </c>
      <c r="K294" s="155" t="s">
        <v>1865</v>
      </c>
      <c r="L294" s="195">
        <f t="shared" si="268"/>
        <v>2015</v>
      </c>
      <c r="M294" s="155" t="str">
        <f t="shared" si="207"/>
        <v>Jun</v>
      </c>
      <c r="N294" s="138">
        <f>IFERROR(INDEX(Contacts!$O:$O, MATCH(MEM_BF!$K294, Contacts!$B:$B, 0)), 0)</f>
        <v>0</v>
      </c>
      <c r="O294" s="130">
        <f>IFERROR(INDEX('May16'!$G:$G, MATCH(MEM_BF!$K294,'May16'!$A:$A, 0)), 0)</f>
        <v>0</v>
      </c>
      <c r="P294" s="130"/>
      <c r="Q294" s="205">
        <f>IFERROR(INDEX(July15!F:F, MATCH(MEM_BF!$K294, July15!$B:$B, 0)), 0)</f>
        <v>0</v>
      </c>
      <c r="R294" s="130">
        <f>IFERROR(INDEX(July15!G:G, MATCH(MEM_BF!$K294, July15!$B:$B, 0)), 0)</f>
        <v>0</v>
      </c>
      <c r="S294" s="130">
        <f>IFERROR(INDEX('Aug15'!F:F, MATCH(MEM_BF!$K294, 'Aug15'!$A:$A, 0)), 0)</f>
        <v>0</v>
      </c>
      <c r="T294" s="130">
        <f>IFERROR(INDEX('Aug15'!$G:$G, MATCH(MEM_BF!$K294, 'Aug15'!$A:$A, 0)), 0)</f>
        <v>0</v>
      </c>
      <c r="U294" s="130">
        <f>IFERROR(INDEX(Sept15!$F:$F, MATCH(MEM_BF!$K294, Sept15!$A:$A, 0)), 0)</f>
        <v>0</v>
      </c>
      <c r="V294" s="130">
        <f>IFERROR(INDEX(Sept15!$G:$G, MATCH(MEM_BF!$K294, Sept15!$A:$A, 0)), 0)</f>
        <v>0</v>
      </c>
      <c r="W294" s="130">
        <f>IFERROR(INDEX('Oct15'!$F:$F, MATCH(MEM_BF!$K294,'Oct15'!$A:$A, 0)), 0)</f>
        <v>0</v>
      </c>
      <c r="X294" s="130">
        <f>IFERROR(INDEX('Oct15'!$G:$G, MATCH(MEM_BF!$K294, 'Oct15'!$A:$A, 0)), 0)</f>
        <v>0</v>
      </c>
      <c r="Y294" s="130">
        <f>IFERROR(INDEX('Nov15'!$F:$F, MATCH(MEM_BF!$K294,'Nov15'!$A:$A, 0)), 0)</f>
        <v>0</v>
      </c>
      <c r="Z294" s="130">
        <f>IFERROR(INDEX('Nov15'!$G:$G, MATCH(MEM_BF!$K294, 'Nov15'!$A:$A, 0)), 0)</f>
        <v>0</v>
      </c>
      <c r="AA294" s="130">
        <f>IFERROR(INDEX('Dec15'!$F:$F, MATCH(MEM_BF!$K294,'Dec15'!$A:$A, 0)), 0)</f>
        <v>0</v>
      </c>
      <c r="AB294" s="130">
        <f>IFERROR(INDEX('Dec15'!$G:$G, MATCH(MEM_BF!$K294, 'Dec15'!$A:$A, 0)), 0)</f>
        <v>0</v>
      </c>
      <c r="AC294" s="130">
        <f>IFERROR(INDEX('Jan16'!$F:$F, MATCH(MEM_BF!$K294,'Jan16'!$A:$A, 0)), 0)</f>
        <v>0</v>
      </c>
      <c r="AD294" s="130">
        <f>IFERROR(INDEX('Jan16'!$G:$G, MATCH(MEM_BF!$K294, 'Jan16'!$A:$A, 0)), 0)</f>
        <v>0</v>
      </c>
      <c r="AE294" s="130">
        <f>IFERROR(INDEX('Feb16'!$F:$F, MATCH(MEM_BF!$K294,'Feb16'!$A:$A, 0)), 0)</f>
        <v>0</v>
      </c>
      <c r="AF294" s="130">
        <f>IFERROR(INDEX('Feb16'!$G:$G, MATCH(MEM_BF!$K294, 'Feb16'!$A:$A, 0)), 0)</f>
        <v>0</v>
      </c>
      <c r="AG294" s="130">
        <f>IFERROR(INDEX('Mar16'!$G:$G, MATCH(MEM_BF!$K294,'Mar16'!$A:$A, 0)), 0)</f>
        <v>0</v>
      </c>
      <c r="AH294" s="130">
        <f>IFERROR(INDEX('Mar16'!$H:$H, MATCH(MEM_BF!$K294, 'Mar16'!$A:$A, 0)), 0)</f>
        <v>0</v>
      </c>
      <c r="AI294" s="130">
        <f>IFERROR(INDEX('Apr16'!$G:$G, MATCH(MEM_BF!$K294,'Apr16'!$A:$A, 0)), 0)</f>
        <v>0</v>
      </c>
      <c r="AJ294" s="130">
        <f>IFERROR(INDEX('Apr16'!$H:$H, MATCH(MEM_BF!$K294, 'Apr16'!$A:$A, 0)), 0)</f>
        <v>0</v>
      </c>
      <c r="AK294" s="130">
        <f>IFERROR(INDEX('May16'!$G:$G, MATCH(MEM_BF!$K294,'May16'!$A:$A, 0)), 0)</f>
        <v>0</v>
      </c>
      <c r="AL294" s="130"/>
      <c r="AM294" s="130"/>
      <c r="AN294" s="130"/>
      <c r="AO294" s="4">
        <f t="shared" si="196"/>
        <v>0</v>
      </c>
      <c r="AP294" s="138">
        <f>IFERROR(INDEX(Contacts!$O:$O, MATCH(MEM_BF!$K294, Contacts!$B:$B, 0)), 0)</f>
        <v>0</v>
      </c>
      <c r="AQ294" s="138">
        <f>IFERROR(INDEX(Contacts!$L:$L, MATCH(MEM_BF!$K294, Contacts!$B:$B, 0)), 0)</f>
        <v>0</v>
      </c>
      <c r="AR294" s="138">
        <f>IFERROR(INDEX(Contacts!$P:$P, MATCH(MEM_BF!$K294, Contacts!$B:$B, 0)), 0)</f>
        <v>0</v>
      </c>
    </row>
    <row r="295" spans="3:44" x14ac:dyDescent="0.3">
      <c r="C295" s="155">
        <v>16</v>
      </c>
      <c r="D295" s="155">
        <v>6</v>
      </c>
      <c r="E295" s="194">
        <f t="shared" si="269"/>
        <v>11</v>
      </c>
      <c r="F295" s="194">
        <f t="shared" si="205"/>
        <v>0</v>
      </c>
      <c r="G295" s="194">
        <f t="shared" si="206"/>
        <v>16</v>
      </c>
      <c r="H295" s="194">
        <f t="shared" si="234"/>
        <v>11</v>
      </c>
      <c r="I295" s="225">
        <f t="shared" si="270"/>
        <v>6</v>
      </c>
      <c r="J295" s="197" t="s">
        <v>3090</v>
      </c>
      <c r="K295" s="155" t="s">
        <v>1868</v>
      </c>
      <c r="L295" s="195">
        <f t="shared" si="268"/>
        <v>2016</v>
      </c>
      <c r="M295" s="155" t="str">
        <f t="shared" si="207"/>
        <v>Dec</v>
      </c>
      <c r="N295" s="138">
        <f>IFERROR(INDEX(Contacts!$O:$O, MATCH(MEM_BF!$K295, Contacts!$B:$B, 0)), 0)</f>
        <v>0</v>
      </c>
      <c r="O295" s="130">
        <f>IFERROR(INDEX('May16'!$G:$G, MATCH(MEM_BF!$K295,'May16'!$A:$A, 0)), 0)</f>
        <v>0</v>
      </c>
      <c r="P295" s="130"/>
      <c r="Q295" s="205">
        <f>IFERROR(INDEX(July15!F:F, MATCH(MEM_BF!$K295, July15!$B:$B, 0)), 0)</f>
        <v>0</v>
      </c>
      <c r="R295" s="130">
        <f>IFERROR(INDEX(July15!G:G, MATCH(MEM_BF!$K295, July15!$B:$B, 0)), 0)</f>
        <v>0</v>
      </c>
      <c r="S295" s="130">
        <f>IFERROR(INDEX('Aug15'!F:F, MATCH(MEM_BF!$K295, 'Aug15'!$A:$A, 0)), 0)</f>
        <v>0</v>
      </c>
      <c r="T295" s="130">
        <f>IFERROR(INDEX('Aug15'!$G:$G, MATCH(MEM_BF!$K295, 'Aug15'!$A:$A, 0)), 0)</f>
        <v>0</v>
      </c>
      <c r="U295" s="130">
        <f>IFERROR(INDEX(Sept15!$F:$F, MATCH(MEM_BF!$K295, Sept15!$A:$A, 0)), 0)</f>
        <v>0</v>
      </c>
      <c r="V295" s="130">
        <f>IFERROR(INDEX(Sept15!$G:$G, MATCH(MEM_BF!$K295, Sept15!$A:$A, 0)), 0)</f>
        <v>0</v>
      </c>
      <c r="W295" s="130">
        <f>IFERROR(INDEX('Oct15'!$F:$F, MATCH(MEM_BF!$K295,'Oct15'!$A:$A, 0)), 0)</f>
        <v>0</v>
      </c>
      <c r="X295" s="130">
        <f>IFERROR(INDEX('Oct15'!$G:$G, MATCH(MEM_BF!$K295, 'Oct15'!$A:$A, 0)), 0)</f>
        <v>0</v>
      </c>
      <c r="Y295" s="130">
        <f>IFERROR(INDEX('Nov15'!$F:$F, MATCH(MEM_BF!$K295,'Nov15'!$A:$A, 0)), 0)</f>
        <v>0</v>
      </c>
      <c r="Z295" s="130">
        <f>IFERROR(INDEX('Nov15'!$G:$G, MATCH(MEM_BF!$K295, 'Nov15'!$A:$A, 0)), 0)</f>
        <v>0</v>
      </c>
      <c r="AA295" s="130">
        <f>IFERROR(INDEX('Dec15'!$F:$F, MATCH(MEM_BF!$K295,'Dec15'!$A:$A, 0)), 0)</f>
        <v>0</v>
      </c>
      <c r="AB295" s="130">
        <f>IFERROR(INDEX('Dec15'!$G:$G, MATCH(MEM_BF!$K295, 'Dec15'!$A:$A, 0)), 0)</f>
        <v>0</v>
      </c>
      <c r="AC295" s="130">
        <f>IFERROR(INDEX('Jan16'!$F:$F, MATCH(MEM_BF!$K295,'Jan16'!$A:$A, 0)), 0)</f>
        <v>0</v>
      </c>
      <c r="AD295" s="130">
        <f>IFERROR(INDEX('Jan16'!$G:$G, MATCH(MEM_BF!$K295, 'Jan16'!$A:$A, 0)), 0)</f>
        <v>100</v>
      </c>
      <c r="AE295" s="130">
        <f>IFERROR(INDEX('Feb16'!$F:$F, MATCH(MEM_BF!$K295,'Feb16'!$A:$A, 0)), 0)</f>
        <v>0</v>
      </c>
      <c r="AF295" s="130">
        <f>IFERROR(INDEX('Feb16'!$G:$G, MATCH(MEM_BF!$K295, 'Feb16'!$A:$A, 0)), 0)</f>
        <v>0</v>
      </c>
      <c r="AG295" s="130">
        <f>IFERROR(INDEX('Mar16'!$G:$G, MATCH(MEM_BF!$K295,'Mar16'!$A:$A, 0)), 0)</f>
        <v>120</v>
      </c>
      <c r="AH295" s="130">
        <f>IFERROR(INDEX('Mar16'!$H:$H, MATCH(MEM_BF!$K295, 'Mar16'!$A:$A, 0)), 0)</f>
        <v>0</v>
      </c>
      <c r="AI295" s="130">
        <f>IFERROR(INDEX('Apr16'!$G:$G, MATCH(MEM_BF!$K295,'Apr16'!$A:$A, 0)), 0)</f>
        <v>0</v>
      </c>
      <c r="AJ295" s="130">
        <f>IFERROR(INDEX('Apr16'!$H:$H, MATCH(MEM_BF!$K295, 'Apr16'!$A:$A, 0)), 0)</f>
        <v>0</v>
      </c>
      <c r="AK295" s="130">
        <f>IFERROR(INDEX('May16'!$G:$G, MATCH(MEM_BF!$K295,'May16'!$A:$A, 0)), 0)</f>
        <v>0</v>
      </c>
      <c r="AL295" s="130"/>
      <c r="AM295" s="130"/>
      <c r="AN295" s="130"/>
      <c r="AO295" s="4">
        <f t="shared" ref="AO295:AO366" si="271">Q295+S295+U295+W295+Y295+AA295+AC295+AE295+AG295+AI295+AK295+AM295</f>
        <v>120</v>
      </c>
      <c r="AP295" s="138">
        <f>IFERROR(INDEX(Contacts!$O:$O, MATCH(MEM_BF!$K295, Contacts!$B:$B, 0)), 0)</f>
        <v>0</v>
      </c>
      <c r="AQ295" s="138">
        <f>IFERROR(INDEX(Contacts!$L:$L, MATCH(MEM_BF!$K295, Contacts!$B:$B, 0)), 0)</f>
        <v>0</v>
      </c>
      <c r="AR295" s="138">
        <f>IFERROR(INDEX(Contacts!$P:$P, MATCH(MEM_BF!$K295, Contacts!$B:$B, 0)), 0)</f>
        <v>0</v>
      </c>
    </row>
    <row r="296" spans="3:44" x14ac:dyDescent="0.3">
      <c r="C296" s="155">
        <v>15</v>
      </c>
      <c r="D296" s="155">
        <v>6</v>
      </c>
      <c r="E296" s="194">
        <f t="shared" si="269"/>
        <v>5</v>
      </c>
      <c r="F296" s="194">
        <f t="shared" si="205"/>
        <v>0</v>
      </c>
      <c r="G296" s="194">
        <f t="shared" si="206"/>
        <v>15</v>
      </c>
      <c r="H296" s="194">
        <f t="shared" si="234"/>
        <v>5</v>
      </c>
      <c r="I296" s="225">
        <f t="shared" si="270"/>
        <v>0</v>
      </c>
      <c r="J296" s="197" t="s">
        <v>1872</v>
      </c>
      <c r="K296" s="155" t="s">
        <v>1873</v>
      </c>
      <c r="L296" s="195">
        <f t="shared" si="268"/>
        <v>2015</v>
      </c>
      <c r="M296" s="155" t="str">
        <f t="shared" si="207"/>
        <v>Jun</v>
      </c>
      <c r="N296" s="138">
        <f>IFERROR(INDEX(Contacts!$O:$O, MATCH(MEM_BF!$K296, Contacts!$B:$B, 0)), 0)</f>
        <v>0</v>
      </c>
      <c r="O296" s="130">
        <f>IFERROR(INDEX('May16'!$G:$G, MATCH(MEM_BF!$K296,'May16'!$A:$A, 0)), 0)</f>
        <v>0</v>
      </c>
      <c r="P296" s="130"/>
      <c r="Q296" s="205">
        <f>IFERROR(INDEX(July15!F:F, MATCH(MEM_BF!$K296, July15!$B:$B, 0)), 0)</f>
        <v>0</v>
      </c>
      <c r="R296" s="130">
        <f>IFERROR(INDEX(July15!G:G, MATCH(MEM_BF!$K296, July15!$B:$B, 0)), 0)</f>
        <v>0</v>
      </c>
      <c r="S296" s="130">
        <f>IFERROR(INDEX('Aug15'!F:F, MATCH(MEM_BF!$K296, 'Aug15'!$A:$A, 0)), 0)</f>
        <v>0</v>
      </c>
      <c r="T296" s="130">
        <f>IFERROR(INDEX('Aug15'!$G:$G, MATCH(MEM_BF!$K296, 'Aug15'!$A:$A, 0)), 0)</f>
        <v>0</v>
      </c>
      <c r="U296" s="130">
        <f>IFERROR(INDEX(Sept15!$F:$F, MATCH(MEM_BF!$K296, Sept15!$A:$A, 0)), 0)</f>
        <v>0</v>
      </c>
      <c r="V296" s="130">
        <f>IFERROR(INDEX(Sept15!$G:$G, MATCH(MEM_BF!$K296, Sept15!$A:$A, 0)), 0)</f>
        <v>0</v>
      </c>
      <c r="W296" s="130">
        <f>IFERROR(INDEX('Oct15'!$F:$F, MATCH(MEM_BF!$K296,'Oct15'!$A:$A, 0)), 0)</f>
        <v>0</v>
      </c>
      <c r="X296" s="130">
        <f>IFERROR(INDEX('Oct15'!$G:$G, MATCH(MEM_BF!$K296, 'Oct15'!$A:$A, 0)), 0)</f>
        <v>0</v>
      </c>
      <c r="Y296" s="130">
        <f>IFERROR(INDEX('Nov15'!$F:$F, MATCH(MEM_BF!$K296,'Nov15'!$A:$A, 0)), 0)</f>
        <v>0</v>
      </c>
      <c r="Z296" s="130">
        <f>IFERROR(INDEX('Nov15'!$G:$G, MATCH(MEM_BF!$K296, 'Nov15'!$A:$A, 0)), 0)</f>
        <v>0</v>
      </c>
      <c r="AA296" s="130">
        <f>IFERROR(INDEX('Dec15'!$F:$F, MATCH(MEM_BF!$K296,'Dec15'!$A:$A, 0)), 0)</f>
        <v>0</v>
      </c>
      <c r="AB296" s="130">
        <f>IFERROR(INDEX('Dec15'!$G:$G, MATCH(MEM_BF!$K296, 'Dec15'!$A:$A, 0)), 0)</f>
        <v>0</v>
      </c>
      <c r="AC296" s="130">
        <f>IFERROR(INDEX('Jan16'!$F:$F, MATCH(MEM_BF!$K296,'Jan16'!$A:$A, 0)), 0)</f>
        <v>0</v>
      </c>
      <c r="AD296" s="130">
        <f>IFERROR(INDEX('Jan16'!$G:$G, MATCH(MEM_BF!$K296, 'Jan16'!$A:$A, 0)), 0)</f>
        <v>0</v>
      </c>
      <c r="AE296" s="130">
        <f>IFERROR(INDEX('Feb16'!$F:$F, MATCH(MEM_BF!$K296,'Feb16'!$A:$A, 0)), 0)</f>
        <v>0</v>
      </c>
      <c r="AF296" s="130">
        <f>IFERROR(INDEX('Feb16'!$G:$G, MATCH(MEM_BF!$K296, 'Feb16'!$A:$A, 0)), 0)</f>
        <v>0</v>
      </c>
      <c r="AG296" s="130">
        <f>IFERROR(INDEX('Mar16'!$G:$G, MATCH(MEM_BF!$K296,'Mar16'!$A:$A, 0)), 0)</f>
        <v>0</v>
      </c>
      <c r="AH296" s="130">
        <f>IFERROR(INDEX('Mar16'!$H:$H, MATCH(MEM_BF!$K296, 'Mar16'!$A:$A, 0)), 0)</f>
        <v>0</v>
      </c>
      <c r="AI296" s="130">
        <f>IFERROR(INDEX('Apr16'!$G:$G, MATCH(MEM_BF!$K296,'Apr16'!$A:$A, 0)), 0)</f>
        <v>0</v>
      </c>
      <c r="AJ296" s="130">
        <f>IFERROR(INDEX('Apr16'!$H:$H, MATCH(MEM_BF!$K296, 'Apr16'!$A:$A, 0)), 0)</f>
        <v>0</v>
      </c>
      <c r="AK296" s="130">
        <f>IFERROR(INDEX('May16'!$G:$G, MATCH(MEM_BF!$K296,'May16'!$A:$A, 0)), 0)</f>
        <v>0</v>
      </c>
      <c r="AL296" s="130"/>
      <c r="AM296" s="130"/>
      <c r="AN296" s="130"/>
      <c r="AO296" s="4">
        <f t="shared" si="271"/>
        <v>0</v>
      </c>
      <c r="AP296" s="138">
        <f>IFERROR(INDEX(Contacts!$O:$O, MATCH(MEM_BF!$K296, Contacts!$B:$B, 0)), 0)</f>
        <v>0</v>
      </c>
      <c r="AQ296" s="138">
        <f>IFERROR(INDEX(Contacts!$L:$L, MATCH(MEM_BF!$K296, Contacts!$B:$B, 0)), 0)</f>
        <v>0</v>
      </c>
      <c r="AR296" s="138">
        <f>IFERROR(INDEX(Contacts!$P:$P, MATCH(MEM_BF!$K296, Contacts!$B:$B, 0)), 0)</f>
        <v>0</v>
      </c>
    </row>
    <row r="297" spans="3:44" x14ac:dyDescent="0.3">
      <c r="C297" s="155">
        <v>15</v>
      </c>
      <c r="D297" s="155">
        <v>12</v>
      </c>
      <c r="E297" s="194">
        <f t="shared" si="269"/>
        <v>29</v>
      </c>
      <c r="F297" s="194">
        <f t="shared" si="205"/>
        <v>2</v>
      </c>
      <c r="G297" s="194">
        <f t="shared" si="206"/>
        <v>17</v>
      </c>
      <c r="H297" s="194">
        <f t="shared" si="234"/>
        <v>5</v>
      </c>
      <c r="I297" s="225">
        <f t="shared" si="270"/>
        <v>18</v>
      </c>
      <c r="J297" s="197" t="s">
        <v>1877</v>
      </c>
      <c r="K297" s="155" t="s">
        <v>501</v>
      </c>
      <c r="L297" s="195">
        <f t="shared" si="268"/>
        <v>2017</v>
      </c>
      <c r="M297" s="155" t="str">
        <f t="shared" si="207"/>
        <v>Jun</v>
      </c>
      <c r="N297" s="138">
        <f>IFERROR(INDEX(Contacts!$O:$O, MATCH(MEM_BF!$K297, Contacts!$B:$B, 0)), 0)</f>
        <v>0</v>
      </c>
      <c r="O297" s="130">
        <f>IFERROR(INDEX('May16'!$G:$G, MATCH(MEM_BF!$K297,'May16'!$A:$A, 0)), 0)</f>
        <v>0</v>
      </c>
      <c r="P297" s="130"/>
      <c r="Q297" s="205">
        <f>IFERROR(INDEX(July15!F:F, MATCH(MEM_BF!$K297, July15!$B:$B, 0)), 0)</f>
        <v>0</v>
      </c>
      <c r="R297" s="130">
        <f>IFERROR(INDEX(July15!G:G, MATCH(MEM_BF!$K297, July15!$B:$B, 0)), 0)</f>
        <v>0</v>
      </c>
      <c r="S297" s="130">
        <f>IFERROR(INDEX('Aug15'!F:F, MATCH(MEM_BF!$K297, 'Aug15'!$A:$A, 0)), 0)</f>
        <v>120</v>
      </c>
      <c r="T297" s="130">
        <f>IFERROR(INDEX('Aug15'!$G:$G, MATCH(MEM_BF!$K297, 'Aug15'!$A:$A, 0)), 0)</f>
        <v>0</v>
      </c>
      <c r="U297" s="130">
        <f>IFERROR(INDEX(Sept15!$F:$F, MATCH(MEM_BF!$K297, Sept15!$A:$A, 0)), 0)</f>
        <v>0</v>
      </c>
      <c r="V297" s="130">
        <f>IFERROR(INDEX(Sept15!$G:$G, MATCH(MEM_BF!$K297, Sept15!$A:$A, 0)), 0)</f>
        <v>0</v>
      </c>
      <c r="W297" s="130">
        <f>IFERROR(INDEX('Oct15'!$F:$F, MATCH(MEM_BF!$K297,'Oct15'!$A:$A, 0)), 0)</f>
        <v>0</v>
      </c>
      <c r="X297" s="130">
        <f>IFERROR(INDEX('Oct15'!$G:$G, MATCH(MEM_BF!$K297, 'Oct15'!$A:$A, 0)), 0)</f>
        <v>0</v>
      </c>
      <c r="Y297" s="130">
        <f>IFERROR(INDEX('Nov15'!$F:$F, MATCH(MEM_BF!$K297,'Nov15'!$A:$A, 0)), 0)</f>
        <v>0</v>
      </c>
      <c r="Z297" s="130">
        <f>IFERROR(INDEX('Nov15'!$G:$G, MATCH(MEM_BF!$K297, 'Nov15'!$A:$A, 0)), 0)</f>
        <v>0</v>
      </c>
      <c r="AA297" s="130">
        <f>IFERROR(INDEX('Dec15'!$F:$F, MATCH(MEM_BF!$K297,'Dec15'!$A:$A, 0)), 0)</f>
        <v>0</v>
      </c>
      <c r="AB297" s="130">
        <f>IFERROR(INDEX('Dec15'!$G:$G, MATCH(MEM_BF!$K297, 'Dec15'!$A:$A, 0)), 0)</f>
        <v>0</v>
      </c>
      <c r="AC297" s="130">
        <f>IFERROR(INDEX('Jan16'!$F:$F, MATCH(MEM_BF!$K297,'Jan16'!$A:$A, 0)), 0)</f>
        <v>240</v>
      </c>
      <c r="AD297" s="130">
        <f>IFERROR(INDEX('Jan16'!$G:$G, MATCH(MEM_BF!$K297, 'Jan16'!$A:$A, 0)), 0)</f>
        <v>0</v>
      </c>
      <c r="AE297" s="130">
        <f>IFERROR(INDEX('Feb16'!$F:$F, MATCH(MEM_BF!$K297,'Feb16'!$A:$A, 0)), 0)</f>
        <v>0</v>
      </c>
      <c r="AF297" s="130">
        <f>IFERROR(INDEX('Feb16'!$G:$G, MATCH(MEM_BF!$K297, 'Feb16'!$A:$A, 0)), 0)</f>
        <v>0</v>
      </c>
      <c r="AG297" s="130">
        <f>IFERROR(INDEX('Mar16'!$G:$G, MATCH(MEM_BF!$K297,'Mar16'!$A:$A, 0)), 0)</f>
        <v>0</v>
      </c>
      <c r="AH297" s="130">
        <f>IFERROR(INDEX('Mar16'!$H:$H, MATCH(MEM_BF!$K297, 'Mar16'!$A:$A, 0)), 0)</f>
        <v>0</v>
      </c>
      <c r="AI297" s="130">
        <f>IFERROR(INDEX('Apr16'!$G:$G, MATCH(MEM_BF!$K297,'Apr16'!$A:$A, 0)), 0)</f>
        <v>0</v>
      </c>
      <c r="AJ297" s="130">
        <f>IFERROR(INDEX('Apr16'!$H:$H, MATCH(MEM_BF!$K297, 'Apr16'!$A:$A, 0)), 0)</f>
        <v>0</v>
      </c>
      <c r="AK297" s="130">
        <f>IFERROR(INDEX('May16'!$G:$G, MATCH(MEM_BF!$K297,'May16'!$A:$A, 0)), 0)</f>
        <v>0</v>
      </c>
      <c r="AL297" s="130"/>
      <c r="AM297" s="130"/>
      <c r="AN297" s="130"/>
      <c r="AO297" s="4">
        <f t="shared" si="271"/>
        <v>360</v>
      </c>
      <c r="AP297" s="138">
        <f>IFERROR(INDEX(Contacts!$O:$O, MATCH(MEM_BF!$K297, Contacts!$B:$B, 0)), 0)</f>
        <v>0</v>
      </c>
      <c r="AQ297" s="138">
        <f>IFERROR(INDEX(Contacts!$L:$L, MATCH(MEM_BF!$K297, Contacts!$B:$B, 0)), 0)</f>
        <v>0</v>
      </c>
      <c r="AR297" s="138">
        <f>IFERROR(INDEX(Contacts!$P:$P, MATCH(MEM_BF!$K297, Contacts!$B:$B, 0)), 0)</f>
        <v>0</v>
      </c>
    </row>
    <row r="298" spans="3:44" x14ac:dyDescent="0.3">
      <c r="C298" s="155">
        <v>15</v>
      </c>
      <c r="D298" s="155">
        <v>8</v>
      </c>
      <c r="E298" s="194">
        <f t="shared" si="269"/>
        <v>17</v>
      </c>
      <c r="F298" s="194">
        <f t="shared" ref="F298:F368" si="272">ROUNDDOWN(E298/12, 0)</f>
        <v>1</v>
      </c>
      <c r="G298" s="194">
        <f t="shared" ref="G298:G368" si="273">C298+F298</f>
        <v>16</v>
      </c>
      <c r="H298" s="194">
        <f t="shared" si="234"/>
        <v>5</v>
      </c>
      <c r="I298" s="225">
        <f t="shared" si="270"/>
        <v>10</v>
      </c>
      <c r="J298" s="197" t="s">
        <v>1882</v>
      </c>
      <c r="K298" s="155" t="s">
        <v>1883</v>
      </c>
      <c r="L298" s="195">
        <f t="shared" si="268"/>
        <v>2016</v>
      </c>
      <c r="M298" s="155" t="str">
        <f t="shared" ref="M298:M368" si="274">LOOKUP(H298,$A$6:$B$18)</f>
        <v>Jun</v>
      </c>
      <c r="N298" s="138">
        <f>IFERROR(INDEX(Contacts!$O:$O, MATCH(MEM_BF!$K298, Contacts!$B:$B, 0)), 0)</f>
        <v>0</v>
      </c>
      <c r="O298" s="130">
        <f>IFERROR(INDEX('May16'!$G:$G, MATCH(MEM_BF!$K298,'May16'!$A:$A, 0)), 0)</f>
        <v>200</v>
      </c>
      <c r="P298" s="130"/>
      <c r="Q298" s="205">
        <f>IFERROR(INDEX(July15!F:F, MATCH(MEM_BF!$K298, July15!$B:$B, 0)), 0)</f>
        <v>0</v>
      </c>
      <c r="R298" s="130">
        <f>IFERROR(INDEX(July15!G:G, MATCH(MEM_BF!$K298, July15!$B:$B, 0)), 0)</f>
        <v>0</v>
      </c>
      <c r="S298" s="130">
        <f>IFERROR(INDEX('Aug15'!F:F, MATCH(MEM_BF!$K298, 'Aug15'!$A:$A, 0)), 0)</f>
        <v>0</v>
      </c>
      <c r="T298" s="130">
        <f>IFERROR(INDEX('Aug15'!$G:$G, MATCH(MEM_BF!$K298, 'Aug15'!$A:$A, 0)), 0)</f>
        <v>0</v>
      </c>
      <c r="U298" s="130">
        <f>IFERROR(INDEX(Sept15!$F:$F, MATCH(MEM_BF!$K298, Sept15!$A:$A, 0)), 0)</f>
        <v>0</v>
      </c>
      <c r="V298" s="130">
        <f>IFERROR(INDEX(Sept15!$G:$G, MATCH(MEM_BF!$K298, Sept15!$A:$A, 0)), 0)</f>
        <v>0</v>
      </c>
      <c r="W298" s="130">
        <f>IFERROR(INDEX('Oct15'!$F:$F, MATCH(MEM_BF!$K298,'Oct15'!$A:$A, 0)), 0)</f>
        <v>0</v>
      </c>
      <c r="X298" s="130">
        <f>IFERROR(INDEX('Oct15'!$G:$G, MATCH(MEM_BF!$K298, 'Oct15'!$A:$A, 0)), 0)</f>
        <v>0</v>
      </c>
      <c r="Y298" s="130">
        <f>IFERROR(INDEX('Nov15'!$F:$F, MATCH(MEM_BF!$K298,'Nov15'!$A:$A, 0)), 0)</f>
        <v>0</v>
      </c>
      <c r="Z298" s="130">
        <f>IFERROR(INDEX('Nov15'!$G:$G, MATCH(MEM_BF!$K298, 'Nov15'!$A:$A, 0)), 0)</f>
        <v>0</v>
      </c>
      <c r="AA298" s="130">
        <f>IFERROR(INDEX('Dec15'!$F:$F, MATCH(MEM_BF!$K298,'Dec15'!$A:$A, 0)), 0)</f>
        <v>0</v>
      </c>
      <c r="AB298" s="130">
        <f>IFERROR(INDEX('Dec15'!$G:$G, MATCH(MEM_BF!$K298, 'Dec15'!$A:$A, 0)), 0)</f>
        <v>0</v>
      </c>
      <c r="AC298" s="130">
        <f>IFERROR(INDEX('Jan16'!$F:$F, MATCH(MEM_BF!$K298,'Jan16'!$A:$A, 0)), 0)</f>
        <v>0</v>
      </c>
      <c r="AD298" s="130">
        <f>IFERROR(INDEX('Jan16'!$G:$G, MATCH(MEM_BF!$K298, 'Jan16'!$A:$A, 0)), 0)</f>
        <v>0</v>
      </c>
      <c r="AE298" s="130">
        <f>IFERROR(INDEX('Feb16'!$F:$F, MATCH(MEM_BF!$K298,'Feb16'!$A:$A, 0)), 0)</f>
        <v>0</v>
      </c>
      <c r="AF298" s="130">
        <f>IFERROR(INDEX('Feb16'!$G:$G, MATCH(MEM_BF!$K298, 'Feb16'!$A:$A, 0)), 0)</f>
        <v>0</v>
      </c>
      <c r="AG298" s="130">
        <f>IFERROR(INDEX('Mar16'!$G:$G, MATCH(MEM_BF!$K298,'Mar16'!$A:$A, 0)), 0)</f>
        <v>0</v>
      </c>
      <c r="AH298" s="130">
        <f>IFERROR(INDEX('Mar16'!$H:$H, MATCH(MEM_BF!$K298, 'Mar16'!$A:$A, 0)), 0)</f>
        <v>0</v>
      </c>
      <c r="AI298" s="130">
        <f>IFERROR(INDEX('Apr16'!$G:$G, MATCH(MEM_BF!$K298,'Apr16'!$A:$A, 0)), 0)</f>
        <v>0</v>
      </c>
      <c r="AJ298" s="130">
        <f>IFERROR(INDEX('Apr16'!$H:$H, MATCH(MEM_BF!$K298, 'Apr16'!$A:$A, 0)), 0)</f>
        <v>0</v>
      </c>
      <c r="AK298" s="130">
        <f>IFERROR(INDEX('May16'!$G:$G, MATCH(MEM_BF!$K298,'May16'!$A:$A, 0)), 0)</f>
        <v>200</v>
      </c>
      <c r="AL298" s="130"/>
      <c r="AM298" s="130"/>
      <c r="AN298" s="130"/>
      <c r="AO298" s="4">
        <f t="shared" si="271"/>
        <v>200</v>
      </c>
      <c r="AP298" s="138">
        <f>IFERROR(INDEX(Contacts!$O:$O, MATCH(MEM_BF!$K298, Contacts!$B:$B, 0)), 0)</f>
        <v>0</v>
      </c>
      <c r="AQ298" s="138">
        <f>IFERROR(INDEX(Contacts!$L:$L, MATCH(MEM_BF!$K298, Contacts!$B:$B, 0)), 0)</f>
        <v>0</v>
      </c>
      <c r="AR298" s="138">
        <f>IFERROR(INDEX(Contacts!$P:$P, MATCH(MEM_BF!$K298, Contacts!$B:$B, 0)), 0)</f>
        <v>0</v>
      </c>
    </row>
    <row r="299" spans="3:44" x14ac:dyDescent="0.3">
      <c r="C299" s="155">
        <v>15</v>
      </c>
      <c r="D299" s="155">
        <v>6</v>
      </c>
      <c r="E299" s="194">
        <f t="shared" si="269"/>
        <v>5</v>
      </c>
      <c r="F299" s="194">
        <f t="shared" si="272"/>
        <v>0</v>
      </c>
      <c r="G299" s="194">
        <f t="shared" si="273"/>
        <v>15</v>
      </c>
      <c r="H299" s="194">
        <f t="shared" si="234"/>
        <v>5</v>
      </c>
      <c r="I299" s="225">
        <f t="shared" si="270"/>
        <v>0</v>
      </c>
      <c r="J299" s="197" t="s">
        <v>1889</v>
      </c>
      <c r="K299" s="155" t="s">
        <v>1890</v>
      </c>
      <c r="L299" s="195">
        <f t="shared" si="268"/>
        <v>2015</v>
      </c>
      <c r="M299" s="155" t="str">
        <f t="shared" si="274"/>
        <v>Jun</v>
      </c>
      <c r="N299" s="138" t="str">
        <f>IFERROR(INDEX(Contacts!$O:$O, MATCH(MEM_BF!$K299, Contacts!$B:$B, 0)), 0)</f>
        <v>lasantha_rod@yahoo.com</v>
      </c>
      <c r="O299" s="130">
        <f>IFERROR(INDEX('May16'!$G:$G, MATCH(MEM_BF!$K299,'May16'!$A:$A, 0)), 0)</f>
        <v>0</v>
      </c>
      <c r="P299" s="130"/>
      <c r="Q299" s="205">
        <f>IFERROR(INDEX(July15!F:F, MATCH(MEM_BF!$K299, July15!$B:$B, 0)), 0)</f>
        <v>0</v>
      </c>
      <c r="R299" s="130">
        <f>IFERROR(INDEX(July15!G:G, MATCH(MEM_BF!$K299, July15!$B:$B, 0)), 0)</f>
        <v>0</v>
      </c>
      <c r="S299" s="130">
        <f>IFERROR(INDEX('Aug15'!F:F, MATCH(MEM_BF!$K299, 'Aug15'!$A:$A, 0)), 0)</f>
        <v>0</v>
      </c>
      <c r="T299" s="130">
        <f>IFERROR(INDEX('Aug15'!$G:$G, MATCH(MEM_BF!$K299, 'Aug15'!$A:$A, 0)), 0)</f>
        <v>0</v>
      </c>
      <c r="U299" s="130">
        <f>IFERROR(INDEX(Sept15!$F:$F, MATCH(MEM_BF!$K299, Sept15!$A:$A, 0)), 0)</f>
        <v>0</v>
      </c>
      <c r="V299" s="130">
        <f>IFERROR(INDEX(Sept15!$G:$G, MATCH(MEM_BF!$K299, Sept15!$A:$A, 0)), 0)</f>
        <v>0</v>
      </c>
      <c r="W299" s="130">
        <f>IFERROR(INDEX('Oct15'!$F:$F, MATCH(MEM_BF!$K299,'Oct15'!$A:$A, 0)), 0)</f>
        <v>0</v>
      </c>
      <c r="X299" s="130">
        <f>IFERROR(INDEX('Oct15'!$G:$G, MATCH(MEM_BF!$K299, 'Oct15'!$A:$A, 0)), 0)</f>
        <v>0</v>
      </c>
      <c r="Y299" s="130">
        <f>IFERROR(INDEX('Nov15'!$F:$F, MATCH(MEM_BF!$K299,'Nov15'!$A:$A, 0)), 0)</f>
        <v>0</v>
      </c>
      <c r="Z299" s="130">
        <f>IFERROR(INDEX('Nov15'!$G:$G, MATCH(MEM_BF!$K299, 'Nov15'!$A:$A, 0)), 0)</f>
        <v>0</v>
      </c>
      <c r="AA299" s="130">
        <f>IFERROR(INDEX('Dec15'!$F:$F, MATCH(MEM_BF!$K299,'Dec15'!$A:$A, 0)), 0)</f>
        <v>0</v>
      </c>
      <c r="AB299" s="130">
        <f>IFERROR(INDEX('Dec15'!$G:$G, MATCH(MEM_BF!$K299, 'Dec15'!$A:$A, 0)), 0)</f>
        <v>0</v>
      </c>
      <c r="AC299" s="130">
        <f>IFERROR(INDEX('Jan16'!$F:$F, MATCH(MEM_BF!$K299,'Jan16'!$A:$A, 0)), 0)</f>
        <v>0</v>
      </c>
      <c r="AD299" s="130">
        <f>IFERROR(INDEX('Jan16'!$G:$G, MATCH(MEM_BF!$K299, 'Jan16'!$A:$A, 0)), 0)</f>
        <v>0</v>
      </c>
      <c r="AE299" s="130">
        <f>IFERROR(INDEX('Feb16'!$F:$F, MATCH(MEM_BF!$K299,'Feb16'!$A:$A, 0)), 0)</f>
        <v>0</v>
      </c>
      <c r="AF299" s="130">
        <f>IFERROR(INDEX('Feb16'!$G:$G, MATCH(MEM_BF!$K299, 'Feb16'!$A:$A, 0)), 0)</f>
        <v>0</v>
      </c>
      <c r="AG299" s="130">
        <f>IFERROR(INDEX('Mar16'!$G:$G, MATCH(MEM_BF!$K299,'Mar16'!$A:$A, 0)), 0)</f>
        <v>0</v>
      </c>
      <c r="AH299" s="130">
        <f>IFERROR(INDEX('Mar16'!$H:$H, MATCH(MEM_BF!$K299, 'Mar16'!$A:$A, 0)), 0)</f>
        <v>0</v>
      </c>
      <c r="AI299" s="130">
        <f>IFERROR(INDEX('Apr16'!$G:$G, MATCH(MEM_BF!$K299,'Apr16'!$A:$A, 0)), 0)</f>
        <v>0</v>
      </c>
      <c r="AJ299" s="130">
        <f>IFERROR(INDEX('Apr16'!$H:$H, MATCH(MEM_BF!$K299, 'Apr16'!$A:$A, 0)), 0)</f>
        <v>0</v>
      </c>
      <c r="AK299" s="130">
        <f>IFERROR(INDEX('May16'!$G:$G, MATCH(MEM_BF!$K299,'May16'!$A:$A, 0)), 0)</f>
        <v>0</v>
      </c>
      <c r="AL299" s="130"/>
      <c r="AM299" s="130"/>
      <c r="AN299" s="130"/>
      <c r="AO299" s="4">
        <f t="shared" si="271"/>
        <v>0</v>
      </c>
      <c r="AP299" s="138" t="str">
        <f>IFERROR(INDEX(Contacts!$O:$O, MATCH(MEM_BF!$K299, Contacts!$B:$B, 0)), 0)</f>
        <v>lasantha_rod@yahoo.com</v>
      </c>
      <c r="AQ299" s="138">
        <f>IFERROR(INDEX(Contacts!$L:$L, MATCH(MEM_BF!$K299, Contacts!$B:$B, 0)), 0)</f>
        <v>94533762</v>
      </c>
      <c r="AR299" s="138" t="str">
        <f>IFERROR(INDEX(Contacts!$P:$P, MATCH(MEM_BF!$K299, Contacts!$B:$B, 0)), 0)</f>
        <v>erosharodrigo@yahoo.com</v>
      </c>
    </row>
    <row r="300" spans="3:44" x14ac:dyDescent="0.3">
      <c r="C300" s="155">
        <v>15</v>
      </c>
      <c r="D300" s="155">
        <v>9</v>
      </c>
      <c r="E300" s="194">
        <f t="shared" si="269"/>
        <v>14</v>
      </c>
      <c r="F300" s="194">
        <f t="shared" si="272"/>
        <v>1</v>
      </c>
      <c r="G300" s="194">
        <f t="shared" si="273"/>
        <v>16</v>
      </c>
      <c r="H300" s="194">
        <f t="shared" si="234"/>
        <v>2</v>
      </c>
      <c r="I300" s="225">
        <f t="shared" si="270"/>
        <v>6</v>
      </c>
      <c r="J300" s="197" t="s">
        <v>1893</v>
      </c>
      <c r="K300" s="155" t="s">
        <v>93</v>
      </c>
      <c r="L300" s="195">
        <f t="shared" si="268"/>
        <v>2016</v>
      </c>
      <c r="M300" s="155" t="str">
        <f t="shared" si="274"/>
        <v>Mar</v>
      </c>
      <c r="N300" s="138">
        <f>IFERROR(INDEX(Contacts!$O:$O, MATCH(MEM_BF!$K300, Contacts!$B:$B, 0)), 0)</f>
        <v>0</v>
      </c>
      <c r="O300" s="130">
        <f>IFERROR(INDEX('May16'!$G:$G, MATCH(MEM_BF!$K300,'May16'!$A:$A, 0)), 0)</f>
        <v>20</v>
      </c>
      <c r="P300" s="130"/>
      <c r="Q300" s="205">
        <f>IFERROR(INDEX(July15!F:F, MATCH(MEM_BF!$K300, July15!$B:$B, 0)), 0)</f>
        <v>0</v>
      </c>
      <c r="R300" s="130">
        <f>IFERROR(INDEX(July15!G:G, MATCH(MEM_BF!$K300, July15!$B:$B, 0)), 0)</f>
        <v>20</v>
      </c>
      <c r="S300" s="130">
        <f>IFERROR(INDEX('Aug15'!F:F, MATCH(MEM_BF!$K300, 'Aug15'!$A:$A, 0)), 0)</f>
        <v>0</v>
      </c>
      <c r="T300" s="130">
        <f>IFERROR(INDEX('Aug15'!$G:$G, MATCH(MEM_BF!$K300, 'Aug15'!$A:$A, 0)), 0)</f>
        <v>0</v>
      </c>
      <c r="U300" s="130">
        <f>IFERROR(INDEX(Sept15!$F:$F, MATCH(MEM_BF!$K300, Sept15!$A:$A, 0)), 0)</f>
        <v>20</v>
      </c>
      <c r="V300" s="130">
        <f>IFERROR(INDEX(Sept15!$G:$G, MATCH(MEM_BF!$K300, Sept15!$A:$A, 0)), 0)</f>
        <v>0</v>
      </c>
      <c r="W300" s="130">
        <f>IFERROR(INDEX('Oct15'!$F:$F, MATCH(MEM_BF!$K300,'Oct15'!$A:$A, 0)), 0)</f>
        <v>0</v>
      </c>
      <c r="X300" s="130">
        <f>IFERROR(INDEX('Oct15'!$G:$G, MATCH(MEM_BF!$K300, 'Oct15'!$A:$A, 0)), 0)</f>
        <v>0</v>
      </c>
      <c r="Y300" s="130">
        <f>IFERROR(INDEX('Nov15'!$F:$F, MATCH(MEM_BF!$K300,'Nov15'!$A:$A, 0)), 0)</f>
        <v>20</v>
      </c>
      <c r="Z300" s="130">
        <f>IFERROR(INDEX('Nov15'!$G:$G, MATCH(MEM_BF!$K300, 'Nov15'!$A:$A, 0)), 0)</f>
        <v>0</v>
      </c>
      <c r="AA300" s="130">
        <f>IFERROR(INDEX('Dec15'!$F:$F, MATCH(MEM_BF!$K300,'Dec15'!$A:$A, 0)), 0)</f>
        <v>20</v>
      </c>
      <c r="AB300" s="130">
        <f>IFERROR(INDEX('Dec15'!$G:$G, MATCH(MEM_BF!$K300, 'Dec15'!$A:$A, 0)), 0)</f>
        <v>0</v>
      </c>
      <c r="AC300" s="130">
        <f>IFERROR(INDEX('Jan16'!$F:$F, MATCH(MEM_BF!$K300,'Jan16'!$A:$A, 0)), 0)</f>
        <v>0</v>
      </c>
      <c r="AD300" s="130">
        <f>IFERROR(INDEX('Jan16'!$G:$G, MATCH(MEM_BF!$K300, 'Jan16'!$A:$A, 0)), 0)</f>
        <v>0</v>
      </c>
      <c r="AE300" s="130">
        <f>IFERROR(INDEX('Feb16'!$F:$F, MATCH(MEM_BF!$K300,'Feb16'!$A:$A, 0)), 0)</f>
        <v>20</v>
      </c>
      <c r="AF300" s="130">
        <f>IFERROR(INDEX('Feb16'!$G:$G, MATCH(MEM_BF!$K300, 'Feb16'!$A:$A, 0)), 0)</f>
        <v>0</v>
      </c>
      <c r="AG300" s="130">
        <f>IFERROR(INDEX('Mar16'!$G:$G, MATCH(MEM_BF!$K300,'Mar16'!$A:$A, 0)), 0)</f>
        <v>0</v>
      </c>
      <c r="AH300" s="130">
        <f>IFERROR(INDEX('Mar16'!$H:$H, MATCH(MEM_BF!$K300, 'Mar16'!$A:$A, 0)), 0)</f>
        <v>0</v>
      </c>
      <c r="AI300" s="130">
        <f>IFERROR(INDEX('Apr16'!$G:$G, MATCH(MEM_BF!$K300,'Apr16'!$A:$A, 0)), 0)</f>
        <v>20</v>
      </c>
      <c r="AJ300" s="130">
        <f>IFERROR(INDEX('Apr16'!$H:$H, MATCH(MEM_BF!$K300, 'Apr16'!$A:$A, 0)), 0)</f>
        <v>0</v>
      </c>
      <c r="AK300" s="130">
        <f>IFERROR(INDEX('May16'!$G:$G, MATCH(MEM_BF!$K300,'May16'!$A:$A, 0)), 0)</f>
        <v>20</v>
      </c>
      <c r="AL300" s="130"/>
      <c r="AM300" s="130"/>
      <c r="AN300" s="130"/>
      <c r="AO300" s="4">
        <f t="shared" si="271"/>
        <v>120</v>
      </c>
      <c r="AP300" s="138">
        <f>IFERROR(INDEX(Contacts!$O:$O, MATCH(MEM_BF!$K300, Contacts!$B:$B, 0)), 0)</f>
        <v>0</v>
      </c>
      <c r="AQ300" s="138">
        <f>IFERROR(INDEX(Contacts!$L:$L, MATCH(MEM_BF!$K300, Contacts!$B:$B, 0)), 0)</f>
        <v>0</v>
      </c>
      <c r="AR300" s="138">
        <f>IFERROR(INDEX(Contacts!$P:$P, MATCH(MEM_BF!$K300, Contacts!$B:$B, 0)), 0)</f>
        <v>0</v>
      </c>
    </row>
    <row r="301" spans="3:44" x14ac:dyDescent="0.3">
      <c r="C301" s="155">
        <v>15</v>
      </c>
      <c r="D301" s="155">
        <v>9</v>
      </c>
      <c r="E301" s="194">
        <f t="shared" si="269"/>
        <v>18</v>
      </c>
      <c r="F301" s="194">
        <f t="shared" si="272"/>
        <v>1</v>
      </c>
      <c r="G301" s="194">
        <f t="shared" si="273"/>
        <v>16</v>
      </c>
      <c r="H301" s="194">
        <f t="shared" si="234"/>
        <v>6</v>
      </c>
      <c r="I301" s="225">
        <f>AO301/50</f>
        <v>10</v>
      </c>
      <c r="J301" s="197" t="s">
        <v>5428</v>
      </c>
      <c r="K301" s="155" t="s">
        <v>53</v>
      </c>
      <c r="L301" s="195">
        <f t="shared" si="268"/>
        <v>2016</v>
      </c>
      <c r="M301" s="155" t="str">
        <f t="shared" si="274"/>
        <v>Jul</v>
      </c>
      <c r="N301" s="138">
        <f>IFERROR(INDEX(Contacts!$O:$O, MATCH(MEM_BF!$K301, Contacts!$B:$B, 0)), 0)</f>
        <v>0</v>
      </c>
      <c r="O301" s="130">
        <f>IFERROR(INDEX('May16'!$G:$G, MATCH(MEM_BF!$K301,'May16'!$A:$A, 0)), 0)</f>
        <v>50</v>
      </c>
      <c r="P301" s="130"/>
      <c r="Q301" s="205">
        <f>IFERROR(INDEX(July15!F:F, MATCH(MEM_BF!$K301, July15!$B:$B, 0)), 0)</f>
        <v>50</v>
      </c>
      <c r="R301" s="130">
        <f>IFERROR(INDEX(July15!G:G, MATCH(MEM_BF!$K301, July15!$B:$B, 0)), 0)</f>
        <v>0</v>
      </c>
      <c r="S301" s="130">
        <f>IFERROR(INDEX('Aug15'!F:F, MATCH(MEM_BF!$K301, 'Aug15'!$A:$A, 0)), 0)</f>
        <v>50</v>
      </c>
      <c r="T301" s="130">
        <f>IFERROR(INDEX('Aug15'!$G:$G, MATCH(MEM_BF!$K301, 'Aug15'!$A:$A, 0)), 0)</f>
        <v>0</v>
      </c>
      <c r="U301" s="130">
        <f>IFERROR(INDEX(Sept15!$F:$F, MATCH(MEM_BF!$K301, Sept15!$A:$A, 0)), 0)</f>
        <v>50</v>
      </c>
      <c r="V301" s="130">
        <f>IFERROR(INDEX(Sept15!$G:$G, MATCH(MEM_BF!$K301, Sept15!$A:$A, 0)), 0)</f>
        <v>0</v>
      </c>
      <c r="W301" s="130">
        <f>IFERROR(INDEX('Oct15'!$F:$F, MATCH(MEM_BF!$K301,'Oct15'!$A:$A, 0)), 0)</f>
        <v>50</v>
      </c>
      <c r="X301" s="130">
        <f>IFERROR(INDEX('Oct15'!$G:$G, MATCH(MEM_BF!$K301, 'Oct15'!$A:$A, 0)), 0)</f>
        <v>0</v>
      </c>
      <c r="Y301" s="130">
        <f>IFERROR(INDEX('Nov15'!$F:$F, MATCH(MEM_BF!$K301,'Nov15'!$A:$A, 0)), 0)</f>
        <v>50</v>
      </c>
      <c r="Z301" s="130">
        <f>IFERROR(INDEX('Nov15'!$G:$G, MATCH(MEM_BF!$K301, 'Nov15'!$A:$A, 0)), 0)</f>
        <v>0</v>
      </c>
      <c r="AA301" s="130">
        <f>IFERROR(INDEX('Dec15'!$F:$F, MATCH(MEM_BF!$K301,'Dec15'!$A:$A, 0)), 0)</f>
        <v>50</v>
      </c>
      <c r="AB301" s="130">
        <f>IFERROR(INDEX('Dec15'!$G:$G, MATCH(MEM_BF!$K301, 'Dec15'!$A:$A, 0)), 0)</f>
        <v>0</v>
      </c>
      <c r="AC301" s="130">
        <f>IFERROR(INDEX('Jan16'!$F:$F, MATCH(MEM_BF!$K301,'Jan16'!$A:$A, 0)), 0)</f>
        <v>0</v>
      </c>
      <c r="AD301" s="130">
        <f>IFERROR(INDEX('Jan16'!$G:$G, MATCH(MEM_BF!$K301, 'Jan16'!$A:$A, 0)), 0)</f>
        <v>50</v>
      </c>
      <c r="AE301" s="130">
        <f>IFERROR(INDEX('Feb16'!$F:$F, MATCH(MEM_BF!$K301,'Feb16'!$A:$A, 0)), 0)</f>
        <v>50</v>
      </c>
      <c r="AF301" s="130">
        <f>IFERROR(INDEX('Feb16'!$G:$G, MATCH(MEM_BF!$K301, 'Feb16'!$A:$A, 0)), 0)</f>
        <v>0</v>
      </c>
      <c r="AG301" s="130">
        <f>IFERROR(INDEX('Mar16'!$G:$G, MATCH(MEM_BF!$K301,'Mar16'!$A:$A, 0)), 0)</f>
        <v>50</v>
      </c>
      <c r="AH301" s="130">
        <f>IFERROR(INDEX('Mar16'!$H:$H, MATCH(MEM_BF!$K301, 'Mar16'!$A:$A, 0)), 0)</f>
        <v>0</v>
      </c>
      <c r="AI301" s="130">
        <f>IFERROR(INDEX('Apr16'!$G:$G, MATCH(MEM_BF!$K301,'Apr16'!$A:$A, 0)), 0)</f>
        <v>50</v>
      </c>
      <c r="AJ301" s="130">
        <f>IFERROR(INDEX('Apr16'!$H:$H, MATCH(MEM_BF!$K301, 'Apr16'!$A:$A, 0)), 0)</f>
        <v>0</v>
      </c>
      <c r="AK301" s="130">
        <f>IFERROR(INDEX('May16'!$G:$G, MATCH(MEM_BF!$K301,'May16'!$A:$A, 0)), 0)</f>
        <v>50</v>
      </c>
      <c r="AL301" s="130"/>
      <c r="AM301" s="130"/>
      <c r="AN301" s="130"/>
      <c r="AO301" s="4">
        <f t="shared" si="271"/>
        <v>500</v>
      </c>
      <c r="AP301" s="138">
        <f>IFERROR(INDEX(Contacts!$O:$O, MATCH(MEM_BF!$K301, Contacts!$B:$B, 0)), 0)</f>
        <v>0</v>
      </c>
      <c r="AQ301" s="138">
        <f>IFERROR(INDEX(Contacts!$L:$L, MATCH(MEM_BF!$K301, Contacts!$B:$B, 0)), 0)</f>
        <v>0</v>
      </c>
      <c r="AR301" s="138">
        <f>IFERROR(INDEX(Contacts!$P:$P, MATCH(MEM_BF!$K301, Contacts!$B:$B, 0)), 0)</f>
        <v>0</v>
      </c>
    </row>
    <row r="302" spans="3:44" x14ac:dyDescent="0.3">
      <c r="C302" s="155">
        <v>15</v>
      </c>
      <c r="D302" s="155">
        <v>6</v>
      </c>
      <c r="E302" s="194">
        <f t="shared" si="269"/>
        <v>5</v>
      </c>
      <c r="F302" s="194">
        <f t="shared" si="272"/>
        <v>0</v>
      </c>
      <c r="G302" s="194">
        <f t="shared" si="273"/>
        <v>15</v>
      </c>
      <c r="H302" s="194">
        <f t="shared" si="234"/>
        <v>5</v>
      </c>
      <c r="I302" s="225">
        <f t="shared" si="270"/>
        <v>0</v>
      </c>
      <c r="J302" s="197" t="s">
        <v>1930</v>
      </c>
      <c r="K302" s="155" t="s">
        <v>1931</v>
      </c>
      <c r="L302" s="195">
        <f t="shared" si="268"/>
        <v>2015</v>
      </c>
      <c r="M302" s="155" t="str">
        <f t="shared" si="274"/>
        <v>Jun</v>
      </c>
      <c r="N302" s="138" t="str">
        <f>IFERROR(INDEX(Contacts!$O:$O, MATCH(MEM_BF!$K302, Contacts!$B:$B, 0)), 0)</f>
        <v>hiroshar@hotmail.com</v>
      </c>
      <c r="O302" s="130">
        <f>IFERROR(INDEX('May16'!$G:$G, MATCH(MEM_BF!$K302,'May16'!$A:$A, 0)), 0)</f>
        <v>0</v>
      </c>
      <c r="P302" s="130"/>
      <c r="Q302" s="205">
        <f>IFERROR(INDEX(July15!F:F, MATCH(MEM_BF!$K302, July15!$B:$B, 0)), 0)</f>
        <v>0</v>
      </c>
      <c r="R302" s="130">
        <f>IFERROR(INDEX(July15!G:G, MATCH(MEM_BF!$K302, July15!$B:$B, 0)), 0)</f>
        <v>0</v>
      </c>
      <c r="S302" s="130">
        <f>IFERROR(INDEX('Aug15'!F:F, MATCH(MEM_BF!$K302, 'Aug15'!$A:$A, 0)), 0)</f>
        <v>0</v>
      </c>
      <c r="T302" s="130">
        <f>IFERROR(INDEX('Aug15'!$G:$G, MATCH(MEM_BF!$K302, 'Aug15'!$A:$A, 0)), 0)</f>
        <v>0</v>
      </c>
      <c r="U302" s="130">
        <f>IFERROR(INDEX(Sept15!$F:$F, MATCH(MEM_BF!$K302, Sept15!$A:$A, 0)), 0)</f>
        <v>0</v>
      </c>
      <c r="V302" s="130">
        <f>IFERROR(INDEX(Sept15!$G:$G, MATCH(MEM_BF!$K302, Sept15!$A:$A, 0)), 0)</f>
        <v>0</v>
      </c>
      <c r="W302" s="130">
        <f>IFERROR(INDEX('Oct15'!$F:$F, MATCH(MEM_BF!$K302,'Oct15'!$A:$A, 0)), 0)</f>
        <v>0</v>
      </c>
      <c r="X302" s="130">
        <f>IFERROR(INDEX('Oct15'!$G:$G, MATCH(MEM_BF!$K302, 'Oct15'!$A:$A, 0)), 0)</f>
        <v>0</v>
      </c>
      <c r="Y302" s="130">
        <f>IFERROR(INDEX('Nov15'!$F:$F, MATCH(MEM_BF!$K302,'Nov15'!$A:$A, 0)), 0)</f>
        <v>0</v>
      </c>
      <c r="Z302" s="130">
        <f>IFERROR(INDEX('Nov15'!$G:$G, MATCH(MEM_BF!$K302, 'Nov15'!$A:$A, 0)), 0)</f>
        <v>0</v>
      </c>
      <c r="AA302" s="130">
        <f>IFERROR(INDEX('Dec15'!$F:$F, MATCH(MEM_BF!$K302,'Dec15'!$A:$A, 0)), 0)</f>
        <v>0</v>
      </c>
      <c r="AB302" s="130">
        <f>IFERROR(INDEX('Dec15'!$G:$G, MATCH(MEM_BF!$K302, 'Dec15'!$A:$A, 0)), 0)</f>
        <v>0</v>
      </c>
      <c r="AC302" s="130">
        <f>IFERROR(INDEX('Jan16'!$F:$F, MATCH(MEM_BF!$K302,'Jan16'!$A:$A, 0)), 0)</f>
        <v>0</v>
      </c>
      <c r="AD302" s="130">
        <f>IFERROR(INDEX('Jan16'!$G:$G, MATCH(MEM_BF!$K302, 'Jan16'!$A:$A, 0)), 0)</f>
        <v>50</v>
      </c>
      <c r="AE302" s="130">
        <f>IFERROR(INDEX('Feb16'!$F:$F, MATCH(MEM_BF!$K302,'Feb16'!$A:$A, 0)), 0)</f>
        <v>0</v>
      </c>
      <c r="AF302" s="130">
        <f>IFERROR(INDEX('Feb16'!$G:$G, MATCH(MEM_BF!$K302, 'Feb16'!$A:$A, 0)), 0)</f>
        <v>0</v>
      </c>
      <c r="AG302" s="130">
        <f>IFERROR(INDEX('Mar16'!$G:$G, MATCH(MEM_BF!$K302,'Mar16'!$A:$A, 0)), 0)</f>
        <v>0</v>
      </c>
      <c r="AH302" s="130">
        <f>IFERROR(INDEX('Mar16'!$H:$H, MATCH(MEM_BF!$K302, 'Mar16'!$A:$A, 0)), 0)</f>
        <v>0</v>
      </c>
      <c r="AI302" s="130">
        <f>IFERROR(INDEX('Apr16'!$G:$G, MATCH(MEM_BF!$K302,'Apr16'!$A:$A, 0)), 0)</f>
        <v>0</v>
      </c>
      <c r="AJ302" s="130">
        <f>IFERROR(INDEX('Apr16'!$H:$H, MATCH(MEM_BF!$K302, 'Apr16'!$A:$A, 0)), 0)</f>
        <v>0</v>
      </c>
      <c r="AK302" s="130">
        <f>IFERROR(INDEX('May16'!$G:$G, MATCH(MEM_BF!$K302,'May16'!$A:$A, 0)), 0)</f>
        <v>0</v>
      </c>
      <c r="AL302" s="130"/>
      <c r="AM302" s="130"/>
      <c r="AN302" s="130"/>
      <c r="AO302" s="4">
        <f t="shared" si="271"/>
        <v>0</v>
      </c>
      <c r="AP302" s="138" t="str">
        <f>IFERROR(INDEX(Contacts!$O:$O, MATCH(MEM_BF!$K302, Contacts!$B:$B, 0)), 0)</f>
        <v>hiroshar@hotmail.com</v>
      </c>
      <c r="AQ302" s="138">
        <f>IFERROR(INDEX(Contacts!$L:$L, MATCH(MEM_BF!$K302, Contacts!$B:$B, 0)), 0)</f>
        <v>0</v>
      </c>
      <c r="AR302" s="138" t="str">
        <f>IFERROR(INDEX(Contacts!$P:$P, MATCH(MEM_BF!$K302, Contacts!$B:$B, 0)), 0)</f>
        <v>inosha74@hotmail.com</v>
      </c>
    </row>
    <row r="303" spans="3:44" x14ac:dyDescent="0.3">
      <c r="C303" s="155">
        <v>15</v>
      </c>
      <c r="D303" s="155">
        <v>13</v>
      </c>
      <c r="E303" s="194">
        <f t="shared" si="269"/>
        <v>17</v>
      </c>
      <c r="F303" s="194">
        <f t="shared" si="272"/>
        <v>1</v>
      </c>
      <c r="G303" s="194">
        <f t="shared" si="273"/>
        <v>16</v>
      </c>
      <c r="H303" s="194">
        <f t="shared" si="234"/>
        <v>5</v>
      </c>
      <c r="I303" s="225">
        <f t="shared" si="270"/>
        <v>5</v>
      </c>
      <c r="J303" s="197" t="s">
        <v>1934</v>
      </c>
      <c r="K303" s="155" t="s">
        <v>1935</v>
      </c>
      <c r="L303" s="195">
        <f t="shared" si="268"/>
        <v>2016</v>
      </c>
      <c r="M303" s="155" t="str">
        <f t="shared" si="274"/>
        <v>Jun</v>
      </c>
      <c r="N303" s="138">
        <f>IFERROR(INDEX(Contacts!$O:$O, MATCH(MEM_BF!$K303, Contacts!$B:$B, 0)), 0)</f>
        <v>0</v>
      </c>
      <c r="O303" s="130">
        <f>IFERROR(INDEX('May16'!$G:$G, MATCH(MEM_BF!$K303,'May16'!$A:$A, 0)), 0)</f>
        <v>0</v>
      </c>
      <c r="P303" s="130"/>
      <c r="Q303" s="205">
        <f>IFERROR(INDEX(July15!F:F, MATCH(MEM_BF!$K303, July15!$B:$B, 0)), 0)</f>
        <v>0</v>
      </c>
      <c r="R303" s="130">
        <f>IFERROR(INDEX(July15!G:G, MATCH(MEM_BF!$K303, July15!$B:$B, 0)), 0)</f>
        <v>0</v>
      </c>
      <c r="S303" s="130">
        <f>IFERROR(INDEX('Aug15'!F:F, MATCH(MEM_BF!$K303, 'Aug15'!$A:$A, 0)), 0)</f>
        <v>100</v>
      </c>
      <c r="T303" s="130">
        <f>IFERROR(INDEX('Aug15'!$G:$G, MATCH(MEM_BF!$K303, 'Aug15'!$A:$A, 0)), 0)</f>
        <v>0</v>
      </c>
      <c r="U303" s="130">
        <f>IFERROR(INDEX(Sept15!$F:$F, MATCH(MEM_BF!$K303, Sept15!$A:$A, 0)), 0)</f>
        <v>0</v>
      </c>
      <c r="V303" s="130">
        <f>IFERROR(INDEX(Sept15!$G:$G, MATCH(MEM_BF!$K303, Sept15!$A:$A, 0)), 0)</f>
        <v>0</v>
      </c>
      <c r="W303" s="130">
        <f>IFERROR(INDEX('Oct15'!$F:$F, MATCH(MEM_BF!$K303,'Oct15'!$A:$A, 0)), 0)</f>
        <v>0</v>
      </c>
      <c r="X303" s="130">
        <f>IFERROR(INDEX('Oct15'!$G:$G, MATCH(MEM_BF!$K303, 'Oct15'!$A:$A, 0)), 0)</f>
        <v>0</v>
      </c>
      <c r="Y303" s="130">
        <f>IFERROR(INDEX('Nov15'!$F:$F, MATCH(MEM_BF!$K303,'Nov15'!$A:$A, 0)), 0)</f>
        <v>0</v>
      </c>
      <c r="Z303" s="130">
        <f>IFERROR(INDEX('Nov15'!$G:$G, MATCH(MEM_BF!$K303, 'Nov15'!$A:$A, 0)), 0)</f>
        <v>0</v>
      </c>
      <c r="AA303" s="130">
        <f>IFERROR(INDEX('Dec15'!$F:$F, MATCH(MEM_BF!$K303,'Dec15'!$A:$A, 0)), 0)</f>
        <v>0</v>
      </c>
      <c r="AB303" s="130">
        <f>IFERROR(INDEX('Dec15'!$G:$G, MATCH(MEM_BF!$K303, 'Dec15'!$A:$A, 0)), 0)</f>
        <v>0</v>
      </c>
      <c r="AC303" s="130">
        <f>IFERROR(INDEX('Jan16'!$F:$F, MATCH(MEM_BF!$K303,'Jan16'!$A:$A, 0)), 0)</f>
        <v>0</v>
      </c>
      <c r="AD303" s="130">
        <f>IFERROR(INDEX('Jan16'!$G:$G, MATCH(MEM_BF!$K303, 'Jan16'!$A:$A, 0)), 0)</f>
        <v>0</v>
      </c>
      <c r="AE303" s="130">
        <f>IFERROR(INDEX('Feb16'!$F:$F, MATCH(MEM_BF!$K303,'Feb16'!$A:$A, 0)), 0)</f>
        <v>0</v>
      </c>
      <c r="AF303" s="130">
        <f>IFERROR(INDEX('Feb16'!$G:$G, MATCH(MEM_BF!$K303, 'Feb16'!$A:$A, 0)), 0)</f>
        <v>0</v>
      </c>
      <c r="AG303" s="130">
        <f>IFERROR(INDEX('Mar16'!$G:$G, MATCH(MEM_BF!$K303,'Mar16'!$A:$A, 0)), 0)</f>
        <v>0</v>
      </c>
      <c r="AH303" s="130">
        <f>IFERROR(INDEX('Mar16'!$H:$H, MATCH(MEM_BF!$K303, 'Mar16'!$A:$A, 0)), 0)</f>
        <v>0</v>
      </c>
      <c r="AI303" s="130">
        <f>IFERROR(INDEX('Apr16'!$G:$G, MATCH(MEM_BF!$K303,'Apr16'!$A:$A, 0)), 0)</f>
        <v>0</v>
      </c>
      <c r="AJ303" s="130">
        <f>IFERROR(INDEX('Apr16'!$H:$H, MATCH(MEM_BF!$K303, 'Apr16'!$A:$A, 0)), 0)</f>
        <v>0</v>
      </c>
      <c r="AK303" s="130">
        <f>IFERROR(INDEX('May16'!$G:$G, MATCH(MEM_BF!$K303,'May16'!$A:$A, 0)), 0)</f>
        <v>0</v>
      </c>
      <c r="AL303" s="130"/>
      <c r="AM303" s="130"/>
      <c r="AN303" s="130"/>
      <c r="AO303" s="4">
        <f t="shared" si="271"/>
        <v>100</v>
      </c>
      <c r="AP303" s="138">
        <f>IFERROR(INDEX(Contacts!$O:$O, MATCH(MEM_BF!$K303, Contacts!$B:$B, 0)), 0)</f>
        <v>0</v>
      </c>
      <c r="AQ303" s="138">
        <f>IFERROR(INDEX(Contacts!$L:$L, MATCH(MEM_BF!$K303, Contacts!$B:$B, 0)), 0)</f>
        <v>0</v>
      </c>
      <c r="AR303" s="138">
        <f>IFERROR(INDEX(Contacts!$P:$P, MATCH(MEM_BF!$K303, Contacts!$B:$B, 0)), 0)</f>
        <v>0</v>
      </c>
    </row>
    <row r="304" spans="3:44" x14ac:dyDescent="0.3">
      <c r="C304" s="155"/>
      <c r="D304" s="155"/>
      <c r="E304" s="194">
        <f t="shared" si="269"/>
        <v>-1</v>
      </c>
      <c r="F304" s="194">
        <f t="shared" si="272"/>
        <v>0</v>
      </c>
      <c r="G304" s="194">
        <f t="shared" si="273"/>
        <v>0</v>
      </c>
      <c r="H304" s="194">
        <f t="shared" si="234"/>
        <v>-1</v>
      </c>
      <c r="I304" s="225">
        <f t="shared" si="270"/>
        <v>0</v>
      </c>
      <c r="J304" s="197" t="s">
        <v>1938</v>
      </c>
      <c r="K304" s="155" t="s">
        <v>1939</v>
      </c>
      <c r="L304" s="195" t="str">
        <f t="shared" si="268"/>
        <v>Please</v>
      </c>
      <c r="M304" s="155" t="str">
        <f t="shared" si="274"/>
        <v>Pay</v>
      </c>
      <c r="N304" s="138">
        <f>IFERROR(INDEX(Contacts!$O:$O, MATCH(MEM_BF!$K304, Contacts!$B:$B, 0)), 0)</f>
        <v>0</v>
      </c>
      <c r="O304" s="130">
        <f>IFERROR(INDEX('May16'!$G:$G, MATCH(MEM_BF!$K304,'May16'!$A:$A, 0)), 0)</f>
        <v>0</v>
      </c>
      <c r="P304" s="130"/>
      <c r="Q304" s="205">
        <f>IFERROR(INDEX(July15!F:F, MATCH(MEM_BF!$K304, July15!$B:$B, 0)), 0)</f>
        <v>0</v>
      </c>
      <c r="R304" s="130">
        <f>IFERROR(INDEX(July15!G:G, MATCH(MEM_BF!$K304, July15!$B:$B, 0)), 0)</f>
        <v>0</v>
      </c>
      <c r="S304" s="130">
        <f>IFERROR(INDEX('Aug15'!F:F, MATCH(MEM_BF!$K304, 'Aug15'!$A:$A, 0)), 0)</f>
        <v>0</v>
      </c>
      <c r="T304" s="130">
        <f>IFERROR(INDEX('Aug15'!$G:$G, MATCH(MEM_BF!$K304, 'Aug15'!$A:$A, 0)), 0)</f>
        <v>0</v>
      </c>
      <c r="U304" s="130">
        <f>IFERROR(INDEX(Sept15!$F:$F, MATCH(MEM_BF!$K304, Sept15!$A:$A, 0)), 0)</f>
        <v>0</v>
      </c>
      <c r="V304" s="130">
        <f>IFERROR(INDEX(Sept15!$G:$G, MATCH(MEM_BF!$K304, Sept15!$A:$A, 0)), 0)</f>
        <v>0</v>
      </c>
      <c r="W304" s="130">
        <f>IFERROR(INDEX('Oct15'!$F:$F, MATCH(MEM_BF!$K304,'Oct15'!$A:$A, 0)), 0)</f>
        <v>0</v>
      </c>
      <c r="X304" s="130">
        <f>IFERROR(INDEX('Oct15'!$G:$G, MATCH(MEM_BF!$K304, 'Oct15'!$A:$A, 0)), 0)</f>
        <v>0</v>
      </c>
      <c r="Y304" s="130">
        <f>IFERROR(INDEX('Nov15'!$F:$F, MATCH(MEM_BF!$K304,'Nov15'!$A:$A, 0)), 0)</f>
        <v>0</v>
      </c>
      <c r="Z304" s="130">
        <f>IFERROR(INDEX('Nov15'!$G:$G, MATCH(MEM_BF!$K304, 'Nov15'!$A:$A, 0)), 0)</f>
        <v>0</v>
      </c>
      <c r="AA304" s="130">
        <f>IFERROR(INDEX('Dec15'!$F:$F, MATCH(MEM_BF!$K304,'Dec15'!$A:$A, 0)), 0)</f>
        <v>0</v>
      </c>
      <c r="AB304" s="130">
        <f>IFERROR(INDEX('Dec15'!$G:$G, MATCH(MEM_BF!$K304, 'Dec15'!$A:$A, 0)), 0)</f>
        <v>0</v>
      </c>
      <c r="AC304" s="130">
        <f>IFERROR(INDEX('Jan16'!$F:$F, MATCH(MEM_BF!$K304,'Jan16'!$A:$A, 0)), 0)</f>
        <v>0</v>
      </c>
      <c r="AD304" s="130">
        <f>IFERROR(INDEX('Jan16'!$G:$G, MATCH(MEM_BF!$K304, 'Jan16'!$A:$A, 0)), 0)</f>
        <v>0</v>
      </c>
      <c r="AE304" s="130">
        <f>IFERROR(INDEX('Feb16'!$F:$F, MATCH(MEM_BF!$K304,'Feb16'!$A:$A, 0)), 0)</f>
        <v>0</v>
      </c>
      <c r="AF304" s="130">
        <f>IFERROR(INDEX('Feb16'!$G:$G, MATCH(MEM_BF!$K304, 'Feb16'!$A:$A, 0)), 0)</f>
        <v>0</v>
      </c>
      <c r="AG304" s="130">
        <f>IFERROR(INDEX('Mar16'!$G:$G, MATCH(MEM_BF!$K304,'Mar16'!$A:$A, 0)), 0)</f>
        <v>0</v>
      </c>
      <c r="AH304" s="130">
        <f>IFERROR(INDEX('Mar16'!$H:$H, MATCH(MEM_BF!$K304, 'Mar16'!$A:$A, 0)), 0)</f>
        <v>0</v>
      </c>
      <c r="AI304" s="130">
        <f>IFERROR(INDEX('Apr16'!$G:$G, MATCH(MEM_BF!$K304,'Apr16'!$A:$A, 0)), 0)</f>
        <v>0</v>
      </c>
      <c r="AJ304" s="130">
        <f>IFERROR(INDEX('Apr16'!$H:$H, MATCH(MEM_BF!$K304, 'Apr16'!$A:$A, 0)), 0)</f>
        <v>0</v>
      </c>
      <c r="AK304" s="130">
        <f>IFERROR(INDEX('May16'!$G:$G, MATCH(MEM_BF!$K304,'May16'!$A:$A, 0)), 0)</f>
        <v>0</v>
      </c>
      <c r="AL304" s="130"/>
      <c r="AM304" s="130"/>
      <c r="AN304" s="130"/>
      <c r="AO304" s="4">
        <f t="shared" si="271"/>
        <v>0</v>
      </c>
      <c r="AP304" s="138">
        <f>IFERROR(INDEX(Contacts!$O:$O, MATCH(MEM_BF!$K304, Contacts!$B:$B, 0)), 0)</f>
        <v>0</v>
      </c>
      <c r="AQ304" s="138">
        <f>IFERROR(INDEX(Contacts!$L:$L, MATCH(MEM_BF!$K304, Contacts!$B:$B, 0)), 0)</f>
        <v>0</v>
      </c>
      <c r="AR304" s="138">
        <f>IFERROR(INDEX(Contacts!$P:$P, MATCH(MEM_BF!$K304, Contacts!$B:$B, 0)), 0)</f>
        <v>0</v>
      </c>
    </row>
    <row r="305" spans="3:46" x14ac:dyDescent="0.3">
      <c r="C305" s="155">
        <v>15</v>
      </c>
      <c r="D305" s="155">
        <v>2</v>
      </c>
      <c r="E305" s="194">
        <f t="shared" si="269"/>
        <v>16</v>
      </c>
      <c r="F305" s="194">
        <f t="shared" si="272"/>
        <v>1</v>
      </c>
      <c r="G305" s="194">
        <f t="shared" si="273"/>
        <v>16</v>
      </c>
      <c r="H305" s="194">
        <f t="shared" si="234"/>
        <v>4</v>
      </c>
      <c r="I305" s="225">
        <f t="shared" si="270"/>
        <v>15</v>
      </c>
      <c r="J305" s="197" t="s">
        <v>1941</v>
      </c>
      <c r="K305" s="155" t="s">
        <v>1942</v>
      </c>
      <c r="L305" s="195">
        <f t="shared" si="268"/>
        <v>2016</v>
      </c>
      <c r="M305" s="155" t="str">
        <f t="shared" si="274"/>
        <v>May</v>
      </c>
      <c r="N305" s="138" t="str">
        <f>IFERROR(INDEX(Contacts!$O:$O, MATCH(MEM_BF!$K305, Contacts!$B:$B, 0)), 0)</f>
        <v>s_janaka@hotmail.com</v>
      </c>
      <c r="O305" s="130">
        <f>IFERROR(INDEX('May16'!$G:$G, MATCH(MEM_BF!$K305,'May16'!$A:$A, 0)), 0)</f>
        <v>0</v>
      </c>
      <c r="P305" s="130"/>
      <c r="Q305" s="205">
        <f>IFERROR(INDEX(July15!F:F, MATCH(MEM_BF!$K305, July15!$B:$B, 0)), 0)</f>
        <v>0</v>
      </c>
      <c r="R305" s="130">
        <f>IFERROR(INDEX(July15!G:G, MATCH(MEM_BF!$K305, July15!$B:$B, 0)), 0)</f>
        <v>0</v>
      </c>
      <c r="S305" s="130">
        <f>IFERROR(INDEX('Aug15'!F:F, MATCH(MEM_BF!$K305, 'Aug15'!$A:$A, 0)), 0)</f>
        <v>0</v>
      </c>
      <c r="T305" s="130">
        <f>IFERROR(INDEX('Aug15'!$G:$G, MATCH(MEM_BF!$K305, 'Aug15'!$A:$A, 0)), 0)</f>
        <v>0</v>
      </c>
      <c r="U305" s="130">
        <f>IFERROR(INDEX(Sept15!$F:$F, MATCH(MEM_BF!$K305, Sept15!$A:$A, 0)), 0)</f>
        <v>0</v>
      </c>
      <c r="V305" s="130">
        <f>IFERROR(INDEX(Sept15!$G:$G, MATCH(MEM_BF!$K305, Sept15!$A:$A, 0)), 0)</f>
        <v>0</v>
      </c>
      <c r="W305" s="130">
        <f>IFERROR(INDEX('Oct15'!$F:$F, MATCH(MEM_BF!$K305,'Oct15'!$A:$A, 0)), 0)</f>
        <v>0</v>
      </c>
      <c r="X305" s="130">
        <f>IFERROR(INDEX('Oct15'!$G:$G, MATCH(MEM_BF!$K305, 'Oct15'!$A:$A, 0)), 0)</f>
        <v>0</v>
      </c>
      <c r="Y305" s="130">
        <f>IFERROR(INDEX('Nov15'!$F:$F, MATCH(MEM_BF!$K305,'Nov15'!$A:$A, 0)), 0)</f>
        <v>100</v>
      </c>
      <c r="Z305" s="130">
        <f>IFERROR(INDEX('Nov15'!$G:$G, MATCH(MEM_BF!$K305, 'Nov15'!$A:$A, 0)), 0)</f>
        <v>0</v>
      </c>
      <c r="AA305" s="130">
        <f>IFERROR(INDEX('Dec15'!$F:$F, MATCH(MEM_BF!$K305,'Dec15'!$A:$A, 0)), 0)</f>
        <v>0</v>
      </c>
      <c r="AB305" s="130">
        <f>IFERROR(INDEX('Dec15'!$G:$G, MATCH(MEM_BF!$K305, 'Dec15'!$A:$A, 0)), 0)</f>
        <v>0</v>
      </c>
      <c r="AC305" s="130">
        <f>IFERROR(INDEX('Jan16'!$F:$F, MATCH(MEM_BF!$K305,'Jan16'!$A:$A, 0)), 0)</f>
        <v>0</v>
      </c>
      <c r="AD305" s="130">
        <f>IFERROR(INDEX('Jan16'!$G:$G, MATCH(MEM_BF!$K305, 'Jan16'!$A:$A, 0)), 0)</f>
        <v>0</v>
      </c>
      <c r="AE305" s="130">
        <f>IFERROR(INDEX('Feb16'!$F:$F, MATCH(MEM_BF!$K305,'Feb16'!$A:$A, 0)), 0)</f>
        <v>0</v>
      </c>
      <c r="AF305" s="130">
        <f>IFERROR(INDEX('Feb16'!$G:$G, MATCH(MEM_BF!$K305, 'Feb16'!$A:$A, 0)), 0)</f>
        <v>0</v>
      </c>
      <c r="AG305" s="130">
        <f>IFERROR(INDEX('Mar16'!$G:$G, MATCH(MEM_BF!$K305,'Mar16'!$A:$A, 0)), 0)</f>
        <v>200</v>
      </c>
      <c r="AH305" s="130">
        <f>IFERROR(INDEX('Mar16'!$H:$H, MATCH(MEM_BF!$K305, 'Mar16'!$A:$A, 0)), 0)</f>
        <v>0</v>
      </c>
      <c r="AI305" s="130">
        <f>IFERROR(INDEX('Apr16'!$G:$G, MATCH(MEM_BF!$K305,'Apr16'!$A:$A, 0)), 0)</f>
        <v>0</v>
      </c>
      <c r="AJ305" s="130">
        <f>IFERROR(INDEX('Apr16'!$H:$H, MATCH(MEM_BF!$K305, 'Apr16'!$A:$A, 0)), 0)</f>
        <v>0</v>
      </c>
      <c r="AK305" s="130">
        <f>IFERROR(INDEX('May16'!$G:$G, MATCH(MEM_BF!$K305,'May16'!$A:$A, 0)), 0)</f>
        <v>0</v>
      </c>
      <c r="AL305" s="130"/>
      <c r="AM305" s="130"/>
      <c r="AN305" s="130"/>
      <c r="AO305" s="4">
        <f t="shared" si="271"/>
        <v>300</v>
      </c>
      <c r="AP305" s="138" t="str">
        <f>IFERROR(INDEX(Contacts!$O:$O, MATCH(MEM_BF!$K305, Contacts!$B:$B, 0)), 0)</f>
        <v>s_janaka@hotmail.com</v>
      </c>
      <c r="AQ305" s="138">
        <f>IFERROR(INDEX(Contacts!$L:$L, MATCH(MEM_BF!$K305, Contacts!$B:$B, 0)), 0)</f>
        <v>0</v>
      </c>
      <c r="AR305" s="138" t="str">
        <f>IFERROR(INDEX(Contacts!$P:$P, MATCH(MEM_BF!$K305, Contacts!$B:$B, 0)), 0)</f>
        <v>manonjalee@yahoo.com</v>
      </c>
    </row>
    <row r="306" spans="3:46" x14ac:dyDescent="0.3">
      <c r="C306" s="155">
        <v>15</v>
      </c>
      <c r="D306" s="155">
        <v>9</v>
      </c>
      <c r="E306" s="194">
        <f t="shared" si="269"/>
        <v>20</v>
      </c>
      <c r="F306" s="194">
        <f t="shared" si="272"/>
        <v>1</v>
      </c>
      <c r="G306" s="194">
        <f t="shared" si="273"/>
        <v>16</v>
      </c>
      <c r="H306" s="194">
        <f t="shared" si="234"/>
        <v>8</v>
      </c>
      <c r="I306" s="225">
        <f t="shared" si="270"/>
        <v>12</v>
      </c>
      <c r="J306" s="197" t="s">
        <v>1947</v>
      </c>
      <c r="K306" s="155" t="s">
        <v>61</v>
      </c>
      <c r="L306" s="195">
        <f t="shared" si="268"/>
        <v>2016</v>
      </c>
      <c r="M306" s="155" t="str">
        <f t="shared" si="274"/>
        <v>Sep</v>
      </c>
      <c r="N306" s="138">
        <f>IFERROR(INDEX(Contacts!$O:$O, MATCH(MEM_BF!$K306, Contacts!$B:$B, 0)), 0)</f>
        <v>0</v>
      </c>
      <c r="O306" s="130">
        <f>IFERROR(INDEX('May16'!$G:$G, MATCH(MEM_BF!$K306,'May16'!$A:$A, 0)), 0)</f>
        <v>20</v>
      </c>
      <c r="P306" s="130"/>
      <c r="Q306" s="205">
        <v>40</v>
      </c>
      <c r="R306" s="130">
        <f>IFERROR(INDEX(July15!G:G, MATCH(MEM_BF!$K306, July15!$B:$B, 0)), 0)</f>
        <v>0</v>
      </c>
      <c r="S306" s="130">
        <f>IFERROR(INDEX('Aug15'!F:F, MATCH(MEM_BF!$K306, 'Aug15'!$A:$A, 0)), 0)</f>
        <v>20</v>
      </c>
      <c r="T306" s="130">
        <f>IFERROR(INDEX('Aug15'!$G:$G, MATCH(MEM_BF!$K306, 'Aug15'!$A:$A, 0)), 0)</f>
        <v>0</v>
      </c>
      <c r="U306" s="130">
        <f>IFERROR(INDEX(Sept15!$F:$F, MATCH(MEM_BF!$K306, Sept15!$A:$A, 0)), 0)</f>
        <v>20</v>
      </c>
      <c r="V306" s="130">
        <f>IFERROR(INDEX(Sept15!$G:$G, MATCH(MEM_BF!$K306, Sept15!$A:$A, 0)), 0)</f>
        <v>0</v>
      </c>
      <c r="W306" s="130">
        <f>IFERROR(INDEX('Oct15'!$F:$F, MATCH(MEM_BF!$K306,'Oct15'!$A:$A, 0)), 0)</f>
        <v>20</v>
      </c>
      <c r="X306" s="130">
        <f>IFERROR(INDEX('Oct15'!$G:$G, MATCH(MEM_BF!$K306, 'Oct15'!$A:$A, 0)), 0)</f>
        <v>0</v>
      </c>
      <c r="Y306" s="130">
        <f>IFERROR(INDEX('Nov15'!$F:$F, MATCH(MEM_BF!$K306,'Nov15'!$A:$A, 0)), 0)</f>
        <v>20</v>
      </c>
      <c r="Z306" s="130">
        <f>IFERROR(INDEX('Nov15'!$G:$G, MATCH(MEM_BF!$K306, 'Nov15'!$A:$A, 0)), 0)</f>
        <v>0</v>
      </c>
      <c r="AA306" s="130">
        <f>IFERROR(INDEX('Dec15'!$F:$F, MATCH(MEM_BF!$K306,'Dec15'!$A:$A, 0)), 0)</f>
        <v>20</v>
      </c>
      <c r="AB306" s="130">
        <f>IFERROR(INDEX('Dec15'!$G:$G, MATCH(MEM_BF!$K306, 'Dec15'!$A:$A, 0)), 0)</f>
        <v>0</v>
      </c>
      <c r="AC306" s="130">
        <f>IFERROR(INDEX('Jan16'!$F:$F, MATCH(MEM_BF!$K306,'Jan16'!$A:$A, 0)), 0)</f>
        <v>20</v>
      </c>
      <c r="AD306" s="130">
        <v>100</v>
      </c>
      <c r="AE306" s="130">
        <f>IFERROR(INDEX('Feb16'!$F:$F, MATCH(MEM_BF!$K306,'Feb16'!$A:$A, 0)), 0)</f>
        <v>20</v>
      </c>
      <c r="AF306" s="130">
        <f>IFERROR(INDEX('Feb16'!$G:$G, MATCH(MEM_BF!$K306, 'Feb16'!$A:$A, 0)), 0)</f>
        <v>0</v>
      </c>
      <c r="AG306" s="130">
        <f>IFERROR(INDEX('Mar16'!$G:$G, MATCH(MEM_BF!$K306,'Mar16'!$A:$A, 0)), 0)</f>
        <v>20</v>
      </c>
      <c r="AH306" s="130">
        <f>IFERROR(INDEX('Mar16'!$H:$H, MATCH(MEM_BF!$K306, 'Mar16'!$A:$A, 0)), 0)</f>
        <v>0</v>
      </c>
      <c r="AI306" s="130">
        <f>IFERROR(INDEX('Apr16'!$G:$G, MATCH(MEM_BF!$K306,'Apr16'!$A:$A, 0)), 0)</f>
        <v>20</v>
      </c>
      <c r="AJ306" s="130">
        <f>IFERROR(INDEX('Apr16'!$H:$H, MATCH(MEM_BF!$K306, 'Apr16'!$A:$A, 0)), 0)</f>
        <v>0</v>
      </c>
      <c r="AK306" s="130">
        <f>IFERROR(INDEX('May16'!$G:$G, MATCH(MEM_BF!$K306,'May16'!$A:$A, 0)), 0)</f>
        <v>20</v>
      </c>
      <c r="AL306" s="130"/>
      <c r="AM306" s="130"/>
      <c r="AN306" s="130"/>
      <c r="AO306" s="4">
        <f t="shared" si="271"/>
        <v>240</v>
      </c>
      <c r="AP306" s="138">
        <f>IFERROR(INDEX(Contacts!$O:$O, MATCH(MEM_BF!$K306, Contacts!$B:$B, 0)), 0)</f>
        <v>0</v>
      </c>
      <c r="AQ306" s="138">
        <f>IFERROR(INDEX(Contacts!$L:$L, MATCH(MEM_BF!$K306, Contacts!$B:$B, 0)), 0)</f>
        <v>0</v>
      </c>
      <c r="AR306" s="138">
        <f>IFERROR(INDEX(Contacts!$P:$P, MATCH(MEM_BF!$K306, Contacts!$B:$B, 0)), 0)</f>
        <v>0</v>
      </c>
    </row>
    <row r="307" spans="3:46" x14ac:dyDescent="0.3">
      <c r="C307" s="155">
        <v>15</v>
      </c>
      <c r="D307" s="155">
        <v>12</v>
      </c>
      <c r="E307" s="194">
        <f t="shared" si="269"/>
        <v>22</v>
      </c>
      <c r="F307" s="194">
        <f t="shared" si="272"/>
        <v>1</v>
      </c>
      <c r="G307" s="194">
        <f t="shared" si="273"/>
        <v>16</v>
      </c>
      <c r="H307" s="194">
        <f t="shared" si="234"/>
        <v>10</v>
      </c>
      <c r="I307" s="225">
        <f t="shared" si="270"/>
        <v>11</v>
      </c>
      <c r="J307" s="197" t="s">
        <v>1958</v>
      </c>
      <c r="K307" s="155" t="s">
        <v>1959</v>
      </c>
      <c r="L307" s="195">
        <f t="shared" si="268"/>
        <v>2016</v>
      </c>
      <c r="M307" s="155" t="str">
        <f t="shared" si="274"/>
        <v>Nov</v>
      </c>
      <c r="N307" s="138">
        <f>IFERROR(INDEX(Contacts!$O:$O, MATCH(MEM_BF!$K307, Contacts!$B:$B, 0)), 0)</f>
        <v>0</v>
      </c>
      <c r="O307" s="130">
        <f>IFERROR(INDEX('May16'!$G:$G, MATCH(MEM_BF!$K307,'May16'!$A:$A, 0)), 0)</f>
        <v>0</v>
      </c>
      <c r="P307" s="130"/>
      <c r="Q307" s="205">
        <f>IFERROR(INDEX(July15!F:F, MATCH(MEM_BF!$K307, July15!$B:$B, 0)), 0)</f>
        <v>0</v>
      </c>
      <c r="R307" s="130">
        <f>IFERROR(INDEX(July15!G:G, MATCH(MEM_BF!$K307, July15!$B:$B, 0)), 0)</f>
        <v>0</v>
      </c>
      <c r="S307" s="130">
        <f>IFERROR(INDEX('Aug15'!F:F, MATCH(MEM_BF!$K307, 'Aug15'!$A:$A, 0)), 0)</f>
        <v>0</v>
      </c>
      <c r="T307" s="130">
        <f>IFERROR(INDEX('Aug15'!$G:$G, MATCH(MEM_BF!$K307, 'Aug15'!$A:$A, 0)), 0)</f>
        <v>0</v>
      </c>
      <c r="U307" s="130">
        <f>IFERROR(INDEX(Sept15!$F:$F, MATCH(MEM_BF!$K307, Sept15!$A:$A, 0)), 0)</f>
        <v>0</v>
      </c>
      <c r="V307" s="130">
        <f>IFERROR(INDEX(Sept15!$G:$G, MATCH(MEM_BF!$K307, Sept15!$A:$A, 0)), 0)</f>
        <v>0</v>
      </c>
      <c r="W307" s="130">
        <f>IFERROR(INDEX('Oct15'!$F:$F, MATCH(MEM_BF!$K307,'Oct15'!$A:$A, 0)), 0)</f>
        <v>0</v>
      </c>
      <c r="X307" s="130">
        <f>IFERROR(INDEX('Oct15'!$G:$G, MATCH(MEM_BF!$K307, 'Oct15'!$A:$A, 0)), 0)</f>
        <v>0</v>
      </c>
      <c r="Y307" s="130">
        <f>IFERROR(INDEX('Nov15'!$F:$F, MATCH(MEM_BF!$K307,'Nov15'!$A:$A, 0)), 0)</f>
        <v>0</v>
      </c>
      <c r="Z307" s="130">
        <f>IFERROR(INDEX('Nov15'!$G:$G, MATCH(MEM_BF!$K307, 'Nov15'!$A:$A, 0)), 0)</f>
        <v>0</v>
      </c>
      <c r="AA307" s="130">
        <f>IFERROR(INDEX('Dec15'!$F:$F, MATCH(MEM_BF!$K307,'Dec15'!$A:$A, 0)), 0)</f>
        <v>0</v>
      </c>
      <c r="AB307" s="130">
        <f>IFERROR(INDEX('Dec15'!$G:$G, MATCH(MEM_BF!$K307, 'Dec15'!$A:$A, 0)), 0)</f>
        <v>0</v>
      </c>
      <c r="AC307" s="130">
        <f>IFERROR(INDEX('Jan16'!$F:$F, MATCH(MEM_BF!$K307,'Jan16'!$A:$A, 0)), 0)</f>
        <v>0</v>
      </c>
      <c r="AD307" s="130">
        <f>IFERROR(INDEX('Jan16'!$G:$G, MATCH(MEM_BF!$K307, 'Jan16'!$A:$A, 0)), 0)</f>
        <v>0</v>
      </c>
      <c r="AE307" s="130">
        <f>IFERROR(INDEX('Feb16'!$F:$F, MATCH(MEM_BF!$K307,'Feb16'!$A:$A, 0)), 0)</f>
        <v>220</v>
      </c>
      <c r="AF307" s="130">
        <f>IFERROR(INDEX('Feb16'!$G:$G, MATCH(MEM_BF!$K307, 'Feb16'!$A:$A, 0)), 0)</f>
        <v>0</v>
      </c>
      <c r="AG307" s="130">
        <f>IFERROR(INDEX('Mar16'!$G:$G, MATCH(MEM_BF!$K307,'Mar16'!$A:$A, 0)), 0)</f>
        <v>0</v>
      </c>
      <c r="AH307" s="130">
        <f>IFERROR(INDEX('Mar16'!$H:$H, MATCH(MEM_BF!$K307, 'Mar16'!$A:$A, 0)), 0)</f>
        <v>0</v>
      </c>
      <c r="AI307" s="130">
        <f>IFERROR(INDEX('Apr16'!$G:$G, MATCH(MEM_BF!$K307,'Apr16'!$A:$A, 0)), 0)</f>
        <v>0</v>
      </c>
      <c r="AJ307" s="130">
        <f>IFERROR(INDEX('Apr16'!$H:$H, MATCH(MEM_BF!$K307, 'Apr16'!$A:$A, 0)), 0)</f>
        <v>0</v>
      </c>
      <c r="AK307" s="130">
        <f>IFERROR(INDEX('May16'!$G:$G, MATCH(MEM_BF!$K307,'May16'!$A:$A, 0)), 0)</f>
        <v>0</v>
      </c>
      <c r="AL307" s="130"/>
      <c r="AM307" s="130"/>
      <c r="AN307" s="130"/>
      <c r="AO307" s="4">
        <f t="shared" si="271"/>
        <v>220</v>
      </c>
      <c r="AP307" s="138">
        <f>IFERROR(INDEX(Contacts!$O:$O, MATCH(MEM_BF!$K307, Contacts!$B:$B, 0)), 0)</f>
        <v>0</v>
      </c>
      <c r="AQ307" s="138">
        <f>IFERROR(INDEX(Contacts!$L:$L, MATCH(MEM_BF!$K307, Contacts!$B:$B, 0)), 0)</f>
        <v>0</v>
      </c>
      <c r="AR307" s="138">
        <f>IFERROR(INDEX(Contacts!$P:$P, MATCH(MEM_BF!$K307, Contacts!$B:$B, 0)), 0)</f>
        <v>0</v>
      </c>
    </row>
    <row r="308" spans="3:46" x14ac:dyDescent="0.3">
      <c r="C308" s="155">
        <v>15</v>
      </c>
      <c r="D308" s="155">
        <v>9</v>
      </c>
      <c r="E308" s="194">
        <f t="shared" si="269"/>
        <v>8</v>
      </c>
      <c r="F308" s="194">
        <f t="shared" si="272"/>
        <v>0</v>
      </c>
      <c r="G308" s="194">
        <f t="shared" si="273"/>
        <v>15</v>
      </c>
      <c r="H308" s="194">
        <f t="shared" si="234"/>
        <v>8</v>
      </c>
      <c r="I308" s="225">
        <f t="shared" si="270"/>
        <v>0</v>
      </c>
      <c r="J308" s="126" t="s">
        <v>1960</v>
      </c>
      <c r="K308" s="155" t="s">
        <v>1961</v>
      </c>
      <c r="L308" s="195">
        <f t="shared" si="268"/>
        <v>2015</v>
      </c>
      <c r="M308" s="155" t="str">
        <f t="shared" si="274"/>
        <v>Sep</v>
      </c>
      <c r="N308" s="138">
        <f>IFERROR(INDEX(Contacts!$O:$O, MATCH(MEM_BF!$K308, Contacts!$B:$B, 0)), 0)</f>
        <v>0</v>
      </c>
      <c r="O308" s="130">
        <f>IFERROR(INDEX('May16'!$G:$G, MATCH(MEM_BF!$K308,'May16'!$A:$A, 0)), 0)</f>
        <v>0</v>
      </c>
      <c r="P308" s="130"/>
      <c r="Q308" s="205">
        <f>IFERROR(INDEX(July15!F:F, MATCH(MEM_BF!$K308, July15!$B:$B, 0)), 0)</f>
        <v>0</v>
      </c>
      <c r="R308" s="130">
        <f>IFERROR(INDEX(July15!G:G, MATCH(MEM_BF!$K308, July15!$B:$B, 0)), 0)</f>
        <v>0</v>
      </c>
      <c r="S308" s="130">
        <f>IFERROR(INDEX('Aug15'!F:F, MATCH(MEM_BF!$K308, 'Aug15'!$A:$A, 0)), 0)</f>
        <v>0</v>
      </c>
      <c r="T308" s="130">
        <f>IFERROR(INDEX('Aug15'!$G:$G, MATCH(MEM_BF!$K308, 'Aug15'!$A:$A, 0)), 0)</f>
        <v>0</v>
      </c>
      <c r="U308" s="130">
        <f>IFERROR(INDEX(Sept15!$F:$F, MATCH(MEM_BF!$K308, Sept15!$A:$A, 0)), 0)</f>
        <v>0</v>
      </c>
      <c r="V308" s="130">
        <f>IFERROR(INDEX(Sept15!$G:$G, MATCH(MEM_BF!$K308, Sept15!$A:$A, 0)), 0)</f>
        <v>0</v>
      </c>
      <c r="W308" s="130">
        <f>IFERROR(INDEX('Oct15'!$F:$F, MATCH(MEM_BF!$K308,'Oct15'!$A:$A, 0)), 0)</f>
        <v>0</v>
      </c>
      <c r="X308" s="130">
        <f>IFERROR(INDEX('Oct15'!$G:$G, MATCH(MEM_BF!$K308, 'Oct15'!$A:$A, 0)), 0)</f>
        <v>0</v>
      </c>
      <c r="Y308" s="130">
        <f>IFERROR(INDEX('Nov15'!$F:$F, MATCH(MEM_BF!$K308,'Nov15'!$A:$A, 0)), 0)</f>
        <v>0</v>
      </c>
      <c r="Z308" s="130">
        <f>IFERROR(INDEX('Nov15'!$G:$G, MATCH(MEM_BF!$K308, 'Nov15'!$A:$A, 0)), 0)</f>
        <v>0</v>
      </c>
      <c r="AA308" s="130">
        <f>IFERROR(INDEX('Dec15'!$F:$F, MATCH(MEM_BF!$K308,'Dec15'!$A:$A, 0)), 0)</f>
        <v>0</v>
      </c>
      <c r="AB308" s="130">
        <f>IFERROR(INDEX('Dec15'!$G:$G, MATCH(MEM_BF!$K308, 'Dec15'!$A:$A, 0)), 0)</f>
        <v>0</v>
      </c>
      <c r="AC308" s="130">
        <f>IFERROR(INDEX('Jan16'!$F:$F, MATCH(MEM_BF!$K308,'Jan16'!$A:$A, 0)), 0)</f>
        <v>0</v>
      </c>
      <c r="AD308" s="130">
        <f>IFERROR(INDEX('Jan16'!$G:$G, MATCH(MEM_BF!$K308, 'Jan16'!$A:$A, 0)), 0)</f>
        <v>0</v>
      </c>
      <c r="AE308" s="130">
        <f>IFERROR(INDEX('Feb16'!$F:$F, MATCH(MEM_BF!$K308,'Feb16'!$A:$A, 0)), 0)</f>
        <v>0</v>
      </c>
      <c r="AF308" s="130">
        <f>IFERROR(INDEX('Feb16'!$G:$G, MATCH(MEM_BF!$K308, 'Feb16'!$A:$A, 0)), 0)</f>
        <v>0</v>
      </c>
      <c r="AG308" s="130">
        <f>IFERROR(INDEX('Mar16'!$G:$G, MATCH(MEM_BF!$K308,'Mar16'!$A:$A, 0)), 0)</f>
        <v>0</v>
      </c>
      <c r="AH308" s="130">
        <f>IFERROR(INDEX('Mar16'!$H:$H, MATCH(MEM_BF!$K308, 'Mar16'!$A:$A, 0)), 0)</f>
        <v>0</v>
      </c>
      <c r="AI308" s="130">
        <f>IFERROR(INDEX('Apr16'!$G:$G, MATCH(MEM_BF!$K308,'Apr16'!$A:$A, 0)), 0)</f>
        <v>0</v>
      </c>
      <c r="AJ308" s="130">
        <f>IFERROR(INDEX('Apr16'!$H:$H, MATCH(MEM_BF!$K308, 'Apr16'!$A:$A, 0)), 0)</f>
        <v>0</v>
      </c>
      <c r="AK308" s="130">
        <f>IFERROR(INDEX('May16'!$G:$G, MATCH(MEM_BF!$K308,'May16'!$A:$A, 0)), 0)</f>
        <v>0</v>
      </c>
      <c r="AL308" s="130"/>
      <c r="AM308" s="130"/>
      <c r="AN308" s="130"/>
      <c r="AO308" s="4">
        <f t="shared" si="271"/>
        <v>0</v>
      </c>
      <c r="AP308" s="138">
        <f>IFERROR(INDEX(Contacts!$O:$O, MATCH(MEM_BF!$K308, Contacts!$B:$B, 0)), 0)</f>
        <v>0</v>
      </c>
      <c r="AQ308" s="138">
        <f>IFERROR(INDEX(Contacts!$L:$L, MATCH(MEM_BF!$K308, Contacts!$B:$B, 0)), 0)</f>
        <v>0</v>
      </c>
      <c r="AR308" s="138">
        <f>IFERROR(INDEX(Contacts!$P:$P, MATCH(MEM_BF!$K308, Contacts!$B:$B, 0)), 0)</f>
        <v>0</v>
      </c>
    </row>
    <row r="309" spans="3:46" x14ac:dyDescent="0.3">
      <c r="C309" s="155">
        <v>15</v>
      </c>
      <c r="D309" s="155">
        <v>7</v>
      </c>
      <c r="E309" s="194">
        <f t="shared" si="269"/>
        <v>11</v>
      </c>
      <c r="F309" s="194">
        <f t="shared" si="272"/>
        <v>0</v>
      </c>
      <c r="G309" s="194">
        <f t="shared" si="273"/>
        <v>15</v>
      </c>
      <c r="H309" s="194">
        <f t="shared" si="234"/>
        <v>11</v>
      </c>
      <c r="I309" s="225">
        <f t="shared" si="270"/>
        <v>5</v>
      </c>
      <c r="J309" s="126" t="s">
        <v>1963</v>
      </c>
      <c r="K309" s="155" t="s">
        <v>428</v>
      </c>
      <c r="L309" s="195">
        <f t="shared" si="268"/>
        <v>2015</v>
      </c>
      <c r="M309" s="155" t="str">
        <f t="shared" si="274"/>
        <v>Dec</v>
      </c>
      <c r="N309" s="138">
        <f>IFERROR(INDEX(Contacts!$O:$O, MATCH(MEM_BF!$K309, Contacts!$B:$B, 0)), 0)</f>
        <v>0</v>
      </c>
      <c r="O309" s="130">
        <f>IFERROR(INDEX('May16'!$G:$G, MATCH(MEM_BF!$K309,'May16'!$A:$A, 0)), 0)</f>
        <v>0</v>
      </c>
      <c r="P309" s="130"/>
      <c r="Q309" s="205">
        <f>IFERROR(INDEX(July15!F:F, MATCH(MEM_BF!$K309, July15!$B:$B, 0)), 0)</f>
        <v>20</v>
      </c>
      <c r="R309" s="130">
        <f>IFERROR(INDEX(July15!G:G, MATCH(MEM_BF!$K309, July15!$B:$B, 0)), 0)</f>
        <v>0</v>
      </c>
      <c r="S309" s="130">
        <f>IFERROR(INDEX('Aug15'!F:F, MATCH(MEM_BF!$K309, 'Aug15'!$A:$A, 0)), 0)</f>
        <v>0</v>
      </c>
      <c r="T309" s="130">
        <f>IFERROR(INDEX('Aug15'!$G:$G, MATCH(MEM_BF!$K309, 'Aug15'!$A:$A, 0)), 0)</f>
        <v>0</v>
      </c>
      <c r="U309" s="130">
        <f>IFERROR(INDEX(Sept15!$F:$F, MATCH(MEM_BF!$K309, Sept15!$A:$A, 0)), 0)</f>
        <v>0</v>
      </c>
      <c r="V309" s="130">
        <f>IFERROR(INDEX(Sept15!$G:$G, MATCH(MEM_BF!$K309, Sept15!$A:$A, 0)), 0)</f>
        <v>0</v>
      </c>
      <c r="W309" s="130">
        <f>IFERROR(INDEX('Oct15'!$F:$F, MATCH(MEM_BF!$K309,'Oct15'!$A:$A, 0)), 0)</f>
        <v>0</v>
      </c>
      <c r="X309" s="130">
        <f>IFERROR(INDEX('Oct15'!$G:$G, MATCH(MEM_BF!$K309, 'Oct15'!$A:$A, 0)), 0)</f>
        <v>0</v>
      </c>
      <c r="Y309" s="130">
        <f>IFERROR(INDEX('Nov15'!$F:$F, MATCH(MEM_BF!$K309,'Nov15'!$A:$A, 0)), 0)</f>
        <v>0</v>
      </c>
      <c r="Z309" s="130">
        <f>IFERROR(INDEX('Nov15'!$G:$G, MATCH(MEM_BF!$K309, 'Nov15'!$A:$A, 0)), 0)</f>
        <v>0</v>
      </c>
      <c r="AA309" s="130">
        <f>IFERROR(INDEX('Dec15'!$F:$F, MATCH(MEM_BF!$K309,'Dec15'!$A:$A, 0)), 0)</f>
        <v>0</v>
      </c>
      <c r="AB309" s="130">
        <f>IFERROR(INDEX('Dec15'!$G:$G, MATCH(MEM_BF!$K309, 'Dec15'!$A:$A, 0)), 0)</f>
        <v>0</v>
      </c>
      <c r="AC309" s="130">
        <f>IFERROR(INDEX('Jan16'!$F:$F, MATCH(MEM_BF!$K309,'Jan16'!$A:$A, 0)), 0)</f>
        <v>0</v>
      </c>
      <c r="AD309" s="130">
        <f>IFERROR(INDEX('Jan16'!$G:$G, MATCH(MEM_BF!$K309, 'Jan16'!$A:$A, 0)), 0)</f>
        <v>0</v>
      </c>
      <c r="AE309" s="130">
        <f>IFERROR(INDEX('Feb16'!$F:$F, MATCH(MEM_BF!$K309,'Feb16'!$A:$A, 0)), 0)</f>
        <v>0</v>
      </c>
      <c r="AF309" s="130">
        <f>IFERROR(INDEX('Feb16'!$G:$G, MATCH(MEM_BF!$K309, 'Feb16'!$A:$A, 0)), 0)</f>
        <v>0</v>
      </c>
      <c r="AG309" s="130">
        <f>IFERROR(INDEX('Mar16'!$G:$G, MATCH(MEM_BF!$K309,'Mar16'!$A:$A, 0)), 0)</f>
        <v>0</v>
      </c>
      <c r="AH309" s="130">
        <f>IFERROR(INDEX('Mar16'!$H:$H, MATCH(MEM_BF!$K309, 'Mar16'!$A:$A, 0)), 0)</f>
        <v>0</v>
      </c>
      <c r="AI309" s="130">
        <f>IFERROR(INDEX('Apr16'!$G:$G, MATCH(MEM_BF!$K309,'Apr16'!$A:$A, 0)), 0)</f>
        <v>80</v>
      </c>
      <c r="AJ309" s="130">
        <f>IFERROR(INDEX('Apr16'!$H:$H, MATCH(MEM_BF!$K309, 'Apr16'!$A:$A, 0)), 0)</f>
        <v>0</v>
      </c>
      <c r="AK309" s="130">
        <f>IFERROR(INDEX('May16'!$G:$G, MATCH(MEM_BF!$K309,'May16'!$A:$A, 0)), 0)</f>
        <v>0</v>
      </c>
      <c r="AL309" s="130"/>
      <c r="AM309" s="130"/>
      <c r="AN309" s="130"/>
      <c r="AO309" s="4">
        <f t="shared" si="271"/>
        <v>100</v>
      </c>
      <c r="AP309" s="138">
        <f>IFERROR(INDEX(Contacts!$O:$O, MATCH(MEM_BF!$K309, Contacts!$B:$B, 0)), 0)</f>
        <v>0</v>
      </c>
      <c r="AQ309" s="138">
        <f>IFERROR(INDEX(Contacts!$L:$L, MATCH(MEM_BF!$K309, Contacts!$B:$B, 0)), 0)</f>
        <v>0</v>
      </c>
      <c r="AR309" s="138">
        <f>IFERROR(INDEX(Contacts!$P:$P, MATCH(MEM_BF!$K309, Contacts!$B:$B, 0)), 0)</f>
        <v>0</v>
      </c>
    </row>
    <row r="310" spans="3:46" x14ac:dyDescent="0.3">
      <c r="C310" s="155">
        <v>15</v>
      </c>
      <c r="D310" s="155">
        <v>7</v>
      </c>
      <c r="E310" s="194">
        <f t="shared" si="269"/>
        <v>20</v>
      </c>
      <c r="F310" s="194">
        <f t="shared" si="272"/>
        <v>1</v>
      </c>
      <c r="G310" s="194">
        <f t="shared" si="273"/>
        <v>16</v>
      </c>
      <c r="H310" s="194">
        <f t="shared" si="234"/>
        <v>8</v>
      </c>
      <c r="I310" s="225">
        <f t="shared" si="270"/>
        <v>14</v>
      </c>
      <c r="J310" s="126" t="s">
        <v>1965</v>
      </c>
      <c r="K310" s="155" t="s">
        <v>373</v>
      </c>
      <c r="L310" s="195">
        <f t="shared" si="268"/>
        <v>2016</v>
      </c>
      <c r="M310" s="155" t="str">
        <f t="shared" si="274"/>
        <v>Sep</v>
      </c>
      <c r="N310" s="138">
        <f>IFERROR(INDEX(Contacts!$O:$O, MATCH(MEM_BF!$K310, Contacts!$B:$B, 0)), 0)</f>
        <v>0</v>
      </c>
      <c r="O310" s="130">
        <f>IFERROR(INDEX('May16'!$G:$G, MATCH(MEM_BF!$K310,'May16'!$A:$A, 0)), 0)</f>
        <v>0</v>
      </c>
      <c r="P310" s="130"/>
      <c r="Q310" s="205">
        <f>IFERROR(INDEX(July15!F:F, MATCH(MEM_BF!$K310, July15!$B:$B, 0)), 0)</f>
        <v>40</v>
      </c>
      <c r="R310" s="130">
        <f>IFERROR(INDEX(July15!G:G, MATCH(MEM_BF!$K310, July15!$B:$B, 0)), 0)</f>
        <v>0</v>
      </c>
      <c r="S310" s="130">
        <f>IFERROR(INDEX('Aug15'!F:F, MATCH(MEM_BF!$K310, 'Aug15'!$A:$A, 0)), 0)</f>
        <v>0</v>
      </c>
      <c r="T310" s="130">
        <f>IFERROR(INDEX('Aug15'!$G:$G, MATCH(MEM_BF!$K310, 'Aug15'!$A:$A, 0)), 0)</f>
        <v>0</v>
      </c>
      <c r="U310" s="130">
        <f>IFERROR(INDEX(Sept15!$F:$F, MATCH(MEM_BF!$K310, Sept15!$A:$A, 0)), 0)</f>
        <v>0</v>
      </c>
      <c r="V310" s="130">
        <f>IFERROR(INDEX(Sept15!$G:$G, MATCH(MEM_BF!$K310, Sept15!$A:$A, 0)), 0)</f>
        <v>0</v>
      </c>
      <c r="W310" s="130">
        <f>IFERROR(INDEX('Oct15'!$F:$F, MATCH(MEM_BF!$K310,'Oct15'!$A:$A, 0)), 0)</f>
        <v>0</v>
      </c>
      <c r="X310" s="130">
        <f>IFERROR(INDEX('Oct15'!$G:$G, MATCH(MEM_BF!$K310, 'Oct15'!$A:$A, 0)), 0)</f>
        <v>0</v>
      </c>
      <c r="Y310" s="130">
        <f>IFERROR(INDEX('Nov15'!$F:$F, MATCH(MEM_BF!$K310,'Nov15'!$A:$A, 0)), 0)</f>
        <v>240</v>
      </c>
      <c r="Z310" s="130">
        <f>IFERROR(INDEX('Nov15'!$G:$G, MATCH(MEM_BF!$K310, 'Nov15'!$A:$A, 0)), 0)</f>
        <v>0</v>
      </c>
      <c r="AA310" s="130">
        <f>IFERROR(INDEX('Dec15'!$F:$F, MATCH(MEM_BF!$K310,'Dec15'!$A:$A, 0)), 0)</f>
        <v>0</v>
      </c>
      <c r="AB310" s="130">
        <f>IFERROR(INDEX('Dec15'!$G:$G, MATCH(MEM_BF!$K310, 'Dec15'!$A:$A, 0)), 0)</f>
        <v>0</v>
      </c>
      <c r="AC310" s="130">
        <f>IFERROR(INDEX('Jan16'!$F:$F, MATCH(MEM_BF!$K310,'Jan16'!$A:$A, 0)), 0)</f>
        <v>0</v>
      </c>
      <c r="AD310" s="130">
        <f>IFERROR(INDEX('Jan16'!$G:$G, MATCH(MEM_BF!$K310, 'Jan16'!$A:$A, 0)), 0)</f>
        <v>0</v>
      </c>
      <c r="AE310" s="130">
        <f>IFERROR(INDEX('Feb16'!$F:$F, MATCH(MEM_BF!$K310,'Feb16'!$A:$A, 0)), 0)</f>
        <v>0</v>
      </c>
      <c r="AF310" s="130">
        <f>IFERROR(INDEX('Feb16'!$G:$G, MATCH(MEM_BF!$K310, 'Feb16'!$A:$A, 0)), 0)</f>
        <v>100</v>
      </c>
      <c r="AG310" s="130">
        <f>IFERROR(INDEX('Mar16'!$G:$G, MATCH(MEM_BF!$K310,'Mar16'!$A:$A, 0)), 0)</f>
        <v>0</v>
      </c>
      <c r="AH310" s="130">
        <f>IFERROR(INDEX('Mar16'!$H:$H, MATCH(MEM_BF!$K310, 'Mar16'!$A:$A, 0)), 0)</f>
        <v>0</v>
      </c>
      <c r="AI310" s="130">
        <f>IFERROR(INDEX('Apr16'!$G:$G, MATCH(MEM_BF!$K310,'Apr16'!$A:$A, 0)), 0)</f>
        <v>0</v>
      </c>
      <c r="AJ310" s="130">
        <f>IFERROR(INDEX('Apr16'!$H:$H, MATCH(MEM_BF!$K310, 'Apr16'!$A:$A, 0)), 0)</f>
        <v>0</v>
      </c>
      <c r="AK310" s="130">
        <f>IFERROR(INDEX('May16'!$G:$G, MATCH(MEM_BF!$K310,'May16'!$A:$A, 0)), 0)</f>
        <v>0</v>
      </c>
      <c r="AL310" s="130"/>
      <c r="AM310" s="130"/>
      <c r="AN310" s="130"/>
      <c r="AO310" s="4">
        <f t="shared" si="271"/>
        <v>280</v>
      </c>
      <c r="AP310" s="138">
        <f>IFERROR(INDEX(Contacts!$O:$O, MATCH(MEM_BF!$K310, Contacts!$B:$B, 0)), 0)</f>
        <v>0</v>
      </c>
      <c r="AQ310" s="138">
        <f>IFERROR(INDEX(Contacts!$L:$L, MATCH(MEM_BF!$K310, Contacts!$B:$B, 0)), 0)</f>
        <v>0</v>
      </c>
      <c r="AR310" s="138">
        <f>IFERROR(INDEX(Contacts!$P:$P, MATCH(MEM_BF!$K310, Contacts!$B:$B, 0)), 0)</f>
        <v>0</v>
      </c>
    </row>
    <row r="311" spans="3:46" x14ac:dyDescent="0.3">
      <c r="C311" s="155">
        <v>16</v>
      </c>
      <c r="D311" s="155">
        <v>5</v>
      </c>
      <c r="E311" s="194">
        <f t="shared" si="269"/>
        <v>16</v>
      </c>
      <c r="F311" s="194">
        <f t="shared" si="272"/>
        <v>1</v>
      </c>
      <c r="G311" s="194">
        <f t="shared" si="273"/>
        <v>17</v>
      </c>
      <c r="H311" s="194">
        <f t="shared" si="234"/>
        <v>4</v>
      </c>
      <c r="I311" s="225">
        <f t="shared" si="270"/>
        <v>12</v>
      </c>
      <c r="J311" s="197" t="s">
        <v>2561</v>
      </c>
      <c r="K311" s="155" t="s">
        <v>449</v>
      </c>
      <c r="L311" s="195">
        <f t="shared" si="268"/>
        <v>2017</v>
      </c>
      <c r="M311" s="155" t="str">
        <f t="shared" si="274"/>
        <v>May</v>
      </c>
      <c r="N311" s="138">
        <f>IFERROR(INDEX(Contacts!$O:$O, MATCH(MEM_BF!$K311, Contacts!$B:$B, 0)), 0)</f>
        <v>0</v>
      </c>
      <c r="O311" s="130">
        <f>IFERROR(INDEX('May16'!$G:$G, MATCH(MEM_BF!$K311,'May16'!$A:$A, 0)), 0)</f>
        <v>0</v>
      </c>
      <c r="P311" s="130"/>
      <c r="Q311" s="205">
        <f>IFERROR(INDEX(July15!F:F, MATCH(MEM_BF!$K311, July15!$B:$B, 0)), 0)</f>
        <v>240</v>
      </c>
      <c r="R311" s="130">
        <f>IFERROR(INDEX(July15!G:G, MATCH(MEM_BF!$K311, July15!$B:$B, 0)), 0)</f>
        <v>0</v>
      </c>
      <c r="S311" s="130">
        <f>IFERROR(INDEX('Aug15'!F:F, MATCH(MEM_BF!$K311, 'Aug15'!$A:$A, 0)), 0)</f>
        <v>0</v>
      </c>
      <c r="T311" s="130">
        <f>IFERROR(INDEX('Aug15'!$G:$G, MATCH(MEM_BF!$K311, 'Aug15'!$A:$A, 0)), 0)</f>
        <v>0</v>
      </c>
      <c r="U311" s="130">
        <f>IFERROR(INDEX(Sept15!$F:$F, MATCH(MEM_BF!$K311, Sept15!$A:$A, 0)), 0)</f>
        <v>0</v>
      </c>
      <c r="V311" s="130">
        <f>IFERROR(INDEX(Sept15!$G:$G, MATCH(MEM_BF!$K311, Sept15!$A:$A, 0)), 0)</f>
        <v>0</v>
      </c>
      <c r="W311" s="130">
        <f>IFERROR(INDEX('Oct15'!$F:$F, MATCH(MEM_BF!$K311,'Oct15'!$A:$A, 0)), 0)</f>
        <v>0</v>
      </c>
      <c r="X311" s="130">
        <f>IFERROR(INDEX('Oct15'!$G:$G, MATCH(MEM_BF!$K311, 'Oct15'!$A:$A, 0)), 0)</f>
        <v>0</v>
      </c>
      <c r="Y311" s="130">
        <f>IFERROR(INDEX('Nov15'!$F:$F, MATCH(MEM_BF!$K311,'Nov15'!$A:$A, 0)), 0)</f>
        <v>0</v>
      </c>
      <c r="Z311" s="130">
        <f>IFERROR(INDEX('Nov15'!$G:$G, MATCH(MEM_BF!$K311, 'Nov15'!$A:$A, 0)), 0)</f>
        <v>0</v>
      </c>
      <c r="AA311" s="130">
        <f>IFERROR(INDEX('Dec15'!$F:$F, MATCH(MEM_BF!$K311,'Dec15'!$A:$A, 0)), 0)</f>
        <v>0</v>
      </c>
      <c r="AB311" s="130">
        <f>IFERROR(INDEX('Dec15'!$G:$G, MATCH(MEM_BF!$K311, 'Dec15'!$A:$A, 0)), 0)</f>
        <v>0</v>
      </c>
      <c r="AC311" s="130">
        <f>IFERROR(INDEX('Jan16'!$F:$F, MATCH(MEM_BF!$K311,'Jan16'!$A:$A, 0)), 0)</f>
        <v>0</v>
      </c>
      <c r="AD311" s="130">
        <f>IFERROR(INDEX('Jan16'!$G:$G, MATCH(MEM_BF!$K311, 'Jan16'!$A:$A, 0)), 0)</f>
        <v>0</v>
      </c>
      <c r="AE311" s="130">
        <f>IFERROR(INDEX('Feb16'!$F:$F, MATCH(MEM_BF!$K311,'Feb16'!$A:$A, 0)), 0)</f>
        <v>0</v>
      </c>
      <c r="AF311" s="130">
        <f>IFERROR(INDEX('Feb16'!$G:$G, MATCH(MEM_BF!$K311, 'Feb16'!$A:$A, 0)), 0)</f>
        <v>0</v>
      </c>
      <c r="AG311" s="130">
        <f>IFERROR(INDEX('Mar16'!$G:$G, MATCH(MEM_BF!$K311,'Mar16'!$A:$A, 0)), 0)</f>
        <v>0</v>
      </c>
      <c r="AH311" s="130">
        <f>IFERROR(INDEX('Mar16'!$H:$H, MATCH(MEM_BF!$K311, 'Mar16'!$A:$A, 0)), 0)</f>
        <v>0</v>
      </c>
      <c r="AI311" s="130">
        <f>IFERROR(INDEX('Apr16'!$G:$G, MATCH(MEM_BF!$K311,'Apr16'!$A:$A, 0)), 0)</f>
        <v>0</v>
      </c>
      <c r="AJ311" s="130">
        <f>IFERROR(INDEX('Apr16'!$H:$H, MATCH(MEM_BF!$K311, 'Apr16'!$A:$A, 0)), 0)</f>
        <v>0</v>
      </c>
      <c r="AK311" s="130">
        <f>IFERROR(INDEX('May16'!$G:$G, MATCH(MEM_BF!$K311,'May16'!$A:$A, 0)), 0)</f>
        <v>0</v>
      </c>
      <c r="AL311" s="130"/>
      <c r="AM311" s="130"/>
      <c r="AN311" s="130"/>
      <c r="AO311" s="4">
        <f t="shared" si="271"/>
        <v>240</v>
      </c>
      <c r="AP311" s="138">
        <f>IFERROR(INDEX(Contacts!$O:$O, MATCH(MEM_BF!$K311, Contacts!$B:$B, 0)), 0)</f>
        <v>0</v>
      </c>
      <c r="AQ311" s="138">
        <f>IFERROR(INDEX(Contacts!$L:$L, MATCH(MEM_BF!$K311, Contacts!$B:$B, 0)), 0)</f>
        <v>0</v>
      </c>
      <c r="AR311" s="138">
        <f>IFERROR(INDEX(Contacts!$P:$P, MATCH(MEM_BF!$K311, Contacts!$B:$B, 0)), 0)</f>
        <v>0</v>
      </c>
    </row>
    <row r="312" spans="3:46" s="138" customFormat="1" x14ac:dyDescent="0.3">
      <c r="C312" s="155"/>
      <c r="D312" s="155"/>
      <c r="E312" s="194">
        <f t="shared" si="269"/>
        <v>-1</v>
      </c>
      <c r="F312" s="194">
        <f t="shared" ref="F312" si="275">ROUNDDOWN(E312/12, 0)</f>
        <v>0</v>
      </c>
      <c r="G312" s="194">
        <f t="shared" ref="G312" si="276">C312+F312</f>
        <v>0</v>
      </c>
      <c r="H312" s="194">
        <f t="shared" ref="H312" si="277">E312-F312*12</f>
        <v>-1</v>
      </c>
      <c r="I312" s="225">
        <f t="shared" si="270"/>
        <v>0</v>
      </c>
      <c r="J312" s="197" t="s">
        <v>3077</v>
      </c>
      <c r="K312" s="155" t="s">
        <v>3076</v>
      </c>
      <c r="L312" s="195" t="str">
        <f t="shared" ref="L312" si="278">LOOKUP(G312,$A$20:$B$40)</f>
        <v>Please</v>
      </c>
      <c r="M312" s="155" t="str">
        <f t="shared" ref="M312" si="279">LOOKUP(H312,$A$6:$B$18)</f>
        <v>Pay</v>
      </c>
      <c r="N312" s="223" t="s">
        <v>3078</v>
      </c>
      <c r="O312" s="130">
        <f>IFERROR(INDEX('May16'!$G:$G, MATCH(MEM_BF!$K312,'May16'!$A:$A, 0)), 0)</f>
        <v>0</v>
      </c>
      <c r="P312" s="130"/>
      <c r="Q312" s="220"/>
      <c r="R312" s="221"/>
      <c r="S312" s="221"/>
      <c r="T312" s="221"/>
      <c r="U312" s="221"/>
      <c r="V312" s="221"/>
      <c r="W312" s="221"/>
      <c r="X312" s="221"/>
      <c r="Y312" s="221"/>
      <c r="Z312" s="221"/>
      <c r="AA312" s="221">
        <f>IFERROR(INDEX('Dec15'!$F:$F, MATCH(MEM_BF!$K312,'Dec15'!$A:$A, 0)), 0)</f>
        <v>0</v>
      </c>
      <c r="AB312" s="221">
        <f>IFERROR(INDEX('Dec15'!$G:$G, MATCH(MEM_BF!$K312, 'Dec15'!$A:$A, 0)), 0)</f>
        <v>0</v>
      </c>
      <c r="AC312" s="130">
        <f>IFERROR(INDEX('Jan16'!$F:$F, MATCH(MEM_BF!$K312,'Jan16'!$A:$A, 0)), 0)</f>
        <v>0</v>
      </c>
      <c r="AD312" s="130">
        <f>IFERROR(INDEX('Jan16'!$G:$G, MATCH(MEM_BF!$K312, 'Jan16'!$A:$A, 0)), 0)</f>
        <v>0</v>
      </c>
      <c r="AE312" s="130">
        <f>IFERROR(INDEX('Feb16'!$F:$F, MATCH(MEM_BF!$K312,'Feb16'!$A:$A, 0)), 0)</f>
        <v>0</v>
      </c>
      <c r="AF312" s="130">
        <f>IFERROR(INDEX('Feb16'!$G:$G, MATCH(MEM_BF!$K312, 'Feb16'!$A:$A, 0)), 0)</f>
        <v>0</v>
      </c>
      <c r="AG312" s="130">
        <f>IFERROR(INDEX('Mar16'!$G:$G, MATCH(MEM_BF!$K312,'Mar16'!$A:$A, 0)), 0)</f>
        <v>0</v>
      </c>
      <c r="AH312" s="130">
        <f>IFERROR(INDEX('Mar16'!$H:$H, MATCH(MEM_BF!$K312, 'Mar16'!$A:$A, 0)), 0)</f>
        <v>0</v>
      </c>
      <c r="AI312" s="130">
        <f>IFERROR(INDEX('Apr16'!$G:$G, MATCH(MEM_BF!$K312,'Apr16'!$A:$A, 0)), 0)</f>
        <v>0</v>
      </c>
      <c r="AJ312" s="130">
        <f>IFERROR(INDEX('Apr16'!$H:$H, MATCH(MEM_BF!$K312, 'Apr16'!$A:$A, 0)), 0)</f>
        <v>0</v>
      </c>
      <c r="AK312" s="130">
        <f>IFERROR(INDEX('May16'!$G:$G, MATCH(MEM_BF!$K312,'May16'!$A:$A, 0)), 0)</f>
        <v>0</v>
      </c>
      <c r="AL312" s="130"/>
      <c r="AM312" s="130"/>
      <c r="AN312" s="130"/>
      <c r="AO312" s="4">
        <f t="shared" si="271"/>
        <v>0</v>
      </c>
      <c r="AP312" s="223" t="s">
        <v>3078</v>
      </c>
      <c r="AQ312" s="224" t="s">
        <v>3079</v>
      </c>
      <c r="AS312" s="224"/>
    </row>
    <row r="313" spans="3:46" s="138" customFormat="1" x14ac:dyDescent="0.3">
      <c r="C313" s="155">
        <v>16</v>
      </c>
      <c r="D313" s="155">
        <v>1</v>
      </c>
      <c r="E313" s="194">
        <f t="shared" ref="E313" si="280">D313+I313-1</f>
        <v>1</v>
      </c>
      <c r="F313" s="194">
        <f t="shared" ref="F313" si="281">ROUNDDOWN(E313/12, 0)</f>
        <v>0</v>
      </c>
      <c r="G313" s="194">
        <f t="shared" ref="G313" si="282">C313+F313</f>
        <v>16</v>
      </c>
      <c r="H313" s="194">
        <f t="shared" ref="H313" si="283">E313-F313*12</f>
        <v>1</v>
      </c>
      <c r="I313" s="225">
        <f t="shared" ref="I313" si="284">AO313/20</f>
        <v>1</v>
      </c>
      <c r="J313" s="197" t="s">
        <v>3271</v>
      </c>
      <c r="K313" s="155" t="s">
        <v>3272</v>
      </c>
      <c r="L313" s="195">
        <f t="shared" ref="L313" si="285">LOOKUP(G313,$A$20:$B$40)</f>
        <v>2016</v>
      </c>
      <c r="M313" s="155" t="str">
        <f t="shared" ref="M313" si="286">LOOKUP(H313,$A$6:$B$18)</f>
        <v>Feb</v>
      </c>
      <c r="N313" s="223" t="s">
        <v>3273</v>
      </c>
      <c r="O313" s="130">
        <f>IFERROR(INDEX('May16'!$G:$G, MATCH(MEM_BF!$K313,'May16'!$A:$A, 0)), 0)</f>
        <v>0</v>
      </c>
      <c r="P313" s="130"/>
      <c r="Q313" s="220"/>
      <c r="R313" s="221"/>
      <c r="S313" s="221"/>
      <c r="T313" s="221"/>
      <c r="U313" s="221"/>
      <c r="V313" s="221"/>
      <c r="W313" s="221"/>
      <c r="X313" s="221"/>
      <c r="Y313" s="221"/>
      <c r="Z313" s="221"/>
      <c r="AA313" s="221"/>
      <c r="AB313" s="221"/>
      <c r="AC313" s="130">
        <f>IFERROR(INDEX('Jan16'!$F:$F, MATCH(MEM_BF!$K313,'Jan16'!$A:$A, 0)), 0)</f>
        <v>20</v>
      </c>
      <c r="AD313" s="130">
        <f>IFERROR(INDEX('Jan16'!$G:$G, MATCH(MEM_BF!$K313, 'Jan16'!$A:$A, 0)), 0)</f>
        <v>0</v>
      </c>
      <c r="AE313" s="130">
        <f>IFERROR(INDEX('Feb16'!$F:$F, MATCH(MEM_BF!$K313,'Feb16'!$A:$A, 0)), 0)</f>
        <v>0</v>
      </c>
      <c r="AF313" s="130">
        <f>IFERROR(INDEX('Feb16'!$G:$G, MATCH(MEM_BF!$K313, 'Feb16'!$A:$A, 0)), 0)</f>
        <v>0</v>
      </c>
      <c r="AG313" s="130">
        <f>IFERROR(INDEX('Mar16'!$G:$G, MATCH(MEM_BF!$K313,'Mar16'!$A:$A, 0)), 0)</f>
        <v>0</v>
      </c>
      <c r="AH313" s="130">
        <f>IFERROR(INDEX('Mar16'!$H:$H, MATCH(MEM_BF!$K313, 'Mar16'!$A:$A, 0)), 0)</f>
        <v>0</v>
      </c>
      <c r="AI313" s="130">
        <f>IFERROR(INDEX('Apr16'!$G:$G, MATCH(MEM_BF!$K313,'Apr16'!$A:$A, 0)), 0)</f>
        <v>0</v>
      </c>
      <c r="AJ313" s="130">
        <f>IFERROR(INDEX('Apr16'!$H:$H, MATCH(MEM_BF!$K313, 'Apr16'!$A:$A, 0)), 0)</f>
        <v>0</v>
      </c>
      <c r="AK313" s="130">
        <f>IFERROR(INDEX('May16'!$G:$G, MATCH(MEM_BF!$K313,'May16'!$A:$A, 0)), 0)</f>
        <v>0</v>
      </c>
      <c r="AL313" s="130"/>
      <c r="AM313" s="130"/>
      <c r="AN313" s="130"/>
      <c r="AO313" s="4">
        <f t="shared" si="271"/>
        <v>20</v>
      </c>
      <c r="AP313" s="223" t="s">
        <v>3273</v>
      </c>
      <c r="AQ313" s="224" t="s">
        <v>3274</v>
      </c>
      <c r="AS313" s="224"/>
    </row>
    <row r="314" spans="3:46" s="138" customFormat="1" x14ac:dyDescent="0.3">
      <c r="C314" s="155"/>
      <c r="D314" s="155"/>
      <c r="E314" s="194">
        <f t="shared" ref="E314" si="287">D314+I314-1</f>
        <v>-1</v>
      </c>
      <c r="F314" s="194">
        <f t="shared" ref="F314" si="288">ROUNDDOWN(E314/12, 0)</f>
        <v>0</v>
      </c>
      <c r="G314" s="194">
        <f t="shared" ref="G314" si="289">C314+F314</f>
        <v>0</v>
      </c>
      <c r="H314" s="194">
        <f t="shared" ref="H314" si="290">E314-F314*12</f>
        <v>-1</v>
      </c>
      <c r="I314" s="225">
        <f t="shared" ref="I314" si="291">AO314/20</f>
        <v>0</v>
      </c>
      <c r="J314" s="197" t="s">
        <v>5285</v>
      </c>
      <c r="K314" s="155" t="s">
        <v>5284</v>
      </c>
      <c r="L314" s="195" t="str">
        <f t="shared" ref="L314" si="292">LOOKUP(G314,$A$20:$B$40)</f>
        <v>Please</v>
      </c>
      <c r="M314" s="155" t="str">
        <f t="shared" ref="M314" si="293">LOOKUP(H314,$A$6:$B$18)</f>
        <v>Pay</v>
      </c>
      <c r="N314" s="223" t="s">
        <v>5286</v>
      </c>
      <c r="O314" s="130">
        <f>IFERROR(INDEX('May16'!$G:$G, MATCH(MEM_BF!$K314,'May16'!$A:$A, 0)), 0)</f>
        <v>0</v>
      </c>
      <c r="P314" s="130"/>
      <c r="Q314" s="220"/>
      <c r="R314" s="221"/>
      <c r="S314" s="221"/>
      <c r="T314" s="221"/>
      <c r="U314" s="221"/>
      <c r="V314" s="221"/>
      <c r="W314" s="221"/>
      <c r="X314" s="221"/>
      <c r="Y314" s="221"/>
      <c r="Z314" s="221"/>
      <c r="AA314" s="221"/>
      <c r="AB314" s="221"/>
      <c r="AC314" s="130"/>
      <c r="AD314" s="130"/>
      <c r="AE314" s="130">
        <f>IFERROR(INDEX('Feb16'!$F:$F, MATCH(MEM_BF!$K314,'Feb16'!$A:$A, 0)), 0)</f>
        <v>0</v>
      </c>
      <c r="AF314" s="130">
        <f>IFERROR(INDEX('Feb16'!$G:$G, MATCH(MEM_BF!$K314, 'Feb16'!$A:$A, 0)), 0)</f>
        <v>0</v>
      </c>
      <c r="AG314" s="130">
        <f>IFERROR(INDEX('Mar16'!$G:$G, MATCH(MEM_BF!$K314,'Mar16'!$A:$A, 0)), 0)</f>
        <v>0</v>
      </c>
      <c r="AH314" s="130">
        <f>IFERROR(INDEX('Mar16'!$H:$H, MATCH(MEM_BF!$K314, 'Mar16'!$A:$A, 0)), 0)</f>
        <v>0</v>
      </c>
      <c r="AI314" s="130">
        <f>IFERROR(INDEX('Apr16'!$G:$G, MATCH(MEM_BF!$K314,'Apr16'!$A:$A, 0)), 0)</f>
        <v>0</v>
      </c>
      <c r="AJ314" s="130">
        <f>IFERROR(INDEX('Apr16'!$H:$H, MATCH(MEM_BF!$K314, 'Apr16'!$A:$A, 0)), 0)</f>
        <v>0</v>
      </c>
      <c r="AK314" s="130">
        <f>IFERROR(INDEX('May16'!$G:$G, MATCH(MEM_BF!$K314,'May16'!$A:$A, 0)), 0)</f>
        <v>0</v>
      </c>
      <c r="AL314" s="130"/>
      <c r="AM314" s="130"/>
      <c r="AN314" s="130"/>
      <c r="AO314" s="4">
        <f t="shared" si="271"/>
        <v>0</v>
      </c>
      <c r="AP314" s="223" t="s">
        <v>5286</v>
      </c>
      <c r="AQ314" s="224" t="s">
        <v>5287</v>
      </c>
      <c r="AS314" s="224" t="s">
        <v>5288</v>
      </c>
      <c r="AT314" s="138" t="s">
        <v>5289</v>
      </c>
    </row>
    <row r="315" spans="3:46" x14ac:dyDescent="0.3">
      <c r="C315" s="155">
        <v>15</v>
      </c>
      <c r="D315" s="155">
        <v>6</v>
      </c>
      <c r="E315" s="194">
        <f t="shared" si="269"/>
        <v>10</v>
      </c>
      <c r="F315" s="194">
        <f t="shared" si="272"/>
        <v>0</v>
      </c>
      <c r="G315" s="194">
        <f t="shared" si="273"/>
        <v>15</v>
      </c>
      <c r="H315" s="194">
        <f t="shared" si="234"/>
        <v>10</v>
      </c>
      <c r="I315" s="225">
        <f t="shared" si="270"/>
        <v>5</v>
      </c>
      <c r="J315" s="197" t="s">
        <v>1978</v>
      </c>
      <c r="K315" s="155" t="s">
        <v>1979</v>
      </c>
      <c r="L315" s="195">
        <f t="shared" ref="L315:L343" si="294">LOOKUP(G315,$A$20:$B$40)</f>
        <v>2015</v>
      </c>
      <c r="M315" s="155" t="str">
        <f t="shared" si="274"/>
        <v>Nov</v>
      </c>
      <c r="N315" s="138">
        <f>IFERROR(INDEX(Contacts!$O:$O, MATCH(MEM_BF!$K315, Contacts!$B:$B, 0)), 0)</f>
        <v>0</v>
      </c>
      <c r="O315" s="130">
        <f>IFERROR(INDEX('May16'!$G:$G, MATCH(MEM_BF!$K315,'May16'!$A:$A, 0)), 0)</f>
        <v>0</v>
      </c>
      <c r="P315" s="130"/>
      <c r="Q315" s="205">
        <f>IFERROR(INDEX(July15!F:F, MATCH(MEM_BF!$K315, July15!$B:$B, 0)), 0)</f>
        <v>0</v>
      </c>
      <c r="R315" s="130">
        <f>IFERROR(INDEX(July15!G:G, MATCH(MEM_BF!$K315, July15!$B:$B, 0)), 0)</f>
        <v>0</v>
      </c>
      <c r="S315" s="130">
        <f>IFERROR(INDEX('Aug15'!F:F, MATCH(MEM_BF!$K315, 'Aug15'!$A:$A, 0)), 0)</f>
        <v>0</v>
      </c>
      <c r="T315" s="130">
        <f>IFERROR(INDEX('Aug15'!$G:$G, MATCH(MEM_BF!$K315, 'Aug15'!$A:$A, 0)), 0)</f>
        <v>0</v>
      </c>
      <c r="U315" s="130">
        <f>IFERROR(INDEX(Sept15!$F:$F, MATCH(MEM_BF!$K315, Sept15!$A:$A, 0)), 0)</f>
        <v>0</v>
      </c>
      <c r="V315" s="130">
        <f>IFERROR(INDEX(Sept15!$G:$G, MATCH(MEM_BF!$K315, Sept15!$A:$A, 0)), 0)</f>
        <v>0</v>
      </c>
      <c r="W315" s="130">
        <f>IFERROR(INDEX('Oct15'!$F:$F, MATCH(MEM_BF!$K315,'Oct15'!$A:$A, 0)), 0)</f>
        <v>0</v>
      </c>
      <c r="X315" s="130">
        <f>IFERROR(INDEX('Oct15'!$G:$G, MATCH(MEM_BF!$K315, 'Oct15'!$A:$A, 0)), 0)</f>
        <v>0</v>
      </c>
      <c r="Y315" s="130">
        <f>IFERROR(INDEX('Nov15'!$F:$F, MATCH(MEM_BF!$K315,'Nov15'!$A:$A, 0)), 0)</f>
        <v>0</v>
      </c>
      <c r="Z315" s="130">
        <f>IFERROR(INDEX('Nov15'!$G:$G, MATCH(MEM_BF!$K315, 'Nov15'!$A:$A, 0)), 0)</f>
        <v>0</v>
      </c>
      <c r="AA315" s="130">
        <f>IFERROR(INDEX('Dec15'!$F:$F, MATCH(MEM_BF!$K315,'Dec15'!$A:$A, 0)), 0)</f>
        <v>0</v>
      </c>
      <c r="AB315" s="130">
        <f>IFERROR(INDEX('Dec15'!$G:$G, MATCH(MEM_BF!$K315, 'Dec15'!$A:$A, 0)), 0)</f>
        <v>150</v>
      </c>
      <c r="AC315" s="130">
        <f>IFERROR(INDEX('Jan16'!$F:$F, MATCH(MEM_BF!$K315,'Jan16'!$A:$A, 0)), 0)</f>
        <v>0</v>
      </c>
      <c r="AD315" s="130">
        <f>IFERROR(INDEX('Jan16'!$G:$G, MATCH(MEM_BF!$K315, 'Jan16'!$A:$A, 0)), 0)</f>
        <v>0</v>
      </c>
      <c r="AE315" s="130">
        <f>IFERROR(INDEX('Feb16'!$F:$F, MATCH(MEM_BF!$K315,'Feb16'!$A:$A, 0)), 0)</f>
        <v>100</v>
      </c>
      <c r="AF315" s="130">
        <v>300</v>
      </c>
      <c r="AG315" s="130">
        <f>IFERROR(INDEX('Mar16'!$G:$G, MATCH(MEM_BF!$K315,'Mar16'!$A:$A, 0)), 0)</f>
        <v>0</v>
      </c>
      <c r="AH315" s="130">
        <f>IFERROR(INDEX('Mar16'!$H:$H, MATCH(MEM_BF!$K315, 'Mar16'!$A:$A, 0)), 0)</f>
        <v>0</v>
      </c>
      <c r="AI315" s="130">
        <f>IFERROR(INDEX('Apr16'!$G:$G, MATCH(MEM_BF!$K315,'Apr16'!$A:$A, 0)), 0)</f>
        <v>0</v>
      </c>
      <c r="AJ315" s="130">
        <f>IFERROR(INDEX('Apr16'!$H:$H, MATCH(MEM_BF!$K315, 'Apr16'!$A:$A, 0)), 0)</f>
        <v>0</v>
      </c>
      <c r="AK315" s="130">
        <f>IFERROR(INDEX('May16'!$G:$G, MATCH(MEM_BF!$K315,'May16'!$A:$A, 0)), 0)</f>
        <v>0</v>
      </c>
      <c r="AL315" s="130"/>
      <c r="AM315" s="130"/>
      <c r="AN315" s="130"/>
      <c r="AO315" s="4">
        <f t="shared" si="271"/>
        <v>100</v>
      </c>
      <c r="AP315" s="138">
        <f>IFERROR(INDEX(Contacts!$O:$O, MATCH(MEM_BF!$K315, Contacts!$B:$B, 0)), 0)</f>
        <v>0</v>
      </c>
      <c r="AQ315" s="138">
        <f>IFERROR(INDEX(Contacts!$L:$L, MATCH(MEM_BF!$K315, Contacts!$B:$B, 0)), 0)</f>
        <v>0</v>
      </c>
      <c r="AR315" s="138">
        <f>IFERROR(INDEX(Contacts!$P:$P, MATCH(MEM_BF!$K315, Contacts!$B:$B, 0)), 0)</f>
        <v>0</v>
      </c>
    </row>
    <row r="316" spans="3:46" x14ac:dyDescent="0.3">
      <c r="C316" s="155">
        <v>15</v>
      </c>
      <c r="D316" s="155">
        <v>12</v>
      </c>
      <c r="E316" s="194">
        <f t="shared" si="269"/>
        <v>23</v>
      </c>
      <c r="F316" s="194">
        <f t="shared" si="272"/>
        <v>1</v>
      </c>
      <c r="G316" s="194">
        <f t="shared" si="273"/>
        <v>16</v>
      </c>
      <c r="H316" s="194">
        <f t="shared" si="234"/>
        <v>11</v>
      </c>
      <c r="I316" s="225">
        <f t="shared" si="270"/>
        <v>12</v>
      </c>
      <c r="J316" s="197" t="s">
        <v>1985</v>
      </c>
      <c r="K316" s="155" t="s">
        <v>91</v>
      </c>
      <c r="L316" s="195">
        <f t="shared" si="294"/>
        <v>2016</v>
      </c>
      <c r="M316" s="155" t="str">
        <f t="shared" si="274"/>
        <v>Dec</v>
      </c>
      <c r="N316" s="138">
        <f>IFERROR(INDEX(Contacts!$O:$O, MATCH(MEM_BF!$K316, Contacts!$B:$B, 0)), 0)</f>
        <v>0</v>
      </c>
      <c r="O316" s="130">
        <f>IFERROR(INDEX('May16'!$G:$G, MATCH(MEM_BF!$K316,'May16'!$A:$A, 0)), 0)</f>
        <v>0</v>
      </c>
      <c r="P316" s="130"/>
      <c r="Q316" s="205">
        <f>IFERROR(INDEX(July15!F:F, MATCH(MEM_BF!$K316, July15!$B:$B, 0)), 0)</f>
        <v>240</v>
      </c>
      <c r="R316" s="130">
        <f>IFERROR(INDEX(July15!G:G, MATCH(MEM_BF!$K316, July15!$B:$B, 0)), 0)</f>
        <v>0</v>
      </c>
      <c r="S316" s="130">
        <f>IFERROR(INDEX('Aug15'!F:F, MATCH(MEM_BF!$K316, 'Aug15'!$A:$A, 0)), 0)</f>
        <v>0</v>
      </c>
      <c r="T316" s="130">
        <f>IFERROR(INDEX('Aug15'!$G:$G, MATCH(MEM_BF!$K316, 'Aug15'!$A:$A, 0)), 0)</f>
        <v>0</v>
      </c>
      <c r="U316" s="130">
        <f>IFERROR(INDEX(Sept15!$F:$F, MATCH(MEM_BF!$K316, Sept15!$A:$A, 0)), 0)</f>
        <v>0</v>
      </c>
      <c r="V316" s="130">
        <f>IFERROR(INDEX(Sept15!$G:$G, MATCH(MEM_BF!$K316, Sept15!$A:$A, 0)), 0)</f>
        <v>0</v>
      </c>
      <c r="W316" s="130">
        <f>IFERROR(INDEX('Oct15'!$F:$F, MATCH(MEM_BF!$K316,'Oct15'!$A:$A, 0)), 0)</f>
        <v>0</v>
      </c>
      <c r="X316" s="130">
        <f>IFERROR(INDEX('Oct15'!$G:$G, MATCH(MEM_BF!$K316, 'Oct15'!$A:$A, 0)), 0)</f>
        <v>0</v>
      </c>
      <c r="Y316" s="130">
        <f>IFERROR(INDEX('Nov15'!$F:$F, MATCH(MEM_BF!$K316,'Nov15'!$A:$A, 0)), 0)</f>
        <v>0</v>
      </c>
      <c r="Z316" s="130">
        <f>IFERROR(INDEX('Nov15'!$G:$G, MATCH(MEM_BF!$K316, 'Nov15'!$A:$A, 0)), 0)</f>
        <v>0</v>
      </c>
      <c r="AA316" s="130">
        <f>IFERROR(INDEX('Dec15'!$F:$F, MATCH(MEM_BF!$K316,'Dec15'!$A:$A, 0)), 0)</f>
        <v>0</v>
      </c>
      <c r="AB316" s="130">
        <f>IFERROR(INDEX('Dec15'!$G:$G, MATCH(MEM_BF!$K316, 'Dec15'!$A:$A, 0)), 0)</f>
        <v>0</v>
      </c>
      <c r="AC316" s="130">
        <f>IFERROR(INDEX('Jan16'!$F:$F, MATCH(MEM_BF!$K316,'Jan16'!$A:$A, 0)), 0)</f>
        <v>0</v>
      </c>
      <c r="AD316" s="130">
        <f>IFERROR(INDEX('Jan16'!$G:$G, MATCH(MEM_BF!$K316, 'Jan16'!$A:$A, 0)), 0)</f>
        <v>0</v>
      </c>
      <c r="AE316" s="130">
        <f>IFERROR(INDEX('Feb16'!$F:$F, MATCH(MEM_BF!$K316,'Feb16'!$A:$A, 0)), 0)</f>
        <v>0</v>
      </c>
      <c r="AF316" s="130">
        <f>IFERROR(INDEX('Feb16'!$G:$G, MATCH(MEM_BF!$K316, 'Feb16'!$A:$A, 0)), 0)</f>
        <v>0</v>
      </c>
      <c r="AG316" s="130">
        <f>IFERROR(INDEX('Mar16'!$G:$G, MATCH(MEM_BF!$K316,'Mar16'!$A:$A, 0)), 0)</f>
        <v>0</v>
      </c>
      <c r="AH316" s="130">
        <f>IFERROR(INDEX('Mar16'!$H:$H, MATCH(MEM_BF!$K316, 'Mar16'!$A:$A, 0)), 0)</f>
        <v>0</v>
      </c>
      <c r="AI316" s="130">
        <f>IFERROR(INDEX('Apr16'!$G:$G, MATCH(MEM_BF!$K316,'Apr16'!$A:$A, 0)), 0)</f>
        <v>0</v>
      </c>
      <c r="AJ316" s="130">
        <f>IFERROR(INDEX('Apr16'!$H:$H, MATCH(MEM_BF!$K316, 'Apr16'!$A:$A, 0)), 0)</f>
        <v>0</v>
      </c>
      <c r="AK316" s="130">
        <f>IFERROR(INDEX('May16'!$G:$G, MATCH(MEM_BF!$K316,'May16'!$A:$A, 0)), 0)</f>
        <v>0</v>
      </c>
      <c r="AL316" s="130"/>
      <c r="AM316" s="130"/>
      <c r="AN316" s="130"/>
      <c r="AO316" s="4">
        <f t="shared" si="271"/>
        <v>240</v>
      </c>
      <c r="AP316" s="138">
        <f>IFERROR(INDEX(Contacts!$O:$O, MATCH(MEM_BF!$K316, Contacts!$B:$B, 0)), 0)</f>
        <v>0</v>
      </c>
      <c r="AQ316" s="138">
        <f>IFERROR(INDEX(Contacts!$L:$L, MATCH(MEM_BF!$K316, Contacts!$B:$B, 0)), 0)</f>
        <v>0</v>
      </c>
      <c r="AR316" s="138">
        <f>IFERROR(INDEX(Contacts!$P:$P, MATCH(MEM_BF!$K316, Contacts!$B:$B, 0)), 0)</f>
        <v>0</v>
      </c>
    </row>
    <row r="317" spans="3:46" x14ac:dyDescent="0.3">
      <c r="C317" s="155">
        <v>16</v>
      </c>
      <c r="D317" s="155">
        <v>2</v>
      </c>
      <c r="E317" s="194">
        <f t="shared" si="269"/>
        <v>14</v>
      </c>
      <c r="F317" s="194">
        <f t="shared" si="272"/>
        <v>1</v>
      </c>
      <c r="G317" s="194">
        <f t="shared" si="273"/>
        <v>17</v>
      </c>
      <c r="H317" s="194">
        <f t="shared" si="234"/>
        <v>2</v>
      </c>
      <c r="I317" s="225">
        <f t="shared" si="270"/>
        <v>13</v>
      </c>
      <c r="J317" s="197" t="s">
        <v>1988</v>
      </c>
      <c r="K317" s="155" t="s">
        <v>90</v>
      </c>
      <c r="L317" s="195">
        <f t="shared" si="294"/>
        <v>2017</v>
      </c>
      <c r="M317" s="155" t="str">
        <f t="shared" si="274"/>
        <v>Mar</v>
      </c>
      <c r="N317" s="138">
        <f>IFERROR(INDEX(Contacts!$O:$O, MATCH(MEM_BF!$K317, Contacts!$B:$B, 0)), 0)</f>
        <v>0</v>
      </c>
      <c r="O317" s="130">
        <f>IFERROR(INDEX('May16'!$G:$G, MATCH(MEM_BF!$K317,'May16'!$A:$A, 0)), 0)</f>
        <v>0</v>
      </c>
      <c r="P317" s="130"/>
      <c r="Q317" s="205">
        <f>IFERROR(INDEX(July15!F:F, MATCH(MEM_BF!$K317, July15!$B:$B, 0)), 0)</f>
        <v>120</v>
      </c>
      <c r="R317" s="130">
        <f>IFERROR(INDEX(July15!G:G, MATCH(MEM_BF!$K317, July15!$B:$B, 0)), 0)</f>
        <v>0</v>
      </c>
      <c r="S317" s="130">
        <f>IFERROR(INDEX('Aug15'!F:F, MATCH(MEM_BF!$K317, 'Aug15'!$A:$A, 0)), 0)</f>
        <v>0</v>
      </c>
      <c r="T317" s="130">
        <f>IFERROR(INDEX('Aug15'!$G:$G, MATCH(MEM_BF!$K317, 'Aug15'!$A:$A, 0)), 0)</f>
        <v>0</v>
      </c>
      <c r="U317" s="130">
        <f>IFERROR(INDEX(Sept15!$F:$F, MATCH(MEM_BF!$K317, Sept15!$A:$A, 0)), 0)</f>
        <v>20</v>
      </c>
      <c r="V317" s="130">
        <f>IFERROR(INDEX(Sept15!$G:$G, MATCH(MEM_BF!$K317, Sept15!$A:$A, 0)), 0)</f>
        <v>0</v>
      </c>
      <c r="W317" s="130">
        <f>IFERROR(INDEX('Oct15'!$F:$F, MATCH(MEM_BF!$K317,'Oct15'!$A:$A, 0)), 0)</f>
        <v>0</v>
      </c>
      <c r="X317" s="130">
        <f>IFERROR(INDEX('Oct15'!$G:$G, MATCH(MEM_BF!$K317, 'Oct15'!$A:$A, 0)), 0)</f>
        <v>0</v>
      </c>
      <c r="Y317" s="130">
        <f>IFERROR(INDEX('Nov15'!$F:$F, MATCH(MEM_BF!$K317,'Nov15'!$A:$A, 0)), 0)</f>
        <v>0</v>
      </c>
      <c r="Z317" s="130">
        <f>IFERROR(INDEX('Nov15'!$G:$G, MATCH(MEM_BF!$K317, 'Nov15'!$A:$A, 0)), 0)</f>
        <v>0</v>
      </c>
      <c r="AA317" s="130">
        <f>IFERROR(INDEX('Dec15'!$F:$F, MATCH(MEM_BF!$K317,'Dec15'!$A:$A, 0)), 0)</f>
        <v>0</v>
      </c>
      <c r="AB317" s="130">
        <f>IFERROR(INDEX('Dec15'!$G:$G, MATCH(MEM_BF!$K317, 'Dec15'!$A:$A, 0)), 0)</f>
        <v>0</v>
      </c>
      <c r="AC317" s="130">
        <f>IFERROR(INDEX('Jan16'!$F:$F, MATCH(MEM_BF!$K317,'Jan16'!$A:$A, 0)), 0)</f>
        <v>0</v>
      </c>
      <c r="AD317" s="130">
        <f>IFERROR(INDEX('Jan16'!$G:$G, MATCH(MEM_BF!$K317, 'Jan16'!$A:$A, 0)), 0)</f>
        <v>0</v>
      </c>
      <c r="AE317" s="130">
        <f>IFERROR(INDEX('Feb16'!$F:$F, MATCH(MEM_BF!$K317,'Feb16'!$A:$A, 0)), 0)</f>
        <v>0</v>
      </c>
      <c r="AF317" s="130">
        <f>IFERROR(INDEX('Feb16'!$G:$G, MATCH(MEM_BF!$K317, 'Feb16'!$A:$A, 0)), 0)</f>
        <v>0</v>
      </c>
      <c r="AG317" s="130">
        <f>IFERROR(INDEX('Mar16'!$G:$G, MATCH(MEM_BF!$K317,'Mar16'!$A:$A, 0)), 0)</f>
        <v>0</v>
      </c>
      <c r="AH317" s="130">
        <f>IFERROR(INDEX('Mar16'!$H:$H, MATCH(MEM_BF!$K317, 'Mar16'!$A:$A, 0)), 0)</f>
        <v>0</v>
      </c>
      <c r="AI317" s="130">
        <f>IFERROR(INDEX('Apr16'!$G:$G, MATCH(MEM_BF!$K317,'Apr16'!$A:$A, 0)), 0)</f>
        <v>120</v>
      </c>
      <c r="AJ317" s="130">
        <f>IFERROR(INDEX('Apr16'!$H:$H, MATCH(MEM_BF!$K317, 'Apr16'!$A:$A, 0)), 0)</f>
        <v>0</v>
      </c>
      <c r="AK317" s="130">
        <f>IFERROR(INDEX('May16'!$G:$G, MATCH(MEM_BF!$K317,'May16'!$A:$A, 0)), 0)</f>
        <v>0</v>
      </c>
      <c r="AL317" s="130"/>
      <c r="AM317" s="130"/>
      <c r="AN317" s="130"/>
      <c r="AO317" s="4">
        <f t="shared" si="271"/>
        <v>260</v>
      </c>
      <c r="AP317" s="138">
        <f>IFERROR(INDEX(Contacts!$O:$O, MATCH(MEM_BF!$K317, Contacts!$B:$B, 0)), 0)</f>
        <v>0</v>
      </c>
      <c r="AQ317" s="138">
        <f>IFERROR(INDEX(Contacts!$L:$L, MATCH(MEM_BF!$K317, Contacts!$B:$B, 0)), 0)</f>
        <v>0</v>
      </c>
      <c r="AR317" s="138">
        <f>IFERROR(INDEX(Contacts!$P:$P, MATCH(MEM_BF!$K317, Contacts!$B:$B, 0)), 0)</f>
        <v>0</v>
      </c>
    </row>
    <row r="318" spans="3:46" x14ac:dyDescent="0.3">
      <c r="C318" s="155">
        <v>15</v>
      </c>
      <c r="D318" s="155">
        <v>7</v>
      </c>
      <c r="E318" s="194">
        <f t="shared" si="269"/>
        <v>6</v>
      </c>
      <c r="F318" s="194">
        <f t="shared" si="272"/>
        <v>0</v>
      </c>
      <c r="G318" s="194">
        <f t="shared" si="273"/>
        <v>15</v>
      </c>
      <c r="H318" s="194">
        <f t="shared" si="234"/>
        <v>6</v>
      </c>
      <c r="I318" s="225">
        <f t="shared" si="270"/>
        <v>0</v>
      </c>
      <c r="J318" s="197" t="s">
        <v>1992</v>
      </c>
      <c r="K318" s="155" t="s">
        <v>1993</v>
      </c>
      <c r="L318" s="195">
        <f t="shared" si="294"/>
        <v>2015</v>
      </c>
      <c r="M318" s="155" t="str">
        <f t="shared" si="274"/>
        <v>Jul</v>
      </c>
      <c r="N318" s="138">
        <f>IFERROR(INDEX(Contacts!$O:$O, MATCH(MEM_BF!$K318, Contacts!$B:$B, 0)), 0)</f>
        <v>0</v>
      </c>
      <c r="O318" s="130">
        <f>IFERROR(INDEX('May16'!$G:$G, MATCH(MEM_BF!$K318,'May16'!$A:$A, 0)), 0)</f>
        <v>0</v>
      </c>
      <c r="P318" s="130"/>
      <c r="Q318" s="205">
        <f>IFERROR(INDEX(July15!F:F, MATCH(MEM_BF!$K318, July15!$B:$B, 0)), 0)</f>
        <v>0</v>
      </c>
      <c r="R318" s="130">
        <f>IFERROR(INDEX(July15!G:G, MATCH(MEM_BF!$K318, July15!$B:$B, 0)), 0)</f>
        <v>0</v>
      </c>
      <c r="S318" s="130">
        <f>IFERROR(INDEX('Aug15'!F:F, MATCH(MEM_BF!$K318, 'Aug15'!$A:$A, 0)), 0)</f>
        <v>0</v>
      </c>
      <c r="T318" s="130">
        <f>IFERROR(INDEX('Aug15'!$G:$G, MATCH(MEM_BF!$K318, 'Aug15'!$A:$A, 0)), 0)</f>
        <v>0</v>
      </c>
      <c r="U318" s="130">
        <f>IFERROR(INDEX(Sept15!$F:$F, MATCH(MEM_BF!$K318, Sept15!$A:$A, 0)), 0)</f>
        <v>0</v>
      </c>
      <c r="V318" s="130">
        <f>IFERROR(INDEX(Sept15!$G:$G, MATCH(MEM_BF!$K318, Sept15!$A:$A, 0)), 0)</f>
        <v>0</v>
      </c>
      <c r="W318" s="130">
        <f>IFERROR(INDEX('Oct15'!$F:$F, MATCH(MEM_BF!$K318,'Oct15'!$A:$A, 0)), 0)</f>
        <v>0</v>
      </c>
      <c r="X318" s="130">
        <f>IFERROR(INDEX('Oct15'!$G:$G, MATCH(MEM_BF!$K318, 'Oct15'!$A:$A, 0)), 0)</f>
        <v>0</v>
      </c>
      <c r="Y318" s="130">
        <f>IFERROR(INDEX('Nov15'!$F:$F, MATCH(MEM_BF!$K318,'Nov15'!$A:$A, 0)), 0)</f>
        <v>0</v>
      </c>
      <c r="Z318" s="130">
        <f>IFERROR(INDEX('Nov15'!$G:$G, MATCH(MEM_BF!$K318, 'Nov15'!$A:$A, 0)), 0)</f>
        <v>0</v>
      </c>
      <c r="AA318" s="130">
        <f>IFERROR(INDEX('Dec15'!$F:$F, MATCH(MEM_BF!$K318,'Dec15'!$A:$A, 0)), 0)</f>
        <v>0</v>
      </c>
      <c r="AB318" s="130">
        <f>IFERROR(INDEX('Dec15'!$G:$G, MATCH(MEM_BF!$K318, 'Dec15'!$A:$A, 0)), 0)</f>
        <v>0</v>
      </c>
      <c r="AC318" s="130">
        <f>IFERROR(INDEX('Jan16'!$F:$F, MATCH(MEM_BF!$K318,'Jan16'!$A:$A, 0)), 0)</f>
        <v>0</v>
      </c>
      <c r="AD318" s="130">
        <f>IFERROR(INDEX('Jan16'!$G:$G, MATCH(MEM_BF!$K318, 'Jan16'!$A:$A, 0)), 0)</f>
        <v>0</v>
      </c>
      <c r="AE318" s="130">
        <f>IFERROR(INDEX('Feb16'!$F:$F, MATCH(MEM_BF!$K318,'Feb16'!$A:$A, 0)), 0)</f>
        <v>0</v>
      </c>
      <c r="AF318" s="130">
        <f>IFERROR(INDEX('Feb16'!$G:$G, MATCH(MEM_BF!$K318, 'Feb16'!$A:$A, 0)), 0)</f>
        <v>0</v>
      </c>
      <c r="AG318" s="130">
        <f>IFERROR(INDEX('Mar16'!$G:$G, MATCH(MEM_BF!$K318,'Mar16'!$A:$A, 0)), 0)</f>
        <v>0</v>
      </c>
      <c r="AH318" s="130">
        <f>IFERROR(INDEX('Mar16'!$H:$H, MATCH(MEM_BF!$K318, 'Mar16'!$A:$A, 0)), 0)</f>
        <v>0</v>
      </c>
      <c r="AI318" s="130">
        <f>IFERROR(INDEX('Apr16'!$G:$G, MATCH(MEM_BF!$K318,'Apr16'!$A:$A, 0)), 0)</f>
        <v>0</v>
      </c>
      <c r="AJ318" s="130">
        <f>IFERROR(INDEX('Apr16'!$H:$H, MATCH(MEM_BF!$K318, 'Apr16'!$A:$A, 0)), 0)</f>
        <v>0</v>
      </c>
      <c r="AK318" s="130">
        <f>IFERROR(INDEX('May16'!$G:$G, MATCH(MEM_BF!$K318,'May16'!$A:$A, 0)), 0)</f>
        <v>0</v>
      </c>
      <c r="AL318" s="130"/>
      <c r="AM318" s="130"/>
      <c r="AN318" s="130"/>
      <c r="AO318" s="4">
        <f t="shared" si="271"/>
        <v>0</v>
      </c>
      <c r="AP318" s="138">
        <f>IFERROR(INDEX(Contacts!$O:$O, MATCH(MEM_BF!$K318, Contacts!$B:$B, 0)), 0)</f>
        <v>0</v>
      </c>
      <c r="AQ318" s="138">
        <f>IFERROR(INDEX(Contacts!$L:$L, MATCH(MEM_BF!$K318, Contacts!$B:$B, 0)), 0)</f>
        <v>0</v>
      </c>
      <c r="AR318" s="138">
        <f>IFERROR(INDEX(Contacts!$P:$P, MATCH(MEM_BF!$K318, Contacts!$B:$B, 0)), 0)</f>
        <v>0</v>
      </c>
    </row>
    <row r="319" spans="3:46" x14ac:dyDescent="0.3">
      <c r="C319" s="155">
        <v>15</v>
      </c>
      <c r="D319" s="155">
        <v>8</v>
      </c>
      <c r="E319" s="194">
        <f t="shared" si="269"/>
        <v>17</v>
      </c>
      <c r="F319" s="194">
        <f t="shared" si="272"/>
        <v>1</v>
      </c>
      <c r="G319" s="194">
        <f t="shared" si="273"/>
        <v>16</v>
      </c>
      <c r="H319" s="194">
        <f t="shared" si="234"/>
        <v>5</v>
      </c>
      <c r="I319" s="225">
        <f t="shared" si="270"/>
        <v>10</v>
      </c>
      <c r="J319" s="197" t="s">
        <v>1998</v>
      </c>
      <c r="K319" s="155" t="s">
        <v>393</v>
      </c>
      <c r="L319" s="195">
        <f t="shared" si="294"/>
        <v>2016</v>
      </c>
      <c r="M319" s="155" t="str">
        <f t="shared" si="274"/>
        <v>Jun</v>
      </c>
      <c r="N319" s="138" t="str">
        <f>IFERROR(INDEX(Contacts!$O:$O, MATCH(MEM_BF!$K319, Contacts!$B:$B, 0)), 0)</f>
        <v>p.sarukkalige@curtin.edu.au,spranjan@yahoo.com</v>
      </c>
      <c r="O319" s="130">
        <f>IFERROR(INDEX('May16'!$G:$G, MATCH(MEM_BF!$K319,'May16'!$A:$A, 0)), 0)</f>
        <v>0</v>
      </c>
      <c r="P319" s="130"/>
      <c r="Q319" s="205">
        <f>IFERROR(INDEX(July15!F:F, MATCH(MEM_BF!$K319, July15!$B:$B, 0)), 0)</f>
        <v>20</v>
      </c>
      <c r="R319" s="130">
        <f>IFERROR(INDEX(July15!G:G, MATCH(MEM_BF!$K319, July15!$B:$B, 0)), 0)</f>
        <v>0</v>
      </c>
      <c r="S319" s="130">
        <f>IFERROR(INDEX('Aug15'!F:F, MATCH(MEM_BF!$K319, 'Aug15'!$A:$A, 0)), 0)</f>
        <v>20</v>
      </c>
      <c r="T319" s="130">
        <f>IFERROR(INDEX('Aug15'!$G:$G, MATCH(MEM_BF!$K319, 'Aug15'!$A:$A, 0)), 0)</f>
        <v>0</v>
      </c>
      <c r="U319" s="130">
        <f>IFERROR(INDEX(Sept15!$F:$F, MATCH(MEM_BF!$K319, Sept15!$A:$A, 0)), 0)</f>
        <v>20</v>
      </c>
      <c r="V319" s="130">
        <f>IFERROR(INDEX(Sept15!$G:$G, MATCH(MEM_BF!$K319, Sept15!$A:$A, 0)), 0)</f>
        <v>0</v>
      </c>
      <c r="W319" s="130">
        <f>IFERROR(INDEX('Oct15'!$F:$F, MATCH(MEM_BF!$K319,'Oct15'!$A:$A, 0)), 0)</f>
        <v>20</v>
      </c>
      <c r="X319" s="130">
        <f>IFERROR(INDEX('Oct15'!$G:$G, MATCH(MEM_BF!$K319, 'Oct15'!$A:$A, 0)), 0)</f>
        <v>0</v>
      </c>
      <c r="Y319" s="130">
        <f>IFERROR(INDEX('Nov15'!$F:$F, MATCH(MEM_BF!$K319,'Nov15'!$A:$A, 0)), 0)</f>
        <v>20</v>
      </c>
      <c r="Z319" s="130">
        <f>IFERROR(INDEX('Nov15'!$G:$G, MATCH(MEM_BF!$K319, 'Nov15'!$A:$A, 0)), 0)</f>
        <v>0</v>
      </c>
      <c r="AA319" s="130">
        <f>IFERROR(INDEX('Dec15'!$F:$F, MATCH(MEM_BF!$K319,'Dec15'!$A:$A, 0)), 0)</f>
        <v>20</v>
      </c>
      <c r="AB319" s="130">
        <f>IFERROR(INDEX('Dec15'!$G:$G, MATCH(MEM_BF!$K319, 'Dec15'!$A:$A, 0)), 0)</f>
        <v>0</v>
      </c>
      <c r="AC319" s="130">
        <f>IFERROR(INDEX('Jan16'!$F:$F, MATCH(MEM_BF!$K319,'Jan16'!$A:$A, 0)), 0)</f>
        <v>20</v>
      </c>
      <c r="AD319" s="130">
        <f>IFERROR(INDEX('Jan16'!$G:$G, MATCH(MEM_BF!$K319, 'Jan16'!$A:$A, 0)), 0)</f>
        <v>0</v>
      </c>
      <c r="AE319" s="130">
        <f>IFERROR(INDEX('Feb16'!$F:$F, MATCH(MEM_BF!$K319,'Feb16'!$A:$A, 0)), 0)</f>
        <v>20</v>
      </c>
      <c r="AF319" s="130">
        <f>IFERROR(INDEX('Feb16'!$G:$G, MATCH(MEM_BF!$K319, 'Feb16'!$A:$A, 0)), 0)</f>
        <v>0</v>
      </c>
      <c r="AG319" s="130">
        <f>IFERROR(INDEX('Mar16'!$G:$G, MATCH(MEM_BF!$K319,'Mar16'!$A:$A, 0)), 0)</f>
        <v>20</v>
      </c>
      <c r="AH319" s="130">
        <f>IFERROR(INDEX('Mar16'!$H:$H, MATCH(MEM_BF!$K319, 'Mar16'!$A:$A, 0)), 0)</f>
        <v>0</v>
      </c>
      <c r="AI319" s="130">
        <f>IFERROR(INDEX('Apr16'!$G:$G, MATCH(MEM_BF!$K319,'Apr16'!$A:$A, 0)), 0)</f>
        <v>20</v>
      </c>
      <c r="AJ319" s="130">
        <f>IFERROR(INDEX('Apr16'!$H:$H, MATCH(MEM_BF!$K319, 'Apr16'!$A:$A, 0)), 0)</f>
        <v>0</v>
      </c>
      <c r="AK319" s="130">
        <f>IFERROR(INDEX('May16'!$G:$G, MATCH(MEM_BF!$K319,'May16'!$A:$A, 0)), 0)</f>
        <v>0</v>
      </c>
      <c r="AL319" s="130"/>
      <c r="AM319" s="130"/>
      <c r="AN319" s="130"/>
      <c r="AO319" s="4">
        <f t="shared" si="271"/>
        <v>200</v>
      </c>
      <c r="AP319" s="138" t="str">
        <f>IFERROR(INDEX(Contacts!$O:$O, MATCH(MEM_BF!$K319, Contacts!$B:$B, 0)), 0)</f>
        <v>p.sarukkalige@curtin.edu.au,spranjan@yahoo.com</v>
      </c>
      <c r="AQ319" s="138">
        <f>IFERROR(INDEX(Contacts!$L:$L, MATCH(MEM_BF!$K319, Contacts!$B:$B, 0)), 0)</f>
        <v>861427490</v>
      </c>
      <c r="AR319" s="138" t="str">
        <f>IFERROR(INDEX(Contacts!$P:$P, MATCH(MEM_BF!$K319, Contacts!$B:$B, 0)), 0)</f>
        <v>neeshawmp@yahoo.com</v>
      </c>
    </row>
    <row r="320" spans="3:46" x14ac:dyDescent="0.3">
      <c r="C320" s="155">
        <v>15</v>
      </c>
      <c r="D320" s="155">
        <v>5</v>
      </c>
      <c r="E320" s="194">
        <f t="shared" si="269"/>
        <v>4</v>
      </c>
      <c r="F320" s="194">
        <f t="shared" si="272"/>
        <v>0</v>
      </c>
      <c r="G320" s="194">
        <f t="shared" si="273"/>
        <v>15</v>
      </c>
      <c r="H320" s="194">
        <f t="shared" si="234"/>
        <v>4</v>
      </c>
      <c r="I320" s="225">
        <f t="shared" si="270"/>
        <v>0</v>
      </c>
      <c r="J320" s="197" t="s">
        <v>2002</v>
      </c>
      <c r="K320" s="155" t="s">
        <v>2003</v>
      </c>
      <c r="L320" s="195">
        <f t="shared" si="294"/>
        <v>2015</v>
      </c>
      <c r="M320" s="155" t="str">
        <f t="shared" si="274"/>
        <v>May</v>
      </c>
      <c r="N320" s="138" t="str">
        <f>IFERROR(INDEX(Contacts!$O:$O, MATCH(MEM_BF!$K320, Contacts!$B:$B, 0)), 0)</f>
        <v>semage77@hotmail.com</v>
      </c>
      <c r="O320" s="130">
        <f>IFERROR(INDEX('May16'!$G:$G, MATCH(MEM_BF!$K320,'May16'!$A:$A, 0)), 0)</f>
        <v>0</v>
      </c>
      <c r="P320" s="130"/>
      <c r="Q320" s="205">
        <f>IFERROR(INDEX(July15!F:F, MATCH(MEM_BF!$K320, July15!$B:$B, 0)), 0)</f>
        <v>0</v>
      </c>
      <c r="R320" s="130">
        <f>IFERROR(INDEX(July15!G:G, MATCH(MEM_BF!$K320, July15!$B:$B, 0)), 0)</f>
        <v>0</v>
      </c>
      <c r="S320" s="130">
        <f>IFERROR(INDEX('Aug15'!F:F, MATCH(MEM_BF!$K320, 'Aug15'!$A:$A, 0)), 0)</f>
        <v>0</v>
      </c>
      <c r="T320" s="130">
        <f>IFERROR(INDEX('Aug15'!$G:$G, MATCH(MEM_BF!$K320, 'Aug15'!$A:$A, 0)), 0)</f>
        <v>0</v>
      </c>
      <c r="U320" s="130">
        <f>IFERROR(INDEX(Sept15!$F:$F, MATCH(MEM_BF!$K320, Sept15!$A:$A, 0)), 0)</f>
        <v>0</v>
      </c>
      <c r="V320" s="130">
        <f>IFERROR(INDEX(Sept15!$G:$G, MATCH(MEM_BF!$K320, Sept15!$A:$A, 0)), 0)</f>
        <v>0</v>
      </c>
      <c r="W320" s="130">
        <f>IFERROR(INDEX('Oct15'!$F:$F, MATCH(MEM_BF!$K320,'Oct15'!$A:$A, 0)), 0)</f>
        <v>0</v>
      </c>
      <c r="X320" s="130">
        <f>IFERROR(INDEX('Oct15'!$G:$G, MATCH(MEM_BF!$K320, 'Oct15'!$A:$A, 0)), 0)</f>
        <v>0</v>
      </c>
      <c r="Y320" s="130">
        <f>IFERROR(INDEX('Nov15'!$F:$F, MATCH(MEM_BF!$K320,'Nov15'!$A:$A, 0)), 0)</f>
        <v>0</v>
      </c>
      <c r="Z320" s="130">
        <f>IFERROR(INDEX('Nov15'!$G:$G, MATCH(MEM_BF!$K320, 'Nov15'!$A:$A, 0)), 0)</f>
        <v>0</v>
      </c>
      <c r="AA320" s="130">
        <f>IFERROR(INDEX('Dec15'!$F:$F, MATCH(MEM_BF!$K320,'Dec15'!$A:$A, 0)), 0)</f>
        <v>0</v>
      </c>
      <c r="AB320" s="130">
        <f>IFERROR(INDEX('Dec15'!$G:$G, MATCH(MEM_BF!$K320, 'Dec15'!$A:$A, 0)), 0)</f>
        <v>0</v>
      </c>
      <c r="AC320" s="130">
        <f>IFERROR(INDEX('Jan16'!$F:$F, MATCH(MEM_BF!$K320,'Jan16'!$A:$A, 0)), 0)</f>
        <v>0</v>
      </c>
      <c r="AD320" s="130">
        <f>IFERROR(INDEX('Jan16'!$G:$G, MATCH(MEM_BF!$K320, 'Jan16'!$A:$A, 0)), 0)</f>
        <v>0</v>
      </c>
      <c r="AE320" s="130">
        <f>IFERROR(INDEX('Feb16'!$F:$F, MATCH(MEM_BF!$K320,'Feb16'!$A:$A, 0)), 0)</f>
        <v>0</v>
      </c>
      <c r="AF320" s="130">
        <f>IFERROR(INDEX('Feb16'!$G:$G, MATCH(MEM_BF!$K320, 'Feb16'!$A:$A, 0)), 0)</f>
        <v>0</v>
      </c>
      <c r="AG320" s="130">
        <f>IFERROR(INDEX('Mar16'!$G:$G, MATCH(MEM_BF!$K320,'Mar16'!$A:$A, 0)), 0)</f>
        <v>0</v>
      </c>
      <c r="AH320" s="130">
        <f>IFERROR(INDEX('Mar16'!$H:$H, MATCH(MEM_BF!$K320, 'Mar16'!$A:$A, 0)), 0)</f>
        <v>0</v>
      </c>
      <c r="AI320" s="130">
        <f>IFERROR(INDEX('Apr16'!$G:$G, MATCH(MEM_BF!$K320,'Apr16'!$A:$A, 0)), 0)</f>
        <v>0</v>
      </c>
      <c r="AJ320" s="130">
        <f>IFERROR(INDEX('Apr16'!$H:$H, MATCH(MEM_BF!$K320, 'Apr16'!$A:$A, 0)), 0)</f>
        <v>0</v>
      </c>
      <c r="AK320" s="130">
        <f>IFERROR(INDEX('May16'!$G:$G, MATCH(MEM_BF!$K320,'May16'!$A:$A, 0)), 0)</f>
        <v>0</v>
      </c>
      <c r="AL320" s="130"/>
      <c r="AM320" s="130"/>
      <c r="AN320" s="130"/>
      <c r="AO320" s="4">
        <f t="shared" si="271"/>
        <v>0</v>
      </c>
      <c r="AP320" s="138" t="str">
        <f>IFERROR(INDEX(Contacts!$O:$O, MATCH(MEM_BF!$K320, Contacts!$B:$B, 0)), 0)</f>
        <v>semage77@hotmail.com</v>
      </c>
      <c r="AQ320" s="138">
        <f>IFERROR(INDEX(Contacts!$L:$L, MATCH(MEM_BF!$K320, Contacts!$B:$B, 0)), 0)</f>
        <v>0</v>
      </c>
      <c r="AR320" s="138" t="str">
        <f>IFERROR(INDEX(Contacts!$P:$P, MATCH(MEM_BF!$K320, Contacts!$B:$B, 0)), 0)</f>
        <v>nimni78@live.com.au</v>
      </c>
    </row>
    <row r="321" spans="3:44" x14ac:dyDescent="0.3">
      <c r="C321" s="155">
        <v>15</v>
      </c>
      <c r="D321" s="155">
        <v>6</v>
      </c>
      <c r="E321" s="194">
        <f t="shared" si="269"/>
        <v>15</v>
      </c>
      <c r="F321" s="194">
        <f t="shared" si="272"/>
        <v>1</v>
      </c>
      <c r="G321" s="194">
        <f t="shared" si="273"/>
        <v>16</v>
      </c>
      <c r="H321" s="194">
        <f t="shared" si="234"/>
        <v>3</v>
      </c>
      <c r="I321" s="225">
        <f t="shared" si="270"/>
        <v>10</v>
      </c>
      <c r="J321" s="197" t="s">
        <v>2005</v>
      </c>
      <c r="K321" s="155" t="s">
        <v>43</v>
      </c>
      <c r="L321" s="195">
        <f t="shared" si="294"/>
        <v>2016</v>
      </c>
      <c r="M321" s="155" t="str">
        <f t="shared" si="274"/>
        <v>Apr</v>
      </c>
      <c r="N321" s="138" t="str">
        <f>IFERROR(INDEX(Contacts!$O:$O, MATCH(MEM_BF!$K321, Contacts!$B:$B, 0)), 0)</f>
        <v>varunaslaf@yahoo.com.uk</v>
      </c>
      <c r="O321" s="130">
        <f>IFERROR(INDEX('May16'!$G:$G, MATCH(MEM_BF!$K321,'May16'!$A:$A, 0)), 0)</f>
        <v>0</v>
      </c>
      <c r="P321" s="130"/>
      <c r="Q321" s="205">
        <f>IFERROR(INDEX(July15!F:F, MATCH(MEM_BF!$K321, July15!$B:$B, 0)), 0)</f>
        <v>20</v>
      </c>
      <c r="R321" s="130">
        <f>IFERROR(INDEX(July15!G:G, MATCH(MEM_BF!$K321, July15!$B:$B, 0)), 0)</f>
        <v>0</v>
      </c>
      <c r="S321" s="130">
        <f>IFERROR(INDEX('Aug15'!F:F, MATCH(MEM_BF!$K321, 'Aug15'!$A:$A, 0)), 0)</f>
        <v>20</v>
      </c>
      <c r="T321" s="130">
        <f>IFERROR(INDEX('Aug15'!$G:$G, MATCH(MEM_BF!$K321, 'Aug15'!$A:$A, 0)), 0)</f>
        <v>0</v>
      </c>
      <c r="U321" s="130">
        <f>IFERROR(INDEX(Sept15!$F:$F, MATCH(MEM_BF!$K321, Sept15!$A:$A, 0)), 0)</f>
        <v>20</v>
      </c>
      <c r="V321" s="130">
        <f>IFERROR(INDEX(Sept15!$G:$G, MATCH(MEM_BF!$K321, Sept15!$A:$A, 0)), 0)</f>
        <v>0</v>
      </c>
      <c r="W321" s="130">
        <f>IFERROR(INDEX('Oct15'!$F:$F, MATCH(MEM_BF!$K321,'Oct15'!$A:$A, 0)), 0)</f>
        <v>20</v>
      </c>
      <c r="X321" s="130">
        <f>IFERROR(INDEX('Oct15'!$G:$G, MATCH(MEM_BF!$K321, 'Oct15'!$A:$A, 0)), 0)</f>
        <v>0</v>
      </c>
      <c r="Y321" s="130">
        <f>IFERROR(INDEX('Nov15'!$F:$F, MATCH(MEM_BF!$K321,'Nov15'!$A:$A, 0)), 0)</f>
        <v>20</v>
      </c>
      <c r="Z321" s="130">
        <f>IFERROR(INDEX('Nov15'!$G:$G, MATCH(MEM_BF!$K321, 'Nov15'!$A:$A, 0)), 0)</f>
        <v>0</v>
      </c>
      <c r="AA321" s="130">
        <f>IFERROR(INDEX('Dec15'!$F:$F, MATCH(MEM_BF!$K321,'Dec15'!$A:$A, 0)), 0)</f>
        <v>20</v>
      </c>
      <c r="AB321" s="130">
        <f>IFERROR(INDEX('Dec15'!$G:$G, MATCH(MEM_BF!$K321, 'Dec15'!$A:$A, 0)), 0)</f>
        <v>0</v>
      </c>
      <c r="AC321" s="130">
        <f>IFERROR(INDEX('Jan16'!$F:$F, MATCH(MEM_BF!$K321,'Jan16'!$A:$A, 0)), 0)</f>
        <v>20</v>
      </c>
      <c r="AD321" s="130">
        <f>IFERROR(INDEX('Jan16'!$G:$G, MATCH(MEM_BF!$K321, 'Jan16'!$A:$A, 0)), 0)</f>
        <v>0</v>
      </c>
      <c r="AE321" s="130">
        <f>IFERROR(INDEX('Feb16'!$F:$F, MATCH(MEM_BF!$K321,'Feb16'!$A:$A, 0)), 0)</f>
        <v>20</v>
      </c>
      <c r="AF321" s="130">
        <f>IFERROR(INDEX('Feb16'!$G:$G, MATCH(MEM_BF!$K321, 'Feb16'!$A:$A, 0)), 0)</f>
        <v>0</v>
      </c>
      <c r="AG321" s="130">
        <f>IFERROR(INDEX('Mar16'!$G:$G, MATCH(MEM_BF!$K321,'Mar16'!$A:$A, 0)), 0)</f>
        <v>20</v>
      </c>
      <c r="AH321" s="130">
        <f>IFERROR(INDEX('Mar16'!$H:$H, MATCH(MEM_BF!$K321, 'Mar16'!$A:$A, 0)), 0)</f>
        <v>0</v>
      </c>
      <c r="AI321" s="130">
        <f>IFERROR(INDEX('Apr16'!$G:$G, MATCH(MEM_BF!$K321,'Apr16'!$A:$A, 0)), 0)</f>
        <v>20</v>
      </c>
      <c r="AJ321" s="130">
        <f>IFERROR(INDEX('Apr16'!$H:$H, MATCH(MEM_BF!$K321, 'Apr16'!$A:$A, 0)), 0)</f>
        <v>0</v>
      </c>
      <c r="AK321" s="130">
        <f>IFERROR(INDEX('May16'!$G:$G, MATCH(MEM_BF!$K321,'May16'!$A:$A, 0)), 0)</f>
        <v>0</v>
      </c>
      <c r="AL321" s="130"/>
      <c r="AM321" s="130"/>
      <c r="AN321" s="130"/>
      <c r="AO321" s="4">
        <f t="shared" si="271"/>
        <v>200</v>
      </c>
      <c r="AP321" s="138" t="str">
        <f>IFERROR(INDEX(Contacts!$O:$O, MATCH(MEM_BF!$K321, Contacts!$B:$B, 0)), 0)</f>
        <v>varunaslaf@yahoo.com.uk</v>
      </c>
      <c r="AQ321" s="138">
        <f>IFERROR(INDEX(Contacts!$L:$L, MATCH(MEM_BF!$K321, Contacts!$B:$B, 0)), 0)</f>
        <v>61427560</v>
      </c>
      <c r="AR321" s="138" t="str">
        <f>IFERROR(INDEX(Contacts!$P:$P, MATCH(MEM_BF!$K321, Contacts!$B:$B, 0)), 0)</f>
        <v>achinisenaratne@yahoo.com</v>
      </c>
    </row>
    <row r="322" spans="3:44" x14ac:dyDescent="0.3">
      <c r="C322" s="155">
        <v>16</v>
      </c>
      <c r="D322" s="155">
        <v>1</v>
      </c>
      <c r="E322" s="194">
        <f t="shared" si="269"/>
        <v>12</v>
      </c>
      <c r="F322" s="194">
        <f t="shared" si="272"/>
        <v>1</v>
      </c>
      <c r="G322" s="194">
        <f t="shared" si="273"/>
        <v>17</v>
      </c>
      <c r="H322" s="194">
        <f t="shared" ref="H322:H389" si="295">E322-F322*12</f>
        <v>0</v>
      </c>
      <c r="I322" s="225">
        <f t="shared" si="270"/>
        <v>12</v>
      </c>
      <c r="J322" s="197" t="s">
        <v>2022</v>
      </c>
      <c r="K322" s="155" t="s">
        <v>2023</v>
      </c>
      <c r="L322" s="195">
        <f t="shared" si="294"/>
        <v>2017</v>
      </c>
      <c r="M322" s="155" t="str">
        <f t="shared" si="274"/>
        <v>Jan</v>
      </c>
      <c r="N322" s="138">
        <f>IFERROR(INDEX(Contacts!$O:$O, MATCH(MEM_BF!$K322, Contacts!$B:$B, 0)), 0)</f>
        <v>0</v>
      </c>
      <c r="O322" s="130">
        <f>IFERROR(INDEX('May16'!$G:$G, MATCH(MEM_BF!$K322,'May16'!$A:$A, 0)), 0)</f>
        <v>0</v>
      </c>
      <c r="P322" s="130"/>
      <c r="Q322" s="205">
        <f>IFERROR(INDEX(July15!F:F, MATCH(MEM_BF!$K322, July15!$B:$B, 0)), 0)</f>
        <v>0</v>
      </c>
      <c r="R322" s="130">
        <f>IFERROR(INDEX(July15!G:G, MATCH(MEM_BF!$K322, July15!$B:$B, 0)), 0)</f>
        <v>0</v>
      </c>
      <c r="S322" s="130">
        <f>IFERROR(INDEX('Aug15'!F:F, MATCH(MEM_BF!$K322, 'Aug15'!$A:$A, 0)), 0)</f>
        <v>0</v>
      </c>
      <c r="T322" s="130">
        <f>IFERROR(INDEX('Aug15'!$G:$G, MATCH(MEM_BF!$K322, 'Aug15'!$A:$A, 0)), 0)</f>
        <v>0</v>
      </c>
      <c r="U322" s="130">
        <f>IFERROR(INDEX(Sept15!$F:$F, MATCH(MEM_BF!$K322, Sept15!$A:$A, 0)), 0)</f>
        <v>0</v>
      </c>
      <c r="V322" s="130">
        <f>IFERROR(INDEX(Sept15!$G:$G, MATCH(MEM_BF!$K322, Sept15!$A:$A, 0)), 0)</f>
        <v>0</v>
      </c>
      <c r="W322" s="130">
        <f>IFERROR(INDEX('Oct15'!$F:$F, MATCH(MEM_BF!$K322,'Oct15'!$A:$A, 0)), 0)</f>
        <v>0</v>
      </c>
      <c r="X322" s="130">
        <f>IFERROR(INDEX('Oct15'!$G:$G, MATCH(MEM_BF!$K322, 'Oct15'!$A:$A, 0)), 0)</f>
        <v>0</v>
      </c>
      <c r="Y322" s="130">
        <f>IFERROR(INDEX('Nov15'!$F:$F, MATCH(MEM_BF!$K322,'Nov15'!$A:$A, 0)), 0)</f>
        <v>0</v>
      </c>
      <c r="Z322" s="130">
        <f>IFERROR(INDEX('Nov15'!$G:$G, MATCH(MEM_BF!$K322, 'Nov15'!$A:$A, 0)), 0)</f>
        <v>0</v>
      </c>
      <c r="AA322" s="130">
        <f>IFERROR(INDEX('Dec15'!$F:$F, MATCH(MEM_BF!$K322,'Dec15'!$A:$A, 0)), 0)</f>
        <v>0</v>
      </c>
      <c r="AB322" s="130">
        <f>IFERROR(INDEX('Dec15'!$G:$G, MATCH(MEM_BF!$K322, 'Dec15'!$A:$A, 0)), 0)</f>
        <v>0</v>
      </c>
      <c r="AC322" s="130">
        <f>IFERROR(INDEX('Jan16'!$F:$F, MATCH(MEM_BF!$K322,'Jan16'!$A:$A, 0)), 0)</f>
        <v>0</v>
      </c>
      <c r="AD322" s="130">
        <f>IFERROR(INDEX('Jan16'!$G:$G, MATCH(MEM_BF!$K322, 'Jan16'!$A:$A, 0)), 0)</f>
        <v>0</v>
      </c>
      <c r="AE322" s="130">
        <f>IFERROR(INDEX('Feb16'!$F:$F, MATCH(MEM_BF!$K322,'Feb16'!$A:$A, 0)), 0)</f>
        <v>240</v>
      </c>
      <c r="AF322" s="130">
        <f>IFERROR(INDEX('Feb16'!$G:$G, MATCH(MEM_BF!$K322, 'Feb16'!$A:$A, 0)), 0)</f>
        <v>0</v>
      </c>
      <c r="AG322" s="130">
        <f>IFERROR(INDEX('Mar16'!$G:$G, MATCH(MEM_BF!$K322,'Mar16'!$A:$A, 0)), 0)</f>
        <v>0</v>
      </c>
      <c r="AH322" s="130">
        <f>IFERROR(INDEX('Mar16'!$H:$H, MATCH(MEM_BF!$K322, 'Mar16'!$A:$A, 0)), 0)</f>
        <v>0</v>
      </c>
      <c r="AI322" s="130">
        <f>IFERROR(INDEX('Apr16'!$G:$G, MATCH(MEM_BF!$K322,'Apr16'!$A:$A, 0)), 0)</f>
        <v>0</v>
      </c>
      <c r="AJ322" s="130">
        <f>IFERROR(INDEX('Apr16'!$H:$H, MATCH(MEM_BF!$K322, 'Apr16'!$A:$A, 0)), 0)</f>
        <v>0</v>
      </c>
      <c r="AK322" s="130">
        <f>IFERROR(INDEX('May16'!$G:$G, MATCH(MEM_BF!$K322,'May16'!$A:$A, 0)), 0)</f>
        <v>0</v>
      </c>
      <c r="AL322" s="130"/>
      <c r="AM322" s="130"/>
      <c r="AN322" s="130"/>
      <c r="AO322" s="4">
        <f t="shared" si="271"/>
        <v>240</v>
      </c>
      <c r="AP322" s="138">
        <f>IFERROR(INDEX(Contacts!$O:$O, MATCH(MEM_BF!$K322, Contacts!$B:$B, 0)), 0)</f>
        <v>0</v>
      </c>
      <c r="AQ322" s="138">
        <f>IFERROR(INDEX(Contacts!$L:$L, MATCH(MEM_BF!$K322, Contacts!$B:$B, 0)), 0)</f>
        <v>0</v>
      </c>
      <c r="AR322" s="138">
        <f>IFERROR(INDEX(Contacts!$P:$P, MATCH(MEM_BF!$K322, Contacts!$B:$B, 0)), 0)</f>
        <v>0</v>
      </c>
    </row>
    <row r="323" spans="3:44" x14ac:dyDescent="0.3">
      <c r="C323" s="155">
        <v>15</v>
      </c>
      <c r="D323" s="155">
        <v>8</v>
      </c>
      <c r="E323" s="194">
        <f t="shared" si="269"/>
        <v>17</v>
      </c>
      <c r="F323" s="194">
        <f t="shared" si="272"/>
        <v>1</v>
      </c>
      <c r="G323" s="194">
        <f t="shared" si="273"/>
        <v>16</v>
      </c>
      <c r="H323" s="194">
        <f t="shared" si="295"/>
        <v>5</v>
      </c>
      <c r="I323" s="225">
        <f t="shared" si="270"/>
        <v>10</v>
      </c>
      <c r="J323" s="197" t="s">
        <v>2027</v>
      </c>
      <c r="K323" s="155" t="s">
        <v>49</v>
      </c>
      <c r="L323" s="195">
        <f t="shared" si="294"/>
        <v>2016</v>
      </c>
      <c r="M323" s="155" t="str">
        <f t="shared" si="274"/>
        <v>Jun</v>
      </c>
      <c r="N323" s="138">
        <f>IFERROR(INDEX(Contacts!$O:$O, MATCH(MEM_BF!$K323, Contacts!$B:$B, 0)), 0)</f>
        <v>0</v>
      </c>
      <c r="O323" s="130">
        <f>IFERROR(INDEX('May16'!$G:$G, MATCH(MEM_BF!$K323,'May16'!$A:$A, 0)), 0)</f>
        <v>0</v>
      </c>
      <c r="P323" s="130"/>
      <c r="Q323" s="205">
        <f>IFERROR(INDEX(July15!F:F, MATCH(MEM_BF!$K323, July15!$B:$B, 0)), 0)</f>
        <v>20</v>
      </c>
      <c r="R323" s="130">
        <f>IFERROR(INDEX(July15!G:G, MATCH(MEM_BF!$K323, July15!$B:$B, 0)), 0)</f>
        <v>0</v>
      </c>
      <c r="S323" s="130">
        <f>IFERROR(INDEX('Aug15'!F:F, MATCH(MEM_BF!$K323, 'Aug15'!$A:$A, 0)), 0)</f>
        <v>20</v>
      </c>
      <c r="T323" s="130">
        <f>IFERROR(INDEX('Aug15'!$G:$G, MATCH(MEM_BF!$K323, 'Aug15'!$A:$A, 0)), 0)</f>
        <v>0</v>
      </c>
      <c r="U323" s="130">
        <f>IFERROR(INDEX(Sept15!$F:$F, MATCH(MEM_BF!$K323, Sept15!$A:$A, 0)), 0)</f>
        <v>20</v>
      </c>
      <c r="V323" s="130">
        <f>IFERROR(INDEX(Sept15!$G:$G, MATCH(MEM_BF!$K323, Sept15!$A:$A, 0)), 0)</f>
        <v>0</v>
      </c>
      <c r="W323" s="130">
        <f>IFERROR(INDEX('Oct15'!$F:$F, MATCH(MEM_BF!$K323,'Oct15'!$A:$A, 0)), 0)</f>
        <v>20</v>
      </c>
      <c r="X323" s="130">
        <f>IFERROR(INDEX('Oct15'!$G:$G, MATCH(MEM_BF!$K323, 'Oct15'!$A:$A, 0)), 0)</f>
        <v>0</v>
      </c>
      <c r="Y323" s="130">
        <f>IFERROR(INDEX('Nov15'!$F:$F, MATCH(MEM_BF!$K323,'Nov15'!$A:$A, 0)), 0)</f>
        <v>20</v>
      </c>
      <c r="Z323" s="130">
        <f>IFERROR(INDEX('Nov15'!$G:$G, MATCH(MEM_BF!$K323, 'Nov15'!$A:$A, 0)), 0)</f>
        <v>0</v>
      </c>
      <c r="AA323" s="130">
        <f>IFERROR(INDEX('Dec15'!$F:$F, MATCH(MEM_BF!$K323,'Dec15'!$A:$A, 0)), 0)</f>
        <v>20</v>
      </c>
      <c r="AB323" s="130">
        <f>IFERROR(INDEX('Dec15'!$G:$G, MATCH(MEM_BF!$K323, 'Dec15'!$A:$A, 0)), 0)</f>
        <v>0</v>
      </c>
      <c r="AC323" s="130">
        <f>IFERROR(INDEX('Jan16'!$F:$F, MATCH(MEM_BF!$K323,'Jan16'!$A:$A, 0)), 0)</f>
        <v>20</v>
      </c>
      <c r="AD323" s="130">
        <f>IFERROR(INDEX('Jan16'!$G:$G, MATCH(MEM_BF!$K323, 'Jan16'!$A:$A, 0)), 0)</f>
        <v>0</v>
      </c>
      <c r="AE323" s="130">
        <f>IFERROR(INDEX('Feb16'!$F:$F, MATCH(MEM_BF!$K323,'Feb16'!$A:$A, 0)), 0)</f>
        <v>20</v>
      </c>
      <c r="AF323" s="130">
        <f>IFERROR(INDEX('Feb16'!$G:$G, MATCH(MEM_BF!$K323, 'Feb16'!$A:$A, 0)), 0)</f>
        <v>0</v>
      </c>
      <c r="AG323" s="130">
        <f>IFERROR(INDEX('Mar16'!$G:$G, MATCH(MEM_BF!$K323,'Mar16'!$A:$A, 0)), 0)</f>
        <v>20</v>
      </c>
      <c r="AH323" s="130">
        <f>IFERROR(INDEX('Mar16'!$H:$H, MATCH(MEM_BF!$K323, 'Mar16'!$A:$A, 0)), 0)</f>
        <v>0</v>
      </c>
      <c r="AI323" s="130">
        <f>IFERROR(INDEX('Apr16'!$G:$G, MATCH(MEM_BF!$K323,'Apr16'!$A:$A, 0)), 0)</f>
        <v>20</v>
      </c>
      <c r="AJ323" s="130">
        <f>IFERROR(INDEX('Apr16'!$H:$H, MATCH(MEM_BF!$K323, 'Apr16'!$A:$A, 0)), 0)</f>
        <v>0</v>
      </c>
      <c r="AK323" s="130">
        <f>IFERROR(INDEX('May16'!$G:$G, MATCH(MEM_BF!$K323,'May16'!$A:$A, 0)), 0)</f>
        <v>0</v>
      </c>
      <c r="AL323" s="130"/>
      <c r="AM323" s="130"/>
      <c r="AN323" s="130"/>
      <c r="AO323" s="4">
        <f t="shared" si="271"/>
        <v>200</v>
      </c>
      <c r="AP323" s="138">
        <f>IFERROR(INDEX(Contacts!$O:$O, MATCH(MEM_BF!$K323, Contacts!$B:$B, 0)), 0)</f>
        <v>0</v>
      </c>
      <c r="AQ323" s="138">
        <f>IFERROR(INDEX(Contacts!$L:$L, MATCH(MEM_BF!$K323, Contacts!$B:$B, 0)), 0)</f>
        <v>0</v>
      </c>
      <c r="AR323" s="138">
        <f>IFERROR(INDEX(Contacts!$P:$P, MATCH(MEM_BF!$K323, Contacts!$B:$B, 0)), 0)</f>
        <v>0</v>
      </c>
    </row>
    <row r="324" spans="3:44" x14ac:dyDescent="0.3">
      <c r="C324" s="155">
        <v>15</v>
      </c>
      <c r="D324" s="155">
        <v>6</v>
      </c>
      <c r="E324" s="194">
        <f t="shared" si="269"/>
        <v>15</v>
      </c>
      <c r="F324" s="194">
        <f t="shared" si="272"/>
        <v>1</v>
      </c>
      <c r="G324" s="194">
        <f t="shared" si="273"/>
        <v>16</v>
      </c>
      <c r="H324" s="194">
        <f t="shared" si="295"/>
        <v>3</v>
      </c>
      <c r="I324" s="363">
        <f>AO324/10</f>
        <v>10</v>
      </c>
      <c r="J324" s="197" t="s">
        <v>5429</v>
      </c>
      <c r="K324" s="155" t="s">
        <v>2052</v>
      </c>
      <c r="L324" s="195">
        <f t="shared" si="294"/>
        <v>2016</v>
      </c>
      <c r="M324" s="155" t="str">
        <f t="shared" si="274"/>
        <v>Apr</v>
      </c>
      <c r="N324" s="138">
        <f>IFERROR(INDEX(Contacts!$O:$O, MATCH(MEM_BF!$K324, Contacts!$B:$B, 0)), 0)</f>
        <v>0</v>
      </c>
      <c r="O324" s="130">
        <f>IFERROR(INDEX('May16'!$G:$G, MATCH(MEM_BF!$K324,'May16'!$A:$A, 0)), 0)</f>
        <v>20</v>
      </c>
      <c r="P324" s="130"/>
      <c r="Q324" s="205">
        <f>IFERROR(INDEX(July15!F:F, MATCH(MEM_BF!$K324, July15!$B:$B, 0)), 0)</f>
        <v>0</v>
      </c>
      <c r="R324" s="130">
        <f>IFERROR(INDEX(July15!G:G, MATCH(MEM_BF!$K324, July15!$B:$B, 0)), 0)</f>
        <v>0</v>
      </c>
      <c r="S324" s="130">
        <f>IFERROR(INDEX('Aug15'!F:F, MATCH(MEM_BF!$K324, 'Aug15'!$A:$A, 0)), 0)</f>
        <v>0</v>
      </c>
      <c r="T324" s="130">
        <f>IFERROR(INDEX('Aug15'!$G:$G, MATCH(MEM_BF!$K324, 'Aug15'!$A:$A, 0)), 0)</f>
        <v>0</v>
      </c>
      <c r="U324" s="130">
        <f>IFERROR(INDEX(Sept15!$F:$F, MATCH(MEM_BF!$K324, Sept15!$A:$A, 0)), 0)</f>
        <v>20</v>
      </c>
      <c r="V324" s="130">
        <f>IFERROR(INDEX(Sept15!$G:$G, MATCH(MEM_BF!$K324, Sept15!$A:$A, 0)), 0)</f>
        <v>0</v>
      </c>
      <c r="W324" s="130">
        <f>IFERROR(INDEX('Oct15'!$F:$F, MATCH(MEM_BF!$K324,'Oct15'!$A:$A, 0)), 0)</f>
        <v>0</v>
      </c>
      <c r="X324" s="130">
        <f>IFERROR(INDEX('Oct15'!$G:$G, MATCH(MEM_BF!$K324, 'Oct15'!$A:$A, 0)), 0)</f>
        <v>0</v>
      </c>
      <c r="Y324" s="130">
        <f>IFERROR(INDEX('Nov15'!$F:$F, MATCH(MEM_BF!$K324,'Nov15'!$A:$A, 0)), 0)</f>
        <v>20</v>
      </c>
      <c r="Z324" s="130">
        <f>IFERROR(INDEX('Nov15'!$G:$G, MATCH(MEM_BF!$K324, 'Nov15'!$A:$A, 0)), 0)</f>
        <v>0</v>
      </c>
      <c r="AA324" s="130">
        <f>IFERROR(INDEX('Dec15'!$F:$F, MATCH(MEM_BF!$K324,'Dec15'!$A:$A, 0)), 0)</f>
        <v>10</v>
      </c>
      <c r="AB324" s="130">
        <f>IFERROR(INDEX('Dec15'!$G:$G, MATCH(MEM_BF!$K324, 'Dec15'!$A:$A, 0)), 0)</f>
        <v>0</v>
      </c>
      <c r="AC324" s="130">
        <f>IFERROR(INDEX('Jan16'!$F:$F, MATCH(MEM_BF!$K324,'Jan16'!$A:$A, 0)), 0)</f>
        <v>0</v>
      </c>
      <c r="AD324" s="130">
        <f>IFERROR(INDEX('Jan16'!$G:$G, MATCH(MEM_BF!$K324, 'Jan16'!$A:$A, 0)), 0)</f>
        <v>0</v>
      </c>
      <c r="AE324" s="130">
        <f>IFERROR(INDEX('Feb16'!$F:$F, MATCH(MEM_BF!$K324,'Feb16'!$A:$A, 0)), 0)</f>
        <v>20</v>
      </c>
      <c r="AF324" s="130">
        <f>IFERROR(INDEX('Feb16'!$G:$G, MATCH(MEM_BF!$K324, 'Feb16'!$A:$A, 0)), 0)</f>
        <v>0</v>
      </c>
      <c r="AG324" s="130">
        <f>IFERROR(INDEX('Mar16'!$G:$G, MATCH(MEM_BF!$K324,'Mar16'!$A:$A, 0)), 0)</f>
        <v>10</v>
      </c>
      <c r="AH324" s="130">
        <f>IFERROR(INDEX('Mar16'!$H:$H, MATCH(MEM_BF!$K324, 'Mar16'!$A:$A, 0)), 0)</f>
        <v>0</v>
      </c>
      <c r="AI324" s="130">
        <f>IFERROR(INDEX('Apr16'!$G:$G, MATCH(MEM_BF!$K324,'Apr16'!$A:$A, 0)), 0)</f>
        <v>0</v>
      </c>
      <c r="AJ324" s="130">
        <f>IFERROR(INDEX('Apr16'!$H:$H, MATCH(MEM_BF!$K324, 'Apr16'!$A:$A, 0)), 0)</f>
        <v>0</v>
      </c>
      <c r="AK324" s="130">
        <f>IFERROR(INDEX('May16'!$G:$G, MATCH(MEM_BF!$K324,'May16'!$A:$A, 0)), 0)</f>
        <v>20</v>
      </c>
      <c r="AL324" s="130"/>
      <c r="AM324" s="130"/>
      <c r="AN324" s="130"/>
      <c r="AO324" s="4">
        <f t="shared" si="271"/>
        <v>100</v>
      </c>
      <c r="AP324" s="138">
        <f>IFERROR(INDEX(Contacts!$O:$O, MATCH(MEM_BF!$K324, Contacts!$B:$B, 0)), 0)</f>
        <v>0</v>
      </c>
      <c r="AQ324" s="138">
        <f>IFERROR(INDEX(Contacts!$L:$L, MATCH(MEM_BF!$K324, Contacts!$B:$B, 0)), 0)</f>
        <v>0</v>
      </c>
      <c r="AR324" s="138">
        <f>IFERROR(INDEX(Contacts!$P:$P, MATCH(MEM_BF!$K324, Contacts!$B:$B, 0)), 0)</f>
        <v>0</v>
      </c>
    </row>
    <row r="325" spans="3:44" x14ac:dyDescent="0.3">
      <c r="C325" s="155">
        <v>15</v>
      </c>
      <c r="D325" s="155">
        <v>8</v>
      </c>
      <c r="E325" s="194">
        <f t="shared" si="269"/>
        <v>17</v>
      </c>
      <c r="F325" s="194">
        <f t="shared" si="272"/>
        <v>1</v>
      </c>
      <c r="G325" s="194">
        <f t="shared" si="273"/>
        <v>16</v>
      </c>
      <c r="H325" s="194">
        <f t="shared" si="295"/>
        <v>5</v>
      </c>
      <c r="I325" s="225">
        <f t="shared" si="270"/>
        <v>10</v>
      </c>
      <c r="J325" s="197" t="s">
        <v>2070</v>
      </c>
      <c r="K325" s="155" t="s">
        <v>2071</v>
      </c>
      <c r="L325" s="195">
        <f t="shared" si="294"/>
        <v>2016</v>
      </c>
      <c r="M325" s="155" t="str">
        <f t="shared" si="274"/>
        <v>Jun</v>
      </c>
      <c r="N325" s="138" t="str">
        <f>IFERROR(INDEX(Contacts!$O:$O, MATCH(MEM_BF!$K325, Contacts!$B:$B, 0)), 0)</f>
        <v>kamani.seneviratna@nkh.com.au</v>
      </c>
      <c r="O325" s="130">
        <f>IFERROR(INDEX('May16'!$G:$G, MATCH(MEM_BF!$K325,'May16'!$A:$A, 0)), 0)</f>
        <v>0</v>
      </c>
      <c r="P325" s="130"/>
      <c r="Q325" s="205">
        <f>IFERROR(INDEX(July15!F:F, MATCH(MEM_BF!$K325, July15!$B:$B, 0)), 0)</f>
        <v>0</v>
      </c>
      <c r="R325" s="130">
        <f>IFERROR(INDEX(July15!G:G, MATCH(MEM_BF!$K325, July15!$B:$B, 0)), 0)</f>
        <v>0</v>
      </c>
      <c r="S325" s="130">
        <f>IFERROR(INDEX('Aug15'!F:F, MATCH(MEM_BF!$K325, 'Aug15'!$A:$A, 0)), 0)</f>
        <v>0</v>
      </c>
      <c r="T325" s="130">
        <f>IFERROR(INDEX('Aug15'!$G:$G, MATCH(MEM_BF!$K325, 'Aug15'!$A:$A, 0)), 0)</f>
        <v>0</v>
      </c>
      <c r="U325" s="130">
        <f>IFERROR(INDEX(Sept15!$F:$F, MATCH(MEM_BF!$K325, Sept15!$A:$A, 0)), 0)</f>
        <v>0</v>
      </c>
      <c r="V325" s="130">
        <f>IFERROR(INDEX(Sept15!$G:$G, MATCH(MEM_BF!$K325, Sept15!$A:$A, 0)), 0)</f>
        <v>0</v>
      </c>
      <c r="W325" s="130">
        <f>IFERROR(INDEX('Oct15'!$F:$F, MATCH(MEM_BF!$K325,'Oct15'!$A:$A, 0)), 0)</f>
        <v>0</v>
      </c>
      <c r="X325" s="130">
        <f>IFERROR(INDEX('Oct15'!$G:$G, MATCH(MEM_BF!$K325, 'Oct15'!$A:$A, 0)), 0)</f>
        <v>0</v>
      </c>
      <c r="Y325" s="130">
        <f>IFERROR(INDEX('Nov15'!$F:$F, MATCH(MEM_BF!$K325,'Nov15'!$A:$A, 0)), 0)</f>
        <v>0</v>
      </c>
      <c r="Z325" s="130">
        <f>IFERROR(INDEX('Nov15'!$G:$G, MATCH(MEM_BF!$K325, 'Nov15'!$A:$A, 0)), 0)</f>
        <v>0</v>
      </c>
      <c r="AA325" s="130">
        <f>IFERROR(INDEX('Dec15'!$F:$F, MATCH(MEM_BF!$K325,'Dec15'!$A:$A, 0)), 0)</f>
        <v>0</v>
      </c>
      <c r="AB325" s="130">
        <f>IFERROR(INDEX('Dec15'!$G:$G, MATCH(MEM_BF!$K325, 'Dec15'!$A:$A, 0)), 0)</f>
        <v>0</v>
      </c>
      <c r="AC325" s="130">
        <f>IFERROR(INDEX('Jan16'!$F:$F, MATCH(MEM_BF!$K325,'Jan16'!$A:$A, 0)), 0)</f>
        <v>200</v>
      </c>
      <c r="AD325" s="130">
        <f>IFERROR(INDEX('Jan16'!$G:$G, MATCH(MEM_BF!$K325, 'Jan16'!$A:$A, 0)), 0)</f>
        <v>0</v>
      </c>
      <c r="AE325" s="130">
        <f>IFERROR(INDEX('Feb16'!$F:$F, MATCH(MEM_BF!$K325,'Feb16'!$A:$A, 0)), 0)</f>
        <v>0</v>
      </c>
      <c r="AF325" s="130">
        <f>IFERROR(INDEX('Feb16'!$G:$G, MATCH(MEM_BF!$K325, 'Feb16'!$A:$A, 0)), 0)</f>
        <v>0</v>
      </c>
      <c r="AG325" s="130">
        <f>IFERROR(INDEX('Mar16'!$G:$G, MATCH(MEM_BF!$K325,'Mar16'!$A:$A, 0)), 0)</f>
        <v>0</v>
      </c>
      <c r="AH325" s="130">
        <f>IFERROR(INDEX('Mar16'!$H:$H, MATCH(MEM_BF!$K325, 'Mar16'!$A:$A, 0)), 0)</f>
        <v>0</v>
      </c>
      <c r="AI325" s="130">
        <f>IFERROR(INDEX('Apr16'!$G:$G, MATCH(MEM_BF!$K325,'Apr16'!$A:$A, 0)), 0)</f>
        <v>0</v>
      </c>
      <c r="AJ325" s="130">
        <f>IFERROR(INDEX('Apr16'!$H:$H, MATCH(MEM_BF!$K325, 'Apr16'!$A:$A, 0)), 0)</f>
        <v>0</v>
      </c>
      <c r="AK325" s="130">
        <f>IFERROR(INDEX('May16'!$G:$G, MATCH(MEM_BF!$K325,'May16'!$A:$A, 0)), 0)</f>
        <v>0</v>
      </c>
      <c r="AL325" s="130"/>
      <c r="AM325" s="130"/>
      <c r="AN325" s="130"/>
      <c r="AO325" s="4">
        <f t="shared" si="271"/>
        <v>200</v>
      </c>
      <c r="AP325" s="138" t="str">
        <f>IFERROR(INDEX(Contacts!$O:$O, MATCH(MEM_BF!$K325, Contacts!$B:$B, 0)), 0)</f>
        <v>kamani.seneviratna@nkh.com.au</v>
      </c>
      <c r="AQ325" s="138">
        <f>IFERROR(INDEX(Contacts!$L:$L, MATCH(MEM_BF!$K325, Contacts!$B:$B, 0)), 0)</f>
        <v>94588250</v>
      </c>
      <c r="AR325" s="138" t="str">
        <f>IFERROR(INDEX(Contacts!$P:$P, MATCH(MEM_BF!$K325, Contacts!$B:$B, 0)), 0)</f>
        <v>lalanthas@hotmail.com</v>
      </c>
    </row>
    <row r="326" spans="3:44" x14ac:dyDescent="0.3">
      <c r="C326" s="155"/>
      <c r="D326" s="155"/>
      <c r="E326" s="194">
        <f t="shared" si="269"/>
        <v>-1</v>
      </c>
      <c r="F326" s="194">
        <f t="shared" si="272"/>
        <v>0</v>
      </c>
      <c r="G326" s="194">
        <f t="shared" si="273"/>
        <v>0</v>
      </c>
      <c r="H326" s="194">
        <f t="shared" si="295"/>
        <v>-1</v>
      </c>
      <c r="I326" s="225">
        <f t="shared" si="270"/>
        <v>0</v>
      </c>
      <c r="J326" s="197" t="s">
        <v>2085</v>
      </c>
      <c r="K326" s="155" t="s">
        <v>2086</v>
      </c>
      <c r="L326" s="195" t="str">
        <f t="shared" si="294"/>
        <v>Please</v>
      </c>
      <c r="M326" s="155" t="str">
        <f t="shared" si="274"/>
        <v>Pay</v>
      </c>
      <c r="N326" s="138">
        <f>IFERROR(INDEX(Contacts!$O:$O, MATCH(MEM_BF!$K326, Contacts!$B:$B, 0)), 0)</f>
        <v>0</v>
      </c>
      <c r="O326" s="130">
        <f>IFERROR(INDEX('May16'!$G:$G, MATCH(MEM_BF!$K326,'May16'!$A:$A, 0)), 0)</f>
        <v>0</v>
      </c>
      <c r="P326" s="130"/>
      <c r="Q326" s="205">
        <f>IFERROR(INDEX(July15!F:F, MATCH(MEM_BF!$K326, July15!$B:$B, 0)), 0)</f>
        <v>0</v>
      </c>
      <c r="R326" s="130">
        <f>IFERROR(INDEX(July15!G:G, MATCH(MEM_BF!$K326, July15!$B:$B, 0)), 0)</f>
        <v>0</v>
      </c>
      <c r="S326" s="130">
        <f>IFERROR(INDEX('Aug15'!F:F, MATCH(MEM_BF!$K326, 'Aug15'!$A:$A, 0)), 0)</f>
        <v>0</v>
      </c>
      <c r="T326" s="130">
        <f>IFERROR(INDEX('Aug15'!$G:$G, MATCH(MEM_BF!$K326, 'Aug15'!$A:$A, 0)), 0)</f>
        <v>0</v>
      </c>
      <c r="U326" s="130">
        <f>IFERROR(INDEX(Sept15!$F:$F, MATCH(MEM_BF!$K326, Sept15!$A:$A, 0)), 0)</f>
        <v>0</v>
      </c>
      <c r="V326" s="130">
        <f>IFERROR(INDEX(Sept15!$G:$G, MATCH(MEM_BF!$K326, Sept15!$A:$A, 0)), 0)</f>
        <v>0</v>
      </c>
      <c r="W326" s="130">
        <f>IFERROR(INDEX('Oct15'!$F:$F, MATCH(MEM_BF!$K326,'Oct15'!$A:$A, 0)), 0)</f>
        <v>0</v>
      </c>
      <c r="X326" s="130">
        <f>IFERROR(INDEX('Oct15'!$G:$G, MATCH(MEM_BF!$K326, 'Oct15'!$A:$A, 0)), 0)</f>
        <v>0</v>
      </c>
      <c r="Y326" s="130">
        <f>IFERROR(INDEX('Nov15'!$F:$F, MATCH(MEM_BF!$K326,'Nov15'!$A:$A, 0)), 0)</f>
        <v>0</v>
      </c>
      <c r="Z326" s="130">
        <f>IFERROR(INDEX('Nov15'!$G:$G, MATCH(MEM_BF!$K326, 'Nov15'!$A:$A, 0)), 0)</f>
        <v>0</v>
      </c>
      <c r="AA326" s="130">
        <f>IFERROR(INDEX('Dec15'!$F:$F, MATCH(MEM_BF!$K326,'Dec15'!$A:$A, 0)), 0)</f>
        <v>0</v>
      </c>
      <c r="AB326" s="130">
        <f>IFERROR(INDEX('Dec15'!$G:$G, MATCH(MEM_BF!$K326, 'Dec15'!$A:$A, 0)), 0)</f>
        <v>0</v>
      </c>
      <c r="AC326" s="130">
        <f>IFERROR(INDEX('Jan16'!$F:$F, MATCH(MEM_BF!$K326,'Jan16'!$A:$A, 0)), 0)</f>
        <v>0</v>
      </c>
      <c r="AD326" s="130">
        <f>IFERROR(INDEX('Jan16'!$G:$G, MATCH(MEM_BF!$K326, 'Jan16'!$A:$A, 0)), 0)</f>
        <v>0</v>
      </c>
      <c r="AE326" s="130">
        <f>IFERROR(INDEX('Feb16'!$F:$F, MATCH(MEM_BF!$K326,'Feb16'!$A:$A, 0)), 0)</f>
        <v>0</v>
      </c>
      <c r="AF326" s="130">
        <f>IFERROR(INDEX('Feb16'!$G:$G, MATCH(MEM_BF!$K326, 'Feb16'!$A:$A, 0)), 0)</f>
        <v>0</v>
      </c>
      <c r="AG326" s="130">
        <f>IFERROR(INDEX('Mar16'!$G:$G, MATCH(MEM_BF!$K326,'Mar16'!$A:$A, 0)), 0)</f>
        <v>0</v>
      </c>
      <c r="AH326" s="130">
        <f>IFERROR(INDEX('Mar16'!$H:$H, MATCH(MEM_BF!$K326, 'Mar16'!$A:$A, 0)), 0)</f>
        <v>0</v>
      </c>
      <c r="AI326" s="130">
        <f>IFERROR(INDEX('Apr16'!$G:$G, MATCH(MEM_BF!$K326,'Apr16'!$A:$A, 0)), 0)</f>
        <v>0</v>
      </c>
      <c r="AJ326" s="130">
        <f>IFERROR(INDEX('Apr16'!$H:$H, MATCH(MEM_BF!$K326, 'Apr16'!$A:$A, 0)), 0)</f>
        <v>0</v>
      </c>
      <c r="AK326" s="130">
        <f>IFERROR(INDEX('May16'!$G:$G, MATCH(MEM_BF!$K326,'May16'!$A:$A, 0)), 0)</f>
        <v>0</v>
      </c>
      <c r="AL326" s="130"/>
      <c r="AM326" s="130"/>
      <c r="AN326" s="130"/>
      <c r="AO326" s="4">
        <f t="shared" si="271"/>
        <v>0</v>
      </c>
      <c r="AP326" s="138">
        <f>IFERROR(INDEX(Contacts!$O:$O, MATCH(MEM_BF!$K326, Contacts!$B:$B, 0)), 0)</f>
        <v>0</v>
      </c>
      <c r="AQ326" s="138">
        <f>IFERROR(INDEX(Contacts!$L:$L, MATCH(MEM_BF!$K326, Contacts!$B:$B, 0)), 0)</f>
        <v>0</v>
      </c>
      <c r="AR326" s="138">
        <f>IFERROR(INDEX(Contacts!$P:$P, MATCH(MEM_BF!$K326, Contacts!$B:$B, 0)), 0)</f>
        <v>0</v>
      </c>
    </row>
    <row r="327" spans="3:44" x14ac:dyDescent="0.3">
      <c r="C327" s="155"/>
      <c r="D327" s="155"/>
      <c r="E327" s="194">
        <f t="shared" si="269"/>
        <v>-1</v>
      </c>
      <c r="F327" s="194">
        <f t="shared" si="272"/>
        <v>0</v>
      </c>
      <c r="G327" s="194">
        <f t="shared" si="273"/>
        <v>0</v>
      </c>
      <c r="H327" s="194">
        <f t="shared" si="295"/>
        <v>-1</v>
      </c>
      <c r="I327" s="225">
        <f t="shared" si="270"/>
        <v>0</v>
      </c>
      <c r="J327" s="197" t="s">
        <v>2088</v>
      </c>
      <c r="K327" s="155" t="s">
        <v>2089</v>
      </c>
      <c r="L327" s="195" t="str">
        <f t="shared" si="294"/>
        <v>Please</v>
      </c>
      <c r="M327" s="155" t="str">
        <f t="shared" si="274"/>
        <v>Pay</v>
      </c>
      <c r="N327" s="138" t="str">
        <f>IFERROR(INDEX(Contacts!$O:$O, MATCH(MEM_BF!$K327, Contacts!$B:$B, 0)), 0)</f>
        <v>praneethsilva@hotmail.com</v>
      </c>
      <c r="O327" s="130">
        <f>IFERROR(INDEX('May16'!$G:$G, MATCH(MEM_BF!$K327,'May16'!$A:$A, 0)), 0)</f>
        <v>0</v>
      </c>
      <c r="P327" s="130"/>
      <c r="Q327" s="205">
        <f>IFERROR(INDEX(July15!F:F, MATCH(MEM_BF!$K327, July15!$B:$B, 0)), 0)</f>
        <v>0</v>
      </c>
      <c r="R327" s="130">
        <f>IFERROR(INDEX(July15!G:G, MATCH(MEM_BF!$K327, July15!$B:$B, 0)), 0)</f>
        <v>0</v>
      </c>
      <c r="S327" s="130">
        <f>IFERROR(INDEX('Aug15'!F:F, MATCH(MEM_BF!$K327, 'Aug15'!$A:$A, 0)), 0)</f>
        <v>0</v>
      </c>
      <c r="T327" s="130">
        <f>IFERROR(INDEX('Aug15'!$G:$G, MATCH(MEM_BF!$K327, 'Aug15'!$A:$A, 0)), 0)</f>
        <v>0</v>
      </c>
      <c r="U327" s="130">
        <f>IFERROR(INDEX(Sept15!$F:$F, MATCH(MEM_BF!$K327, Sept15!$A:$A, 0)), 0)</f>
        <v>0</v>
      </c>
      <c r="V327" s="130">
        <f>IFERROR(INDEX(Sept15!$G:$G, MATCH(MEM_BF!$K327, Sept15!$A:$A, 0)), 0)</f>
        <v>0</v>
      </c>
      <c r="W327" s="130">
        <f>IFERROR(INDEX('Oct15'!$F:$F, MATCH(MEM_BF!$K327,'Oct15'!$A:$A, 0)), 0)</f>
        <v>0</v>
      </c>
      <c r="X327" s="130">
        <f>IFERROR(INDEX('Oct15'!$G:$G, MATCH(MEM_BF!$K327, 'Oct15'!$A:$A, 0)), 0)</f>
        <v>0</v>
      </c>
      <c r="Y327" s="130">
        <f>IFERROR(INDEX('Nov15'!$F:$F, MATCH(MEM_BF!$K327,'Nov15'!$A:$A, 0)), 0)</f>
        <v>0</v>
      </c>
      <c r="Z327" s="130">
        <f>IFERROR(INDEX('Nov15'!$G:$G, MATCH(MEM_BF!$K327, 'Nov15'!$A:$A, 0)), 0)</f>
        <v>0</v>
      </c>
      <c r="AA327" s="130">
        <f>IFERROR(INDEX('Dec15'!$F:$F, MATCH(MEM_BF!$K327,'Dec15'!$A:$A, 0)), 0)</f>
        <v>0</v>
      </c>
      <c r="AB327" s="130">
        <f>IFERROR(INDEX('Dec15'!$G:$G, MATCH(MEM_BF!$K327, 'Dec15'!$A:$A, 0)), 0)</f>
        <v>0</v>
      </c>
      <c r="AC327" s="130">
        <f>IFERROR(INDEX('Jan16'!$F:$F, MATCH(MEM_BF!$K327,'Jan16'!$A:$A, 0)), 0)</f>
        <v>0</v>
      </c>
      <c r="AD327" s="130">
        <f>IFERROR(INDEX('Jan16'!$G:$G, MATCH(MEM_BF!$K327, 'Jan16'!$A:$A, 0)), 0)</f>
        <v>0</v>
      </c>
      <c r="AE327" s="130">
        <f>IFERROR(INDEX('Feb16'!$F:$F, MATCH(MEM_BF!$K327,'Feb16'!$A:$A, 0)), 0)</f>
        <v>0</v>
      </c>
      <c r="AF327" s="130">
        <f>IFERROR(INDEX('Feb16'!$G:$G, MATCH(MEM_BF!$K327, 'Feb16'!$A:$A, 0)), 0)</f>
        <v>0</v>
      </c>
      <c r="AG327" s="130">
        <f>IFERROR(INDEX('Mar16'!$G:$G, MATCH(MEM_BF!$K327,'Mar16'!$A:$A, 0)), 0)</f>
        <v>0</v>
      </c>
      <c r="AH327" s="130">
        <f>IFERROR(INDEX('Mar16'!$H:$H, MATCH(MEM_BF!$K327, 'Mar16'!$A:$A, 0)), 0)</f>
        <v>0</v>
      </c>
      <c r="AI327" s="130">
        <f>IFERROR(INDEX('Apr16'!$G:$G, MATCH(MEM_BF!$K327,'Apr16'!$A:$A, 0)), 0)</f>
        <v>0</v>
      </c>
      <c r="AJ327" s="130">
        <f>IFERROR(INDEX('Apr16'!$H:$H, MATCH(MEM_BF!$K327, 'Apr16'!$A:$A, 0)), 0)</f>
        <v>0</v>
      </c>
      <c r="AK327" s="130">
        <f>IFERROR(INDEX('May16'!$G:$G, MATCH(MEM_BF!$K327,'May16'!$A:$A, 0)), 0)</f>
        <v>0</v>
      </c>
      <c r="AL327" s="130"/>
      <c r="AM327" s="130"/>
      <c r="AN327" s="130"/>
      <c r="AO327" s="4">
        <f t="shared" si="271"/>
        <v>0</v>
      </c>
      <c r="AP327" s="138" t="str">
        <f>IFERROR(INDEX(Contacts!$O:$O, MATCH(MEM_BF!$K327, Contacts!$B:$B, 0)), 0)</f>
        <v>praneethsilva@hotmail.com</v>
      </c>
      <c r="AQ327" s="138">
        <f>IFERROR(INDEX(Contacts!$L:$L, MATCH(MEM_BF!$K327, Contacts!$B:$B, 0)), 0)</f>
        <v>0</v>
      </c>
      <c r="AR327" s="138" t="str">
        <f>IFERROR(INDEX(Contacts!$P:$P, MATCH(MEM_BF!$K327, Contacts!$B:$B, 0)), 0)</f>
        <v>nirosha_de@yahoo.com.au</v>
      </c>
    </row>
    <row r="328" spans="3:44" x14ac:dyDescent="0.3">
      <c r="C328" s="155">
        <v>15</v>
      </c>
      <c r="D328" s="155">
        <v>7</v>
      </c>
      <c r="E328" s="194">
        <f t="shared" si="269"/>
        <v>16</v>
      </c>
      <c r="F328" s="194">
        <f t="shared" si="272"/>
        <v>1</v>
      </c>
      <c r="G328" s="194">
        <f t="shared" si="273"/>
        <v>16</v>
      </c>
      <c r="H328" s="194">
        <f t="shared" si="295"/>
        <v>4</v>
      </c>
      <c r="I328" s="225">
        <f t="shared" si="270"/>
        <v>10</v>
      </c>
      <c r="J328" s="197" t="s">
        <v>2095</v>
      </c>
      <c r="K328" s="155" t="s">
        <v>50</v>
      </c>
      <c r="L328" s="195">
        <f t="shared" si="294"/>
        <v>2016</v>
      </c>
      <c r="M328" s="155" t="str">
        <f t="shared" si="274"/>
        <v>May</v>
      </c>
      <c r="N328" s="138" t="str">
        <f>IFERROR(INDEX(Contacts!$O:$O, MATCH(MEM_BF!$K328, Contacts!$B:$B, 0)), 0)</f>
        <v>chumith@yahoo.com</v>
      </c>
      <c r="O328" s="130">
        <f>IFERROR(INDEX('May16'!$G:$G, MATCH(MEM_BF!$K328,'May16'!$A:$A, 0)), 0)</f>
        <v>0</v>
      </c>
      <c r="P328" s="130"/>
      <c r="Q328" s="205">
        <f>IFERROR(INDEX(July15!F:F, MATCH(MEM_BF!$K328, July15!$B:$B, 0)), 0)</f>
        <v>20</v>
      </c>
      <c r="R328" s="130">
        <f>IFERROR(INDEX(July15!G:G, MATCH(MEM_BF!$K328, July15!$B:$B, 0)), 0)</f>
        <v>0</v>
      </c>
      <c r="S328" s="130">
        <f>IFERROR(INDEX('Aug15'!F:F, MATCH(MEM_BF!$K328, 'Aug15'!$A:$A, 0)), 0)</f>
        <v>20</v>
      </c>
      <c r="T328" s="130">
        <f>IFERROR(INDEX('Aug15'!$G:$G, MATCH(MEM_BF!$K328, 'Aug15'!$A:$A, 0)), 0)</f>
        <v>0</v>
      </c>
      <c r="U328" s="130">
        <f>IFERROR(INDEX(Sept15!$F:$F, MATCH(MEM_BF!$K328, Sept15!$A:$A, 0)), 0)</f>
        <v>20</v>
      </c>
      <c r="V328" s="130">
        <f>IFERROR(INDEX(Sept15!$G:$G, MATCH(MEM_BF!$K328, Sept15!$A:$A, 0)), 0)</f>
        <v>0</v>
      </c>
      <c r="W328" s="130">
        <f>IFERROR(INDEX('Oct15'!$F:$F, MATCH(MEM_BF!$K328,'Oct15'!$A:$A, 0)), 0)</f>
        <v>20</v>
      </c>
      <c r="X328" s="130">
        <f>IFERROR(INDEX('Oct15'!$G:$G, MATCH(MEM_BF!$K328, 'Oct15'!$A:$A, 0)), 0)</f>
        <v>0</v>
      </c>
      <c r="Y328" s="130">
        <f>IFERROR(INDEX('Nov15'!$F:$F, MATCH(MEM_BF!$K328,'Nov15'!$A:$A, 0)), 0)</f>
        <v>20</v>
      </c>
      <c r="Z328" s="130">
        <f>IFERROR(INDEX('Nov15'!$G:$G, MATCH(MEM_BF!$K328, 'Nov15'!$A:$A, 0)), 0)</f>
        <v>0</v>
      </c>
      <c r="AA328" s="130">
        <f>IFERROR(INDEX('Dec15'!$F:$F, MATCH(MEM_BF!$K328,'Dec15'!$A:$A, 0)), 0)</f>
        <v>20</v>
      </c>
      <c r="AB328" s="130">
        <f>IFERROR(INDEX('Dec15'!$G:$G, MATCH(MEM_BF!$K328, 'Dec15'!$A:$A, 0)), 0)</f>
        <v>0</v>
      </c>
      <c r="AC328" s="130">
        <f>IFERROR(INDEX('Jan16'!$F:$F, MATCH(MEM_BF!$K328,'Jan16'!$A:$A, 0)), 0)</f>
        <v>20</v>
      </c>
      <c r="AD328" s="130">
        <f>IFERROR(INDEX('Jan16'!$G:$G, MATCH(MEM_BF!$K328, 'Jan16'!$A:$A, 0)), 0)</f>
        <v>0</v>
      </c>
      <c r="AE328" s="130">
        <f>IFERROR(INDEX('Feb16'!$F:$F, MATCH(MEM_BF!$K328,'Feb16'!$A:$A, 0)), 0)</f>
        <v>20</v>
      </c>
      <c r="AF328" s="130">
        <f>IFERROR(INDEX('Feb16'!$G:$G, MATCH(MEM_BF!$K328, 'Feb16'!$A:$A, 0)), 0)</f>
        <v>0</v>
      </c>
      <c r="AG328" s="130">
        <f>IFERROR(INDEX('Mar16'!$G:$G, MATCH(MEM_BF!$K328,'Mar16'!$A:$A, 0)), 0)</f>
        <v>20</v>
      </c>
      <c r="AH328" s="130">
        <f>IFERROR(INDEX('Mar16'!$H:$H, MATCH(MEM_BF!$K328, 'Mar16'!$A:$A, 0)), 0)</f>
        <v>0</v>
      </c>
      <c r="AI328" s="130">
        <f>IFERROR(INDEX('Apr16'!$G:$G, MATCH(MEM_BF!$K328,'Apr16'!$A:$A, 0)), 0)</f>
        <v>20</v>
      </c>
      <c r="AJ328" s="130">
        <f>IFERROR(INDEX('Apr16'!$H:$H, MATCH(MEM_BF!$K328, 'Apr16'!$A:$A, 0)), 0)</f>
        <v>0</v>
      </c>
      <c r="AK328" s="130">
        <f>IFERROR(INDEX('May16'!$G:$G, MATCH(MEM_BF!$K328,'May16'!$A:$A, 0)), 0)</f>
        <v>0</v>
      </c>
      <c r="AL328" s="130"/>
      <c r="AM328" s="130"/>
      <c r="AN328" s="130"/>
      <c r="AO328" s="4">
        <f t="shared" si="271"/>
        <v>200</v>
      </c>
      <c r="AP328" s="138" t="str">
        <f>IFERROR(INDEX(Contacts!$O:$O, MATCH(MEM_BF!$K328, Contacts!$B:$B, 0)), 0)</f>
        <v>chumith@yahoo.com</v>
      </c>
      <c r="AQ328" s="138">
        <f>IFERROR(INDEX(Contacts!$L:$L, MATCH(MEM_BF!$K328, Contacts!$B:$B, 0)), 0)</f>
        <v>93439089</v>
      </c>
      <c r="AR328" s="138" t="str">
        <f>IFERROR(INDEX(Contacts!$P:$P, MATCH(MEM_BF!$K328, Contacts!$B:$B, 0)), 0)</f>
        <v>sithara.siriwardana@yahoo.com</v>
      </c>
    </row>
    <row r="329" spans="3:44" x14ac:dyDescent="0.3">
      <c r="C329" s="155">
        <v>15</v>
      </c>
      <c r="D329" s="155">
        <v>10</v>
      </c>
      <c r="E329" s="194">
        <f t="shared" si="269"/>
        <v>21</v>
      </c>
      <c r="F329" s="194">
        <f t="shared" si="272"/>
        <v>1</v>
      </c>
      <c r="G329" s="194">
        <f t="shared" si="273"/>
        <v>16</v>
      </c>
      <c r="H329" s="194">
        <f t="shared" si="295"/>
        <v>9</v>
      </c>
      <c r="I329" s="225">
        <f t="shared" si="270"/>
        <v>12</v>
      </c>
      <c r="J329" s="197" t="s">
        <v>2111</v>
      </c>
      <c r="K329" s="155" t="s">
        <v>69</v>
      </c>
      <c r="L329" s="195">
        <f t="shared" si="294"/>
        <v>2016</v>
      </c>
      <c r="M329" s="155" t="str">
        <f t="shared" si="274"/>
        <v>Oct</v>
      </c>
      <c r="N329" s="138">
        <f>IFERROR(INDEX(Contacts!$O:$O, MATCH(MEM_BF!$K329, Contacts!$B:$B, 0)), 0)</f>
        <v>0</v>
      </c>
      <c r="O329" s="130">
        <f>IFERROR(INDEX('May16'!$G:$G, MATCH(MEM_BF!$K329,'May16'!$A:$A, 0)), 0)</f>
        <v>0</v>
      </c>
      <c r="P329" s="130"/>
      <c r="Q329" s="205">
        <f>IFERROR(INDEX(July15!F:F, MATCH(MEM_BF!$K329, July15!$B:$B, 0)), 0)</f>
        <v>0</v>
      </c>
      <c r="R329" s="130">
        <f>IFERROR(INDEX(July15!G:G, MATCH(MEM_BF!$K329, July15!$B:$B, 0)), 0)</f>
        <v>0</v>
      </c>
      <c r="S329" s="130">
        <f>IFERROR(INDEX('Aug15'!F:F, MATCH(MEM_BF!$K329, 'Aug15'!$A:$A, 0)), 0)</f>
        <v>100</v>
      </c>
      <c r="T329" s="130">
        <f>IFERROR(INDEX('Aug15'!$G:$G, MATCH(MEM_BF!$K329, 'Aug15'!$A:$A, 0)), 0)</f>
        <v>0</v>
      </c>
      <c r="U329" s="130">
        <f>IFERROR(INDEX(Sept15!$F:$F, MATCH(MEM_BF!$K329, Sept15!$A:$A, 0)), 0)</f>
        <v>0</v>
      </c>
      <c r="V329" s="130">
        <f>IFERROR(INDEX(Sept15!$G:$G, MATCH(MEM_BF!$K329, Sept15!$A:$A, 0)), 0)</f>
        <v>0</v>
      </c>
      <c r="W329" s="130">
        <f>IFERROR(INDEX('Oct15'!$F:$F, MATCH(MEM_BF!$K329,'Oct15'!$A:$A, 0)), 0)</f>
        <v>0</v>
      </c>
      <c r="X329" s="130">
        <f>IFERROR(INDEX('Oct15'!$G:$G, MATCH(MEM_BF!$K329, 'Oct15'!$A:$A, 0)), 0)</f>
        <v>0</v>
      </c>
      <c r="Y329" s="130">
        <f>IFERROR(INDEX('Nov15'!$F:$F, MATCH(MEM_BF!$K329,'Nov15'!$A:$A, 0)), 0)</f>
        <v>0</v>
      </c>
      <c r="Z329" s="130">
        <f>IFERROR(INDEX('Nov15'!$G:$G, MATCH(MEM_BF!$K329, 'Nov15'!$A:$A, 0)), 0)</f>
        <v>0</v>
      </c>
      <c r="AA329" s="130">
        <f>IFERROR(INDEX('Dec15'!$F:$F, MATCH(MEM_BF!$K329,'Dec15'!$A:$A, 0)), 0)</f>
        <v>0</v>
      </c>
      <c r="AB329" s="130">
        <f>IFERROR(INDEX('Dec15'!$G:$G, MATCH(MEM_BF!$K329, 'Dec15'!$A:$A, 0)), 0)</f>
        <v>0</v>
      </c>
      <c r="AC329" s="130">
        <f>IFERROR(INDEX('Jan16'!$F:$F, MATCH(MEM_BF!$K329,'Jan16'!$A:$A, 0)), 0)</f>
        <v>0</v>
      </c>
      <c r="AD329" s="130">
        <f>IFERROR(INDEX('Jan16'!$G:$G, MATCH(MEM_BF!$K329, 'Jan16'!$A:$A, 0)), 0)</f>
        <v>0</v>
      </c>
      <c r="AE329" s="130">
        <f>IFERROR(INDEX('Feb16'!$F:$F, MATCH(MEM_BF!$K329,'Feb16'!$A:$A, 0)), 0)</f>
        <v>0</v>
      </c>
      <c r="AF329" s="130">
        <f>IFERROR(INDEX('Feb16'!$G:$G, MATCH(MEM_BF!$K329, 'Feb16'!$A:$A, 0)), 0)</f>
        <v>0</v>
      </c>
      <c r="AG329" s="130">
        <f>IFERROR(INDEX('Mar16'!$G:$G, MATCH(MEM_BF!$K329,'Mar16'!$A:$A, 0)), 0)</f>
        <v>0</v>
      </c>
      <c r="AH329" s="130">
        <f>IFERROR(INDEX('Mar16'!$H:$H, MATCH(MEM_BF!$K329, 'Mar16'!$A:$A, 0)), 0)</f>
        <v>0</v>
      </c>
      <c r="AI329" s="130">
        <f>IFERROR(INDEX('Apr16'!$G:$G, MATCH(MEM_BF!$K329,'Apr16'!$A:$A, 0)), 0)</f>
        <v>140</v>
      </c>
      <c r="AJ329" s="130">
        <f>IFERROR(INDEX('Apr16'!$H:$H, MATCH(MEM_BF!$K329, 'Apr16'!$A:$A, 0)), 0)</f>
        <v>0</v>
      </c>
      <c r="AK329" s="130">
        <f>IFERROR(INDEX('May16'!$G:$G, MATCH(MEM_BF!$K329,'May16'!$A:$A, 0)), 0)</f>
        <v>0</v>
      </c>
      <c r="AL329" s="130"/>
      <c r="AM329" s="130"/>
      <c r="AN329" s="130"/>
      <c r="AO329" s="4">
        <f t="shared" si="271"/>
        <v>240</v>
      </c>
      <c r="AP329" s="138">
        <f>IFERROR(INDEX(Contacts!$O:$O, MATCH(MEM_BF!$K329, Contacts!$B:$B, 0)), 0)</f>
        <v>0</v>
      </c>
      <c r="AQ329" s="138">
        <f>IFERROR(INDEX(Contacts!$L:$L, MATCH(MEM_BF!$K329, Contacts!$B:$B, 0)), 0)</f>
        <v>0</v>
      </c>
      <c r="AR329" s="138">
        <f>IFERROR(INDEX(Contacts!$P:$P, MATCH(MEM_BF!$K329, Contacts!$B:$B, 0)), 0)</f>
        <v>0</v>
      </c>
    </row>
    <row r="330" spans="3:44" x14ac:dyDescent="0.3">
      <c r="C330" s="155"/>
      <c r="D330" s="155"/>
      <c r="E330" s="194">
        <f t="shared" si="269"/>
        <v>-1</v>
      </c>
      <c r="F330" s="194">
        <f t="shared" si="272"/>
        <v>0</v>
      </c>
      <c r="G330" s="194">
        <f t="shared" si="273"/>
        <v>0</v>
      </c>
      <c r="H330" s="194">
        <f t="shared" si="295"/>
        <v>-1</v>
      </c>
      <c r="I330" s="225">
        <f t="shared" si="270"/>
        <v>0</v>
      </c>
      <c r="J330" s="197" t="s">
        <v>2117</v>
      </c>
      <c r="K330" s="155" t="s">
        <v>2118</v>
      </c>
      <c r="L330" s="195" t="str">
        <f t="shared" si="294"/>
        <v>Please</v>
      </c>
      <c r="M330" s="155" t="str">
        <f t="shared" si="274"/>
        <v>Pay</v>
      </c>
      <c r="N330" s="138" t="str">
        <f>IFERROR(INDEX(Contacts!$O:$O, MATCH(MEM_BF!$K330, Contacts!$B:$B, 0)), 0)</f>
        <v>ishantha2@yahoo.co.uk</v>
      </c>
      <c r="O330" s="130">
        <f>IFERROR(INDEX('May16'!$G:$G, MATCH(MEM_BF!$K330,'May16'!$A:$A, 0)), 0)</f>
        <v>0</v>
      </c>
      <c r="P330" s="130"/>
      <c r="Q330" s="205">
        <f>IFERROR(INDEX(July15!F:F, MATCH(MEM_BF!$K330, July15!$B:$B, 0)), 0)</f>
        <v>0</v>
      </c>
      <c r="R330" s="130">
        <f>IFERROR(INDEX(July15!G:G, MATCH(MEM_BF!$K330, July15!$B:$B, 0)), 0)</f>
        <v>0</v>
      </c>
      <c r="S330" s="130">
        <f>IFERROR(INDEX('Aug15'!F:F, MATCH(MEM_BF!$K330, 'Aug15'!$A:$A, 0)), 0)</f>
        <v>0</v>
      </c>
      <c r="T330" s="130">
        <f>IFERROR(INDEX('Aug15'!$G:$G, MATCH(MEM_BF!$K330, 'Aug15'!$A:$A, 0)), 0)</f>
        <v>0</v>
      </c>
      <c r="U330" s="130">
        <f>IFERROR(INDEX(Sept15!$F:$F, MATCH(MEM_BF!$K330, Sept15!$A:$A, 0)), 0)</f>
        <v>0</v>
      </c>
      <c r="V330" s="130">
        <f>IFERROR(INDEX(Sept15!$G:$G, MATCH(MEM_BF!$K330, Sept15!$A:$A, 0)), 0)</f>
        <v>0</v>
      </c>
      <c r="W330" s="130">
        <f>IFERROR(INDEX('Oct15'!$F:$F, MATCH(MEM_BF!$K330,'Oct15'!$A:$A, 0)), 0)</f>
        <v>0</v>
      </c>
      <c r="X330" s="130">
        <f>IFERROR(INDEX('Oct15'!$G:$G, MATCH(MEM_BF!$K330, 'Oct15'!$A:$A, 0)), 0)</f>
        <v>0</v>
      </c>
      <c r="Y330" s="130">
        <f>IFERROR(INDEX('Nov15'!$F:$F, MATCH(MEM_BF!$K330,'Nov15'!$A:$A, 0)), 0)</f>
        <v>0</v>
      </c>
      <c r="Z330" s="130">
        <f>IFERROR(INDEX('Nov15'!$G:$G, MATCH(MEM_BF!$K330, 'Nov15'!$A:$A, 0)), 0)</f>
        <v>0</v>
      </c>
      <c r="AA330" s="130">
        <f>IFERROR(INDEX('Dec15'!$F:$F, MATCH(MEM_BF!$K330,'Dec15'!$A:$A, 0)), 0)</f>
        <v>0</v>
      </c>
      <c r="AB330" s="130">
        <f>IFERROR(INDEX('Dec15'!$G:$G, MATCH(MEM_BF!$K330, 'Dec15'!$A:$A, 0)), 0)</f>
        <v>0</v>
      </c>
      <c r="AC330" s="130">
        <f>IFERROR(INDEX('Jan16'!$F:$F, MATCH(MEM_BF!$K330,'Jan16'!$A:$A, 0)), 0)</f>
        <v>0</v>
      </c>
      <c r="AD330" s="130">
        <f>IFERROR(INDEX('Jan16'!$G:$G, MATCH(MEM_BF!$K330, 'Jan16'!$A:$A, 0)), 0)</f>
        <v>0</v>
      </c>
      <c r="AE330" s="130">
        <f>IFERROR(INDEX('Feb16'!$F:$F, MATCH(MEM_BF!$K330,'Feb16'!$A:$A, 0)), 0)</f>
        <v>0</v>
      </c>
      <c r="AF330" s="130">
        <f>IFERROR(INDEX('Feb16'!$G:$G, MATCH(MEM_BF!$K330, 'Feb16'!$A:$A, 0)), 0)</f>
        <v>0</v>
      </c>
      <c r="AG330" s="130">
        <f>IFERROR(INDEX('Mar16'!$G:$G, MATCH(MEM_BF!$K330,'Mar16'!$A:$A, 0)), 0)</f>
        <v>0</v>
      </c>
      <c r="AH330" s="130">
        <f>IFERROR(INDEX('Mar16'!$H:$H, MATCH(MEM_BF!$K330, 'Mar16'!$A:$A, 0)), 0)</f>
        <v>0</v>
      </c>
      <c r="AI330" s="130">
        <f>IFERROR(INDEX('Apr16'!$G:$G, MATCH(MEM_BF!$K330,'Apr16'!$A:$A, 0)), 0)</f>
        <v>0</v>
      </c>
      <c r="AJ330" s="130">
        <f>IFERROR(INDEX('Apr16'!$H:$H, MATCH(MEM_BF!$K330, 'Apr16'!$A:$A, 0)), 0)</f>
        <v>0</v>
      </c>
      <c r="AK330" s="130">
        <f>IFERROR(INDEX('May16'!$G:$G, MATCH(MEM_BF!$K330,'May16'!$A:$A, 0)), 0)</f>
        <v>0</v>
      </c>
      <c r="AL330" s="130"/>
      <c r="AM330" s="130"/>
      <c r="AN330" s="130"/>
      <c r="AO330" s="4">
        <f t="shared" si="271"/>
        <v>0</v>
      </c>
      <c r="AP330" s="138" t="str">
        <f>IFERROR(INDEX(Contacts!$O:$O, MATCH(MEM_BF!$K330, Contacts!$B:$B, 0)), 0)</f>
        <v>ishantha2@yahoo.co.uk</v>
      </c>
      <c r="AQ330" s="138">
        <f>IFERROR(INDEX(Contacts!$L:$L, MATCH(MEM_BF!$K330, Contacts!$B:$B, 0)), 0)</f>
        <v>894985562</v>
      </c>
      <c r="AR330" s="138" t="str">
        <f>IFERROR(INDEX(Contacts!$P:$P, MATCH(MEM_BF!$K330, Contacts!$B:$B, 0)), 0)</f>
        <v>darshigw2@yahoo.co.uk</v>
      </c>
    </row>
    <row r="331" spans="3:44" x14ac:dyDescent="0.3">
      <c r="C331" s="155"/>
      <c r="D331" s="155"/>
      <c r="E331" s="194">
        <f t="shared" si="269"/>
        <v>-1</v>
      </c>
      <c r="F331" s="194">
        <f t="shared" si="272"/>
        <v>0</v>
      </c>
      <c r="G331" s="194">
        <f t="shared" si="273"/>
        <v>0</v>
      </c>
      <c r="H331" s="194">
        <f t="shared" si="295"/>
        <v>-1</v>
      </c>
      <c r="I331" s="225">
        <f t="shared" si="270"/>
        <v>0</v>
      </c>
      <c r="J331" s="197" t="s">
        <v>2120</v>
      </c>
      <c r="K331" s="155" t="s">
        <v>2121</v>
      </c>
      <c r="L331" s="195" t="str">
        <f t="shared" si="294"/>
        <v>Please</v>
      </c>
      <c r="M331" s="155" t="str">
        <f t="shared" si="274"/>
        <v>Pay</v>
      </c>
      <c r="N331" s="138">
        <f>IFERROR(INDEX(Contacts!$O:$O, MATCH(MEM_BF!$K331, Contacts!$B:$B, 0)), 0)</f>
        <v>0</v>
      </c>
      <c r="O331" s="130">
        <f>IFERROR(INDEX('May16'!$G:$G, MATCH(MEM_BF!$K331,'May16'!$A:$A, 0)), 0)</f>
        <v>0</v>
      </c>
      <c r="P331" s="130"/>
      <c r="Q331" s="205">
        <f>IFERROR(INDEX(July15!F:F, MATCH(MEM_BF!$K331, July15!$B:$B, 0)), 0)</f>
        <v>0</v>
      </c>
      <c r="R331" s="130">
        <f>IFERROR(INDEX(July15!G:G, MATCH(MEM_BF!$K331, July15!$B:$B, 0)), 0)</f>
        <v>0</v>
      </c>
      <c r="S331" s="130">
        <f>IFERROR(INDEX('Aug15'!F:F, MATCH(MEM_BF!$K331, 'Aug15'!$A:$A, 0)), 0)</f>
        <v>0</v>
      </c>
      <c r="T331" s="130">
        <f>IFERROR(INDEX('Aug15'!$G:$G, MATCH(MEM_BF!$K331, 'Aug15'!$A:$A, 0)), 0)</f>
        <v>0</v>
      </c>
      <c r="U331" s="130">
        <f>IFERROR(INDEX(Sept15!$F:$F, MATCH(MEM_BF!$K331, Sept15!$A:$A, 0)), 0)</f>
        <v>0</v>
      </c>
      <c r="V331" s="130">
        <f>IFERROR(INDEX(Sept15!$G:$G, MATCH(MEM_BF!$K331, Sept15!$A:$A, 0)), 0)</f>
        <v>0</v>
      </c>
      <c r="W331" s="130">
        <f>IFERROR(INDEX('Oct15'!$F:$F, MATCH(MEM_BF!$K331,'Oct15'!$A:$A, 0)), 0)</f>
        <v>0</v>
      </c>
      <c r="X331" s="130">
        <f>IFERROR(INDEX('Oct15'!$G:$G, MATCH(MEM_BF!$K331, 'Oct15'!$A:$A, 0)), 0)</f>
        <v>0</v>
      </c>
      <c r="Y331" s="130">
        <f>IFERROR(INDEX('Nov15'!$F:$F, MATCH(MEM_BF!$K331,'Nov15'!$A:$A, 0)), 0)</f>
        <v>0</v>
      </c>
      <c r="Z331" s="130">
        <f>IFERROR(INDEX('Nov15'!$G:$G, MATCH(MEM_BF!$K331, 'Nov15'!$A:$A, 0)), 0)</f>
        <v>0</v>
      </c>
      <c r="AA331" s="130">
        <f>IFERROR(INDEX('Dec15'!$F:$F, MATCH(MEM_BF!$K331,'Dec15'!$A:$A, 0)), 0)</f>
        <v>0</v>
      </c>
      <c r="AB331" s="130">
        <f>IFERROR(INDEX('Dec15'!$G:$G, MATCH(MEM_BF!$K331, 'Dec15'!$A:$A, 0)), 0)</f>
        <v>0</v>
      </c>
      <c r="AC331" s="130">
        <f>IFERROR(INDEX('Jan16'!$F:$F, MATCH(MEM_BF!$K331,'Jan16'!$A:$A, 0)), 0)</f>
        <v>0</v>
      </c>
      <c r="AD331" s="130">
        <f>IFERROR(INDEX('Jan16'!$G:$G, MATCH(MEM_BF!$K331, 'Jan16'!$A:$A, 0)), 0)</f>
        <v>0</v>
      </c>
      <c r="AE331" s="130">
        <f>IFERROR(INDEX('Feb16'!$F:$F, MATCH(MEM_BF!$K331,'Feb16'!$A:$A, 0)), 0)</f>
        <v>0</v>
      </c>
      <c r="AF331" s="130">
        <f>IFERROR(INDEX('Feb16'!$G:$G, MATCH(MEM_BF!$K331, 'Feb16'!$A:$A, 0)), 0)</f>
        <v>0</v>
      </c>
      <c r="AG331" s="130">
        <f>IFERROR(INDEX('Mar16'!$G:$G, MATCH(MEM_BF!$K331,'Mar16'!$A:$A, 0)), 0)</f>
        <v>0</v>
      </c>
      <c r="AH331" s="130">
        <f>IFERROR(INDEX('Mar16'!$H:$H, MATCH(MEM_BF!$K331, 'Mar16'!$A:$A, 0)), 0)</f>
        <v>0</v>
      </c>
      <c r="AI331" s="130">
        <f>IFERROR(INDEX('Apr16'!$G:$G, MATCH(MEM_BF!$K331,'Apr16'!$A:$A, 0)), 0)</f>
        <v>0</v>
      </c>
      <c r="AJ331" s="130">
        <f>IFERROR(INDEX('Apr16'!$H:$H, MATCH(MEM_BF!$K331, 'Apr16'!$A:$A, 0)), 0)</f>
        <v>0</v>
      </c>
      <c r="AK331" s="130">
        <f>IFERROR(INDEX('May16'!$G:$G, MATCH(MEM_BF!$K331,'May16'!$A:$A, 0)), 0)</f>
        <v>0</v>
      </c>
      <c r="AL331" s="130"/>
      <c r="AM331" s="130"/>
      <c r="AN331" s="130"/>
      <c r="AO331" s="4">
        <f t="shared" si="271"/>
        <v>0</v>
      </c>
      <c r="AP331" s="138">
        <f>IFERROR(INDEX(Contacts!$O:$O, MATCH(MEM_BF!$K331, Contacts!$B:$B, 0)), 0)</f>
        <v>0</v>
      </c>
      <c r="AQ331" s="138">
        <f>IFERROR(INDEX(Contacts!$L:$L, MATCH(MEM_BF!$K331, Contacts!$B:$B, 0)), 0)</f>
        <v>0</v>
      </c>
      <c r="AR331" s="138">
        <f>IFERROR(INDEX(Contacts!$P:$P, MATCH(MEM_BF!$K331, Contacts!$B:$B, 0)), 0)</f>
        <v>0</v>
      </c>
    </row>
    <row r="332" spans="3:44" x14ac:dyDescent="0.3">
      <c r="C332" s="155"/>
      <c r="D332" s="155"/>
      <c r="E332" s="194">
        <f t="shared" si="269"/>
        <v>-1</v>
      </c>
      <c r="F332" s="194">
        <f t="shared" si="272"/>
        <v>0</v>
      </c>
      <c r="G332" s="194">
        <f t="shared" si="273"/>
        <v>0</v>
      </c>
      <c r="H332" s="194">
        <f t="shared" si="295"/>
        <v>-1</v>
      </c>
      <c r="I332" s="225">
        <f t="shared" si="270"/>
        <v>0</v>
      </c>
      <c r="J332" s="197" t="s">
        <v>2122</v>
      </c>
      <c r="K332" s="155" t="s">
        <v>2123</v>
      </c>
      <c r="L332" s="195" t="str">
        <f t="shared" si="294"/>
        <v>Please</v>
      </c>
      <c r="M332" s="155" t="str">
        <f t="shared" si="274"/>
        <v>Pay</v>
      </c>
      <c r="N332" s="138" t="str">
        <f>IFERROR(INDEX(Contacts!$O:$O, MATCH(MEM_BF!$K332, Contacts!$B:$B, 0)), 0)</f>
        <v>keerthidss@yahoo.com</v>
      </c>
      <c r="O332" s="130">
        <f>IFERROR(INDEX('May16'!$G:$G, MATCH(MEM_BF!$K332,'May16'!$A:$A, 0)), 0)</f>
        <v>0</v>
      </c>
      <c r="P332" s="130"/>
      <c r="Q332" s="205">
        <f>IFERROR(INDEX(July15!F:F, MATCH(MEM_BF!$K332, July15!$B:$B, 0)), 0)</f>
        <v>0</v>
      </c>
      <c r="R332" s="130">
        <f>IFERROR(INDEX(July15!G:G, MATCH(MEM_BF!$K332, July15!$B:$B, 0)), 0)</f>
        <v>0</v>
      </c>
      <c r="S332" s="130">
        <f>IFERROR(INDEX('Aug15'!F:F, MATCH(MEM_BF!$K332, 'Aug15'!$A:$A, 0)), 0)</f>
        <v>0</v>
      </c>
      <c r="T332" s="130">
        <f>IFERROR(INDEX('Aug15'!$G:$G, MATCH(MEM_BF!$K332, 'Aug15'!$A:$A, 0)), 0)</f>
        <v>0</v>
      </c>
      <c r="U332" s="130">
        <f>IFERROR(INDEX(Sept15!$F:$F, MATCH(MEM_BF!$K332, Sept15!$A:$A, 0)), 0)</f>
        <v>0</v>
      </c>
      <c r="V332" s="130">
        <f>IFERROR(INDEX(Sept15!$G:$G, MATCH(MEM_BF!$K332, Sept15!$A:$A, 0)), 0)</f>
        <v>0</v>
      </c>
      <c r="W332" s="130">
        <f>IFERROR(INDEX('Oct15'!$F:$F, MATCH(MEM_BF!$K332,'Oct15'!$A:$A, 0)), 0)</f>
        <v>0</v>
      </c>
      <c r="X332" s="130">
        <f>IFERROR(INDEX('Oct15'!$G:$G, MATCH(MEM_BF!$K332, 'Oct15'!$A:$A, 0)), 0)</f>
        <v>0</v>
      </c>
      <c r="Y332" s="130">
        <f>IFERROR(INDEX('Nov15'!$F:$F, MATCH(MEM_BF!$K332,'Nov15'!$A:$A, 0)), 0)</f>
        <v>0</v>
      </c>
      <c r="Z332" s="130">
        <f>IFERROR(INDEX('Nov15'!$G:$G, MATCH(MEM_BF!$K332, 'Nov15'!$A:$A, 0)), 0)</f>
        <v>0</v>
      </c>
      <c r="AA332" s="130">
        <f>IFERROR(INDEX('Dec15'!$F:$F, MATCH(MEM_BF!$K332,'Dec15'!$A:$A, 0)), 0)</f>
        <v>0</v>
      </c>
      <c r="AB332" s="130">
        <f>IFERROR(INDEX('Dec15'!$G:$G, MATCH(MEM_BF!$K332, 'Dec15'!$A:$A, 0)), 0)</f>
        <v>0</v>
      </c>
      <c r="AC332" s="130">
        <f>IFERROR(INDEX('Jan16'!$F:$F, MATCH(MEM_BF!$K332,'Jan16'!$A:$A, 0)), 0)</f>
        <v>0</v>
      </c>
      <c r="AD332" s="130">
        <f>IFERROR(INDEX('Jan16'!$G:$G, MATCH(MEM_BF!$K332, 'Jan16'!$A:$A, 0)), 0)</f>
        <v>0</v>
      </c>
      <c r="AE332" s="130">
        <f>IFERROR(INDEX('Feb16'!$F:$F, MATCH(MEM_BF!$K332,'Feb16'!$A:$A, 0)), 0)</f>
        <v>0</v>
      </c>
      <c r="AF332" s="130">
        <f>IFERROR(INDEX('Feb16'!$G:$G, MATCH(MEM_BF!$K332, 'Feb16'!$A:$A, 0)), 0)</f>
        <v>0</v>
      </c>
      <c r="AG332" s="130">
        <f>IFERROR(INDEX('Mar16'!$G:$G, MATCH(MEM_BF!$K332,'Mar16'!$A:$A, 0)), 0)</f>
        <v>0</v>
      </c>
      <c r="AH332" s="130">
        <f>IFERROR(INDEX('Mar16'!$H:$H, MATCH(MEM_BF!$K332, 'Mar16'!$A:$A, 0)), 0)</f>
        <v>0</v>
      </c>
      <c r="AI332" s="130">
        <f>IFERROR(INDEX('Apr16'!$G:$G, MATCH(MEM_BF!$K332,'Apr16'!$A:$A, 0)), 0)</f>
        <v>0</v>
      </c>
      <c r="AJ332" s="130">
        <f>IFERROR(INDEX('Apr16'!$H:$H, MATCH(MEM_BF!$K332, 'Apr16'!$A:$A, 0)), 0)</f>
        <v>0</v>
      </c>
      <c r="AK332" s="130">
        <f>IFERROR(INDEX('May16'!$G:$G, MATCH(MEM_BF!$K332,'May16'!$A:$A, 0)), 0)</f>
        <v>0</v>
      </c>
      <c r="AL332" s="130"/>
      <c r="AM332" s="130"/>
      <c r="AN332" s="130"/>
      <c r="AO332" s="4">
        <f t="shared" si="271"/>
        <v>0</v>
      </c>
      <c r="AP332" s="138" t="str">
        <f>IFERROR(INDEX(Contacts!$O:$O, MATCH(MEM_BF!$K332, Contacts!$B:$B, 0)), 0)</f>
        <v>keerthidss@yahoo.com</v>
      </c>
      <c r="AQ332" s="138">
        <f>IFERROR(INDEX(Contacts!$L:$L, MATCH(MEM_BF!$K332, Contacts!$B:$B, 0)), 0)</f>
        <v>893547703</v>
      </c>
      <c r="AR332" s="138" t="str">
        <f>IFERROR(INDEX(Contacts!$P:$P, MATCH(MEM_BF!$K332, Contacts!$B:$B, 0)), 0)</f>
        <v>ranikachandani@yahoo.ca</v>
      </c>
    </row>
    <row r="333" spans="3:44" x14ac:dyDescent="0.3">
      <c r="C333" s="155">
        <v>15</v>
      </c>
      <c r="D333" s="155">
        <v>4</v>
      </c>
      <c r="E333" s="194">
        <f t="shared" si="269"/>
        <v>3</v>
      </c>
      <c r="F333" s="194">
        <f t="shared" si="272"/>
        <v>0</v>
      </c>
      <c r="G333" s="194">
        <f t="shared" si="273"/>
        <v>15</v>
      </c>
      <c r="H333" s="194">
        <f t="shared" si="295"/>
        <v>3</v>
      </c>
      <c r="I333" s="225">
        <f t="shared" si="270"/>
        <v>0</v>
      </c>
      <c r="J333" s="197" t="s">
        <v>2131</v>
      </c>
      <c r="K333" s="155" t="s">
        <v>2132</v>
      </c>
      <c r="L333" s="195">
        <f t="shared" si="294"/>
        <v>2015</v>
      </c>
      <c r="M333" s="155" t="str">
        <f t="shared" si="274"/>
        <v>Apr</v>
      </c>
      <c r="N333" s="138">
        <f>IFERROR(INDEX(Contacts!$O:$O, MATCH(MEM_BF!$K333, Contacts!$B:$B, 0)), 0)</f>
        <v>0</v>
      </c>
      <c r="O333" s="130">
        <f>IFERROR(INDEX('May16'!$G:$G, MATCH(MEM_BF!$K333,'May16'!$A:$A, 0)), 0)</f>
        <v>0</v>
      </c>
      <c r="P333" s="130"/>
      <c r="Q333" s="205">
        <f>IFERROR(INDEX(July15!F:F, MATCH(MEM_BF!$K333, July15!$B:$B, 0)), 0)</f>
        <v>0</v>
      </c>
      <c r="R333" s="130">
        <f>IFERROR(INDEX(July15!G:G, MATCH(MEM_BF!$K333, July15!$B:$B, 0)), 0)</f>
        <v>0</v>
      </c>
      <c r="S333" s="130">
        <f>IFERROR(INDEX('Aug15'!F:F, MATCH(MEM_BF!$K333, 'Aug15'!$A:$A, 0)), 0)</f>
        <v>0</v>
      </c>
      <c r="T333" s="130">
        <f>IFERROR(INDEX('Aug15'!$G:$G, MATCH(MEM_BF!$K333, 'Aug15'!$A:$A, 0)), 0)</f>
        <v>0</v>
      </c>
      <c r="U333" s="130">
        <f>IFERROR(INDEX(Sept15!$F:$F, MATCH(MEM_BF!$K333, Sept15!$A:$A, 0)), 0)</f>
        <v>0</v>
      </c>
      <c r="V333" s="130">
        <f>IFERROR(INDEX(Sept15!$G:$G, MATCH(MEM_BF!$K333, Sept15!$A:$A, 0)), 0)</f>
        <v>0</v>
      </c>
      <c r="W333" s="130">
        <f>IFERROR(INDEX('Oct15'!$F:$F, MATCH(MEM_BF!$K333,'Oct15'!$A:$A, 0)), 0)</f>
        <v>0</v>
      </c>
      <c r="X333" s="130">
        <f>IFERROR(INDEX('Oct15'!$G:$G, MATCH(MEM_BF!$K333, 'Oct15'!$A:$A, 0)), 0)</f>
        <v>0</v>
      </c>
      <c r="Y333" s="130">
        <f>IFERROR(INDEX('Nov15'!$F:$F, MATCH(MEM_BF!$K333,'Nov15'!$A:$A, 0)), 0)</f>
        <v>0</v>
      </c>
      <c r="Z333" s="130">
        <f>IFERROR(INDEX('Nov15'!$G:$G, MATCH(MEM_BF!$K333, 'Nov15'!$A:$A, 0)), 0)</f>
        <v>0</v>
      </c>
      <c r="AA333" s="130">
        <f>IFERROR(INDEX('Dec15'!$F:$F, MATCH(MEM_BF!$K333,'Dec15'!$A:$A, 0)), 0)</f>
        <v>0</v>
      </c>
      <c r="AB333" s="130">
        <f>IFERROR(INDEX('Dec15'!$G:$G, MATCH(MEM_BF!$K333, 'Dec15'!$A:$A, 0)), 0)</f>
        <v>0</v>
      </c>
      <c r="AC333" s="130">
        <f>IFERROR(INDEX('Jan16'!$F:$F, MATCH(MEM_BF!$K333,'Jan16'!$A:$A, 0)), 0)</f>
        <v>0</v>
      </c>
      <c r="AD333" s="130">
        <f>IFERROR(INDEX('Jan16'!$G:$G, MATCH(MEM_BF!$K333, 'Jan16'!$A:$A, 0)), 0)</f>
        <v>0</v>
      </c>
      <c r="AE333" s="130">
        <f>IFERROR(INDEX('Feb16'!$F:$F, MATCH(MEM_BF!$K333,'Feb16'!$A:$A, 0)), 0)</f>
        <v>0</v>
      </c>
      <c r="AF333" s="130">
        <f>IFERROR(INDEX('Feb16'!$G:$G, MATCH(MEM_BF!$K333, 'Feb16'!$A:$A, 0)), 0)</f>
        <v>0</v>
      </c>
      <c r="AG333" s="130">
        <f>IFERROR(INDEX('Mar16'!$G:$G, MATCH(MEM_BF!$K333,'Mar16'!$A:$A, 0)), 0)</f>
        <v>0</v>
      </c>
      <c r="AH333" s="130">
        <f>IFERROR(INDEX('Mar16'!$H:$H, MATCH(MEM_BF!$K333, 'Mar16'!$A:$A, 0)), 0)</f>
        <v>0</v>
      </c>
      <c r="AI333" s="130">
        <f>IFERROR(INDEX('Apr16'!$G:$G, MATCH(MEM_BF!$K333,'Apr16'!$A:$A, 0)), 0)</f>
        <v>0</v>
      </c>
      <c r="AJ333" s="130">
        <f>IFERROR(INDEX('Apr16'!$H:$H, MATCH(MEM_BF!$K333, 'Apr16'!$A:$A, 0)), 0)</f>
        <v>0</v>
      </c>
      <c r="AK333" s="130">
        <f>IFERROR(INDEX('May16'!$G:$G, MATCH(MEM_BF!$K333,'May16'!$A:$A, 0)), 0)</f>
        <v>0</v>
      </c>
      <c r="AL333" s="130"/>
      <c r="AM333" s="130"/>
      <c r="AN333" s="130"/>
      <c r="AO333" s="4">
        <f t="shared" si="271"/>
        <v>0</v>
      </c>
      <c r="AP333" s="138">
        <f>IFERROR(INDEX(Contacts!$O:$O, MATCH(MEM_BF!$K333, Contacts!$B:$B, 0)), 0)</f>
        <v>0</v>
      </c>
      <c r="AQ333" s="138">
        <f>IFERROR(INDEX(Contacts!$L:$L, MATCH(MEM_BF!$K333, Contacts!$B:$B, 0)), 0)</f>
        <v>0</v>
      </c>
      <c r="AR333" s="138">
        <f>IFERROR(INDEX(Contacts!$P:$P, MATCH(MEM_BF!$K333, Contacts!$B:$B, 0)), 0)</f>
        <v>0</v>
      </c>
    </row>
    <row r="334" spans="3:44" x14ac:dyDescent="0.3">
      <c r="C334" s="155">
        <v>15</v>
      </c>
      <c r="D334" s="155">
        <v>6</v>
      </c>
      <c r="E334" s="194">
        <f t="shared" si="269"/>
        <v>17</v>
      </c>
      <c r="F334" s="194">
        <f t="shared" si="272"/>
        <v>1</v>
      </c>
      <c r="G334" s="194">
        <f t="shared" si="273"/>
        <v>16</v>
      </c>
      <c r="H334" s="194">
        <f t="shared" si="295"/>
        <v>5</v>
      </c>
      <c r="I334" s="225">
        <f t="shared" si="270"/>
        <v>12</v>
      </c>
      <c r="J334" s="197" t="s">
        <v>2136</v>
      </c>
      <c r="K334" s="155" t="s">
        <v>2137</v>
      </c>
      <c r="L334" s="195">
        <f t="shared" si="294"/>
        <v>2016</v>
      </c>
      <c r="M334" s="155" t="str">
        <f t="shared" si="274"/>
        <v>Jun</v>
      </c>
      <c r="N334" s="138" t="str">
        <f>IFERROR(INDEX(Contacts!$O:$O, MATCH(MEM_BF!$K334, Contacts!$B:$B, 0)), 0)</f>
        <v>sellahewarohana@gmail.com</v>
      </c>
      <c r="O334" s="130">
        <f>IFERROR(INDEX('May16'!$G:$G, MATCH(MEM_BF!$K334,'May16'!$A:$A, 0)), 0)</f>
        <v>0</v>
      </c>
      <c r="P334" s="130"/>
      <c r="Q334" s="205">
        <f>IFERROR(INDEX(July15!F:F, MATCH(MEM_BF!$K334, July15!$B:$B, 0)), 0)</f>
        <v>0</v>
      </c>
      <c r="R334" s="130">
        <f>IFERROR(INDEX(July15!G:G, MATCH(MEM_BF!$K334, July15!$B:$B, 0)), 0)</f>
        <v>0</v>
      </c>
      <c r="S334" s="130">
        <f>IFERROR(INDEX('Aug15'!F:F, MATCH(MEM_BF!$K334, 'Aug15'!$A:$A, 0)), 0)</f>
        <v>0</v>
      </c>
      <c r="T334" s="130">
        <f>IFERROR(INDEX('Aug15'!$G:$G, MATCH(MEM_BF!$K334, 'Aug15'!$A:$A, 0)), 0)</f>
        <v>0</v>
      </c>
      <c r="U334" s="130">
        <f>IFERROR(INDEX(Sept15!$F:$F, MATCH(MEM_BF!$K334, Sept15!$A:$A, 0)), 0)</f>
        <v>0</v>
      </c>
      <c r="V334" s="130">
        <f>IFERROR(INDEX(Sept15!$G:$G, MATCH(MEM_BF!$K334, Sept15!$A:$A, 0)), 0)</f>
        <v>0</v>
      </c>
      <c r="W334" s="130">
        <f>IFERROR(INDEX('Oct15'!$F:$F, MATCH(MEM_BF!$K334,'Oct15'!$A:$A, 0)), 0)</f>
        <v>0</v>
      </c>
      <c r="X334" s="130">
        <f>IFERROR(INDEX('Oct15'!$G:$G, MATCH(MEM_BF!$K334, 'Oct15'!$A:$A, 0)), 0)</f>
        <v>0</v>
      </c>
      <c r="Y334" s="130">
        <f>IFERROR(INDEX('Nov15'!$F:$F, MATCH(MEM_BF!$K334,'Nov15'!$A:$A, 0)), 0)</f>
        <v>0</v>
      </c>
      <c r="Z334" s="130">
        <f>IFERROR(INDEX('Nov15'!$G:$G, MATCH(MEM_BF!$K334, 'Nov15'!$A:$A, 0)), 0)</f>
        <v>0</v>
      </c>
      <c r="AA334" s="130">
        <f>IFERROR(INDEX('Dec15'!$F:$F, MATCH(MEM_BF!$K334,'Dec15'!$A:$A, 0)), 0)</f>
        <v>0</v>
      </c>
      <c r="AB334" s="130">
        <f>IFERROR(INDEX('Dec15'!$G:$G, MATCH(MEM_BF!$K334, 'Dec15'!$A:$A, 0)), 0)</f>
        <v>0</v>
      </c>
      <c r="AC334" s="130">
        <f>IFERROR(INDEX('Jan16'!$F:$F, MATCH(MEM_BF!$K334,'Jan16'!$A:$A, 0)), 0)</f>
        <v>0</v>
      </c>
      <c r="AD334" s="130">
        <f>IFERROR(INDEX('Jan16'!$G:$G, MATCH(MEM_BF!$K334, 'Jan16'!$A:$A, 0)), 0)</f>
        <v>0</v>
      </c>
      <c r="AE334" s="130">
        <f>IFERROR(INDEX('Feb16'!$F:$F, MATCH(MEM_BF!$K334,'Feb16'!$A:$A, 0)), 0)</f>
        <v>0</v>
      </c>
      <c r="AF334" s="130">
        <f>IFERROR(INDEX('Feb16'!$G:$G, MATCH(MEM_BF!$K334, 'Feb16'!$A:$A, 0)), 0)</f>
        <v>0</v>
      </c>
      <c r="AG334" s="130">
        <f>IFERROR(INDEX('Mar16'!$G:$G, MATCH(MEM_BF!$K334,'Mar16'!$A:$A, 0)), 0)</f>
        <v>0</v>
      </c>
      <c r="AH334" s="130">
        <f>IFERROR(INDEX('Mar16'!$H:$H, MATCH(MEM_BF!$K334, 'Mar16'!$A:$A, 0)), 0)</f>
        <v>0</v>
      </c>
      <c r="AI334" s="130">
        <f>IFERROR(INDEX('Apr16'!$G:$G, MATCH(MEM_BF!$K334,'Apr16'!$A:$A, 0)), 0)</f>
        <v>240</v>
      </c>
      <c r="AJ334" s="130">
        <f>IFERROR(INDEX('Apr16'!$H:$H, MATCH(MEM_BF!$K334, 'Apr16'!$A:$A, 0)), 0)</f>
        <v>0</v>
      </c>
      <c r="AK334" s="130">
        <f>IFERROR(INDEX('May16'!$G:$G, MATCH(MEM_BF!$K334,'May16'!$A:$A, 0)), 0)</f>
        <v>0</v>
      </c>
      <c r="AL334" s="130"/>
      <c r="AM334" s="130"/>
      <c r="AN334" s="130"/>
      <c r="AO334" s="4">
        <f t="shared" si="271"/>
        <v>240</v>
      </c>
      <c r="AP334" s="138" t="str">
        <f>IFERROR(INDEX(Contacts!$O:$O, MATCH(MEM_BF!$K334, Contacts!$B:$B, 0)), 0)</f>
        <v>sellahewarohana@gmail.com</v>
      </c>
      <c r="AQ334" s="138">
        <f>IFERROR(INDEX(Contacts!$L:$L, MATCH(MEM_BF!$K334, Contacts!$B:$B, 0)), 0)</f>
        <v>0</v>
      </c>
      <c r="AR334" s="138" t="str">
        <f>IFERROR(INDEX(Contacts!$P:$P, MATCH(MEM_BF!$K334, Contacts!$B:$B, 0)), 0)</f>
        <v>rohanapiyanara@yahoo.com</v>
      </c>
    </row>
    <row r="335" spans="3:44" x14ac:dyDescent="0.3">
      <c r="C335" s="155"/>
      <c r="D335" s="155"/>
      <c r="E335" s="194">
        <f t="shared" si="269"/>
        <v>-1</v>
      </c>
      <c r="F335" s="194">
        <f t="shared" si="272"/>
        <v>0</v>
      </c>
      <c r="G335" s="194">
        <f t="shared" si="273"/>
        <v>0</v>
      </c>
      <c r="H335" s="194">
        <f t="shared" si="295"/>
        <v>-1</v>
      </c>
      <c r="I335" s="225">
        <f t="shared" si="270"/>
        <v>0</v>
      </c>
      <c r="J335" s="197" t="s">
        <v>2145</v>
      </c>
      <c r="K335" s="155" t="s">
        <v>2146</v>
      </c>
      <c r="L335" s="195" t="str">
        <f t="shared" si="294"/>
        <v>Please</v>
      </c>
      <c r="M335" s="155" t="str">
        <f t="shared" si="274"/>
        <v>Pay</v>
      </c>
      <c r="N335" s="138">
        <f>IFERROR(INDEX(Contacts!$O:$O, MATCH(MEM_BF!$K335, Contacts!$B:$B, 0)), 0)</f>
        <v>0</v>
      </c>
      <c r="O335" s="130">
        <f>IFERROR(INDEX('May16'!$G:$G, MATCH(MEM_BF!$K335,'May16'!$A:$A, 0)), 0)</f>
        <v>0</v>
      </c>
      <c r="P335" s="130"/>
      <c r="Q335" s="205">
        <f>IFERROR(INDEX(July15!F:F, MATCH(MEM_BF!$K335, July15!$B:$B, 0)), 0)</f>
        <v>0</v>
      </c>
      <c r="R335" s="130">
        <f>IFERROR(INDEX(July15!G:G, MATCH(MEM_BF!$K335, July15!$B:$B, 0)), 0)</f>
        <v>0</v>
      </c>
      <c r="S335" s="130">
        <f>IFERROR(INDEX('Aug15'!F:F, MATCH(MEM_BF!$K335, 'Aug15'!$A:$A, 0)), 0)</f>
        <v>0</v>
      </c>
      <c r="T335" s="130">
        <f>IFERROR(INDEX('Aug15'!$G:$G, MATCH(MEM_BF!$K335, 'Aug15'!$A:$A, 0)), 0)</f>
        <v>0</v>
      </c>
      <c r="U335" s="130">
        <f>IFERROR(INDEX(Sept15!$F:$F, MATCH(MEM_BF!$K335, Sept15!$A:$A, 0)), 0)</f>
        <v>0</v>
      </c>
      <c r="V335" s="130">
        <f>IFERROR(INDEX(Sept15!$G:$G, MATCH(MEM_BF!$K335, Sept15!$A:$A, 0)), 0)</f>
        <v>0</v>
      </c>
      <c r="W335" s="130">
        <f>IFERROR(INDEX('Oct15'!$F:$F, MATCH(MEM_BF!$K335,'Oct15'!$A:$A, 0)), 0)</f>
        <v>0</v>
      </c>
      <c r="X335" s="130">
        <f>IFERROR(INDEX('Oct15'!$G:$G, MATCH(MEM_BF!$K335, 'Oct15'!$A:$A, 0)), 0)</f>
        <v>0</v>
      </c>
      <c r="Y335" s="130">
        <f>IFERROR(INDEX('Nov15'!$F:$F, MATCH(MEM_BF!$K335,'Nov15'!$A:$A, 0)), 0)</f>
        <v>0</v>
      </c>
      <c r="Z335" s="130">
        <f>IFERROR(INDEX('Nov15'!$G:$G, MATCH(MEM_BF!$K335, 'Nov15'!$A:$A, 0)), 0)</f>
        <v>0</v>
      </c>
      <c r="AA335" s="130">
        <f>IFERROR(INDEX('Dec15'!$F:$F, MATCH(MEM_BF!$K335,'Dec15'!$A:$A, 0)), 0)</f>
        <v>0</v>
      </c>
      <c r="AB335" s="130">
        <f>IFERROR(INDEX('Dec15'!$G:$G, MATCH(MEM_BF!$K335, 'Dec15'!$A:$A, 0)), 0)</f>
        <v>0</v>
      </c>
      <c r="AC335" s="130">
        <f>IFERROR(INDEX('Jan16'!$F:$F, MATCH(MEM_BF!$K335,'Jan16'!$A:$A, 0)), 0)</f>
        <v>0</v>
      </c>
      <c r="AD335" s="130">
        <f>IFERROR(INDEX('Jan16'!$G:$G, MATCH(MEM_BF!$K335, 'Jan16'!$A:$A, 0)), 0)</f>
        <v>0</v>
      </c>
      <c r="AE335" s="130">
        <f>IFERROR(INDEX('Feb16'!$F:$F, MATCH(MEM_BF!$K335,'Feb16'!$A:$A, 0)), 0)</f>
        <v>0</v>
      </c>
      <c r="AF335" s="130">
        <f>IFERROR(INDEX('Feb16'!$G:$G, MATCH(MEM_BF!$K335, 'Feb16'!$A:$A, 0)), 0)</f>
        <v>0</v>
      </c>
      <c r="AG335" s="130">
        <f>IFERROR(INDEX('Mar16'!$G:$G, MATCH(MEM_BF!$K335,'Mar16'!$A:$A, 0)), 0)</f>
        <v>0</v>
      </c>
      <c r="AH335" s="130">
        <f>IFERROR(INDEX('Mar16'!$H:$H, MATCH(MEM_BF!$K335, 'Mar16'!$A:$A, 0)), 0)</f>
        <v>0</v>
      </c>
      <c r="AI335" s="130">
        <f>IFERROR(INDEX('Apr16'!$G:$G, MATCH(MEM_BF!$K335,'Apr16'!$A:$A, 0)), 0)</f>
        <v>0</v>
      </c>
      <c r="AJ335" s="130">
        <f>IFERROR(INDEX('Apr16'!$H:$H, MATCH(MEM_BF!$K335, 'Apr16'!$A:$A, 0)), 0)</f>
        <v>0</v>
      </c>
      <c r="AK335" s="130">
        <f>IFERROR(INDEX('May16'!$G:$G, MATCH(MEM_BF!$K335,'May16'!$A:$A, 0)), 0)</f>
        <v>0</v>
      </c>
      <c r="AL335" s="130"/>
      <c r="AM335" s="130"/>
      <c r="AN335" s="130"/>
      <c r="AO335" s="4">
        <f t="shared" si="271"/>
        <v>0</v>
      </c>
      <c r="AP335" s="138">
        <f>IFERROR(INDEX(Contacts!$O:$O, MATCH(MEM_BF!$K335, Contacts!$B:$B, 0)), 0)</f>
        <v>0</v>
      </c>
      <c r="AQ335" s="138">
        <f>IFERROR(INDEX(Contacts!$L:$L, MATCH(MEM_BF!$K335, Contacts!$B:$B, 0)), 0)</f>
        <v>0</v>
      </c>
      <c r="AR335" s="138">
        <f>IFERROR(INDEX(Contacts!$P:$P, MATCH(MEM_BF!$K335, Contacts!$B:$B, 0)), 0)</f>
        <v>0</v>
      </c>
    </row>
    <row r="336" spans="3:44" x14ac:dyDescent="0.3">
      <c r="C336" s="155">
        <v>15</v>
      </c>
      <c r="D336" s="155">
        <v>3</v>
      </c>
      <c r="E336" s="194">
        <f t="shared" si="269"/>
        <v>2</v>
      </c>
      <c r="F336" s="194">
        <f t="shared" si="272"/>
        <v>0</v>
      </c>
      <c r="G336" s="194">
        <f t="shared" si="273"/>
        <v>15</v>
      </c>
      <c r="H336" s="194">
        <f t="shared" si="295"/>
        <v>2</v>
      </c>
      <c r="I336" s="225">
        <f t="shared" si="270"/>
        <v>0</v>
      </c>
      <c r="J336" s="197" t="s">
        <v>2148</v>
      </c>
      <c r="K336" s="155" t="s">
        <v>2149</v>
      </c>
      <c r="L336" s="195">
        <f t="shared" si="294"/>
        <v>2015</v>
      </c>
      <c r="M336" s="155" t="str">
        <f t="shared" si="274"/>
        <v>Mar</v>
      </c>
      <c r="N336" s="138">
        <f>IFERROR(INDEX(Contacts!$O:$O, MATCH(MEM_BF!$K336, Contacts!$B:$B, 0)), 0)</f>
        <v>0</v>
      </c>
      <c r="O336" s="130">
        <f>IFERROR(INDEX('May16'!$G:$G, MATCH(MEM_BF!$K336,'May16'!$A:$A, 0)), 0)</f>
        <v>0</v>
      </c>
      <c r="P336" s="130"/>
      <c r="Q336" s="205">
        <f>IFERROR(INDEX(July15!F:F, MATCH(MEM_BF!$K336, July15!$B:$B, 0)), 0)</f>
        <v>0</v>
      </c>
      <c r="R336" s="130">
        <f>IFERROR(INDEX(July15!G:G, MATCH(MEM_BF!$K336, July15!$B:$B, 0)), 0)</f>
        <v>0</v>
      </c>
      <c r="S336" s="130">
        <f>IFERROR(INDEX('Aug15'!F:F, MATCH(MEM_BF!$K336, 'Aug15'!$A:$A, 0)), 0)</f>
        <v>0</v>
      </c>
      <c r="T336" s="130">
        <f>IFERROR(INDEX('Aug15'!$G:$G, MATCH(MEM_BF!$K336, 'Aug15'!$A:$A, 0)), 0)</f>
        <v>0</v>
      </c>
      <c r="U336" s="130">
        <f>IFERROR(INDEX(Sept15!$F:$F, MATCH(MEM_BF!$K336, Sept15!$A:$A, 0)), 0)</f>
        <v>0</v>
      </c>
      <c r="V336" s="130">
        <f>IFERROR(INDEX(Sept15!$G:$G, MATCH(MEM_BF!$K336, Sept15!$A:$A, 0)), 0)</f>
        <v>0</v>
      </c>
      <c r="W336" s="130">
        <f>IFERROR(INDEX('Oct15'!$F:$F, MATCH(MEM_BF!$K336,'Oct15'!$A:$A, 0)), 0)</f>
        <v>0</v>
      </c>
      <c r="X336" s="130">
        <f>IFERROR(INDEX('Oct15'!$G:$G, MATCH(MEM_BF!$K336, 'Oct15'!$A:$A, 0)), 0)</f>
        <v>0</v>
      </c>
      <c r="Y336" s="130">
        <f>IFERROR(INDEX('Nov15'!$F:$F, MATCH(MEM_BF!$K336,'Nov15'!$A:$A, 0)), 0)</f>
        <v>0</v>
      </c>
      <c r="Z336" s="130">
        <f>IFERROR(INDEX('Nov15'!$G:$G, MATCH(MEM_BF!$K336, 'Nov15'!$A:$A, 0)), 0)</f>
        <v>0</v>
      </c>
      <c r="AA336" s="130">
        <f>IFERROR(INDEX('Dec15'!$F:$F, MATCH(MEM_BF!$K336,'Dec15'!$A:$A, 0)), 0)</f>
        <v>0</v>
      </c>
      <c r="AB336" s="130">
        <f>IFERROR(INDEX('Dec15'!$G:$G, MATCH(MEM_BF!$K336, 'Dec15'!$A:$A, 0)), 0)</f>
        <v>0</v>
      </c>
      <c r="AC336" s="130">
        <f>IFERROR(INDEX('Jan16'!$F:$F, MATCH(MEM_BF!$K336,'Jan16'!$A:$A, 0)), 0)</f>
        <v>0</v>
      </c>
      <c r="AD336" s="130">
        <f>IFERROR(INDEX('Jan16'!$G:$G, MATCH(MEM_BF!$K336, 'Jan16'!$A:$A, 0)), 0)</f>
        <v>0</v>
      </c>
      <c r="AE336" s="130">
        <f>IFERROR(INDEX('Feb16'!$F:$F, MATCH(MEM_BF!$K336,'Feb16'!$A:$A, 0)), 0)</f>
        <v>0</v>
      </c>
      <c r="AF336" s="130">
        <f>IFERROR(INDEX('Feb16'!$G:$G, MATCH(MEM_BF!$K336, 'Feb16'!$A:$A, 0)), 0)</f>
        <v>0</v>
      </c>
      <c r="AG336" s="130">
        <f>IFERROR(INDEX('Mar16'!$G:$G, MATCH(MEM_BF!$K336,'Mar16'!$A:$A, 0)), 0)</f>
        <v>0</v>
      </c>
      <c r="AH336" s="130">
        <f>IFERROR(INDEX('Mar16'!$H:$H, MATCH(MEM_BF!$K336, 'Mar16'!$A:$A, 0)), 0)</f>
        <v>0</v>
      </c>
      <c r="AI336" s="130">
        <f>IFERROR(INDEX('Apr16'!$G:$G, MATCH(MEM_BF!$K336,'Apr16'!$A:$A, 0)), 0)</f>
        <v>0</v>
      </c>
      <c r="AJ336" s="130">
        <f>IFERROR(INDEX('Apr16'!$H:$H, MATCH(MEM_BF!$K336, 'Apr16'!$A:$A, 0)), 0)</f>
        <v>0</v>
      </c>
      <c r="AK336" s="130">
        <f>IFERROR(INDEX('May16'!$G:$G, MATCH(MEM_BF!$K336,'May16'!$A:$A, 0)), 0)</f>
        <v>0</v>
      </c>
      <c r="AL336" s="130"/>
      <c r="AM336" s="130"/>
      <c r="AN336" s="130"/>
      <c r="AO336" s="4">
        <f t="shared" si="271"/>
        <v>0</v>
      </c>
      <c r="AP336" s="138">
        <f>IFERROR(INDEX(Contacts!$O:$O, MATCH(MEM_BF!$K336, Contacts!$B:$B, 0)), 0)</f>
        <v>0</v>
      </c>
      <c r="AQ336" s="138">
        <f>IFERROR(INDEX(Contacts!$L:$L, MATCH(MEM_BF!$K336, Contacts!$B:$B, 0)), 0)</f>
        <v>0</v>
      </c>
      <c r="AR336" s="138">
        <f>IFERROR(INDEX(Contacts!$P:$P, MATCH(MEM_BF!$K336, Contacts!$B:$B, 0)), 0)</f>
        <v>0</v>
      </c>
    </row>
    <row r="337" spans="3:46" x14ac:dyDescent="0.3">
      <c r="C337" s="155"/>
      <c r="D337" s="155"/>
      <c r="E337" s="194">
        <f t="shared" si="269"/>
        <v>-1</v>
      </c>
      <c r="F337" s="194">
        <f t="shared" si="272"/>
        <v>0</v>
      </c>
      <c r="G337" s="194">
        <f t="shared" si="273"/>
        <v>0</v>
      </c>
      <c r="H337" s="194">
        <f t="shared" si="295"/>
        <v>-1</v>
      </c>
      <c r="I337" s="225">
        <f t="shared" si="270"/>
        <v>0</v>
      </c>
      <c r="J337" s="197" t="s">
        <v>2151</v>
      </c>
      <c r="K337" s="155" t="s">
        <v>2152</v>
      </c>
      <c r="L337" s="195" t="str">
        <f t="shared" si="294"/>
        <v>Please</v>
      </c>
      <c r="M337" s="155" t="str">
        <f t="shared" si="274"/>
        <v>Pay</v>
      </c>
      <c r="N337" s="138" t="str">
        <f>IFERROR(INDEX(Contacts!$O:$O, MATCH(MEM_BF!$K337, Contacts!$B:$B, 0)), 0)</f>
        <v>ruwanjsd@gmail.com</v>
      </c>
      <c r="O337" s="130">
        <f>IFERROR(INDEX('May16'!$G:$G, MATCH(MEM_BF!$K337,'May16'!$A:$A, 0)), 0)</f>
        <v>0</v>
      </c>
      <c r="P337" s="130"/>
      <c r="Q337" s="205">
        <f>IFERROR(INDEX(July15!F:F, MATCH(MEM_BF!$K337, July15!$B:$B, 0)), 0)</f>
        <v>0</v>
      </c>
      <c r="R337" s="130">
        <f>IFERROR(INDEX(July15!G:G, MATCH(MEM_BF!$K337, July15!$B:$B, 0)), 0)</f>
        <v>0</v>
      </c>
      <c r="S337" s="130">
        <f>IFERROR(INDEX('Aug15'!F:F, MATCH(MEM_BF!$K337, 'Aug15'!$A:$A, 0)), 0)</f>
        <v>0</v>
      </c>
      <c r="T337" s="130">
        <f>IFERROR(INDEX('Aug15'!$G:$G, MATCH(MEM_BF!$K337, 'Aug15'!$A:$A, 0)), 0)</f>
        <v>0</v>
      </c>
      <c r="U337" s="130">
        <f>IFERROR(INDEX(Sept15!$F:$F, MATCH(MEM_BF!$K337, Sept15!$A:$A, 0)), 0)</f>
        <v>0</v>
      </c>
      <c r="V337" s="130">
        <f>IFERROR(INDEX(Sept15!$G:$G, MATCH(MEM_BF!$K337, Sept15!$A:$A, 0)), 0)</f>
        <v>0</v>
      </c>
      <c r="W337" s="130">
        <f>IFERROR(INDEX('Oct15'!$F:$F, MATCH(MEM_BF!$K337,'Oct15'!$A:$A, 0)), 0)</f>
        <v>0</v>
      </c>
      <c r="X337" s="130">
        <f>IFERROR(INDEX('Oct15'!$G:$G, MATCH(MEM_BF!$K337, 'Oct15'!$A:$A, 0)), 0)</f>
        <v>0</v>
      </c>
      <c r="Y337" s="130">
        <f>IFERROR(INDEX('Nov15'!$F:$F, MATCH(MEM_BF!$K337,'Nov15'!$A:$A, 0)), 0)</f>
        <v>0</v>
      </c>
      <c r="Z337" s="130">
        <f>IFERROR(INDEX('Nov15'!$G:$G, MATCH(MEM_BF!$K337, 'Nov15'!$A:$A, 0)), 0)</f>
        <v>0</v>
      </c>
      <c r="AA337" s="130">
        <f>IFERROR(INDEX('Dec15'!$F:$F, MATCH(MEM_BF!$K337,'Dec15'!$A:$A, 0)), 0)</f>
        <v>0</v>
      </c>
      <c r="AB337" s="130">
        <f>IFERROR(INDEX('Dec15'!$G:$G, MATCH(MEM_BF!$K337, 'Dec15'!$A:$A, 0)), 0)</f>
        <v>0</v>
      </c>
      <c r="AC337" s="130">
        <f>IFERROR(INDEX('Jan16'!$F:$F, MATCH(MEM_BF!$K337,'Jan16'!$A:$A, 0)), 0)</f>
        <v>0</v>
      </c>
      <c r="AD337" s="130">
        <f>IFERROR(INDEX('Jan16'!$G:$G, MATCH(MEM_BF!$K337, 'Jan16'!$A:$A, 0)), 0)</f>
        <v>0</v>
      </c>
      <c r="AE337" s="130">
        <f>IFERROR(INDEX('Feb16'!$F:$F, MATCH(MEM_BF!$K337,'Feb16'!$A:$A, 0)), 0)</f>
        <v>0</v>
      </c>
      <c r="AF337" s="130">
        <f>IFERROR(INDEX('Feb16'!$G:$G, MATCH(MEM_BF!$K337, 'Feb16'!$A:$A, 0)), 0)</f>
        <v>0</v>
      </c>
      <c r="AG337" s="130">
        <f>IFERROR(INDEX('Mar16'!$G:$G, MATCH(MEM_BF!$K337,'Mar16'!$A:$A, 0)), 0)</f>
        <v>0</v>
      </c>
      <c r="AH337" s="130">
        <f>IFERROR(INDEX('Mar16'!$H:$H, MATCH(MEM_BF!$K337, 'Mar16'!$A:$A, 0)), 0)</f>
        <v>0</v>
      </c>
      <c r="AI337" s="130">
        <f>IFERROR(INDEX('Apr16'!$G:$G, MATCH(MEM_BF!$K337,'Apr16'!$A:$A, 0)), 0)</f>
        <v>0</v>
      </c>
      <c r="AJ337" s="130">
        <f>IFERROR(INDEX('Apr16'!$H:$H, MATCH(MEM_BF!$K337, 'Apr16'!$A:$A, 0)), 0)</f>
        <v>0</v>
      </c>
      <c r="AK337" s="130">
        <f>IFERROR(INDEX('May16'!$G:$G, MATCH(MEM_BF!$K337,'May16'!$A:$A, 0)), 0)</f>
        <v>0</v>
      </c>
      <c r="AL337" s="130"/>
      <c r="AM337" s="130"/>
      <c r="AN337" s="130"/>
      <c r="AO337" s="4">
        <f t="shared" si="271"/>
        <v>0</v>
      </c>
      <c r="AP337" s="138" t="str">
        <f>IFERROR(INDEX(Contacts!$O:$O, MATCH(MEM_BF!$K337, Contacts!$B:$B, 0)), 0)</f>
        <v>ruwanjsd@gmail.com</v>
      </c>
      <c r="AQ337" s="138">
        <f>IFERROR(INDEX(Contacts!$L:$L, MATCH(MEM_BF!$K337, Contacts!$B:$B, 0)), 0)</f>
        <v>0</v>
      </c>
      <c r="AR337" s="138" t="str">
        <f>IFERROR(INDEX(Contacts!$P:$P, MATCH(MEM_BF!$K337, Contacts!$B:$B, 0)), 0)</f>
        <v>danuitr@gmail.com</v>
      </c>
    </row>
    <row r="338" spans="3:46" x14ac:dyDescent="0.3">
      <c r="C338" s="155"/>
      <c r="D338" s="155"/>
      <c r="E338" s="194">
        <f t="shared" si="269"/>
        <v>4</v>
      </c>
      <c r="F338" s="194">
        <f t="shared" si="272"/>
        <v>0</v>
      </c>
      <c r="G338" s="194">
        <f t="shared" si="273"/>
        <v>0</v>
      </c>
      <c r="H338" s="194">
        <f t="shared" si="295"/>
        <v>4</v>
      </c>
      <c r="I338" s="225">
        <f t="shared" si="270"/>
        <v>5</v>
      </c>
      <c r="J338" s="197" t="s">
        <v>2158</v>
      </c>
      <c r="K338" s="155" t="s">
        <v>2159</v>
      </c>
      <c r="L338" s="195" t="str">
        <f t="shared" si="294"/>
        <v>Please</v>
      </c>
      <c r="M338" s="155" t="str">
        <f t="shared" si="274"/>
        <v>May</v>
      </c>
      <c r="N338" s="138" t="str">
        <f>IFERROR(INDEX(Contacts!$O:$O, MATCH(MEM_BF!$K338, Contacts!$B:$B, 0)), 0)</f>
        <v>kamaldsena@gmail.com</v>
      </c>
      <c r="O338" s="130">
        <f>IFERROR(INDEX('May16'!$G:$G, MATCH(MEM_BF!$K338,'May16'!$A:$A, 0)), 0)</f>
        <v>100</v>
      </c>
      <c r="P338" s="130"/>
      <c r="Q338" s="205">
        <f>IFERROR(INDEX(July15!F:F, MATCH(MEM_BF!$K338, July15!$B:$B, 0)), 0)</f>
        <v>0</v>
      </c>
      <c r="R338" s="130">
        <f>IFERROR(INDEX(July15!G:G, MATCH(MEM_BF!$K338, July15!$B:$B, 0)), 0)</f>
        <v>0</v>
      </c>
      <c r="S338" s="130">
        <f>IFERROR(INDEX('Aug15'!F:F, MATCH(MEM_BF!$K338, 'Aug15'!$A:$A, 0)), 0)</f>
        <v>0</v>
      </c>
      <c r="T338" s="130">
        <f>IFERROR(INDEX('Aug15'!$G:$G, MATCH(MEM_BF!$K338, 'Aug15'!$A:$A, 0)), 0)</f>
        <v>0</v>
      </c>
      <c r="U338" s="130">
        <f>IFERROR(INDEX(Sept15!$F:$F, MATCH(MEM_BF!$K338, Sept15!$A:$A, 0)), 0)</f>
        <v>0</v>
      </c>
      <c r="V338" s="130">
        <f>IFERROR(INDEX(Sept15!$G:$G, MATCH(MEM_BF!$K338, Sept15!$A:$A, 0)), 0)</f>
        <v>0</v>
      </c>
      <c r="W338" s="130">
        <f>IFERROR(INDEX('Oct15'!$F:$F, MATCH(MEM_BF!$K338,'Oct15'!$A:$A, 0)), 0)</f>
        <v>0</v>
      </c>
      <c r="X338" s="130">
        <f>IFERROR(INDEX('Oct15'!$G:$G, MATCH(MEM_BF!$K338, 'Oct15'!$A:$A, 0)), 0)</f>
        <v>0</v>
      </c>
      <c r="Y338" s="130">
        <f>IFERROR(INDEX('Nov15'!$F:$F, MATCH(MEM_BF!$K338,'Nov15'!$A:$A, 0)), 0)</f>
        <v>0</v>
      </c>
      <c r="Z338" s="130">
        <f>IFERROR(INDEX('Nov15'!$G:$G, MATCH(MEM_BF!$K338, 'Nov15'!$A:$A, 0)), 0)</f>
        <v>0</v>
      </c>
      <c r="AA338" s="130">
        <f>IFERROR(INDEX('Dec15'!$F:$F, MATCH(MEM_BF!$K338,'Dec15'!$A:$A, 0)), 0)</f>
        <v>0</v>
      </c>
      <c r="AB338" s="130">
        <f>IFERROR(INDEX('Dec15'!$G:$G, MATCH(MEM_BF!$K338, 'Dec15'!$A:$A, 0)), 0)</f>
        <v>0</v>
      </c>
      <c r="AC338" s="130">
        <f>IFERROR(INDEX('Jan16'!$F:$F, MATCH(MEM_BF!$K338,'Jan16'!$A:$A, 0)), 0)</f>
        <v>0</v>
      </c>
      <c r="AD338" s="130">
        <f>IFERROR(INDEX('Jan16'!$G:$G, MATCH(MEM_BF!$K338, 'Jan16'!$A:$A, 0)), 0)</f>
        <v>100</v>
      </c>
      <c r="AE338" s="130">
        <f>IFERROR(INDEX('Feb16'!$F:$F, MATCH(MEM_BF!$K338,'Feb16'!$A:$A, 0)), 0)</f>
        <v>0</v>
      </c>
      <c r="AF338" s="130">
        <f>IFERROR(INDEX('Feb16'!$G:$G, MATCH(MEM_BF!$K338, 'Feb16'!$A:$A, 0)), 0)</f>
        <v>0</v>
      </c>
      <c r="AG338" s="130">
        <f>IFERROR(INDEX('Mar16'!$G:$G, MATCH(MEM_BF!$K338,'Mar16'!$A:$A, 0)), 0)</f>
        <v>0</v>
      </c>
      <c r="AH338" s="130">
        <f>IFERROR(INDEX('Mar16'!$H:$H, MATCH(MEM_BF!$K338, 'Mar16'!$A:$A, 0)), 0)</f>
        <v>0</v>
      </c>
      <c r="AI338" s="130">
        <f>IFERROR(INDEX('Apr16'!$G:$G, MATCH(MEM_BF!$K338,'Apr16'!$A:$A, 0)), 0)</f>
        <v>0</v>
      </c>
      <c r="AJ338" s="130">
        <f>IFERROR(INDEX('Apr16'!$H:$H, MATCH(MEM_BF!$K338, 'Apr16'!$A:$A, 0)), 0)</f>
        <v>0</v>
      </c>
      <c r="AK338" s="130">
        <f>IFERROR(INDEX('May16'!$G:$G, MATCH(MEM_BF!$K338,'May16'!$A:$A, 0)), 0)</f>
        <v>100</v>
      </c>
      <c r="AL338" s="130"/>
      <c r="AM338" s="130"/>
      <c r="AN338" s="130"/>
      <c r="AO338" s="4">
        <f t="shared" si="271"/>
        <v>100</v>
      </c>
      <c r="AP338" s="138" t="str">
        <f>IFERROR(INDEX(Contacts!$O:$O, MATCH(MEM_BF!$K338, Contacts!$B:$B, 0)), 0)</f>
        <v>kamaldsena@gmail.com</v>
      </c>
      <c r="AQ338" s="138">
        <f>IFERROR(INDEX(Contacts!$L:$L, MATCH(MEM_BF!$K338, Contacts!$B:$B, 0)), 0)</f>
        <v>0</v>
      </c>
      <c r="AR338" s="138" t="str">
        <f>IFERROR(INDEX(Contacts!$P:$P, MATCH(MEM_BF!$K338, Contacts!$B:$B, 0)), 0)</f>
        <v>kaushdesilva@gmail.com</v>
      </c>
    </row>
    <row r="339" spans="3:46" x14ac:dyDescent="0.3">
      <c r="C339" s="155">
        <v>15</v>
      </c>
      <c r="D339" s="155">
        <v>2</v>
      </c>
      <c r="E339" s="194">
        <f t="shared" si="269"/>
        <v>1</v>
      </c>
      <c r="F339" s="194">
        <f t="shared" si="272"/>
        <v>0</v>
      </c>
      <c r="G339" s="194">
        <f t="shared" si="273"/>
        <v>15</v>
      </c>
      <c r="H339" s="194">
        <f t="shared" si="295"/>
        <v>1</v>
      </c>
      <c r="I339" s="225">
        <f t="shared" si="270"/>
        <v>0</v>
      </c>
      <c r="J339" s="197" t="s">
        <v>2162</v>
      </c>
      <c r="K339" s="155" t="s">
        <v>2163</v>
      </c>
      <c r="L339" s="195">
        <f t="shared" si="294"/>
        <v>2015</v>
      </c>
      <c r="M339" s="155" t="str">
        <f t="shared" si="274"/>
        <v>Feb</v>
      </c>
      <c r="N339" s="138">
        <f>IFERROR(INDEX(Contacts!$O:$O, MATCH(MEM_BF!$K339, Contacts!$B:$B, 0)), 0)</f>
        <v>0</v>
      </c>
      <c r="O339" s="130">
        <f>IFERROR(INDEX('May16'!$G:$G, MATCH(MEM_BF!$K339,'May16'!$A:$A, 0)), 0)</f>
        <v>0</v>
      </c>
      <c r="P339" s="130"/>
      <c r="Q339" s="205">
        <f>IFERROR(INDEX(July15!F:F, MATCH(MEM_BF!$K339, July15!$B:$B, 0)), 0)</f>
        <v>0</v>
      </c>
      <c r="R339" s="130">
        <f>IFERROR(INDEX(July15!G:G, MATCH(MEM_BF!$K339, July15!$B:$B, 0)), 0)</f>
        <v>0</v>
      </c>
      <c r="S339" s="130">
        <f>IFERROR(INDEX('Aug15'!F:F, MATCH(MEM_BF!$K339, 'Aug15'!$A:$A, 0)), 0)</f>
        <v>0</v>
      </c>
      <c r="T339" s="130">
        <f>IFERROR(INDEX('Aug15'!$G:$G, MATCH(MEM_BF!$K339, 'Aug15'!$A:$A, 0)), 0)</f>
        <v>0</v>
      </c>
      <c r="U339" s="130">
        <f>IFERROR(INDEX(Sept15!$F:$F, MATCH(MEM_BF!$K339, Sept15!$A:$A, 0)), 0)</f>
        <v>0</v>
      </c>
      <c r="V339" s="130">
        <f>IFERROR(INDEX(Sept15!$G:$G, MATCH(MEM_BF!$K339, Sept15!$A:$A, 0)), 0)</f>
        <v>0</v>
      </c>
      <c r="W339" s="130">
        <f>IFERROR(INDEX('Oct15'!$F:$F, MATCH(MEM_BF!$K339,'Oct15'!$A:$A, 0)), 0)</f>
        <v>0</v>
      </c>
      <c r="X339" s="130">
        <f>IFERROR(INDEX('Oct15'!$G:$G, MATCH(MEM_BF!$K339, 'Oct15'!$A:$A, 0)), 0)</f>
        <v>0</v>
      </c>
      <c r="Y339" s="130">
        <f>IFERROR(INDEX('Nov15'!$F:$F, MATCH(MEM_BF!$K339,'Nov15'!$A:$A, 0)), 0)</f>
        <v>0</v>
      </c>
      <c r="Z339" s="130">
        <f>IFERROR(INDEX('Nov15'!$G:$G, MATCH(MEM_BF!$K339, 'Nov15'!$A:$A, 0)), 0)</f>
        <v>0</v>
      </c>
      <c r="AA339" s="130">
        <f>IFERROR(INDEX('Dec15'!$F:$F, MATCH(MEM_BF!$K339,'Dec15'!$A:$A, 0)), 0)</f>
        <v>0</v>
      </c>
      <c r="AB339" s="130">
        <f>IFERROR(INDEX('Dec15'!$G:$G, MATCH(MEM_BF!$K339, 'Dec15'!$A:$A, 0)), 0)</f>
        <v>0</v>
      </c>
      <c r="AC339" s="130">
        <f>IFERROR(INDEX('Jan16'!$F:$F, MATCH(MEM_BF!$K339,'Jan16'!$A:$A, 0)), 0)</f>
        <v>0</v>
      </c>
      <c r="AD339" s="130">
        <f>IFERROR(INDEX('Jan16'!$G:$G, MATCH(MEM_BF!$K339, 'Jan16'!$A:$A, 0)), 0)</f>
        <v>0</v>
      </c>
      <c r="AE339" s="130">
        <f>IFERROR(INDEX('Feb16'!$F:$F, MATCH(MEM_BF!$K339,'Feb16'!$A:$A, 0)), 0)</f>
        <v>0</v>
      </c>
      <c r="AF339" s="130">
        <f>IFERROR(INDEX('Feb16'!$G:$G, MATCH(MEM_BF!$K339, 'Feb16'!$A:$A, 0)), 0)</f>
        <v>0</v>
      </c>
      <c r="AG339" s="130">
        <f>IFERROR(INDEX('Mar16'!$G:$G, MATCH(MEM_BF!$K339,'Mar16'!$A:$A, 0)), 0)</f>
        <v>0</v>
      </c>
      <c r="AH339" s="130">
        <f>IFERROR(INDEX('Mar16'!$H:$H, MATCH(MEM_BF!$K339, 'Mar16'!$A:$A, 0)), 0)</f>
        <v>0</v>
      </c>
      <c r="AI339" s="130">
        <f>IFERROR(INDEX('Apr16'!$G:$G, MATCH(MEM_BF!$K339,'Apr16'!$A:$A, 0)), 0)</f>
        <v>0</v>
      </c>
      <c r="AJ339" s="130">
        <f>IFERROR(INDEX('Apr16'!$H:$H, MATCH(MEM_BF!$K339, 'Apr16'!$A:$A, 0)), 0)</f>
        <v>0</v>
      </c>
      <c r="AK339" s="130">
        <f>IFERROR(INDEX('May16'!$G:$G, MATCH(MEM_BF!$K339,'May16'!$A:$A, 0)), 0)</f>
        <v>0</v>
      </c>
      <c r="AL339" s="130"/>
      <c r="AM339" s="130"/>
      <c r="AN339" s="130"/>
      <c r="AO339" s="4">
        <f t="shared" si="271"/>
        <v>0</v>
      </c>
      <c r="AP339" s="138">
        <f>IFERROR(INDEX(Contacts!$O:$O, MATCH(MEM_BF!$K339, Contacts!$B:$B, 0)), 0)</f>
        <v>0</v>
      </c>
      <c r="AQ339" s="138">
        <f>IFERROR(INDEX(Contacts!$L:$L, MATCH(MEM_BF!$K339, Contacts!$B:$B, 0)), 0)</f>
        <v>0</v>
      </c>
      <c r="AR339" s="138">
        <f>IFERROR(INDEX(Contacts!$P:$P, MATCH(MEM_BF!$K339, Contacts!$B:$B, 0)), 0)</f>
        <v>0</v>
      </c>
    </row>
    <row r="340" spans="3:46" x14ac:dyDescent="0.3">
      <c r="C340" s="155">
        <v>15</v>
      </c>
      <c r="D340" s="155">
        <v>6</v>
      </c>
      <c r="E340" s="194">
        <f t="shared" si="269"/>
        <v>18</v>
      </c>
      <c r="F340" s="194">
        <f t="shared" si="272"/>
        <v>1</v>
      </c>
      <c r="G340" s="194">
        <f t="shared" si="273"/>
        <v>16</v>
      </c>
      <c r="H340" s="194">
        <f t="shared" si="295"/>
        <v>6</v>
      </c>
      <c r="I340" s="225">
        <f t="shared" si="270"/>
        <v>13</v>
      </c>
      <c r="J340" s="197" t="s">
        <v>2165</v>
      </c>
      <c r="K340" s="155" t="s">
        <v>2166</v>
      </c>
      <c r="L340" s="195">
        <f t="shared" si="294"/>
        <v>2016</v>
      </c>
      <c r="M340" s="155" t="str">
        <f t="shared" si="274"/>
        <v>Jul</v>
      </c>
      <c r="N340" s="138">
        <f>IFERROR(INDEX(Contacts!$O:$O, MATCH(MEM_BF!$K340, Contacts!$B:$B, 0)), 0)</f>
        <v>0</v>
      </c>
      <c r="O340" s="130">
        <f>IFERROR(INDEX('May16'!$G:$G, MATCH(MEM_BF!$K340,'May16'!$A:$A, 0)), 0)</f>
        <v>20</v>
      </c>
      <c r="P340" s="130"/>
      <c r="Q340" s="205">
        <f>IFERROR(INDEX(July15!F:F, MATCH(MEM_BF!$K340, July15!$B:$B, 0)), 0)</f>
        <v>0</v>
      </c>
      <c r="R340" s="130">
        <f>IFERROR(INDEX(July15!G:G, MATCH(MEM_BF!$K340, July15!$B:$B, 0)), 0)</f>
        <v>0</v>
      </c>
      <c r="S340" s="130">
        <f>IFERROR(INDEX('Aug15'!F:F, MATCH(MEM_BF!$K340, 'Aug15'!$A:$A, 0)), 0)</f>
        <v>80</v>
      </c>
      <c r="T340" s="130">
        <f>IFERROR(INDEX('Aug15'!$G:$G, MATCH(MEM_BF!$K340, 'Aug15'!$A:$A, 0)), 0)</f>
        <v>0</v>
      </c>
      <c r="U340" s="130">
        <f>IFERROR(INDEX(Sept15!$F:$F, MATCH(MEM_BF!$K340, Sept15!$A:$A, 0)), 0)</f>
        <v>20</v>
      </c>
      <c r="V340" s="130">
        <f>IFERROR(INDEX(Sept15!$G:$G, MATCH(MEM_BF!$K340, Sept15!$A:$A, 0)), 0)</f>
        <v>0</v>
      </c>
      <c r="W340" s="130">
        <f>IFERROR(INDEX('Oct15'!$F:$F, MATCH(MEM_BF!$K340,'Oct15'!$A:$A, 0)), 0)</f>
        <v>20</v>
      </c>
      <c r="X340" s="130">
        <f>IFERROR(INDEX('Oct15'!$G:$G, MATCH(MEM_BF!$K340, 'Oct15'!$A:$A, 0)), 0)</f>
        <v>0</v>
      </c>
      <c r="Y340" s="130">
        <f>IFERROR(INDEX('Nov15'!$F:$F, MATCH(MEM_BF!$K340,'Nov15'!$A:$A, 0)), 0)</f>
        <v>20</v>
      </c>
      <c r="Z340" s="130">
        <f>IFERROR(INDEX('Nov15'!$G:$G, MATCH(MEM_BF!$K340, 'Nov15'!$A:$A, 0)), 0)</f>
        <v>0</v>
      </c>
      <c r="AA340" s="130">
        <f>IFERROR(INDEX('Dec15'!$F:$F, MATCH(MEM_BF!$K340,'Dec15'!$A:$A, 0)), 0)</f>
        <v>20</v>
      </c>
      <c r="AB340" s="130">
        <f>IFERROR(INDEX('Dec15'!$G:$G, MATCH(MEM_BF!$K340, 'Dec15'!$A:$A, 0)), 0)</f>
        <v>0</v>
      </c>
      <c r="AC340" s="130">
        <f>IFERROR(INDEX('Jan16'!$F:$F, MATCH(MEM_BF!$K340,'Jan16'!$A:$A, 0)), 0)</f>
        <v>20</v>
      </c>
      <c r="AD340" s="130">
        <f>IFERROR(INDEX('Jan16'!$G:$G, MATCH(MEM_BF!$K340, 'Jan16'!$A:$A, 0)), 0)</f>
        <v>0</v>
      </c>
      <c r="AE340" s="130">
        <f>IFERROR(INDEX('Feb16'!$F:$F, MATCH(MEM_BF!$K340,'Feb16'!$A:$A, 0)), 0)</f>
        <v>20</v>
      </c>
      <c r="AF340" s="130">
        <f>IFERROR(INDEX('Feb16'!$G:$G, MATCH(MEM_BF!$K340, 'Feb16'!$A:$A, 0)), 0)</f>
        <v>0</v>
      </c>
      <c r="AG340" s="130">
        <f>IFERROR(INDEX('Mar16'!$G:$G, MATCH(MEM_BF!$K340,'Mar16'!$A:$A, 0)), 0)</f>
        <v>20</v>
      </c>
      <c r="AH340" s="130">
        <f>IFERROR(INDEX('Mar16'!$H:$H, MATCH(MEM_BF!$K340, 'Mar16'!$A:$A, 0)), 0)</f>
        <v>0</v>
      </c>
      <c r="AI340" s="130">
        <f>IFERROR(INDEX('Apr16'!$G:$G, MATCH(MEM_BF!$K340,'Apr16'!$A:$A, 0)), 0)</f>
        <v>20</v>
      </c>
      <c r="AJ340" s="130">
        <f>IFERROR(INDEX('Apr16'!$H:$H, MATCH(MEM_BF!$K340, 'Apr16'!$A:$A, 0)), 0)</f>
        <v>0</v>
      </c>
      <c r="AK340" s="130">
        <f>IFERROR(INDEX('May16'!$G:$G, MATCH(MEM_BF!$K340,'May16'!$A:$A, 0)), 0)</f>
        <v>20</v>
      </c>
      <c r="AL340" s="130"/>
      <c r="AM340" s="130"/>
      <c r="AN340" s="130"/>
      <c r="AO340" s="4">
        <f t="shared" si="271"/>
        <v>260</v>
      </c>
      <c r="AP340" s="138">
        <f>IFERROR(INDEX(Contacts!$O:$O, MATCH(MEM_BF!$K340, Contacts!$B:$B, 0)), 0)</f>
        <v>0</v>
      </c>
      <c r="AQ340" s="138">
        <f>IFERROR(INDEX(Contacts!$L:$L, MATCH(MEM_BF!$K340, Contacts!$B:$B, 0)), 0)</f>
        <v>0</v>
      </c>
      <c r="AR340" s="138">
        <f>IFERROR(INDEX(Contacts!$P:$P, MATCH(MEM_BF!$K340, Contacts!$B:$B, 0)), 0)</f>
        <v>0</v>
      </c>
    </row>
    <row r="341" spans="3:46" x14ac:dyDescent="0.3">
      <c r="C341" s="155">
        <v>15</v>
      </c>
      <c r="D341" s="155">
        <v>3</v>
      </c>
      <c r="E341" s="194">
        <f t="shared" si="269"/>
        <v>2</v>
      </c>
      <c r="F341" s="194">
        <f t="shared" si="272"/>
        <v>0</v>
      </c>
      <c r="G341" s="194">
        <f t="shared" si="273"/>
        <v>15</v>
      </c>
      <c r="H341" s="194">
        <f t="shared" si="295"/>
        <v>2</v>
      </c>
      <c r="I341" s="225">
        <f t="shared" si="270"/>
        <v>0</v>
      </c>
      <c r="J341" s="197" t="s">
        <v>2168</v>
      </c>
      <c r="K341" s="155" t="s">
        <v>2169</v>
      </c>
      <c r="L341" s="195">
        <f t="shared" si="294"/>
        <v>2015</v>
      </c>
      <c r="M341" s="155" t="str">
        <f t="shared" si="274"/>
        <v>Mar</v>
      </c>
      <c r="N341" s="138">
        <f>IFERROR(INDEX(Contacts!$O:$O, MATCH(MEM_BF!$K341, Contacts!$B:$B, 0)), 0)</f>
        <v>0</v>
      </c>
      <c r="O341" s="130">
        <f>IFERROR(INDEX('May16'!$G:$G, MATCH(MEM_BF!$K341,'May16'!$A:$A, 0)), 0)</f>
        <v>0</v>
      </c>
      <c r="P341" s="130"/>
      <c r="Q341" s="205">
        <f>IFERROR(INDEX(July15!F:F, MATCH(MEM_BF!$K341, July15!$B:$B, 0)), 0)</f>
        <v>0</v>
      </c>
      <c r="R341" s="130">
        <f>IFERROR(INDEX(July15!G:G, MATCH(MEM_BF!$K341, July15!$B:$B, 0)), 0)</f>
        <v>0</v>
      </c>
      <c r="S341" s="130">
        <f>IFERROR(INDEX('Aug15'!F:F, MATCH(MEM_BF!$K341, 'Aug15'!$A:$A, 0)), 0)</f>
        <v>0</v>
      </c>
      <c r="T341" s="130">
        <f>IFERROR(INDEX('Aug15'!$G:$G, MATCH(MEM_BF!$K341, 'Aug15'!$A:$A, 0)), 0)</f>
        <v>0</v>
      </c>
      <c r="U341" s="130">
        <f>IFERROR(INDEX(Sept15!$F:$F, MATCH(MEM_BF!$K341, Sept15!$A:$A, 0)), 0)</f>
        <v>0</v>
      </c>
      <c r="V341" s="130">
        <f>IFERROR(INDEX(Sept15!$G:$G, MATCH(MEM_BF!$K341, Sept15!$A:$A, 0)), 0)</f>
        <v>0</v>
      </c>
      <c r="W341" s="130">
        <f>IFERROR(INDEX('Oct15'!$F:$F, MATCH(MEM_BF!$K341,'Oct15'!$A:$A, 0)), 0)</f>
        <v>0</v>
      </c>
      <c r="X341" s="130">
        <f>IFERROR(INDEX('Oct15'!$G:$G, MATCH(MEM_BF!$K341, 'Oct15'!$A:$A, 0)), 0)</f>
        <v>0</v>
      </c>
      <c r="Y341" s="130">
        <f>IFERROR(INDEX('Nov15'!$F:$F, MATCH(MEM_BF!$K341,'Nov15'!$A:$A, 0)), 0)</f>
        <v>0</v>
      </c>
      <c r="Z341" s="130">
        <f>IFERROR(INDEX('Nov15'!$G:$G, MATCH(MEM_BF!$K341, 'Nov15'!$A:$A, 0)), 0)</f>
        <v>0</v>
      </c>
      <c r="AA341" s="130">
        <f>IFERROR(INDEX('Dec15'!$F:$F, MATCH(MEM_BF!$K341,'Dec15'!$A:$A, 0)), 0)</f>
        <v>0</v>
      </c>
      <c r="AB341" s="130">
        <f>IFERROR(INDEX('Dec15'!$G:$G, MATCH(MEM_BF!$K341, 'Dec15'!$A:$A, 0)), 0)</f>
        <v>0</v>
      </c>
      <c r="AC341" s="130">
        <f>IFERROR(INDEX('Jan16'!$F:$F, MATCH(MEM_BF!$K341,'Jan16'!$A:$A, 0)), 0)</f>
        <v>0</v>
      </c>
      <c r="AD341" s="130">
        <f>IFERROR(INDEX('Jan16'!$G:$G, MATCH(MEM_BF!$K341, 'Jan16'!$A:$A, 0)), 0)</f>
        <v>0</v>
      </c>
      <c r="AE341" s="130">
        <f>IFERROR(INDEX('Feb16'!$F:$F, MATCH(MEM_BF!$K341,'Feb16'!$A:$A, 0)), 0)</f>
        <v>0</v>
      </c>
      <c r="AF341" s="130">
        <f>IFERROR(INDEX('Feb16'!$G:$G, MATCH(MEM_BF!$K341, 'Feb16'!$A:$A, 0)), 0)</f>
        <v>0</v>
      </c>
      <c r="AG341" s="130">
        <f>IFERROR(INDEX('Mar16'!$G:$G, MATCH(MEM_BF!$K341,'Mar16'!$A:$A, 0)), 0)</f>
        <v>0</v>
      </c>
      <c r="AH341" s="130">
        <f>IFERROR(INDEX('Mar16'!$H:$H, MATCH(MEM_BF!$K341, 'Mar16'!$A:$A, 0)), 0)</f>
        <v>0</v>
      </c>
      <c r="AI341" s="130">
        <f>IFERROR(INDEX('Apr16'!$G:$G, MATCH(MEM_BF!$K341,'Apr16'!$A:$A, 0)), 0)</f>
        <v>0</v>
      </c>
      <c r="AJ341" s="130">
        <f>IFERROR(INDEX('Apr16'!$H:$H, MATCH(MEM_BF!$K341, 'Apr16'!$A:$A, 0)), 0)</f>
        <v>0</v>
      </c>
      <c r="AK341" s="130">
        <f>IFERROR(INDEX('May16'!$G:$G, MATCH(MEM_BF!$K341,'May16'!$A:$A, 0)), 0)</f>
        <v>0</v>
      </c>
      <c r="AL341" s="130"/>
      <c r="AM341" s="130"/>
      <c r="AN341" s="130"/>
      <c r="AO341" s="4">
        <f t="shared" si="271"/>
        <v>0</v>
      </c>
      <c r="AP341" s="138">
        <f>IFERROR(INDEX(Contacts!$O:$O, MATCH(MEM_BF!$K341, Contacts!$B:$B, 0)), 0)</f>
        <v>0</v>
      </c>
      <c r="AQ341" s="138">
        <f>IFERROR(INDEX(Contacts!$L:$L, MATCH(MEM_BF!$K341, Contacts!$B:$B, 0)), 0)</f>
        <v>0</v>
      </c>
      <c r="AR341" s="138">
        <f>IFERROR(INDEX(Contacts!$P:$P, MATCH(MEM_BF!$K341, Contacts!$B:$B, 0)), 0)</f>
        <v>0</v>
      </c>
    </row>
    <row r="342" spans="3:46" x14ac:dyDescent="0.3">
      <c r="C342" s="155">
        <v>15</v>
      </c>
      <c r="D342" s="155">
        <v>7</v>
      </c>
      <c r="E342" s="194">
        <f t="shared" si="269"/>
        <v>17</v>
      </c>
      <c r="F342" s="194">
        <f t="shared" si="272"/>
        <v>1</v>
      </c>
      <c r="G342" s="194">
        <f t="shared" si="273"/>
        <v>16</v>
      </c>
      <c r="H342" s="194">
        <f t="shared" si="295"/>
        <v>5</v>
      </c>
      <c r="I342" s="225">
        <f t="shared" si="270"/>
        <v>11</v>
      </c>
      <c r="J342" s="197" t="s">
        <v>2564</v>
      </c>
      <c r="K342" s="155" t="s">
        <v>366</v>
      </c>
      <c r="L342" s="195">
        <f t="shared" si="294"/>
        <v>2016</v>
      </c>
      <c r="M342" s="155" t="str">
        <f t="shared" si="274"/>
        <v>Jun</v>
      </c>
      <c r="N342" s="138">
        <f>IFERROR(INDEX(Contacts!$O:$O, MATCH(MEM_BF!$K342, Contacts!$B:$B, 0)), 0)</f>
        <v>0</v>
      </c>
      <c r="O342" s="130">
        <f>IFERROR(INDEX('May16'!$G:$G, MATCH(MEM_BF!$K342,'May16'!$A:$A, 0)), 0)</f>
        <v>200</v>
      </c>
      <c r="P342" s="130"/>
      <c r="Q342" s="205">
        <f>IFERROR(INDEX(July15!F:F, MATCH(MEM_BF!$K342, July15!$B:$B, 0)), 0)</f>
        <v>0</v>
      </c>
      <c r="R342" s="130">
        <f>IFERROR(INDEX(July15!G:G, MATCH(MEM_BF!$K342, July15!$B:$B, 0)), 0)</f>
        <v>0</v>
      </c>
      <c r="S342" s="130">
        <f>IFERROR(INDEX('Aug15'!F:F, MATCH(MEM_BF!$K342, 'Aug15'!$A:$A, 0)), 0)</f>
        <v>20</v>
      </c>
      <c r="T342" s="130">
        <f>IFERROR(INDEX('Aug15'!$G:$G, MATCH(MEM_BF!$K342, 'Aug15'!$A:$A, 0)), 0)</f>
        <v>0</v>
      </c>
      <c r="U342" s="130">
        <f>IFERROR(INDEX(Sept15!$F:$F, MATCH(MEM_BF!$K342, Sept15!$A:$A, 0)), 0)</f>
        <v>0</v>
      </c>
      <c r="V342" s="130">
        <f>IFERROR(INDEX(Sept15!$G:$G, MATCH(MEM_BF!$K342, Sept15!$A:$A, 0)), 0)</f>
        <v>0</v>
      </c>
      <c r="W342" s="130">
        <f>IFERROR(INDEX('Oct15'!$F:$F, MATCH(MEM_BF!$K342,'Oct15'!$A:$A, 0)), 0)</f>
        <v>0</v>
      </c>
      <c r="X342" s="130">
        <f>IFERROR(INDEX('Oct15'!$G:$G, MATCH(MEM_BF!$K342, 'Oct15'!$A:$A, 0)), 0)</f>
        <v>0</v>
      </c>
      <c r="Y342" s="130">
        <f>IFERROR(INDEX('Nov15'!$F:$F, MATCH(MEM_BF!$K342,'Nov15'!$A:$A, 0)), 0)</f>
        <v>0</v>
      </c>
      <c r="Z342" s="130">
        <f>IFERROR(INDEX('Nov15'!$G:$G, MATCH(MEM_BF!$K342, 'Nov15'!$A:$A, 0)), 0)</f>
        <v>0</v>
      </c>
      <c r="AA342" s="130">
        <f>IFERROR(INDEX('Dec15'!$F:$F, MATCH(MEM_BF!$K342,'Dec15'!$A:$A, 0)), 0)</f>
        <v>0</v>
      </c>
      <c r="AB342" s="130">
        <f>IFERROR(INDEX('Dec15'!$G:$G, MATCH(MEM_BF!$K342, 'Dec15'!$A:$A, 0)), 0)</f>
        <v>0</v>
      </c>
      <c r="AC342" s="130">
        <f>IFERROR(INDEX('Jan16'!$F:$F, MATCH(MEM_BF!$K342,'Jan16'!$A:$A, 0)), 0)</f>
        <v>0</v>
      </c>
      <c r="AD342" s="130">
        <f>IFERROR(INDEX('Jan16'!$G:$G, MATCH(MEM_BF!$K342, 'Jan16'!$A:$A, 0)), 0)</f>
        <v>0</v>
      </c>
      <c r="AE342" s="130">
        <f>IFERROR(INDEX('Feb16'!$F:$F, MATCH(MEM_BF!$K342,'Feb16'!$A:$A, 0)), 0)</f>
        <v>0</v>
      </c>
      <c r="AF342" s="130">
        <f>IFERROR(INDEX('Feb16'!$G:$G, MATCH(MEM_BF!$K342, 'Feb16'!$A:$A, 0)), 0)</f>
        <v>0</v>
      </c>
      <c r="AG342" s="130">
        <f>IFERROR(INDEX('Mar16'!$G:$G, MATCH(MEM_BF!$K342,'Mar16'!$A:$A, 0)), 0)</f>
        <v>0</v>
      </c>
      <c r="AH342" s="130">
        <f>IFERROR(INDEX('Mar16'!$H:$H, MATCH(MEM_BF!$K342, 'Mar16'!$A:$A, 0)), 0)</f>
        <v>0</v>
      </c>
      <c r="AI342" s="130">
        <f>IFERROR(INDEX('Apr16'!$G:$G, MATCH(MEM_BF!$K342,'Apr16'!$A:$A, 0)), 0)</f>
        <v>0</v>
      </c>
      <c r="AJ342" s="130">
        <f>IFERROR(INDEX('Apr16'!$H:$H, MATCH(MEM_BF!$K342, 'Apr16'!$A:$A, 0)), 0)</f>
        <v>0</v>
      </c>
      <c r="AK342" s="130">
        <f>IFERROR(INDEX('May16'!$G:$G, MATCH(MEM_BF!$K342,'May16'!$A:$A, 0)), 0)</f>
        <v>200</v>
      </c>
      <c r="AL342" s="130"/>
      <c r="AM342" s="130"/>
      <c r="AN342" s="130"/>
      <c r="AO342" s="4">
        <f t="shared" si="271"/>
        <v>220</v>
      </c>
      <c r="AP342" s="138">
        <f>IFERROR(INDEX(Contacts!$O:$O, MATCH(MEM_BF!$K342, Contacts!$B:$B, 0)), 0)</f>
        <v>0</v>
      </c>
      <c r="AQ342" s="138">
        <f>IFERROR(INDEX(Contacts!$L:$L, MATCH(MEM_BF!$K342, Contacts!$B:$B, 0)), 0)</f>
        <v>0</v>
      </c>
      <c r="AR342" s="138">
        <f>IFERROR(INDEX(Contacts!$P:$P, MATCH(MEM_BF!$K342, Contacts!$B:$B, 0)), 0)</f>
        <v>0</v>
      </c>
    </row>
    <row r="343" spans="3:46" x14ac:dyDescent="0.3">
      <c r="C343" s="129">
        <v>15</v>
      </c>
      <c r="D343" s="129">
        <v>8</v>
      </c>
      <c r="E343" s="194">
        <f t="shared" si="269"/>
        <v>13</v>
      </c>
      <c r="F343" s="194">
        <f t="shared" si="272"/>
        <v>1</v>
      </c>
      <c r="G343" s="194">
        <f t="shared" si="273"/>
        <v>16</v>
      </c>
      <c r="H343" s="194">
        <f t="shared" si="295"/>
        <v>1</v>
      </c>
      <c r="I343" s="225">
        <f t="shared" si="270"/>
        <v>6</v>
      </c>
      <c r="J343" s="201" t="s">
        <v>2559</v>
      </c>
      <c r="K343" s="129" t="s">
        <v>2594</v>
      </c>
      <c r="L343" s="195">
        <f t="shared" si="294"/>
        <v>2016</v>
      </c>
      <c r="M343" s="155" t="str">
        <f t="shared" si="274"/>
        <v>Feb</v>
      </c>
      <c r="N343" s="138">
        <f>IFERROR(INDEX(Contacts!$O:$O, MATCH(MEM_BF!$K343, Contacts!$B:$B, 0)), 0)</f>
        <v>0</v>
      </c>
      <c r="O343" s="130">
        <f>IFERROR(INDEX('May16'!$G:$G, MATCH(MEM_BF!$K343,'May16'!$A:$A, 0)), 0)</f>
        <v>0</v>
      </c>
      <c r="P343" s="130"/>
      <c r="Q343" s="205">
        <f>IFERROR(INDEX(July15!F:F, MATCH(MEM_BF!$K343, July15!$B:$B, 0)), 0)</f>
        <v>0</v>
      </c>
      <c r="R343" s="130">
        <f>IFERROR(INDEX(July15!G:G, MATCH(MEM_BF!$K343, July15!$B:$B, 0)), 0)</f>
        <v>0</v>
      </c>
      <c r="S343" s="130">
        <f>IFERROR(INDEX('Aug15'!F:F, MATCH(MEM_BF!$K343, 'Aug15'!$A:$A, 0)), 0)</f>
        <v>20</v>
      </c>
      <c r="T343" s="130">
        <f>IFERROR(INDEX('Aug15'!$G:$G, MATCH(MEM_BF!$K343, 'Aug15'!$A:$A, 0)), 0)</f>
        <v>0</v>
      </c>
      <c r="U343" s="130">
        <f>IFERROR(INDEX(Sept15!$F:$F, MATCH(MEM_BF!$K343, Sept15!$A:$A, 0)), 0)</f>
        <v>0</v>
      </c>
      <c r="V343" s="130">
        <f>IFERROR(INDEX(Sept15!$G:$G, MATCH(MEM_BF!$K343, Sept15!$A:$A, 0)), 0)</f>
        <v>0</v>
      </c>
      <c r="W343" s="130">
        <f>IFERROR(INDEX('Oct15'!$F:$F, MATCH(MEM_BF!$K343,'Oct15'!$A:$A, 0)), 0)</f>
        <v>20</v>
      </c>
      <c r="X343" s="130">
        <f>IFERROR(INDEX('Oct15'!$G:$G, MATCH(MEM_BF!$K343, 'Oct15'!$A:$A, 0)), 0)</f>
        <v>0</v>
      </c>
      <c r="Y343" s="130">
        <f>IFERROR(INDEX('Nov15'!$F:$F, MATCH(MEM_BF!$K343,'Nov15'!$A:$A, 0)), 0)</f>
        <v>20</v>
      </c>
      <c r="Z343" s="130">
        <f>IFERROR(INDEX('Nov15'!$G:$G, MATCH(MEM_BF!$K343, 'Nov15'!$A:$A, 0)), 0)</f>
        <v>0</v>
      </c>
      <c r="AA343" s="130">
        <f>IFERROR(INDEX('Dec15'!$F:$F, MATCH(MEM_BF!$K343,'Dec15'!$A:$A, 0)), 0)</f>
        <v>0</v>
      </c>
      <c r="AB343" s="130">
        <f>IFERROR(INDEX('Dec15'!$G:$G, MATCH(MEM_BF!$K343, 'Dec15'!$A:$A, 0)), 0)</f>
        <v>0</v>
      </c>
      <c r="AC343" s="130">
        <f>IFERROR(INDEX('Jan16'!$F:$F, MATCH(MEM_BF!$K343,'Jan16'!$A:$A, 0)), 0)</f>
        <v>0</v>
      </c>
      <c r="AD343" s="130">
        <f>IFERROR(INDEX('Jan16'!$G:$G, MATCH(MEM_BF!$K343, 'Jan16'!$A:$A, 0)), 0)</f>
        <v>0</v>
      </c>
      <c r="AE343" s="366">
        <v>60</v>
      </c>
      <c r="AF343" s="130">
        <f>IFERROR(INDEX('Feb16'!$G:$G, MATCH(MEM_BF!$K343, 'Feb16'!$A:$A, 0)), 0)</f>
        <v>0</v>
      </c>
      <c r="AG343" s="130">
        <f>IFERROR(INDEX('Mar16'!$G:$G, MATCH(MEM_BF!$K343,'Mar16'!$A:$A, 0)), 0)</f>
        <v>0</v>
      </c>
      <c r="AH343" s="130">
        <f>IFERROR(INDEX('Mar16'!$H:$H, MATCH(MEM_BF!$K343, 'Mar16'!$A:$A, 0)), 0)</f>
        <v>0</v>
      </c>
      <c r="AI343" s="130">
        <f>IFERROR(INDEX('Apr16'!$G:$G, MATCH(MEM_BF!$K343,'Apr16'!$A:$A, 0)), 0)</f>
        <v>0</v>
      </c>
      <c r="AJ343" s="130">
        <f>IFERROR(INDEX('Apr16'!$H:$H, MATCH(MEM_BF!$K343, 'Apr16'!$A:$A, 0)), 0)</f>
        <v>0</v>
      </c>
      <c r="AK343" s="130">
        <f>IFERROR(INDEX('May16'!$G:$G, MATCH(MEM_BF!$K343,'May16'!$A:$A, 0)), 0)</f>
        <v>0</v>
      </c>
      <c r="AL343" s="130"/>
      <c r="AM343" s="130"/>
      <c r="AN343" s="130"/>
      <c r="AO343" s="4">
        <f t="shared" si="271"/>
        <v>120</v>
      </c>
      <c r="AP343" s="138">
        <f>IFERROR(INDEX(Contacts!$O:$O, MATCH(MEM_BF!$K343, Contacts!$B:$B, 0)), 0)</f>
        <v>0</v>
      </c>
      <c r="AQ343" s="138">
        <f>IFERROR(INDEX(Contacts!$L:$L, MATCH(MEM_BF!$K343, Contacts!$B:$B, 0)), 0)</f>
        <v>0</v>
      </c>
      <c r="AR343" s="138">
        <f>IFERROR(INDEX(Contacts!$P:$P, MATCH(MEM_BF!$K343, Contacts!$B:$B, 0)), 0)</f>
        <v>0</v>
      </c>
    </row>
    <row r="344" spans="3:46" s="138" customFormat="1" x14ac:dyDescent="0.3">
      <c r="C344" s="129">
        <v>15</v>
      </c>
      <c r="D344" s="129">
        <v>11</v>
      </c>
      <c r="E344" s="194">
        <f t="shared" si="269"/>
        <v>17</v>
      </c>
      <c r="F344" s="194">
        <f t="shared" ref="F344" si="296">ROUNDDOWN(E344/12, 0)</f>
        <v>1</v>
      </c>
      <c r="G344" s="194">
        <f t="shared" ref="G344" si="297">C344+F344</f>
        <v>16</v>
      </c>
      <c r="H344" s="194">
        <f t="shared" ref="H344" si="298">E344-F344*12</f>
        <v>5</v>
      </c>
      <c r="I344" s="225">
        <f t="shared" si="270"/>
        <v>7</v>
      </c>
      <c r="J344" s="201" t="s">
        <v>3026</v>
      </c>
      <c r="K344" s="155" t="s">
        <v>3027</v>
      </c>
      <c r="L344" s="195">
        <f t="shared" ref="L344" si="299">LOOKUP(G344,$A$20:$B$40)</f>
        <v>2016</v>
      </c>
      <c r="M344" s="155" t="str">
        <f t="shared" ref="M344" si="300">LOOKUP(H344,$A$6:$B$18)</f>
        <v>Jun</v>
      </c>
      <c r="N344" s="223" t="s">
        <v>3208</v>
      </c>
      <c r="O344" s="130">
        <f>IFERROR(INDEX('May16'!$G:$G, MATCH(MEM_BF!$K344,'May16'!$A:$A, 0)), 0)</f>
        <v>20</v>
      </c>
      <c r="P344" s="130"/>
      <c r="Q344" s="220"/>
      <c r="R344" s="221"/>
      <c r="S344" s="221"/>
      <c r="T344" s="221"/>
      <c r="U344" s="221"/>
      <c r="V344" s="221"/>
      <c r="W344" s="221"/>
      <c r="X344" s="221"/>
      <c r="Y344" s="130">
        <f>IFERROR(INDEX('Nov15'!$F:$F, MATCH(MEM_BF!$K344,'Nov15'!$A:$A, 0)), 0)</f>
        <v>20</v>
      </c>
      <c r="Z344" s="130">
        <f>IFERROR(INDEX('Nov15'!$G:$G, MATCH(MEM_BF!$K344, 'Nov15'!$A:$A, 0)), 0)</f>
        <v>0</v>
      </c>
      <c r="AA344" s="130">
        <f>IFERROR(INDEX('Dec15'!$F:$F, MATCH(MEM_BF!$K344,'Dec15'!$A:$A, 0)), 0)</f>
        <v>20</v>
      </c>
      <c r="AB344" s="130">
        <f>IFERROR(INDEX('Dec15'!$G:$G, MATCH(MEM_BF!$K344, 'Dec15'!$A:$A, 0)), 0)</f>
        <v>0</v>
      </c>
      <c r="AC344" s="130">
        <f>IFERROR(INDEX('Jan16'!$F:$F, MATCH(MEM_BF!$K344,'Jan16'!$A:$A, 0)), 0)</f>
        <v>20</v>
      </c>
      <c r="AD344" s="130">
        <f>IFERROR(INDEX('Jan16'!$G:$G, MATCH(MEM_BF!$K344, 'Jan16'!$A:$A, 0)), 0)</f>
        <v>0</v>
      </c>
      <c r="AE344" s="130">
        <f>IFERROR(INDEX('Feb16'!$F:$F, MATCH(MEM_BF!$K344,'Feb16'!$A:$A, 0)), 0)</f>
        <v>20</v>
      </c>
      <c r="AF344" s="130">
        <f>IFERROR(INDEX('Feb16'!$G:$G, MATCH(MEM_BF!$K344, 'Feb16'!$A:$A, 0)), 0)</f>
        <v>0</v>
      </c>
      <c r="AG344" s="130">
        <f>IFERROR(INDEX('Mar16'!$G:$G, MATCH(MEM_BF!$K344,'Mar16'!$A:$A, 0)), 0)</f>
        <v>20</v>
      </c>
      <c r="AH344" s="130">
        <f>IFERROR(INDEX('Mar16'!$H:$H, MATCH(MEM_BF!$K344, 'Mar16'!$A:$A, 0)), 0)</f>
        <v>0</v>
      </c>
      <c r="AI344" s="130">
        <f>IFERROR(INDEX('Apr16'!$G:$G, MATCH(MEM_BF!$K344,'Apr16'!$A:$A, 0)), 0)</f>
        <v>20</v>
      </c>
      <c r="AJ344" s="130">
        <f>IFERROR(INDEX('Apr16'!$H:$H, MATCH(MEM_BF!$K344, 'Apr16'!$A:$A, 0)), 0)</f>
        <v>0</v>
      </c>
      <c r="AK344" s="130">
        <f>IFERROR(INDEX('May16'!$G:$G, MATCH(MEM_BF!$K344,'May16'!$A:$A, 0)), 0)</f>
        <v>20</v>
      </c>
      <c r="AL344" s="130"/>
      <c r="AM344" s="130"/>
      <c r="AN344" s="130"/>
      <c r="AO344" s="4">
        <f t="shared" si="271"/>
        <v>140</v>
      </c>
      <c r="AP344" s="223" t="s">
        <v>3208</v>
      </c>
      <c r="AQ344" s="224" t="s">
        <v>3209</v>
      </c>
      <c r="AS344" s="224"/>
    </row>
    <row r="345" spans="3:46" s="138" customFormat="1" x14ac:dyDescent="0.3">
      <c r="C345" s="129">
        <v>16</v>
      </c>
      <c r="D345" s="129">
        <v>1</v>
      </c>
      <c r="E345" s="194">
        <f t="shared" ref="E345" si="301">D345+I345-1</f>
        <v>4</v>
      </c>
      <c r="F345" s="194">
        <f t="shared" ref="F345" si="302">ROUNDDOWN(E345/12, 0)</f>
        <v>0</v>
      </c>
      <c r="G345" s="194">
        <f t="shared" ref="G345" si="303">C345+F345</f>
        <v>16</v>
      </c>
      <c r="H345" s="194">
        <f t="shared" ref="H345" si="304">E345-F345*12</f>
        <v>4</v>
      </c>
      <c r="I345" s="225">
        <f t="shared" ref="I345" si="305">AO345/20</f>
        <v>4</v>
      </c>
      <c r="J345" s="201" t="s">
        <v>5278</v>
      </c>
      <c r="K345" s="155" t="s">
        <v>5279</v>
      </c>
      <c r="L345" s="195">
        <f t="shared" ref="L345" si="306">LOOKUP(G345,$A$20:$B$40)</f>
        <v>2016</v>
      </c>
      <c r="M345" s="155" t="str">
        <f t="shared" ref="M345" si="307">LOOKUP(H345,$A$6:$B$18)</f>
        <v>May</v>
      </c>
      <c r="N345" s="223" t="s">
        <v>5280</v>
      </c>
      <c r="O345" s="130">
        <f>IFERROR(INDEX('May16'!$G:$G, MATCH(MEM_BF!$K345,'May16'!$A:$A, 0)), 0)</f>
        <v>20</v>
      </c>
      <c r="P345" s="130"/>
      <c r="Q345" s="220"/>
      <c r="R345" s="221"/>
      <c r="S345" s="221"/>
      <c r="T345" s="221"/>
      <c r="U345" s="221"/>
      <c r="V345" s="221"/>
      <c r="W345" s="221"/>
      <c r="X345" s="221"/>
      <c r="Y345" s="221"/>
      <c r="Z345" s="221"/>
      <c r="AA345" s="221"/>
      <c r="AB345" s="221"/>
      <c r="AC345" s="221"/>
      <c r="AD345" s="221"/>
      <c r="AE345" s="130">
        <f>IFERROR(INDEX('Feb16'!$F:$F, MATCH(MEM_BF!$K345,'Feb16'!$A:$A, 0)), 0)</f>
        <v>20</v>
      </c>
      <c r="AF345" s="130">
        <f>IFERROR(INDEX('Feb16'!$G:$G, MATCH(MEM_BF!$K345, 'Feb16'!$A:$A, 0)), 0)</f>
        <v>0</v>
      </c>
      <c r="AG345" s="130">
        <f>IFERROR(INDEX('Mar16'!$G:$G, MATCH(MEM_BF!$K345,'Mar16'!$A:$A, 0)), 0)</f>
        <v>20</v>
      </c>
      <c r="AH345" s="130">
        <f>IFERROR(INDEX('Mar16'!$H:$H, MATCH(MEM_BF!$K345, 'Mar16'!$A:$A, 0)), 0)</f>
        <v>0</v>
      </c>
      <c r="AI345" s="130">
        <f>IFERROR(INDEX('Apr16'!$G:$G, MATCH(MEM_BF!$K345,'Apr16'!$A:$A, 0)), 0)</f>
        <v>20</v>
      </c>
      <c r="AJ345" s="130">
        <f>IFERROR(INDEX('Apr16'!$H:$H, MATCH(MEM_BF!$K345, 'Apr16'!$A:$A, 0)), 0)</f>
        <v>0</v>
      </c>
      <c r="AK345" s="130">
        <f>IFERROR(INDEX('May16'!$G:$G, MATCH(MEM_BF!$K345,'May16'!$A:$A, 0)), 0)</f>
        <v>20</v>
      </c>
      <c r="AL345" s="130"/>
      <c r="AM345" s="130"/>
      <c r="AN345" s="130"/>
      <c r="AO345" s="4">
        <f t="shared" si="271"/>
        <v>80</v>
      </c>
      <c r="AP345" s="223" t="s">
        <v>5280</v>
      </c>
      <c r="AQ345" s="224" t="s">
        <v>5281</v>
      </c>
      <c r="AS345" s="224" t="s">
        <v>5282</v>
      </c>
      <c r="AT345" s="138" t="s">
        <v>5283</v>
      </c>
    </row>
    <row r="346" spans="3:46" s="138" customFormat="1" x14ac:dyDescent="0.3">
      <c r="C346" s="129">
        <v>16</v>
      </c>
      <c r="D346" s="129">
        <v>3</v>
      </c>
      <c r="E346" s="194">
        <f t="shared" ref="E346" si="308">D346+I346-1</f>
        <v>4</v>
      </c>
      <c r="F346" s="194">
        <f t="shared" ref="F346" si="309">ROUNDDOWN(E346/12, 0)</f>
        <v>0</v>
      </c>
      <c r="G346" s="194">
        <f t="shared" ref="G346" si="310">C346+F346</f>
        <v>16</v>
      </c>
      <c r="H346" s="194">
        <f t="shared" ref="H346" si="311">E346-F346*12</f>
        <v>4</v>
      </c>
      <c r="I346" s="225">
        <f t="shared" ref="I346" si="312">AO346/20</f>
        <v>2</v>
      </c>
      <c r="J346" s="201" t="s">
        <v>5305</v>
      </c>
      <c r="K346" s="155" t="s">
        <v>5306</v>
      </c>
      <c r="L346" s="195">
        <f t="shared" ref="L346" si="313">LOOKUP(G346,$A$20:$B$40)</f>
        <v>2016</v>
      </c>
      <c r="M346" s="155" t="str">
        <f t="shared" ref="M346" si="314">LOOKUP(H346,$A$6:$B$18)</f>
        <v>May</v>
      </c>
      <c r="N346" s="223" t="s">
        <v>5308</v>
      </c>
      <c r="O346" s="130">
        <f>IFERROR(INDEX('May16'!$G:$G, MATCH(MEM_BF!$K346,'May16'!$A:$A, 0)), 0)</f>
        <v>0</v>
      </c>
      <c r="P346" s="130"/>
      <c r="Q346" s="220"/>
      <c r="R346" s="221"/>
      <c r="S346" s="221"/>
      <c r="T346" s="221"/>
      <c r="U346" s="221"/>
      <c r="V346" s="221"/>
      <c r="W346" s="221"/>
      <c r="X346" s="221"/>
      <c r="Y346" s="221"/>
      <c r="Z346" s="221"/>
      <c r="AA346" s="221"/>
      <c r="AB346" s="221"/>
      <c r="AC346" s="221"/>
      <c r="AD346" s="221"/>
      <c r="AE346" s="130">
        <f>IFERROR(INDEX('Feb16'!$F:$F, MATCH(MEM_BF!$K346,'Feb16'!$A:$A, 0)), 0)</f>
        <v>0</v>
      </c>
      <c r="AF346" s="130">
        <f>IFERROR(INDEX('Feb16'!$G:$G, MATCH(MEM_BF!$K346, 'Feb16'!$A:$A, 0)), 0)</f>
        <v>0</v>
      </c>
      <c r="AG346" s="130">
        <f>IFERROR(INDEX('Mar16'!$G:$G, MATCH(MEM_BF!$K346,'Mar16'!$A:$A, 0)), 0)</f>
        <v>0</v>
      </c>
      <c r="AH346" s="130">
        <f>IFERROR(INDEX('Mar16'!$H:$H, MATCH(MEM_BF!$K346, 'Mar16'!$A:$A, 0)), 0)</f>
        <v>0</v>
      </c>
      <c r="AI346" s="130">
        <f>IFERROR(INDEX('Apr16'!$G:$G, MATCH(MEM_BF!$K346,'Apr16'!$A:$A, 0)), 0)</f>
        <v>40</v>
      </c>
      <c r="AJ346" s="130">
        <f>IFERROR(INDEX('Apr16'!$H:$H, MATCH(MEM_BF!$K346, 'Apr16'!$A:$A, 0)), 0)</f>
        <v>0</v>
      </c>
      <c r="AK346" s="130">
        <f>IFERROR(INDEX('May16'!$G:$G, MATCH(MEM_BF!$K346,'May16'!$A:$A, 0)), 0)</f>
        <v>0</v>
      </c>
      <c r="AL346" s="130"/>
      <c r="AM346" s="130"/>
      <c r="AN346" s="130"/>
      <c r="AO346" s="4">
        <f t="shared" si="271"/>
        <v>40</v>
      </c>
      <c r="AP346" s="223" t="s">
        <v>5308</v>
      </c>
      <c r="AQ346" s="224" t="s">
        <v>5307</v>
      </c>
      <c r="AS346" s="224"/>
      <c r="AT346" s="138" t="s">
        <v>5309</v>
      </c>
    </row>
    <row r="347" spans="3:46" x14ac:dyDescent="0.3">
      <c r="C347" s="155"/>
      <c r="D347" s="155"/>
      <c r="E347" s="194">
        <f t="shared" si="269"/>
        <v>-1</v>
      </c>
      <c r="F347" s="194">
        <f t="shared" si="272"/>
        <v>0</v>
      </c>
      <c r="G347" s="194">
        <f t="shared" si="273"/>
        <v>0</v>
      </c>
      <c r="H347" s="194">
        <f t="shared" si="295"/>
        <v>-1</v>
      </c>
      <c r="I347" s="225">
        <f t="shared" si="270"/>
        <v>0</v>
      </c>
      <c r="J347" s="197" t="s">
        <v>2171</v>
      </c>
      <c r="K347" s="155" t="s">
        <v>2172</v>
      </c>
      <c r="L347" s="195" t="str">
        <f t="shared" ref="L347:L359" si="315">LOOKUP(G347,$A$20:$B$40)</f>
        <v>Please</v>
      </c>
      <c r="M347" s="155" t="str">
        <f t="shared" si="274"/>
        <v>Pay</v>
      </c>
      <c r="N347" s="138">
        <f>IFERROR(INDEX(Contacts!$O:$O, MATCH(MEM_BF!$K347, Contacts!$B:$B, 0)), 0)</f>
        <v>0</v>
      </c>
      <c r="O347" s="130">
        <f>IFERROR(INDEX('May16'!$G:$G, MATCH(MEM_BF!$K347,'May16'!$A:$A, 0)), 0)</f>
        <v>0</v>
      </c>
      <c r="P347" s="130"/>
      <c r="Q347" s="205">
        <f>IFERROR(INDEX(July15!F:F, MATCH(MEM_BF!$K347, July15!$B:$B, 0)), 0)</f>
        <v>0</v>
      </c>
      <c r="R347" s="130">
        <f>IFERROR(INDEX(July15!G:G, MATCH(MEM_BF!$K347, July15!$B:$B, 0)), 0)</f>
        <v>0</v>
      </c>
      <c r="S347" s="130">
        <f>IFERROR(INDEX('Aug15'!F:F, MATCH(MEM_BF!$K347, 'Aug15'!$A:$A, 0)), 0)</f>
        <v>0</v>
      </c>
      <c r="T347" s="130">
        <f>IFERROR(INDEX('Aug15'!$G:$G, MATCH(MEM_BF!$K347, 'Aug15'!$A:$A, 0)), 0)</f>
        <v>0</v>
      </c>
      <c r="U347" s="130">
        <f>IFERROR(INDEX(Sept15!$F:$F, MATCH(MEM_BF!$K347, Sept15!$A:$A, 0)), 0)</f>
        <v>0</v>
      </c>
      <c r="V347" s="130">
        <f>IFERROR(INDEX(Sept15!$G:$G, MATCH(MEM_BF!$K347, Sept15!$A:$A, 0)), 0)</f>
        <v>0</v>
      </c>
      <c r="W347" s="130">
        <f>IFERROR(INDEX('Oct15'!$F:$F, MATCH(MEM_BF!$K347,'Oct15'!$A:$A, 0)), 0)</f>
        <v>0</v>
      </c>
      <c r="X347" s="130">
        <f>IFERROR(INDEX('Oct15'!$G:$G, MATCH(MEM_BF!$K347, 'Oct15'!$A:$A, 0)), 0)</f>
        <v>0</v>
      </c>
      <c r="Y347" s="130">
        <f>IFERROR(INDEX('Nov15'!$F:$F, MATCH(MEM_BF!$K347,'Nov15'!$A:$A, 0)), 0)</f>
        <v>0</v>
      </c>
      <c r="Z347" s="130">
        <f>IFERROR(INDEX('Nov15'!$G:$G, MATCH(MEM_BF!$K347, 'Nov15'!$A:$A, 0)), 0)</f>
        <v>0</v>
      </c>
      <c r="AA347" s="130">
        <f>IFERROR(INDEX('Dec15'!$F:$F, MATCH(MEM_BF!$K347,'Dec15'!$A:$A, 0)), 0)</f>
        <v>0</v>
      </c>
      <c r="AB347" s="130">
        <f>IFERROR(INDEX('Dec15'!$G:$G, MATCH(MEM_BF!$K347, 'Dec15'!$A:$A, 0)), 0)</f>
        <v>0</v>
      </c>
      <c r="AC347" s="130">
        <f>IFERROR(INDEX('Jan16'!$F:$F, MATCH(MEM_BF!$K347,'Jan16'!$A:$A, 0)), 0)</f>
        <v>0</v>
      </c>
      <c r="AD347" s="130">
        <f>IFERROR(INDEX('Jan16'!$G:$G, MATCH(MEM_BF!$K347, 'Jan16'!$A:$A, 0)), 0)</f>
        <v>0</v>
      </c>
      <c r="AE347" s="130">
        <f>IFERROR(INDEX('Feb16'!$F:$F, MATCH(MEM_BF!$K347,'Feb16'!$A:$A, 0)), 0)</f>
        <v>0</v>
      </c>
      <c r="AF347" s="130">
        <f>IFERROR(INDEX('Feb16'!$G:$G, MATCH(MEM_BF!$K347, 'Feb16'!$A:$A, 0)), 0)</f>
        <v>0</v>
      </c>
      <c r="AG347" s="130">
        <f>IFERROR(INDEX('Mar16'!$G:$G, MATCH(MEM_BF!$K347,'Mar16'!$A:$A, 0)), 0)</f>
        <v>0</v>
      </c>
      <c r="AH347" s="130">
        <f>IFERROR(INDEX('Mar16'!$H:$H, MATCH(MEM_BF!$K347, 'Mar16'!$A:$A, 0)), 0)</f>
        <v>0</v>
      </c>
      <c r="AI347" s="130">
        <f>IFERROR(INDEX('Apr16'!$G:$G, MATCH(MEM_BF!$K347,'Apr16'!$A:$A, 0)), 0)</f>
        <v>0</v>
      </c>
      <c r="AJ347" s="130">
        <f>IFERROR(INDEX('Apr16'!$H:$H, MATCH(MEM_BF!$K347, 'Apr16'!$A:$A, 0)), 0)</f>
        <v>0</v>
      </c>
      <c r="AK347" s="130">
        <f>IFERROR(INDEX('May16'!$G:$G, MATCH(MEM_BF!$K347,'May16'!$A:$A, 0)), 0)</f>
        <v>0</v>
      </c>
      <c r="AL347" s="130"/>
      <c r="AM347" s="130"/>
      <c r="AN347" s="130"/>
      <c r="AO347" s="4">
        <f t="shared" si="271"/>
        <v>0</v>
      </c>
      <c r="AP347" s="138">
        <f>IFERROR(INDEX(Contacts!$O:$O, MATCH(MEM_BF!$K347, Contacts!$B:$B, 0)), 0)</f>
        <v>0</v>
      </c>
      <c r="AQ347" s="138">
        <f>IFERROR(INDEX(Contacts!$L:$L, MATCH(MEM_BF!$K347, Contacts!$B:$B, 0)), 0)</f>
        <v>0</v>
      </c>
      <c r="AR347" s="138">
        <f>IFERROR(INDEX(Contacts!$P:$P, MATCH(MEM_BF!$K347, Contacts!$B:$B, 0)), 0)</f>
        <v>0</v>
      </c>
    </row>
    <row r="348" spans="3:46" x14ac:dyDescent="0.3">
      <c r="C348" s="155">
        <v>15</v>
      </c>
      <c r="D348" s="155">
        <v>6</v>
      </c>
      <c r="E348" s="194">
        <f t="shared" si="269"/>
        <v>5</v>
      </c>
      <c r="F348" s="194">
        <f t="shared" si="272"/>
        <v>0</v>
      </c>
      <c r="G348" s="194">
        <f t="shared" si="273"/>
        <v>15</v>
      </c>
      <c r="H348" s="194">
        <f t="shared" si="295"/>
        <v>5</v>
      </c>
      <c r="I348" s="225">
        <f t="shared" si="270"/>
        <v>0</v>
      </c>
      <c r="J348" s="197" t="s">
        <v>2173</v>
      </c>
      <c r="K348" s="155" t="s">
        <v>2174</v>
      </c>
      <c r="L348" s="195">
        <f t="shared" si="315"/>
        <v>2015</v>
      </c>
      <c r="M348" s="155" t="str">
        <f t="shared" si="274"/>
        <v>Jun</v>
      </c>
      <c r="N348" s="138">
        <f>IFERROR(INDEX(Contacts!$O:$O, MATCH(MEM_BF!$K348, Contacts!$B:$B, 0)), 0)</f>
        <v>0</v>
      </c>
      <c r="O348" s="130">
        <f>IFERROR(INDEX('May16'!$G:$G, MATCH(MEM_BF!$K348,'May16'!$A:$A, 0)), 0)</f>
        <v>0</v>
      </c>
      <c r="P348" s="130"/>
      <c r="Q348" s="205">
        <f>IFERROR(INDEX(July15!F:F, MATCH(MEM_BF!$K348, July15!$B:$B, 0)), 0)</f>
        <v>0</v>
      </c>
      <c r="R348" s="130">
        <f>IFERROR(INDEX(July15!G:G, MATCH(MEM_BF!$K348, July15!$B:$B, 0)), 0)</f>
        <v>0</v>
      </c>
      <c r="S348" s="130">
        <f>IFERROR(INDEX('Aug15'!F:F, MATCH(MEM_BF!$K348, 'Aug15'!$A:$A, 0)), 0)</f>
        <v>0</v>
      </c>
      <c r="T348" s="130">
        <f>IFERROR(INDEX('Aug15'!$G:$G, MATCH(MEM_BF!$K348, 'Aug15'!$A:$A, 0)), 0)</f>
        <v>0</v>
      </c>
      <c r="U348" s="130">
        <f>IFERROR(INDEX(Sept15!$F:$F, MATCH(MEM_BF!$K348, Sept15!$A:$A, 0)), 0)</f>
        <v>0</v>
      </c>
      <c r="V348" s="130">
        <f>IFERROR(INDEX(Sept15!$G:$G, MATCH(MEM_BF!$K348, Sept15!$A:$A, 0)), 0)</f>
        <v>0</v>
      </c>
      <c r="W348" s="130">
        <f>IFERROR(INDEX('Oct15'!$F:$F, MATCH(MEM_BF!$K348,'Oct15'!$A:$A, 0)), 0)</f>
        <v>0</v>
      </c>
      <c r="X348" s="130">
        <f>IFERROR(INDEX('Oct15'!$G:$G, MATCH(MEM_BF!$K348, 'Oct15'!$A:$A, 0)), 0)</f>
        <v>0</v>
      </c>
      <c r="Y348" s="130">
        <f>IFERROR(INDEX('Nov15'!$F:$F, MATCH(MEM_BF!$K348,'Nov15'!$A:$A, 0)), 0)</f>
        <v>0</v>
      </c>
      <c r="Z348" s="130">
        <f>IFERROR(INDEX('Nov15'!$G:$G, MATCH(MEM_BF!$K348, 'Nov15'!$A:$A, 0)), 0)</f>
        <v>0</v>
      </c>
      <c r="AA348" s="130">
        <f>IFERROR(INDEX('Dec15'!$F:$F, MATCH(MEM_BF!$K348,'Dec15'!$A:$A, 0)), 0)</f>
        <v>0</v>
      </c>
      <c r="AB348" s="130">
        <f>IFERROR(INDEX('Dec15'!$G:$G, MATCH(MEM_BF!$K348, 'Dec15'!$A:$A, 0)), 0)</f>
        <v>0</v>
      </c>
      <c r="AC348" s="130">
        <f>IFERROR(INDEX('Jan16'!$F:$F, MATCH(MEM_BF!$K348,'Jan16'!$A:$A, 0)), 0)</f>
        <v>0</v>
      </c>
      <c r="AD348" s="130">
        <f>IFERROR(INDEX('Jan16'!$G:$G, MATCH(MEM_BF!$K348, 'Jan16'!$A:$A, 0)), 0)</f>
        <v>0</v>
      </c>
      <c r="AE348" s="130">
        <f>IFERROR(INDEX('Feb16'!$F:$F, MATCH(MEM_BF!$K348,'Feb16'!$A:$A, 0)), 0)</f>
        <v>0</v>
      </c>
      <c r="AF348" s="130">
        <f>IFERROR(INDEX('Feb16'!$G:$G, MATCH(MEM_BF!$K348, 'Feb16'!$A:$A, 0)), 0)</f>
        <v>0</v>
      </c>
      <c r="AG348" s="130">
        <f>IFERROR(INDEX('Mar16'!$G:$G, MATCH(MEM_BF!$K348,'Mar16'!$A:$A, 0)), 0)</f>
        <v>0</v>
      </c>
      <c r="AH348" s="130">
        <f>IFERROR(INDEX('Mar16'!$H:$H, MATCH(MEM_BF!$K348, 'Mar16'!$A:$A, 0)), 0)</f>
        <v>0</v>
      </c>
      <c r="AI348" s="130">
        <f>IFERROR(INDEX('Apr16'!$G:$G, MATCH(MEM_BF!$K348,'Apr16'!$A:$A, 0)), 0)</f>
        <v>0</v>
      </c>
      <c r="AJ348" s="130">
        <f>IFERROR(INDEX('Apr16'!$H:$H, MATCH(MEM_BF!$K348, 'Apr16'!$A:$A, 0)), 0)</f>
        <v>0</v>
      </c>
      <c r="AK348" s="130">
        <f>IFERROR(INDEX('May16'!$G:$G, MATCH(MEM_BF!$K348,'May16'!$A:$A, 0)), 0)</f>
        <v>0</v>
      </c>
      <c r="AL348" s="130"/>
      <c r="AM348" s="130"/>
      <c r="AN348" s="130"/>
      <c r="AO348" s="4">
        <f t="shared" si="271"/>
        <v>0</v>
      </c>
      <c r="AP348" s="138">
        <f>IFERROR(INDEX(Contacts!$O:$O, MATCH(MEM_BF!$K348, Contacts!$B:$B, 0)), 0)</f>
        <v>0</v>
      </c>
      <c r="AQ348" s="138">
        <f>IFERROR(INDEX(Contacts!$L:$L, MATCH(MEM_BF!$K348, Contacts!$B:$B, 0)), 0)</f>
        <v>0</v>
      </c>
      <c r="AR348" s="138">
        <f>IFERROR(INDEX(Contacts!$P:$P, MATCH(MEM_BF!$K348, Contacts!$B:$B, 0)), 0)</f>
        <v>0</v>
      </c>
    </row>
    <row r="349" spans="3:46" x14ac:dyDescent="0.3">
      <c r="C349" s="155">
        <v>15</v>
      </c>
      <c r="D349" s="155">
        <v>12</v>
      </c>
      <c r="E349" s="194">
        <f t="shared" si="269"/>
        <v>26</v>
      </c>
      <c r="F349" s="194">
        <f t="shared" si="272"/>
        <v>2</v>
      </c>
      <c r="G349" s="194">
        <f t="shared" si="273"/>
        <v>17</v>
      </c>
      <c r="H349" s="194">
        <f t="shared" si="295"/>
        <v>2</v>
      </c>
      <c r="I349" s="225">
        <f t="shared" si="270"/>
        <v>15</v>
      </c>
      <c r="J349" s="197" t="s">
        <v>2178</v>
      </c>
      <c r="K349" s="155" t="s">
        <v>2179</v>
      </c>
      <c r="L349" s="195">
        <f t="shared" si="315"/>
        <v>2017</v>
      </c>
      <c r="M349" s="155" t="str">
        <f t="shared" si="274"/>
        <v>Mar</v>
      </c>
      <c r="N349" s="138">
        <f>IFERROR(INDEX(Contacts!$O:$O, MATCH(MEM_BF!$K349, Contacts!$B:$B, 0)), 0)</f>
        <v>0</v>
      </c>
      <c r="O349" s="130">
        <f>IFERROR(INDEX('May16'!$G:$G, MATCH(MEM_BF!$K349,'May16'!$A:$A, 0)), 0)</f>
        <v>0</v>
      </c>
      <c r="P349" s="130"/>
      <c r="Q349" s="205">
        <f>IFERROR(INDEX(July15!F:F, MATCH(MEM_BF!$K349, July15!$B:$B, 0)), 0)</f>
        <v>0</v>
      </c>
      <c r="R349" s="130">
        <f>IFERROR(INDEX(July15!G:G, MATCH(MEM_BF!$K349, July15!$B:$B, 0)), 0)</f>
        <v>0</v>
      </c>
      <c r="S349" s="130">
        <f>IFERROR(INDEX('Aug15'!F:F, MATCH(MEM_BF!$K349, 'Aug15'!$A:$A, 0)), 0)</f>
        <v>0</v>
      </c>
      <c r="T349" s="130">
        <f>IFERROR(INDEX('Aug15'!$G:$G, MATCH(MEM_BF!$K349, 'Aug15'!$A:$A, 0)), 0)</f>
        <v>0</v>
      </c>
      <c r="U349" s="130">
        <f>IFERROR(INDEX(Sept15!$F:$F, MATCH(MEM_BF!$K349, Sept15!$A:$A, 0)), 0)</f>
        <v>300</v>
      </c>
      <c r="V349" s="130">
        <f>IFERROR(INDEX(Sept15!$G:$G, MATCH(MEM_BF!$K349, Sept15!$A:$A, 0)), 0)</f>
        <v>0</v>
      </c>
      <c r="W349" s="130">
        <f>IFERROR(INDEX('Oct15'!$F:$F, MATCH(MEM_BF!$K349,'Oct15'!$A:$A, 0)), 0)</f>
        <v>0</v>
      </c>
      <c r="X349" s="130">
        <f>IFERROR(INDEX('Oct15'!$G:$G, MATCH(MEM_BF!$K349, 'Oct15'!$A:$A, 0)), 0)</f>
        <v>0</v>
      </c>
      <c r="Y349" s="130">
        <f>IFERROR(INDEX('Nov15'!$F:$F, MATCH(MEM_BF!$K349,'Nov15'!$A:$A, 0)), 0)</f>
        <v>0</v>
      </c>
      <c r="Z349" s="130">
        <f>IFERROR(INDEX('Nov15'!$G:$G, MATCH(MEM_BF!$K349, 'Nov15'!$A:$A, 0)), 0)</f>
        <v>0</v>
      </c>
      <c r="AA349" s="130">
        <f>IFERROR(INDEX('Dec15'!$F:$F, MATCH(MEM_BF!$K349,'Dec15'!$A:$A, 0)), 0)</f>
        <v>0</v>
      </c>
      <c r="AB349" s="130">
        <f>IFERROR(INDEX('Dec15'!$G:$G, MATCH(MEM_BF!$K349, 'Dec15'!$A:$A, 0)), 0)</f>
        <v>0</v>
      </c>
      <c r="AC349" s="130">
        <f>IFERROR(INDEX('Jan16'!$F:$F, MATCH(MEM_BF!$K349,'Jan16'!$A:$A, 0)), 0)</f>
        <v>0</v>
      </c>
      <c r="AD349" s="130">
        <f>IFERROR(INDEX('Jan16'!$G:$G, MATCH(MEM_BF!$K349, 'Jan16'!$A:$A, 0)), 0)</f>
        <v>0</v>
      </c>
      <c r="AE349" s="130">
        <f>IFERROR(INDEX('Feb16'!$F:$F, MATCH(MEM_BF!$K349,'Feb16'!$A:$A, 0)), 0)</f>
        <v>0</v>
      </c>
      <c r="AF349" s="130">
        <f>IFERROR(INDEX('Feb16'!$G:$G, MATCH(MEM_BF!$K349, 'Feb16'!$A:$A, 0)), 0)</f>
        <v>0</v>
      </c>
      <c r="AG349" s="130">
        <f>IFERROR(INDEX('Mar16'!$G:$G, MATCH(MEM_BF!$K349,'Mar16'!$A:$A, 0)), 0)</f>
        <v>0</v>
      </c>
      <c r="AH349" s="130">
        <f>IFERROR(INDEX('Mar16'!$H:$H, MATCH(MEM_BF!$K349, 'Mar16'!$A:$A, 0)), 0)</f>
        <v>0</v>
      </c>
      <c r="AI349" s="130">
        <f>IFERROR(INDEX('Apr16'!$G:$G, MATCH(MEM_BF!$K349,'Apr16'!$A:$A, 0)), 0)</f>
        <v>0</v>
      </c>
      <c r="AJ349" s="130">
        <f>IFERROR(INDEX('Apr16'!$H:$H, MATCH(MEM_BF!$K349, 'Apr16'!$A:$A, 0)), 0)</f>
        <v>0</v>
      </c>
      <c r="AK349" s="130">
        <f>IFERROR(INDEX('May16'!$G:$G, MATCH(MEM_BF!$K349,'May16'!$A:$A, 0)), 0)</f>
        <v>0</v>
      </c>
      <c r="AL349" s="130"/>
      <c r="AM349" s="130"/>
      <c r="AN349" s="130"/>
      <c r="AO349" s="4">
        <f t="shared" si="271"/>
        <v>300</v>
      </c>
      <c r="AP349" s="138">
        <f>IFERROR(INDEX(Contacts!$O:$O, MATCH(MEM_BF!$K349, Contacts!$B:$B, 0)), 0)</f>
        <v>0</v>
      </c>
      <c r="AQ349" s="138">
        <f>IFERROR(INDEX(Contacts!$L:$L, MATCH(MEM_BF!$K349, Contacts!$B:$B, 0)), 0)</f>
        <v>0</v>
      </c>
      <c r="AR349" s="138">
        <f>IFERROR(INDEX(Contacts!$P:$P, MATCH(MEM_BF!$K349, Contacts!$B:$B, 0)), 0)</f>
        <v>0</v>
      </c>
    </row>
    <row r="350" spans="3:46" x14ac:dyDescent="0.3">
      <c r="C350" s="155"/>
      <c r="D350" s="155"/>
      <c r="E350" s="194">
        <f t="shared" si="269"/>
        <v>-1</v>
      </c>
      <c r="F350" s="194">
        <f t="shared" si="272"/>
        <v>0</v>
      </c>
      <c r="G350" s="194">
        <f t="shared" si="273"/>
        <v>0</v>
      </c>
      <c r="H350" s="194">
        <f t="shared" si="295"/>
        <v>-1</v>
      </c>
      <c r="I350" s="225">
        <f t="shared" si="270"/>
        <v>0</v>
      </c>
      <c r="J350" s="197" t="s">
        <v>2182</v>
      </c>
      <c r="K350" s="155" t="s">
        <v>2183</v>
      </c>
      <c r="L350" s="195" t="str">
        <f t="shared" si="315"/>
        <v>Please</v>
      </c>
      <c r="M350" s="155" t="str">
        <f t="shared" si="274"/>
        <v>Pay</v>
      </c>
      <c r="N350" s="138" t="str">
        <f>IFERROR(INDEX(Contacts!$O:$O, MATCH(MEM_BF!$K350, Contacts!$B:$B, 0)), 0)</f>
        <v>ktrlakshman@gmail.com</v>
      </c>
      <c r="O350" s="130">
        <f>IFERROR(INDEX('May16'!$G:$G, MATCH(MEM_BF!$K350,'May16'!$A:$A, 0)), 0)</f>
        <v>0</v>
      </c>
      <c r="P350" s="130"/>
      <c r="Q350" s="205">
        <f>IFERROR(INDEX(July15!F:F, MATCH(MEM_BF!$K350, July15!$B:$B, 0)), 0)</f>
        <v>0</v>
      </c>
      <c r="R350" s="130">
        <f>IFERROR(INDEX(July15!G:G, MATCH(MEM_BF!$K350, July15!$B:$B, 0)), 0)</f>
        <v>0</v>
      </c>
      <c r="S350" s="130">
        <f>IFERROR(INDEX('Aug15'!F:F, MATCH(MEM_BF!$K350, 'Aug15'!$A:$A, 0)), 0)</f>
        <v>0</v>
      </c>
      <c r="T350" s="130">
        <f>IFERROR(INDEX('Aug15'!$G:$G, MATCH(MEM_BF!$K350, 'Aug15'!$A:$A, 0)), 0)</f>
        <v>0</v>
      </c>
      <c r="U350" s="130">
        <f>IFERROR(INDEX(Sept15!$F:$F, MATCH(MEM_BF!$K350, Sept15!$A:$A, 0)), 0)</f>
        <v>0</v>
      </c>
      <c r="V350" s="130">
        <f>IFERROR(INDEX(Sept15!$G:$G, MATCH(MEM_BF!$K350, Sept15!$A:$A, 0)), 0)</f>
        <v>0</v>
      </c>
      <c r="W350" s="130">
        <f>IFERROR(INDEX('Oct15'!$F:$F, MATCH(MEM_BF!$K350,'Oct15'!$A:$A, 0)), 0)</f>
        <v>0</v>
      </c>
      <c r="X350" s="130">
        <f>IFERROR(INDEX('Oct15'!$G:$G, MATCH(MEM_BF!$K350, 'Oct15'!$A:$A, 0)), 0)</f>
        <v>0</v>
      </c>
      <c r="Y350" s="130">
        <f>IFERROR(INDEX('Nov15'!$F:$F, MATCH(MEM_BF!$K350,'Nov15'!$A:$A, 0)), 0)</f>
        <v>0</v>
      </c>
      <c r="Z350" s="130">
        <f>IFERROR(INDEX('Nov15'!$G:$G, MATCH(MEM_BF!$K350, 'Nov15'!$A:$A, 0)), 0)</f>
        <v>0</v>
      </c>
      <c r="AA350" s="130">
        <f>IFERROR(INDEX('Dec15'!$F:$F, MATCH(MEM_BF!$K350,'Dec15'!$A:$A, 0)), 0)</f>
        <v>0</v>
      </c>
      <c r="AB350" s="130">
        <f>IFERROR(INDEX('Dec15'!$G:$G, MATCH(MEM_BF!$K350, 'Dec15'!$A:$A, 0)), 0)</f>
        <v>0</v>
      </c>
      <c r="AC350" s="130">
        <f>IFERROR(INDEX('Jan16'!$F:$F, MATCH(MEM_BF!$K350,'Jan16'!$A:$A, 0)), 0)</f>
        <v>0</v>
      </c>
      <c r="AD350" s="130">
        <f>IFERROR(INDEX('Jan16'!$G:$G, MATCH(MEM_BF!$K350, 'Jan16'!$A:$A, 0)), 0)</f>
        <v>0</v>
      </c>
      <c r="AE350" s="130">
        <f>IFERROR(INDEX('Feb16'!$F:$F, MATCH(MEM_BF!$K350,'Feb16'!$A:$A, 0)), 0)</f>
        <v>0</v>
      </c>
      <c r="AF350" s="130">
        <f>IFERROR(INDEX('Feb16'!$G:$G, MATCH(MEM_BF!$K350, 'Feb16'!$A:$A, 0)), 0)</f>
        <v>0</v>
      </c>
      <c r="AG350" s="130">
        <f>IFERROR(INDEX('Mar16'!$G:$G, MATCH(MEM_BF!$K350,'Mar16'!$A:$A, 0)), 0)</f>
        <v>0</v>
      </c>
      <c r="AH350" s="130">
        <f>IFERROR(INDEX('Mar16'!$H:$H, MATCH(MEM_BF!$K350, 'Mar16'!$A:$A, 0)), 0)</f>
        <v>0</v>
      </c>
      <c r="AI350" s="130">
        <f>IFERROR(INDEX('Apr16'!$G:$G, MATCH(MEM_BF!$K350,'Apr16'!$A:$A, 0)), 0)</f>
        <v>0</v>
      </c>
      <c r="AJ350" s="130">
        <f>IFERROR(INDEX('Apr16'!$H:$H, MATCH(MEM_BF!$K350, 'Apr16'!$A:$A, 0)), 0)</f>
        <v>0</v>
      </c>
      <c r="AK350" s="130">
        <f>IFERROR(INDEX('May16'!$G:$G, MATCH(MEM_BF!$K350,'May16'!$A:$A, 0)), 0)</f>
        <v>0</v>
      </c>
      <c r="AL350" s="130"/>
      <c r="AM350" s="130"/>
      <c r="AN350" s="130"/>
      <c r="AO350" s="4">
        <f t="shared" si="271"/>
        <v>0</v>
      </c>
      <c r="AP350" s="138" t="str">
        <f>IFERROR(INDEX(Contacts!$O:$O, MATCH(MEM_BF!$K350, Contacts!$B:$B, 0)), 0)</f>
        <v>ktrlakshman@gmail.com</v>
      </c>
      <c r="AQ350" s="138">
        <f>IFERROR(INDEX(Contacts!$L:$L, MATCH(MEM_BF!$K350, Contacts!$B:$B, 0)), 0)</f>
        <v>94571980</v>
      </c>
      <c r="AR350" s="138">
        <f>IFERROR(INDEX(Contacts!$P:$P, MATCH(MEM_BF!$K350, Contacts!$B:$B, 0)), 0)</f>
        <v>0</v>
      </c>
    </row>
    <row r="351" spans="3:46" x14ac:dyDescent="0.3">
      <c r="C351" s="155">
        <v>16</v>
      </c>
      <c r="D351" s="155">
        <v>6</v>
      </c>
      <c r="E351" s="194">
        <f t="shared" si="269"/>
        <v>17</v>
      </c>
      <c r="F351" s="194">
        <f t="shared" si="272"/>
        <v>1</v>
      </c>
      <c r="G351" s="194">
        <f t="shared" si="273"/>
        <v>17</v>
      </c>
      <c r="H351" s="194">
        <f t="shared" si="295"/>
        <v>5</v>
      </c>
      <c r="I351" s="225">
        <f t="shared" si="270"/>
        <v>12</v>
      </c>
      <c r="J351" s="197" t="s">
        <v>2184</v>
      </c>
      <c r="K351" s="155" t="s">
        <v>395</v>
      </c>
      <c r="L351" s="195">
        <f t="shared" si="315"/>
        <v>2017</v>
      </c>
      <c r="M351" s="155" t="str">
        <f t="shared" si="274"/>
        <v>Jun</v>
      </c>
      <c r="N351" s="138">
        <f>IFERROR(INDEX(Contacts!$O:$O, MATCH(MEM_BF!$K351, Contacts!$B:$B, 0)), 0)</f>
        <v>0</v>
      </c>
      <c r="O351" s="130">
        <f>IFERROR(INDEX('May16'!$G:$G, MATCH(MEM_BF!$K351,'May16'!$A:$A, 0)), 0)</f>
        <v>0</v>
      </c>
      <c r="P351" s="130"/>
      <c r="Q351" s="205">
        <f>IFERROR(INDEX(July15!F:F, MATCH(MEM_BF!$K351, July15!$B:$B, 0)), 0)</f>
        <v>240</v>
      </c>
      <c r="R351" s="130">
        <f>IFERROR(INDEX(July15!G:G, MATCH(MEM_BF!$K351, July15!$B:$B, 0)), 0)</f>
        <v>0</v>
      </c>
      <c r="S351" s="130">
        <f>IFERROR(INDEX('Aug15'!F:F, MATCH(MEM_BF!$K351, 'Aug15'!$A:$A, 0)), 0)</f>
        <v>0</v>
      </c>
      <c r="T351" s="130">
        <f>IFERROR(INDEX('Aug15'!$G:$G, MATCH(MEM_BF!$K351, 'Aug15'!$A:$A, 0)), 0)</f>
        <v>0</v>
      </c>
      <c r="U351" s="130">
        <f>IFERROR(INDEX(Sept15!$F:$F, MATCH(MEM_BF!$K351, Sept15!$A:$A, 0)), 0)</f>
        <v>0</v>
      </c>
      <c r="V351" s="130">
        <f>IFERROR(INDEX(Sept15!$G:$G, MATCH(MEM_BF!$K351, Sept15!$A:$A, 0)), 0)</f>
        <v>0</v>
      </c>
      <c r="W351" s="130">
        <f>IFERROR(INDEX('Oct15'!$F:$F, MATCH(MEM_BF!$K351,'Oct15'!$A:$A, 0)), 0)</f>
        <v>0</v>
      </c>
      <c r="X351" s="130">
        <f>IFERROR(INDEX('Oct15'!$G:$G, MATCH(MEM_BF!$K351, 'Oct15'!$A:$A, 0)), 0)</f>
        <v>0</v>
      </c>
      <c r="Y351" s="130">
        <f>IFERROR(INDEX('Nov15'!$F:$F, MATCH(MEM_BF!$K351,'Nov15'!$A:$A, 0)), 0)</f>
        <v>0</v>
      </c>
      <c r="Z351" s="130">
        <f>IFERROR(INDEX('Nov15'!$G:$G, MATCH(MEM_BF!$K351, 'Nov15'!$A:$A, 0)), 0)</f>
        <v>0</v>
      </c>
      <c r="AA351" s="130">
        <f>IFERROR(INDEX('Dec15'!$F:$F, MATCH(MEM_BF!$K351,'Dec15'!$A:$A, 0)), 0)</f>
        <v>0</v>
      </c>
      <c r="AB351" s="130">
        <f>IFERROR(INDEX('Dec15'!$G:$G, MATCH(MEM_BF!$K351, 'Dec15'!$A:$A, 0)), 0)</f>
        <v>0</v>
      </c>
      <c r="AC351" s="130">
        <f>IFERROR(INDEX('Jan16'!$F:$F, MATCH(MEM_BF!$K351,'Jan16'!$A:$A, 0)), 0)</f>
        <v>0</v>
      </c>
      <c r="AD351" s="130">
        <f>IFERROR(INDEX('Jan16'!$G:$G, MATCH(MEM_BF!$K351, 'Jan16'!$A:$A, 0)), 0)</f>
        <v>0</v>
      </c>
      <c r="AE351" s="130">
        <f>IFERROR(INDEX('Feb16'!$F:$F, MATCH(MEM_BF!$K351,'Feb16'!$A:$A, 0)), 0)</f>
        <v>0</v>
      </c>
      <c r="AF351" s="130">
        <f>IFERROR(INDEX('Feb16'!$G:$G, MATCH(MEM_BF!$K351, 'Feb16'!$A:$A, 0)), 0)</f>
        <v>0</v>
      </c>
      <c r="AG351" s="130">
        <f>IFERROR(INDEX('Mar16'!$G:$G, MATCH(MEM_BF!$K351,'Mar16'!$A:$A, 0)), 0)</f>
        <v>0</v>
      </c>
      <c r="AH351" s="130">
        <f>IFERROR(INDEX('Mar16'!$H:$H, MATCH(MEM_BF!$K351, 'Mar16'!$A:$A, 0)), 0)</f>
        <v>0</v>
      </c>
      <c r="AI351" s="130">
        <f>IFERROR(INDEX('Apr16'!$G:$G, MATCH(MEM_BF!$K351,'Apr16'!$A:$A, 0)), 0)</f>
        <v>0</v>
      </c>
      <c r="AJ351" s="130">
        <f>IFERROR(INDEX('Apr16'!$H:$H, MATCH(MEM_BF!$K351, 'Apr16'!$A:$A, 0)), 0)</f>
        <v>0</v>
      </c>
      <c r="AK351" s="130">
        <f>IFERROR(INDEX('May16'!$G:$G, MATCH(MEM_BF!$K351,'May16'!$A:$A, 0)), 0)</f>
        <v>0</v>
      </c>
      <c r="AL351" s="130"/>
      <c r="AM351" s="130"/>
      <c r="AN351" s="130"/>
      <c r="AO351" s="4">
        <f t="shared" si="271"/>
        <v>240</v>
      </c>
      <c r="AP351" s="138">
        <f>IFERROR(INDEX(Contacts!$O:$O, MATCH(MEM_BF!$K351, Contacts!$B:$B, 0)), 0)</f>
        <v>0</v>
      </c>
      <c r="AQ351" s="138">
        <f>IFERROR(INDEX(Contacts!$L:$L, MATCH(MEM_BF!$K351, Contacts!$B:$B, 0)), 0)</f>
        <v>0</v>
      </c>
      <c r="AR351" s="138">
        <f>IFERROR(INDEX(Contacts!$P:$P, MATCH(MEM_BF!$K351, Contacts!$B:$B, 0)), 0)</f>
        <v>0</v>
      </c>
    </row>
    <row r="352" spans="3:46" x14ac:dyDescent="0.3">
      <c r="C352" s="155">
        <v>15</v>
      </c>
      <c r="D352" s="155">
        <v>6</v>
      </c>
      <c r="E352" s="194">
        <f t="shared" si="269"/>
        <v>11</v>
      </c>
      <c r="F352" s="194">
        <f t="shared" si="272"/>
        <v>0</v>
      </c>
      <c r="G352" s="194">
        <f t="shared" si="273"/>
        <v>15</v>
      </c>
      <c r="H352" s="194">
        <f t="shared" si="295"/>
        <v>11</v>
      </c>
      <c r="I352" s="225">
        <f t="shared" si="270"/>
        <v>6</v>
      </c>
      <c r="J352" s="197" t="s">
        <v>2187</v>
      </c>
      <c r="K352" s="155" t="s">
        <v>2188</v>
      </c>
      <c r="L352" s="195">
        <f t="shared" si="315"/>
        <v>2015</v>
      </c>
      <c r="M352" s="155" t="str">
        <f t="shared" si="274"/>
        <v>Dec</v>
      </c>
      <c r="N352" s="138">
        <f>IFERROR(INDEX(Contacts!$O:$O, MATCH(MEM_BF!$K352, Contacts!$B:$B, 0)), 0)</f>
        <v>0</v>
      </c>
      <c r="O352" s="130">
        <f>IFERROR(INDEX('May16'!$G:$G, MATCH(MEM_BF!$K352,'May16'!$A:$A, 0)), 0)</f>
        <v>0</v>
      </c>
      <c r="P352" s="130"/>
      <c r="Q352" s="205">
        <f>IFERROR(INDEX(July15!F:F, MATCH(MEM_BF!$K352, July15!$B:$B, 0)), 0)</f>
        <v>0</v>
      </c>
      <c r="R352" s="130">
        <f>IFERROR(INDEX(July15!G:G, MATCH(MEM_BF!$K352, July15!$B:$B, 0)), 0)</f>
        <v>0</v>
      </c>
      <c r="S352" s="130">
        <f>IFERROR(INDEX('Aug15'!F:F, MATCH(MEM_BF!$K352, 'Aug15'!$A:$A, 0)), 0)</f>
        <v>0</v>
      </c>
      <c r="T352" s="130">
        <f>IFERROR(INDEX('Aug15'!$G:$G, MATCH(MEM_BF!$K352, 'Aug15'!$A:$A, 0)), 0)</f>
        <v>0</v>
      </c>
      <c r="U352" s="130">
        <f>IFERROR(INDEX(Sept15!$F:$F, MATCH(MEM_BF!$K352, Sept15!$A:$A, 0)), 0)</f>
        <v>0</v>
      </c>
      <c r="V352" s="130">
        <f>IFERROR(INDEX(Sept15!$G:$G, MATCH(MEM_BF!$K352, Sept15!$A:$A, 0)), 0)</f>
        <v>0</v>
      </c>
      <c r="W352" s="130">
        <f>IFERROR(INDEX('Oct15'!$F:$F, MATCH(MEM_BF!$K352,'Oct15'!$A:$A, 0)), 0)</f>
        <v>0</v>
      </c>
      <c r="X352" s="130">
        <f>IFERROR(INDEX('Oct15'!$G:$G, MATCH(MEM_BF!$K352, 'Oct15'!$A:$A, 0)), 0)</f>
        <v>0</v>
      </c>
      <c r="Y352" s="130">
        <f>IFERROR(INDEX('Nov15'!$F:$F, MATCH(MEM_BF!$K352,'Nov15'!$A:$A, 0)), 0)</f>
        <v>0</v>
      </c>
      <c r="Z352" s="130">
        <f>IFERROR(INDEX('Nov15'!$G:$G, MATCH(MEM_BF!$K352, 'Nov15'!$A:$A, 0)), 0)</f>
        <v>0</v>
      </c>
      <c r="AA352" s="130">
        <f>IFERROR(INDEX('Dec15'!$F:$F, MATCH(MEM_BF!$K352,'Dec15'!$A:$A, 0)), 0)</f>
        <v>0</v>
      </c>
      <c r="AB352" s="130">
        <f>IFERROR(INDEX('Dec15'!$G:$G, MATCH(MEM_BF!$K352, 'Dec15'!$A:$A, 0)), 0)</f>
        <v>0</v>
      </c>
      <c r="AC352" s="130">
        <f>IFERROR(INDEX('Jan16'!$F:$F, MATCH(MEM_BF!$K352,'Jan16'!$A:$A, 0)), 0)</f>
        <v>0</v>
      </c>
      <c r="AD352" s="130">
        <f>IFERROR(INDEX('Jan16'!$G:$G, MATCH(MEM_BF!$K352, 'Jan16'!$A:$A, 0)), 0)</f>
        <v>0</v>
      </c>
      <c r="AE352" s="130">
        <f>IFERROR(INDEX('Feb16'!$F:$F, MATCH(MEM_BF!$K352,'Feb16'!$A:$A, 0)), 0)</f>
        <v>120</v>
      </c>
      <c r="AF352" s="130">
        <f>IFERROR(INDEX('Feb16'!$G:$G, MATCH(MEM_BF!$K352, 'Feb16'!$A:$A, 0)), 0)</f>
        <v>0</v>
      </c>
      <c r="AG352" s="130">
        <f>IFERROR(INDEX('Mar16'!$G:$G, MATCH(MEM_BF!$K352,'Mar16'!$A:$A, 0)), 0)</f>
        <v>0</v>
      </c>
      <c r="AH352" s="130">
        <f>IFERROR(INDEX('Mar16'!$H:$H, MATCH(MEM_BF!$K352, 'Mar16'!$A:$A, 0)), 0)</f>
        <v>0</v>
      </c>
      <c r="AI352" s="130">
        <f>IFERROR(INDEX('Apr16'!$G:$G, MATCH(MEM_BF!$K352,'Apr16'!$A:$A, 0)), 0)</f>
        <v>0</v>
      </c>
      <c r="AJ352" s="130">
        <f>IFERROR(INDEX('Apr16'!$H:$H, MATCH(MEM_BF!$K352, 'Apr16'!$A:$A, 0)), 0)</f>
        <v>0</v>
      </c>
      <c r="AK352" s="130">
        <f>IFERROR(INDEX('May16'!$G:$G, MATCH(MEM_BF!$K352,'May16'!$A:$A, 0)), 0)</f>
        <v>0</v>
      </c>
      <c r="AL352" s="130"/>
      <c r="AM352" s="130"/>
      <c r="AN352" s="130"/>
      <c r="AO352" s="4">
        <f t="shared" si="271"/>
        <v>120</v>
      </c>
      <c r="AP352" s="138">
        <f>IFERROR(INDEX(Contacts!$O:$O, MATCH(MEM_BF!$K352, Contacts!$B:$B, 0)), 0)</f>
        <v>0</v>
      </c>
      <c r="AQ352" s="138">
        <f>IFERROR(INDEX(Contacts!$L:$L, MATCH(MEM_BF!$K352, Contacts!$B:$B, 0)), 0)</f>
        <v>0</v>
      </c>
      <c r="AR352" s="138" t="str">
        <f>IFERROR(INDEX(Contacts!$P:$P, MATCH(MEM_BF!$K352, Contacts!$B:$B, 0)), 0)</f>
        <v>thaaraa1@yahoo.com</v>
      </c>
    </row>
    <row r="353" spans="1:46" x14ac:dyDescent="0.3">
      <c r="C353" s="155">
        <v>15</v>
      </c>
      <c r="D353" s="155">
        <v>8</v>
      </c>
      <c r="E353" s="194">
        <f t="shared" si="269"/>
        <v>16</v>
      </c>
      <c r="F353" s="194">
        <f t="shared" si="272"/>
        <v>1</v>
      </c>
      <c r="G353" s="194">
        <f t="shared" si="273"/>
        <v>16</v>
      </c>
      <c r="H353" s="194">
        <f t="shared" si="295"/>
        <v>4</v>
      </c>
      <c r="I353" s="225">
        <f t="shared" si="270"/>
        <v>9</v>
      </c>
      <c r="J353" s="197" t="s">
        <v>2194</v>
      </c>
      <c r="K353" s="155" t="s">
        <v>46</v>
      </c>
      <c r="L353" s="195">
        <f t="shared" si="315"/>
        <v>2016</v>
      </c>
      <c r="M353" s="155" t="str">
        <f t="shared" si="274"/>
        <v>May</v>
      </c>
      <c r="N353" s="138">
        <f>IFERROR(INDEX(Contacts!$O:$O, MATCH(MEM_BF!$K353, Contacts!$B:$B, 0)), 0)</f>
        <v>0</v>
      </c>
      <c r="O353" s="130">
        <f>IFERROR(INDEX('May16'!$G:$G, MATCH(MEM_BF!$K353,'May16'!$A:$A, 0)), 0)</f>
        <v>0</v>
      </c>
      <c r="P353" s="130"/>
      <c r="Q353" s="205">
        <f>IFERROR(INDEX(July15!F:F, MATCH(MEM_BF!$K353, July15!$B:$B, 0)), 0)</f>
        <v>20</v>
      </c>
      <c r="R353" s="130">
        <f>IFERROR(INDEX(July15!G:G, MATCH(MEM_BF!$K353, July15!$B:$B, 0)), 0)</f>
        <v>0</v>
      </c>
      <c r="S353" s="130">
        <f>IFERROR(INDEX('Aug15'!F:F, MATCH(MEM_BF!$K353, 'Aug15'!$A:$A, 0)), 0)</f>
        <v>20</v>
      </c>
      <c r="T353" s="130">
        <f>IFERROR(INDEX('Aug15'!$G:$G, MATCH(MEM_BF!$K353, 'Aug15'!$A:$A, 0)), 0)</f>
        <v>0</v>
      </c>
      <c r="U353" s="130">
        <f>IFERROR(INDEX(Sept15!$F:$F, MATCH(MEM_BF!$K353, Sept15!$A:$A, 0)), 0)</f>
        <v>20</v>
      </c>
      <c r="V353" s="130">
        <f>IFERROR(INDEX(Sept15!$G:$G, MATCH(MEM_BF!$K353, Sept15!$A:$A, 0)), 0)</f>
        <v>0</v>
      </c>
      <c r="W353" s="130">
        <f>IFERROR(INDEX('Oct15'!$F:$F, MATCH(MEM_BF!$K353,'Oct15'!$A:$A, 0)), 0)</f>
        <v>20</v>
      </c>
      <c r="X353" s="130">
        <f>IFERROR(INDEX('Oct15'!$G:$G, MATCH(MEM_BF!$K353, 'Oct15'!$A:$A, 0)), 0)</f>
        <v>0</v>
      </c>
      <c r="Y353" s="130">
        <f>IFERROR(INDEX('Nov15'!$F:$F, MATCH(MEM_BF!$K353,'Nov15'!$A:$A, 0)), 0)</f>
        <v>20</v>
      </c>
      <c r="Z353" s="130">
        <f>IFERROR(INDEX('Nov15'!$G:$G, MATCH(MEM_BF!$K353, 'Nov15'!$A:$A, 0)), 0)</f>
        <v>0</v>
      </c>
      <c r="AA353" s="130">
        <f>IFERROR(INDEX('Dec15'!$F:$F, MATCH(MEM_BF!$K353,'Dec15'!$A:$A, 0)), 0)</f>
        <v>20</v>
      </c>
      <c r="AB353" s="130">
        <f>IFERROR(INDEX('Dec15'!$G:$G, MATCH(MEM_BF!$K353, 'Dec15'!$A:$A, 0)), 0)</f>
        <v>0</v>
      </c>
      <c r="AC353" s="130">
        <f>IFERROR(INDEX('Jan16'!$F:$F, MATCH(MEM_BF!$K353,'Jan16'!$A:$A, 0)), 0)</f>
        <v>20</v>
      </c>
      <c r="AD353" s="130">
        <f>IFERROR(INDEX('Jan16'!$G:$G, MATCH(MEM_BF!$K353, 'Jan16'!$A:$A, 0)), 0)</f>
        <v>0</v>
      </c>
      <c r="AE353" s="130">
        <f>IFERROR(INDEX('Feb16'!$F:$F, MATCH(MEM_BF!$K353,'Feb16'!$A:$A, 0)), 0)</f>
        <v>20</v>
      </c>
      <c r="AF353" s="130">
        <f>IFERROR(INDEX('Feb16'!$G:$G, MATCH(MEM_BF!$K353, 'Feb16'!$A:$A, 0)), 0)</f>
        <v>0</v>
      </c>
      <c r="AG353" s="130">
        <f>IFERROR(INDEX('Mar16'!$G:$G, MATCH(MEM_BF!$K353,'Mar16'!$A:$A, 0)), 0)</f>
        <v>20</v>
      </c>
      <c r="AH353" s="130">
        <f>IFERROR(INDEX('Mar16'!$H:$H, MATCH(MEM_BF!$K353, 'Mar16'!$A:$A, 0)), 0)</f>
        <v>0</v>
      </c>
      <c r="AI353" s="130">
        <f>IFERROR(INDEX('Apr16'!$G:$G, MATCH(MEM_BF!$K353,'Apr16'!$A:$A, 0)), 0)</f>
        <v>0</v>
      </c>
      <c r="AJ353" s="130">
        <f>IFERROR(INDEX('Apr16'!$H:$H, MATCH(MEM_BF!$K353, 'Apr16'!$A:$A, 0)), 0)</f>
        <v>0</v>
      </c>
      <c r="AK353" s="130">
        <f>IFERROR(INDEX('May16'!$G:$G, MATCH(MEM_BF!$K353,'May16'!$A:$A, 0)), 0)</f>
        <v>0</v>
      </c>
      <c r="AL353" s="130"/>
      <c r="AM353" s="130"/>
      <c r="AN353" s="130"/>
      <c r="AO353" s="4">
        <f t="shared" si="271"/>
        <v>180</v>
      </c>
      <c r="AP353" s="138">
        <f>IFERROR(INDEX(Contacts!$O:$O, MATCH(MEM_BF!$K353, Contacts!$B:$B, 0)), 0)</f>
        <v>0</v>
      </c>
      <c r="AQ353" s="138">
        <f>IFERROR(INDEX(Contacts!$L:$L, MATCH(MEM_BF!$K353, Contacts!$B:$B, 0)), 0)</f>
        <v>0</v>
      </c>
      <c r="AR353" s="138">
        <f>IFERROR(INDEX(Contacts!$P:$P, MATCH(MEM_BF!$K353, Contacts!$B:$B, 0)), 0)</f>
        <v>0</v>
      </c>
    </row>
    <row r="354" spans="1:46" x14ac:dyDescent="0.3">
      <c r="C354" s="155">
        <v>15</v>
      </c>
      <c r="D354" s="155">
        <v>5</v>
      </c>
      <c r="E354" s="194">
        <f t="shared" si="269"/>
        <v>4</v>
      </c>
      <c r="F354" s="194">
        <f t="shared" si="272"/>
        <v>0</v>
      </c>
      <c r="G354" s="194">
        <f t="shared" si="273"/>
        <v>15</v>
      </c>
      <c r="H354" s="194">
        <f t="shared" si="295"/>
        <v>4</v>
      </c>
      <c r="I354" s="225">
        <f t="shared" si="270"/>
        <v>0</v>
      </c>
      <c r="J354" s="197" t="s">
        <v>2219</v>
      </c>
      <c r="K354" s="155" t="s">
        <v>2220</v>
      </c>
      <c r="L354" s="195">
        <f t="shared" si="315"/>
        <v>2015</v>
      </c>
      <c r="M354" s="155" t="str">
        <f t="shared" si="274"/>
        <v>May</v>
      </c>
      <c r="N354" s="138">
        <f>IFERROR(INDEX(Contacts!$O:$O, MATCH(MEM_BF!$K354, Contacts!$B:$B, 0)), 0)</f>
        <v>0</v>
      </c>
      <c r="O354" s="130">
        <f>IFERROR(INDEX('May16'!$G:$G, MATCH(MEM_BF!$K354,'May16'!$A:$A, 0)), 0)</f>
        <v>0</v>
      </c>
      <c r="P354" s="130"/>
      <c r="Q354" s="205">
        <f>IFERROR(INDEX(July15!F:F, MATCH(MEM_BF!$K354, July15!$B:$B, 0)), 0)</f>
        <v>0</v>
      </c>
      <c r="R354" s="130">
        <f>IFERROR(INDEX(July15!G:G, MATCH(MEM_BF!$K354, July15!$B:$B, 0)), 0)</f>
        <v>0</v>
      </c>
      <c r="S354" s="130">
        <f>IFERROR(INDEX('Aug15'!F:F, MATCH(MEM_BF!$K354, 'Aug15'!$A:$A, 0)), 0)</f>
        <v>0</v>
      </c>
      <c r="T354" s="130">
        <f>IFERROR(INDEX('Aug15'!$G:$G, MATCH(MEM_BF!$K354, 'Aug15'!$A:$A, 0)), 0)</f>
        <v>0</v>
      </c>
      <c r="U354" s="130">
        <f>IFERROR(INDEX(Sept15!$F:$F, MATCH(MEM_BF!$K354, Sept15!$A:$A, 0)), 0)</f>
        <v>0</v>
      </c>
      <c r="V354" s="130">
        <f>IFERROR(INDEX(Sept15!$G:$G, MATCH(MEM_BF!$K354, Sept15!$A:$A, 0)), 0)</f>
        <v>0</v>
      </c>
      <c r="W354" s="130">
        <f>IFERROR(INDEX('Oct15'!$F:$F, MATCH(MEM_BF!$K354,'Oct15'!$A:$A, 0)), 0)</f>
        <v>0</v>
      </c>
      <c r="X354" s="130">
        <f>IFERROR(INDEX('Oct15'!$G:$G, MATCH(MEM_BF!$K354, 'Oct15'!$A:$A, 0)), 0)</f>
        <v>0</v>
      </c>
      <c r="Y354" s="130">
        <f>IFERROR(INDEX('Nov15'!$F:$F, MATCH(MEM_BF!$K354,'Nov15'!$A:$A, 0)), 0)</f>
        <v>0</v>
      </c>
      <c r="Z354" s="130">
        <f>IFERROR(INDEX('Nov15'!$G:$G, MATCH(MEM_BF!$K354, 'Nov15'!$A:$A, 0)), 0)</f>
        <v>0</v>
      </c>
      <c r="AA354" s="130">
        <f>IFERROR(INDEX('Dec15'!$F:$F, MATCH(MEM_BF!$K354,'Dec15'!$A:$A, 0)), 0)</f>
        <v>0</v>
      </c>
      <c r="AB354" s="130">
        <f>IFERROR(INDEX('Dec15'!$G:$G, MATCH(MEM_BF!$K354, 'Dec15'!$A:$A, 0)), 0)</f>
        <v>0</v>
      </c>
      <c r="AC354" s="130">
        <f>IFERROR(INDEX('Jan16'!$F:$F, MATCH(MEM_BF!$K354,'Jan16'!$A:$A, 0)), 0)</f>
        <v>0</v>
      </c>
      <c r="AD354" s="130">
        <f>IFERROR(INDEX('Jan16'!$G:$G, MATCH(MEM_BF!$K354, 'Jan16'!$A:$A, 0)), 0)</f>
        <v>0</v>
      </c>
      <c r="AE354" s="130">
        <f>IFERROR(INDEX('Feb16'!$F:$F, MATCH(MEM_BF!$K354,'Feb16'!$A:$A, 0)), 0)</f>
        <v>0</v>
      </c>
      <c r="AF354" s="130">
        <f>IFERROR(INDEX('Feb16'!$G:$G, MATCH(MEM_BF!$K354, 'Feb16'!$A:$A, 0)), 0)</f>
        <v>0</v>
      </c>
      <c r="AG354" s="130">
        <f>IFERROR(INDEX('Mar16'!$G:$G, MATCH(MEM_BF!$K354,'Mar16'!$A:$A, 0)), 0)</f>
        <v>0</v>
      </c>
      <c r="AH354" s="130">
        <f>IFERROR(INDEX('Mar16'!$H:$H, MATCH(MEM_BF!$K354, 'Mar16'!$A:$A, 0)), 0)</f>
        <v>0</v>
      </c>
      <c r="AI354" s="130">
        <f>IFERROR(INDEX('Apr16'!$G:$G, MATCH(MEM_BF!$K354,'Apr16'!$A:$A, 0)), 0)</f>
        <v>0</v>
      </c>
      <c r="AJ354" s="130">
        <f>IFERROR(INDEX('Apr16'!$H:$H, MATCH(MEM_BF!$K354, 'Apr16'!$A:$A, 0)), 0)</f>
        <v>0</v>
      </c>
      <c r="AK354" s="130">
        <f>IFERROR(INDEX('May16'!$G:$G, MATCH(MEM_BF!$K354,'May16'!$A:$A, 0)), 0)</f>
        <v>0</v>
      </c>
      <c r="AL354" s="130"/>
      <c r="AM354" s="130"/>
      <c r="AN354" s="130"/>
      <c r="AO354" s="4">
        <f t="shared" si="271"/>
        <v>0</v>
      </c>
      <c r="AP354" s="138">
        <f>IFERROR(INDEX(Contacts!$O:$O, MATCH(MEM_BF!$K354, Contacts!$B:$B, 0)), 0)</f>
        <v>0</v>
      </c>
      <c r="AQ354" s="138">
        <f>IFERROR(INDEX(Contacts!$L:$L, MATCH(MEM_BF!$K354, Contacts!$B:$B, 0)), 0)</f>
        <v>0</v>
      </c>
      <c r="AR354" s="138">
        <f>IFERROR(INDEX(Contacts!$P:$P, MATCH(MEM_BF!$K354, Contacts!$B:$B, 0)), 0)</f>
        <v>0</v>
      </c>
    </row>
    <row r="355" spans="1:46" x14ac:dyDescent="0.3">
      <c r="C355" s="155">
        <v>15</v>
      </c>
      <c r="D355" s="155">
        <v>12</v>
      </c>
      <c r="E355" s="194">
        <f t="shared" si="269"/>
        <v>17</v>
      </c>
      <c r="F355" s="194">
        <f t="shared" si="272"/>
        <v>1</v>
      </c>
      <c r="G355" s="194">
        <f t="shared" si="273"/>
        <v>16</v>
      </c>
      <c r="H355" s="194">
        <f t="shared" si="295"/>
        <v>5</v>
      </c>
      <c r="I355" s="225">
        <f t="shared" si="270"/>
        <v>6</v>
      </c>
      <c r="J355" s="197" t="s">
        <v>3080</v>
      </c>
      <c r="K355" s="155" t="s">
        <v>2224</v>
      </c>
      <c r="L355" s="195">
        <f t="shared" si="315"/>
        <v>2016</v>
      </c>
      <c r="M355" s="155" t="str">
        <f t="shared" si="274"/>
        <v>Jun</v>
      </c>
      <c r="N355" s="223" t="s">
        <v>3081</v>
      </c>
      <c r="O355" s="130">
        <f>IFERROR(INDEX('May16'!$G:$G, MATCH(MEM_BF!$K355,'May16'!$A:$A, 0)), 0)</f>
        <v>0</v>
      </c>
      <c r="P355" s="130"/>
      <c r="Q355" s="220">
        <f>IFERROR(INDEX(July15!F:F, MATCH(MEM_BF!$K355, July15!$B:$B, 0)), 0)</f>
        <v>0</v>
      </c>
      <c r="R355" s="221">
        <f>IFERROR(INDEX(July15!G:G, MATCH(MEM_BF!$K355, July15!$B:$B, 0)), 0)</f>
        <v>0</v>
      </c>
      <c r="S355" s="221">
        <f>IFERROR(INDEX('Aug15'!F:F, MATCH(MEM_BF!$K355, 'Aug15'!$A:$A, 0)), 0)</f>
        <v>0</v>
      </c>
      <c r="T355" s="221">
        <f>IFERROR(INDEX('Aug15'!$G:$G, MATCH(MEM_BF!$K355, 'Aug15'!$A:$A, 0)), 0)</f>
        <v>0</v>
      </c>
      <c r="U355" s="221">
        <f>IFERROR(INDEX(Sept15!$F:$F, MATCH(MEM_BF!$K355, Sept15!$A:$A, 0)), 0)</f>
        <v>0</v>
      </c>
      <c r="V355" s="221">
        <f>IFERROR(INDEX(Sept15!$G:$G, MATCH(MEM_BF!$K355, Sept15!$A:$A, 0)), 0)</f>
        <v>0</v>
      </c>
      <c r="W355" s="221">
        <f>IFERROR(INDEX('Oct15'!$F:$F, MATCH(MEM_BF!$K355,'Oct15'!$A:$A, 0)), 0)</f>
        <v>0</v>
      </c>
      <c r="X355" s="221">
        <f>IFERROR(INDEX('Oct15'!$G:$G, MATCH(MEM_BF!$K355, 'Oct15'!$A:$A, 0)), 0)</f>
        <v>0</v>
      </c>
      <c r="Y355" s="221">
        <f>IFERROR(INDEX('Nov15'!$F:$F, MATCH(MEM_BF!$K355,'Nov15'!$A:$A, 0)), 0)</f>
        <v>0</v>
      </c>
      <c r="Z355" s="221">
        <f>IFERROR(INDEX('Nov15'!$G:$G, MATCH(MEM_BF!$K355, 'Nov15'!$A:$A, 0)), 0)</f>
        <v>0</v>
      </c>
      <c r="AA355" s="130">
        <f>IFERROR(INDEX('Dec15'!$F:$F, MATCH(MEM_BF!$K355,'Dec15'!$A:$A, 0)), 0)</f>
        <v>0</v>
      </c>
      <c r="AB355" s="130">
        <f>IFERROR(INDEX('Dec15'!$G:$G, MATCH(MEM_BF!$K355, 'Dec15'!$A:$A, 0)), 0)</f>
        <v>100</v>
      </c>
      <c r="AC355" s="130">
        <f>IFERROR(INDEX('Jan16'!$F:$F, MATCH(MEM_BF!$K355,'Jan16'!$A:$A, 0)), 0)</f>
        <v>120</v>
      </c>
      <c r="AD355" s="130">
        <f>IFERROR(INDEX('Jan16'!$G:$G, MATCH(MEM_BF!$K355, 'Jan16'!$A:$A, 0)), 0)</f>
        <v>0</v>
      </c>
      <c r="AE355" s="130">
        <f>IFERROR(INDEX('Feb16'!$F:$F, MATCH(MEM_BF!$K355,'Feb16'!$A:$A, 0)), 0)</f>
        <v>0</v>
      </c>
      <c r="AF355" s="130">
        <f>IFERROR(INDEX('Feb16'!$G:$G, MATCH(MEM_BF!$K355, 'Feb16'!$A:$A, 0)), 0)</f>
        <v>0</v>
      </c>
      <c r="AG355" s="130">
        <f>IFERROR(INDEX('Mar16'!$G:$G, MATCH(MEM_BF!$K355,'Mar16'!$A:$A, 0)), 0)</f>
        <v>0</v>
      </c>
      <c r="AH355" s="130">
        <f>IFERROR(INDEX('Mar16'!$H:$H, MATCH(MEM_BF!$K355, 'Mar16'!$A:$A, 0)), 0)</f>
        <v>0</v>
      </c>
      <c r="AI355" s="130">
        <f>IFERROR(INDEX('Apr16'!$G:$G, MATCH(MEM_BF!$K355,'Apr16'!$A:$A, 0)), 0)</f>
        <v>0</v>
      </c>
      <c r="AJ355" s="130">
        <f>IFERROR(INDEX('Apr16'!$H:$H, MATCH(MEM_BF!$K355, 'Apr16'!$A:$A, 0)), 0)</f>
        <v>0</v>
      </c>
      <c r="AK355" s="130">
        <f>IFERROR(INDEX('May16'!$G:$G, MATCH(MEM_BF!$K355,'May16'!$A:$A, 0)), 0)</f>
        <v>0</v>
      </c>
      <c r="AL355" s="130"/>
      <c r="AM355" s="130"/>
      <c r="AN355" s="130"/>
      <c r="AO355" s="4">
        <f t="shared" si="271"/>
        <v>120</v>
      </c>
      <c r="AP355" s="223" t="s">
        <v>3081</v>
      </c>
      <c r="AQ355" s="138">
        <f>IFERROR(INDEX(Contacts!$L:$L, MATCH(MEM_BF!$K355, Contacts!$B:$B, 0)), 0)</f>
        <v>0</v>
      </c>
      <c r="AR355" s="138">
        <f>IFERROR(INDEX(Contacts!$P:$P, MATCH(MEM_BF!$K355, Contacts!$B:$B, 0)), 0)</f>
        <v>0</v>
      </c>
    </row>
    <row r="356" spans="1:46" x14ac:dyDescent="0.3">
      <c r="C356" s="155">
        <v>15</v>
      </c>
      <c r="D356" s="155">
        <v>6</v>
      </c>
      <c r="E356" s="194">
        <f t="shared" si="269"/>
        <v>17</v>
      </c>
      <c r="F356" s="194">
        <f t="shared" si="272"/>
        <v>1</v>
      </c>
      <c r="G356" s="194">
        <f t="shared" si="273"/>
        <v>16</v>
      </c>
      <c r="H356" s="194">
        <f t="shared" si="295"/>
        <v>5</v>
      </c>
      <c r="I356" s="225">
        <f t="shared" si="270"/>
        <v>12</v>
      </c>
      <c r="J356" s="197" t="s">
        <v>2226</v>
      </c>
      <c r="K356" s="155" t="s">
        <v>2227</v>
      </c>
      <c r="L356" s="195">
        <f t="shared" si="315"/>
        <v>2016</v>
      </c>
      <c r="M356" s="155" t="str">
        <f t="shared" si="274"/>
        <v>Jun</v>
      </c>
      <c r="N356" s="138">
        <f>IFERROR(INDEX(Contacts!$O:$O, MATCH(MEM_BF!$K356, Contacts!$B:$B, 0)), 0)</f>
        <v>0</v>
      </c>
      <c r="O356" s="130">
        <f>IFERROR(INDEX('May16'!$G:$G, MATCH(MEM_BF!$K356,'May16'!$A:$A, 0)), 0)</f>
        <v>0</v>
      </c>
      <c r="P356" s="130"/>
      <c r="Q356" s="205">
        <f>IFERROR(INDEX(July15!F:F, MATCH(MEM_BF!$K356, July15!$B:$B, 0)), 0)</f>
        <v>0</v>
      </c>
      <c r="R356" s="130">
        <f>IFERROR(INDEX(July15!G:G, MATCH(MEM_BF!$K356, July15!$B:$B, 0)), 0)</f>
        <v>0</v>
      </c>
      <c r="S356" s="130">
        <f>IFERROR(INDEX('Aug15'!F:F, MATCH(MEM_BF!$K356, 'Aug15'!$A:$A, 0)), 0)</f>
        <v>0</v>
      </c>
      <c r="T356" s="130">
        <f>IFERROR(INDEX('Aug15'!$G:$G, MATCH(MEM_BF!$K356, 'Aug15'!$A:$A, 0)), 0)</f>
        <v>0</v>
      </c>
      <c r="U356" s="130">
        <f>IFERROR(INDEX(Sept15!$F:$F, MATCH(MEM_BF!$K356, Sept15!$A:$A, 0)), 0)</f>
        <v>0</v>
      </c>
      <c r="V356" s="130">
        <f>IFERROR(INDEX(Sept15!$G:$G, MATCH(MEM_BF!$K356, Sept15!$A:$A, 0)), 0)</f>
        <v>0</v>
      </c>
      <c r="W356" s="130">
        <f>IFERROR(INDEX('Oct15'!$F:$F, MATCH(MEM_BF!$K356,'Oct15'!$A:$A, 0)), 0)</f>
        <v>0</v>
      </c>
      <c r="X356" s="130">
        <f>IFERROR(INDEX('Oct15'!$G:$G, MATCH(MEM_BF!$K356, 'Oct15'!$A:$A, 0)), 0)</f>
        <v>0</v>
      </c>
      <c r="Y356" s="130">
        <f>IFERROR(INDEX('Nov15'!$F:$F, MATCH(MEM_BF!$K356,'Nov15'!$A:$A, 0)), 0)</f>
        <v>0</v>
      </c>
      <c r="Z356" s="130">
        <f>IFERROR(INDEX('Nov15'!$G:$G, MATCH(MEM_BF!$K356, 'Nov15'!$A:$A, 0)), 0)</f>
        <v>0</v>
      </c>
      <c r="AA356" s="130">
        <f>IFERROR(INDEX('Dec15'!$F:$F, MATCH(MEM_BF!$K356,'Dec15'!$A:$A, 0)), 0)</f>
        <v>240</v>
      </c>
      <c r="AB356" s="130">
        <f>IFERROR(INDEX('Dec15'!$G:$G, MATCH(MEM_BF!$K356, 'Dec15'!$A:$A, 0)), 0)</f>
        <v>0</v>
      </c>
      <c r="AC356" s="130">
        <f>IFERROR(INDEX('Jan16'!$F:$F, MATCH(MEM_BF!$K356,'Jan16'!$A:$A, 0)), 0)</f>
        <v>0</v>
      </c>
      <c r="AD356" s="130">
        <f>IFERROR(INDEX('Jan16'!$G:$G, MATCH(MEM_BF!$K356, 'Jan16'!$A:$A, 0)), 0)</f>
        <v>0</v>
      </c>
      <c r="AE356" s="130">
        <f>IFERROR(INDEX('Feb16'!$F:$F, MATCH(MEM_BF!$K356,'Feb16'!$A:$A, 0)), 0)</f>
        <v>0</v>
      </c>
      <c r="AF356" s="130">
        <f>IFERROR(INDEX('Feb16'!$G:$G, MATCH(MEM_BF!$K356, 'Feb16'!$A:$A, 0)), 0)</f>
        <v>0</v>
      </c>
      <c r="AG356" s="130">
        <f>IFERROR(INDEX('Mar16'!$G:$G, MATCH(MEM_BF!$K356,'Mar16'!$A:$A, 0)), 0)</f>
        <v>0</v>
      </c>
      <c r="AH356" s="130">
        <f>IFERROR(INDEX('Mar16'!$H:$H, MATCH(MEM_BF!$K356, 'Mar16'!$A:$A, 0)), 0)</f>
        <v>0</v>
      </c>
      <c r="AI356" s="130">
        <f>IFERROR(INDEX('Apr16'!$G:$G, MATCH(MEM_BF!$K356,'Apr16'!$A:$A, 0)), 0)</f>
        <v>0</v>
      </c>
      <c r="AJ356" s="130">
        <f>IFERROR(INDEX('Apr16'!$H:$H, MATCH(MEM_BF!$K356, 'Apr16'!$A:$A, 0)), 0)</f>
        <v>0</v>
      </c>
      <c r="AK356" s="130">
        <f>IFERROR(INDEX('May16'!$G:$G, MATCH(MEM_BF!$K356,'May16'!$A:$A, 0)), 0)</f>
        <v>0</v>
      </c>
      <c r="AL356" s="130"/>
      <c r="AM356" s="130"/>
      <c r="AN356" s="130"/>
      <c r="AO356" s="4">
        <f t="shared" si="271"/>
        <v>240</v>
      </c>
      <c r="AP356" s="138">
        <f>IFERROR(INDEX(Contacts!$O:$O, MATCH(MEM_BF!$K356, Contacts!$B:$B, 0)), 0)</f>
        <v>0</v>
      </c>
      <c r="AQ356" s="138">
        <f>IFERROR(INDEX(Contacts!$L:$L, MATCH(MEM_BF!$K356, Contacts!$B:$B, 0)), 0)</f>
        <v>0</v>
      </c>
      <c r="AR356" s="138">
        <f>IFERROR(INDEX(Contacts!$P:$P, MATCH(MEM_BF!$K356, Contacts!$B:$B, 0)), 0)</f>
        <v>0</v>
      </c>
    </row>
    <row r="357" spans="1:46" x14ac:dyDescent="0.3">
      <c r="C357" s="160"/>
      <c r="D357" s="160"/>
      <c r="E357" s="194">
        <f t="shared" si="269"/>
        <v>-1</v>
      </c>
      <c r="F357" s="194">
        <f t="shared" si="272"/>
        <v>0</v>
      </c>
      <c r="G357" s="194">
        <f t="shared" si="273"/>
        <v>0</v>
      </c>
      <c r="H357" s="194">
        <f t="shared" si="295"/>
        <v>-1</v>
      </c>
      <c r="I357" s="225">
        <f t="shared" si="270"/>
        <v>0</v>
      </c>
      <c r="J357" s="163" t="s">
        <v>2230</v>
      </c>
      <c r="K357" s="160" t="s">
        <v>2231</v>
      </c>
      <c r="L357" s="195" t="str">
        <f t="shared" si="315"/>
        <v>Please</v>
      </c>
      <c r="M357" s="155" t="str">
        <f t="shared" si="274"/>
        <v>Pay</v>
      </c>
      <c r="N357" s="138">
        <f>IFERROR(INDEX(Contacts!$O:$O, MATCH(MEM_BF!$K357, Contacts!$B:$B, 0)), 0)</f>
        <v>0</v>
      </c>
      <c r="O357" s="130">
        <f>IFERROR(INDEX('May16'!$G:$G, MATCH(MEM_BF!$K357,'May16'!$A:$A, 0)), 0)</f>
        <v>0</v>
      </c>
      <c r="P357" s="130"/>
      <c r="Q357" s="205">
        <f>IFERROR(INDEX(July15!F:F, MATCH(MEM_BF!$K357, July15!$B:$B, 0)), 0)</f>
        <v>0</v>
      </c>
      <c r="R357" s="130">
        <f>IFERROR(INDEX(July15!G:G, MATCH(MEM_BF!$K357, July15!$B:$B, 0)), 0)</f>
        <v>0</v>
      </c>
      <c r="S357" s="130">
        <f>IFERROR(INDEX('Aug15'!F:F, MATCH(MEM_BF!$K357, 'Aug15'!$A:$A, 0)), 0)</f>
        <v>0</v>
      </c>
      <c r="T357" s="130">
        <f>IFERROR(INDEX('Aug15'!$G:$G, MATCH(MEM_BF!$K357, 'Aug15'!$A:$A, 0)), 0)</f>
        <v>0</v>
      </c>
      <c r="U357" s="130">
        <f>IFERROR(INDEX(Sept15!$F:$F, MATCH(MEM_BF!$K357, Sept15!$A:$A, 0)), 0)</f>
        <v>0</v>
      </c>
      <c r="V357" s="130">
        <f>IFERROR(INDEX(Sept15!$G:$G, MATCH(MEM_BF!$K357, Sept15!$A:$A, 0)), 0)</f>
        <v>0</v>
      </c>
      <c r="W357" s="130">
        <f>IFERROR(INDEX('Oct15'!$F:$F, MATCH(MEM_BF!$K357,'Oct15'!$A:$A, 0)), 0)</f>
        <v>0</v>
      </c>
      <c r="X357" s="130">
        <f>IFERROR(INDEX('Oct15'!$G:$G, MATCH(MEM_BF!$K357, 'Oct15'!$A:$A, 0)), 0)</f>
        <v>0</v>
      </c>
      <c r="Y357" s="130">
        <f>IFERROR(INDEX('Nov15'!$F:$F, MATCH(MEM_BF!$K357,'Nov15'!$A:$A, 0)), 0)</f>
        <v>0</v>
      </c>
      <c r="Z357" s="130">
        <f>IFERROR(INDEX('Nov15'!$G:$G, MATCH(MEM_BF!$K357, 'Nov15'!$A:$A, 0)), 0)</f>
        <v>0</v>
      </c>
      <c r="AA357" s="130">
        <f>IFERROR(INDEX('Dec15'!$F:$F, MATCH(MEM_BF!$K357,'Dec15'!$A:$A, 0)), 0)</f>
        <v>0</v>
      </c>
      <c r="AB357" s="130">
        <f>IFERROR(INDEX('Dec15'!$G:$G, MATCH(MEM_BF!$K357, 'Dec15'!$A:$A, 0)), 0)</f>
        <v>0</v>
      </c>
      <c r="AC357" s="130">
        <f>IFERROR(INDEX('Jan16'!$F:$F, MATCH(MEM_BF!$K357,'Jan16'!$A:$A, 0)), 0)</f>
        <v>0</v>
      </c>
      <c r="AD357" s="130">
        <f>IFERROR(INDEX('Jan16'!$G:$G, MATCH(MEM_BF!$K357, 'Jan16'!$A:$A, 0)), 0)</f>
        <v>0</v>
      </c>
      <c r="AE357" s="130">
        <f>IFERROR(INDEX('Feb16'!$F:$F, MATCH(MEM_BF!$K357,'Feb16'!$A:$A, 0)), 0)</f>
        <v>0</v>
      </c>
      <c r="AF357" s="130">
        <f>IFERROR(INDEX('Feb16'!$G:$G, MATCH(MEM_BF!$K357, 'Feb16'!$A:$A, 0)), 0)</f>
        <v>0</v>
      </c>
      <c r="AG357" s="130">
        <f>IFERROR(INDEX('Mar16'!$G:$G, MATCH(MEM_BF!$K357,'Mar16'!$A:$A, 0)), 0)</f>
        <v>0</v>
      </c>
      <c r="AH357" s="130">
        <f>IFERROR(INDEX('Mar16'!$H:$H, MATCH(MEM_BF!$K357, 'Mar16'!$A:$A, 0)), 0)</f>
        <v>0</v>
      </c>
      <c r="AI357" s="130">
        <f>IFERROR(INDEX('Apr16'!$G:$G, MATCH(MEM_BF!$K357,'Apr16'!$A:$A, 0)), 0)</f>
        <v>0</v>
      </c>
      <c r="AJ357" s="130">
        <f>IFERROR(INDEX('Apr16'!$H:$H, MATCH(MEM_BF!$K357, 'Apr16'!$A:$A, 0)), 0)</f>
        <v>0</v>
      </c>
      <c r="AK357" s="130">
        <f>IFERROR(INDEX('May16'!$G:$G, MATCH(MEM_BF!$K357,'May16'!$A:$A, 0)), 0)</f>
        <v>0</v>
      </c>
      <c r="AL357" s="130"/>
      <c r="AM357" s="130"/>
      <c r="AN357" s="130"/>
      <c r="AO357" s="4">
        <f t="shared" si="271"/>
        <v>0</v>
      </c>
      <c r="AP357" s="138">
        <f>IFERROR(INDEX(Contacts!$O:$O, MATCH(MEM_BF!$K357, Contacts!$B:$B, 0)), 0)</f>
        <v>0</v>
      </c>
      <c r="AQ357" s="138">
        <f>IFERROR(INDEX(Contacts!$L:$L, MATCH(MEM_BF!$K357, Contacts!$B:$B, 0)), 0)</f>
        <v>0</v>
      </c>
      <c r="AR357" s="138">
        <f>IFERROR(INDEX(Contacts!$P:$P, MATCH(MEM_BF!$K357, Contacts!$B:$B, 0)), 0)</f>
        <v>0</v>
      </c>
    </row>
    <row r="358" spans="1:46" x14ac:dyDescent="0.3">
      <c r="C358" s="155">
        <v>15</v>
      </c>
      <c r="D358" s="155">
        <v>2</v>
      </c>
      <c r="E358" s="194">
        <f t="shared" ref="E358:E417" si="316">D358+I358-1</f>
        <v>15</v>
      </c>
      <c r="F358" s="194">
        <f t="shared" si="272"/>
        <v>1</v>
      </c>
      <c r="G358" s="194">
        <f t="shared" si="273"/>
        <v>16</v>
      </c>
      <c r="H358" s="194">
        <f t="shared" si="295"/>
        <v>3</v>
      </c>
      <c r="I358" s="225">
        <f t="shared" ref="I358:I417" si="317">AO358/20</f>
        <v>14</v>
      </c>
      <c r="J358" s="197" t="s">
        <v>2233</v>
      </c>
      <c r="K358" s="155" t="s">
        <v>2234</v>
      </c>
      <c r="L358" s="195">
        <f t="shared" si="315"/>
        <v>2016</v>
      </c>
      <c r="M358" s="155" t="str">
        <f t="shared" si="274"/>
        <v>Apr</v>
      </c>
      <c r="N358" s="138" t="str">
        <f>IFERROR(INDEX(Contacts!$O:$O, MATCH(MEM_BF!$K358, Contacts!$B:$B, 0)), 0)</f>
        <v>rvdharma@yahoo.com</v>
      </c>
      <c r="O358" s="130">
        <f>IFERROR(INDEX('May16'!$G:$G, MATCH(MEM_BF!$K358,'May16'!$A:$A, 0)), 0)</f>
        <v>160</v>
      </c>
      <c r="P358" s="130"/>
      <c r="Q358" s="205">
        <f>IFERROR(INDEX(July15!F:F, MATCH(MEM_BF!$K358, July15!$B:$B, 0)), 0)</f>
        <v>0</v>
      </c>
      <c r="R358" s="130">
        <f>IFERROR(INDEX(July15!G:G, MATCH(MEM_BF!$K358, July15!$B:$B, 0)), 0)</f>
        <v>0</v>
      </c>
      <c r="S358" s="130">
        <f>IFERROR(INDEX('Aug15'!F:F, MATCH(MEM_BF!$K358, 'Aug15'!$A:$A, 0)), 0)</f>
        <v>0</v>
      </c>
      <c r="T358" s="130">
        <f>IFERROR(INDEX('Aug15'!$G:$G, MATCH(MEM_BF!$K358, 'Aug15'!$A:$A, 0)), 0)</f>
        <v>0</v>
      </c>
      <c r="U358" s="130">
        <f>IFERROR(INDEX(Sept15!$F:$F, MATCH(MEM_BF!$K358, Sept15!$A:$A, 0)), 0)</f>
        <v>0</v>
      </c>
      <c r="V358" s="130">
        <f>IFERROR(INDEX(Sept15!$G:$G, MATCH(MEM_BF!$K358, Sept15!$A:$A, 0)), 0)</f>
        <v>0</v>
      </c>
      <c r="W358" s="130">
        <f>IFERROR(INDEX('Oct15'!$F:$F, MATCH(MEM_BF!$K358,'Oct15'!$A:$A, 0)), 0)</f>
        <v>0</v>
      </c>
      <c r="X358" s="130">
        <f>IFERROR(INDEX('Oct15'!$G:$G, MATCH(MEM_BF!$K358, 'Oct15'!$A:$A, 0)), 0)</f>
        <v>0</v>
      </c>
      <c r="Y358" s="130">
        <f>IFERROR(INDEX('Nov15'!$F:$F, MATCH(MEM_BF!$K358,'Nov15'!$A:$A, 0)), 0)</f>
        <v>0</v>
      </c>
      <c r="Z358" s="130">
        <f>IFERROR(INDEX('Nov15'!$G:$G, MATCH(MEM_BF!$K358, 'Nov15'!$A:$A, 0)), 0)</f>
        <v>0</v>
      </c>
      <c r="AA358" s="130">
        <f>IFERROR(INDEX('Dec15'!$F:$F, MATCH(MEM_BF!$K358,'Dec15'!$A:$A, 0)), 0)</f>
        <v>0</v>
      </c>
      <c r="AB358" s="130">
        <f>IFERROR(INDEX('Dec15'!$G:$G, MATCH(MEM_BF!$K358, 'Dec15'!$A:$A, 0)), 0)</f>
        <v>0</v>
      </c>
      <c r="AC358" s="130">
        <f>IFERROR(INDEX('Jan16'!$F:$F, MATCH(MEM_BF!$K358,'Jan16'!$A:$A, 0)), 0)</f>
        <v>120</v>
      </c>
      <c r="AD358" s="130">
        <f>IFERROR(INDEX('Jan16'!$G:$G, MATCH(MEM_BF!$K358, 'Jan16'!$A:$A, 0)), 0)</f>
        <v>0</v>
      </c>
      <c r="AE358" s="130">
        <f>IFERROR(INDEX('Feb16'!$F:$F, MATCH(MEM_BF!$K358,'Feb16'!$A:$A, 0)), 0)</f>
        <v>0</v>
      </c>
      <c r="AF358" s="130">
        <f>IFERROR(INDEX('Feb16'!$G:$G, MATCH(MEM_BF!$K358, 'Feb16'!$A:$A, 0)), 0)</f>
        <v>0</v>
      </c>
      <c r="AG358" s="130">
        <f>IFERROR(INDEX('Mar16'!$G:$G, MATCH(MEM_BF!$K358,'Mar16'!$A:$A, 0)), 0)</f>
        <v>0</v>
      </c>
      <c r="AH358" s="130">
        <f>IFERROR(INDEX('Mar16'!$H:$H, MATCH(MEM_BF!$K358, 'Mar16'!$A:$A, 0)), 0)</f>
        <v>0</v>
      </c>
      <c r="AI358" s="130">
        <f>IFERROR(INDEX('Apr16'!$G:$G, MATCH(MEM_BF!$K358,'Apr16'!$A:$A, 0)), 0)</f>
        <v>0</v>
      </c>
      <c r="AJ358" s="130">
        <f>IFERROR(INDEX('Apr16'!$H:$H, MATCH(MEM_BF!$K358, 'Apr16'!$A:$A, 0)), 0)</f>
        <v>0</v>
      </c>
      <c r="AK358" s="130">
        <f>IFERROR(INDEX('May16'!$G:$G, MATCH(MEM_BF!$K358,'May16'!$A:$A, 0)), 0)</f>
        <v>160</v>
      </c>
      <c r="AL358" s="130"/>
      <c r="AM358" s="130"/>
      <c r="AN358" s="130"/>
      <c r="AO358" s="4">
        <f t="shared" si="271"/>
        <v>280</v>
      </c>
      <c r="AP358" s="138" t="str">
        <f>IFERROR(INDEX(Contacts!$O:$O, MATCH(MEM_BF!$K358, Contacts!$B:$B, 0)), 0)</f>
        <v>rvdharma@yahoo.com</v>
      </c>
      <c r="AQ358" s="138" t="str">
        <f>IFERROR(INDEX(Contacts!$L:$L, MATCH(MEM_BF!$K358, Contacts!$B:$B, 0)), 0)</f>
        <v>94536357</v>
      </c>
      <c r="AR358" s="138" t="str">
        <f>IFERROR(INDEX(Contacts!$P:$P, MATCH(MEM_BF!$K358, Contacts!$B:$B, 0)), 0)</f>
        <v>waruniwijesingha@y7mail.com</v>
      </c>
    </row>
    <row r="359" spans="1:46" x14ac:dyDescent="0.3">
      <c r="C359" s="155"/>
      <c r="D359" s="155"/>
      <c r="E359" s="194">
        <f t="shared" si="316"/>
        <v>-1</v>
      </c>
      <c r="F359" s="194">
        <f t="shared" si="272"/>
        <v>0</v>
      </c>
      <c r="G359" s="194">
        <f t="shared" si="273"/>
        <v>0</v>
      </c>
      <c r="H359" s="194">
        <f t="shared" si="295"/>
        <v>-1</v>
      </c>
      <c r="I359" s="225">
        <f t="shared" si="317"/>
        <v>0</v>
      </c>
      <c r="J359" s="197" t="s">
        <v>2238</v>
      </c>
      <c r="K359" s="155" t="s">
        <v>2239</v>
      </c>
      <c r="L359" s="195" t="str">
        <f t="shared" si="315"/>
        <v>Please</v>
      </c>
      <c r="M359" s="155" t="str">
        <f t="shared" si="274"/>
        <v>Pay</v>
      </c>
      <c r="N359" s="138">
        <f>IFERROR(INDEX(Contacts!$O:$O, MATCH(MEM_BF!$K359, Contacts!$B:$B, 0)), 0)</f>
        <v>0</v>
      </c>
      <c r="O359" s="130">
        <f>IFERROR(INDEX('May16'!$G:$G, MATCH(MEM_BF!$K359,'May16'!$A:$A, 0)), 0)</f>
        <v>0</v>
      </c>
      <c r="P359" s="130"/>
      <c r="Q359" s="205">
        <f>IFERROR(INDEX(July15!F:F, MATCH(MEM_BF!$K359, July15!$B:$B, 0)), 0)</f>
        <v>0</v>
      </c>
      <c r="R359" s="130">
        <f>IFERROR(INDEX(July15!G:G, MATCH(MEM_BF!$K359, July15!$B:$B, 0)), 0)</f>
        <v>0</v>
      </c>
      <c r="S359" s="130">
        <f>IFERROR(INDEX('Aug15'!F:F, MATCH(MEM_BF!$K359, 'Aug15'!$A:$A, 0)), 0)</f>
        <v>0</v>
      </c>
      <c r="T359" s="130">
        <f>IFERROR(INDEX('Aug15'!$G:$G, MATCH(MEM_BF!$K359, 'Aug15'!$A:$A, 0)), 0)</f>
        <v>0</v>
      </c>
      <c r="U359" s="130">
        <f>IFERROR(INDEX(Sept15!$F:$F, MATCH(MEM_BF!$K359, Sept15!$A:$A, 0)), 0)</f>
        <v>0</v>
      </c>
      <c r="V359" s="130">
        <f>IFERROR(INDEX(Sept15!$G:$G, MATCH(MEM_BF!$K359, Sept15!$A:$A, 0)), 0)</f>
        <v>0</v>
      </c>
      <c r="W359" s="130">
        <f>IFERROR(INDEX('Oct15'!$F:$F, MATCH(MEM_BF!$K359,'Oct15'!$A:$A, 0)), 0)</f>
        <v>0</v>
      </c>
      <c r="X359" s="130">
        <f>IFERROR(INDEX('Oct15'!$G:$G, MATCH(MEM_BF!$K359, 'Oct15'!$A:$A, 0)), 0)</f>
        <v>0</v>
      </c>
      <c r="Y359" s="130">
        <f>IFERROR(INDEX('Nov15'!$F:$F, MATCH(MEM_BF!$K359,'Nov15'!$A:$A, 0)), 0)</f>
        <v>0</v>
      </c>
      <c r="Z359" s="130">
        <f>IFERROR(INDEX('Nov15'!$G:$G, MATCH(MEM_BF!$K359, 'Nov15'!$A:$A, 0)), 0)</f>
        <v>0</v>
      </c>
      <c r="AA359" s="130">
        <f>IFERROR(INDEX('Dec15'!$F:$F, MATCH(MEM_BF!$K359,'Dec15'!$A:$A, 0)), 0)</f>
        <v>0</v>
      </c>
      <c r="AB359" s="130">
        <f>IFERROR(INDEX('Dec15'!$G:$G, MATCH(MEM_BF!$K359, 'Dec15'!$A:$A, 0)), 0)</f>
        <v>0</v>
      </c>
      <c r="AC359" s="130">
        <f>IFERROR(INDEX('Jan16'!$F:$F, MATCH(MEM_BF!$K359,'Jan16'!$A:$A, 0)), 0)</f>
        <v>0</v>
      </c>
      <c r="AD359" s="130">
        <f>IFERROR(INDEX('Jan16'!$G:$G, MATCH(MEM_BF!$K359, 'Jan16'!$A:$A, 0)), 0)</f>
        <v>0</v>
      </c>
      <c r="AE359" s="130">
        <f>IFERROR(INDEX('Feb16'!$F:$F, MATCH(MEM_BF!$K359,'Feb16'!$A:$A, 0)), 0)</f>
        <v>0</v>
      </c>
      <c r="AF359" s="130">
        <f>IFERROR(INDEX('Feb16'!$G:$G, MATCH(MEM_BF!$K359, 'Feb16'!$A:$A, 0)), 0)</f>
        <v>0</v>
      </c>
      <c r="AG359" s="130">
        <f>IFERROR(INDEX('Mar16'!$G:$G, MATCH(MEM_BF!$K359,'Mar16'!$A:$A, 0)), 0)</f>
        <v>0</v>
      </c>
      <c r="AH359" s="130">
        <f>IFERROR(INDEX('Mar16'!$H:$H, MATCH(MEM_BF!$K359, 'Mar16'!$A:$A, 0)), 0)</f>
        <v>0</v>
      </c>
      <c r="AI359" s="130">
        <f>IFERROR(INDEX('Apr16'!$G:$G, MATCH(MEM_BF!$K359,'Apr16'!$A:$A, 0)), 0)</f>
        <v>0</v>
      </c>
      <c r="AJ359" s="130">
        <f>IFERROR(INDEX('Apr16'!$H:$H, MATCH(MEM_BF!$K359, 'Apr16'!$A:$A, 0)), 0)</f>
        <v>0</v>
      </c>
      <c r="AK359" s="130">
        <f>IFERROR(INDEX('May16'!$G:$G, MATCH(MEM_BF!$K359,'May16'!$A:$A, 0)), 0)</f>
        <v>0</v>
      </c>
      <c r="AL359" s="130"/>
      <c r="AM359" s="130"/>
      <c r="AN359" s="130"/>
      <c r="AO359" s="4">
        <f t="shared" si="271"/>
        <v>0</v>
      </c>
      <c r="AP359" s="138">
        <f>IFERROR(INDEX(Contacts!$O:$O, MATCH(MEM_BF!$K359, Contacts!$B:$B, 0)), 0)</f>
        <v>0</v>
      </c>
      <c r="AQ359" s="138">
        <f>IFERROR(INDEX(Contacts!$L:$L, MATCH(MEM_BF!$K359, Contacts!$B:$B, 0)), 0)</f>
        <v>0</v>
      </c>
      <c r="AR359" s="138">
        <f>IFERROR(INDEX(Contacts!$P:$P, MATCH(MEM_BF!$K359, Contacts!$B:$B, 0)), 0)</f>
        <v>0</v>
      </c>
    </row>
    <row r="360" spans="1:46" s="138" customFormat="1" x14ac:dyDescent="0.3">
      <c r="C360" s="155">
        <v>15</v>
      </c>
      <c r="D360" s="155">
        <v>12</v>
      </c>
      <c r="E360" s="194">
        <f t="shared" ref="E360" si="318">D360+I360-1</f>
        <v>12</v>
      </c>
      <c r="F360" s="194">
        <f t="shared" ref="F360" si="319">ROUNDDOWN(E360/12, 0)</f>
        <v>1</v>
      </c>
      <c r="G360" s="194">
        <f t="shared" ref="G360" si="320">C360+F360</f>
        <v>16</v>
      </c>
      <c r="H360" s="194">
        <f t="shared" ref="H360" si="321">E360-F360*12</f>
        <v>0</v>
      </c>
      <c r="I360" s="225">
        <f t="shared" ref="I360" si="322">AO360/20</f>
        <v>1</v>
      </c>
      <c r="J360" s="197" t="s">
        <v>3091</v>
      </c>
      <c r="K360" s="155" t="s">
        <v>3092</v>
      </c>
      <c r="L360" s="195">
        <f t="shared" ref="L360" si="323">LOOKUP(G360,$A$20:$B$40)</f>
        <v>2016</v>
      </c>
      <c r="M360" s="155" t="str">
        <f t="shared" ref="M360" si="324">LOOKUP(H360,$A$6:$B$18)</f>
        <v>Jan</v>
      </c>
      <c r="N360" s="223" t="s">
        <v>3093</v>
      </c>
      <c r="O360" s="130">
        <f>IFERROR(INDEX('May16'!$G:$G, MATCH(MEM_BF!$K360,'May16'!$A:$A, 0)), 0)</f>
        <v>0</v>
      </c>
      <c r="P360" s="130"/>
      <c r="Q360" s="220"/>
      <c r="R360" s="221"/>
      <c r="S360" s="221"/>
      <c r="T360" s="221"/>
      <c r="U360" s="221"/>
      <c r="V360" s="221"/>
      <c r="W360" s="221"/>
      <c r="X360" s="221"/>
      <c r="Y360" s="221"/>
      <c r="Z360" s="221"/>
      <c r="AA360" s="130">
        <f>IFERROR(INDEX('Dec15'!$F:$F, MATCH(MEM_BF!$K360,'Dec15'!$A:$A, 0)), 0)</f>
        <v>0</v>
      </c>
      <c r="AB360" s="130">
        <f>IFERROR(INDEX('Dec15'!$G:$G, MATCH(MEM_BF!$K360, 'Dec15'!$A:$A, 0)), 0)</f>
        <v>0</v>
      </c>
      <c r="AC360" s="130">
        <f>IFERROR(INDEX('Jan16'!$F:$F, MATCH(MEM_BF!$K360,'Jan16'!$A:$A, 0)), 0)</f>
        <v>20</v>
      </c>
      <c r="AD360" s="130">
        <f>IFERROR(INDEX('Jan16'!$G:$G, MATCH(MEM_BF!$K360, 'Jan16'!$A:$A, 0)), 0)</f>
        <v>0</v>
      </c>
      <c r="AE360" s="130">
        <f>IFERROR(INDEX('Feb16'!$F:$F, MATCH(MEM_BF!$K360,'Feb16'!$A:$A, 0)), 0)</f>
        <v>0</v>
      </c>
      <c r="AF360" s="130">
        <f>IFERROR(INDEX('Feb16'!$G:$G, MATCH(MEM_BF!$K360, 'Feb16'!$A:$A, 0)), 0)</f>
        <v>0</v>
      </c>
      <c r="AG360" s="130">
        <f>IFERROR(INDEX('Mar16'!$G:$G, MATCH(MEM_BF!$K360,'Mar16'!$A:$A, 0)), 0)</f>
        <v>0</v>
      </c>
      <c r="AH360" s="130">
        <f>IFERROR(INDEX('Mar16'!$H:$H, MATCH(MEM_BF!$K360, 'Mar16'!$A:$A, 0)), 0)</f>
        <v>0</v>
      </c>
      <c r="AI360" s="130">
        <f>IFERROR(INDEX('Apr16'!$G:$G, MATCH(MEM_BF!$K360,'Apr16'!$A:$A, 0)), 0)</f>
        <v>0</v>
      </c>
      <c r="AJ360" s="130">
        <f>IFERROR(INDEX('Apr16'!$H:$H, MATCH(MEM_BF!$K360, 'Apr16'!$A:$A, 0)), 0)</f>
        <v>0</v>
      </c>
      <c r="AK360" s="130">
        <f>IFERROR(INDEX('May16'!$G:$G, MATCH(MEM_BF!$K360,'May16'!$A:$A, 0)), 0)</f>
        <v>0</v>
      </c>
      <c r="AL360" s="130"/>
      <c r="AM360" s="130"/>
      <c r="AN360" s="130"/>
      <c r="AO360" s="4">
        <f t="shared" si="271"/>
        <v>20</v>
      </c>
      <c r="AP360" s="223" t="s">
        <v>3093</v>
      </c>
      <c r="AQ360" s="224" t="s">
        <v>3094</v>
      </c>
      <c r="AS360" s="224"/>
    </row>
    <row r="361" spans="1:46" s="138" customFormat="1" x14ac:dyDescent="0.3">
      <c r="C361" s="155"/>
      <c r="D361" s="155"/>
      <c r="E361" s="194">
        <f t="shared" ref="E361" si="325">D361+I361-1</f>
        <v>2</v>
      </c>
      <c r="F361" s="194">
        <f t="shared" ref="F361" si="326">ROUNDDOWN(E361/12, 0)</f>
        <v>0</v>
      </c>
      <c r="G361" s="194">
        <f t="shared" ref="G361" si="327">C361+F361</f>
        <v>0</v>
      </c>
      <c r="H361" s="194">
        <f t="shared" ref="H361" si="328">E361-F361*12</f>
        <v>2</v>
      </c>
      <c r="I361" s="225">
        <f t="shared" ref="I361" si="329">AO361/20</f>
        <v>3</v>
      </c>
      <c r="J361" s="197" t="s">
        <v>5310</v>
      </c>
      <c r="K361" s="155" t="s">
        <v>5311</v>
      </c>
      <c r="L361" s="195" t="str">
        <f t="shared" ref="L361" si="330">LOOKUP(G361,$A$20:$B$40)</f>
        <v>Please</v>
      </c>
      <c r="M361" s="155" t="str">
        <f t="shared" ref="M361" si="331">LOOKUP(H361,$A$6:$B$18)</f>
        <v>Mar</v>
      </c>
      <c r="N361" s="223" t="s">
        <v>5312</v>
      </c>
      <c r="O361" s="130">
        <f>IFERROR(INDEX('May16'!$G:$G, MATCH(MEM_BF!$K361,'May16'!$A:$A, 0)), 0)</f>
        <v>60</v>
      </c>
      <c r="P361" s="130"/>
      <c r="Q361" s="220"/>
      <c r="R361" s="221"/>
      <c r="S361" s="221"/>
      <c r="T361" s="221"/>
      <c r="U361" s="221"/>
      <c r="V361" s="221"/>
      <c r="W361" s="221"/>
      <c r="X361" s="221"/>
      <c r="Y361" s="221"/>
      <c r="Z361" s="221"/>
      <c r="AA361" s="130"/>
      <c r="AB361" s="130"/>
      <c r="AC361" s="130"/>
      <c r="AD361" s="130"/>
      <c r="AE361" s="130">
        <f>IFERROR(INDEX('Feb16'!$F:$F, MATCH(MEM_BF!$K361,'Feb16'!$A:$A, 0)), 0)</f>
        <v>0</v>
      </c>
      <c r="AF361" s="130">
        <f>IFERROR(INDEX('Feb16'!$G:$G, MATCH(MEM_BF!$K361, 'Feb16'!$A:$A, 0)), 0)</f>
        <v>0</v>
      </c>
      <c r="AG361" s="130">
        <f>IFERROR(INDEX('Mar16'!$G:$G, MATCH(MEM_BF!$K361,'Mar16'!$A:$A, 0)), 0)</f>
        <v>0</v>
      </c>
      <c r="AH361" s="130">
        <f>IFERROR(INDEX('Mar16'!$H:$H, MATCH(MEM_BF!$K361, 'Mar16'!$A:$A, 0)), 0)</f>
        <v>0</v>
      </c>
      <c r="AI361" s="130">
        <f>IFERROR(INDEX('Apr16'!$G:$G, MATCH(MEM_BF!$K361,'Apr16'!$A:$A, 0)), 0)</f>
        <v>0</v>
      </c>
      <c r="AJ361" s="130">
        <f>IFERROR(INDEX('Apr16'!$H:$H, MATCH(MEM_BF!$K361, 'Apr16'!$A:$A, 0)), 0)</f>
        <v>0</v>
      </c>
      <c r="AK361" s="130">
        <f>IFERROR(INDEX('May16'!$G:$G, MATCH(MEM_BF!$K361,'May16'!$A:$A, 0)), 0)</f>
        <v>60</v>
      </c>
      <c r="AL361" s="130"/>
      <c r="AM361" s="130"/>
      <c r="AN361" s="130"/>
      <c r="AO361" s="4">
        <f t="shared" si="271"/>
        <v>60</v>
      </c>
      <c r="AP361" s="223" t="s">
        <v>5312</v>
      </c>
      <c r="AQ361" s="224" t="s">
        <v>5313</v>
      </c>
      <c r="AR361" s="223" t="s">
        <v>5314</v>
      </c>
      <c r="AS361" s="224"/>
      <c r="AT361" s="138" t="s">
        <v>5315</v>
      </c>
    </row>
    <row r="362" spans="1:46" x14ac:dyDescent="0.3">
      <c r="C362" s="155">
        <v>15</v>
      </c>
      <c r="D362" s="155">
        <v>12</v>
      </c>
      <c r="E362" s="194">
        <f t="shared" si="316"/>
        <v>23</v>
      </c>
      <c r="F362" s="194">
        <f t="shared" si="272"/>
        <v>1</v>
      </c>
      <c r="G362" s="194">
        <f t="shared" si="273"/>
        <v>16</v>
      </c>
      <c r="H362" s="194">
        <f t="shared" si="295"/>
        <v>11</v>
      </c>
      <c r="I362" s="225">
        <f t="shared" si="317"/>
        <v>12</v>
      </c>
      <c r="J362" s="197" t="s">
        <v>2240</v>
      </c>
      <c r="K362" s="155" t="s">
        <v>2241</v>
      </c>
      <c r="L362" s="195">
        <f t="shared" ref="L362:L407" si="332">LOOKUP(G362,$A$20:$B$40)</f>
        <v>2016</v>
      </c>
      <c r="M362" s="155" t="str">
        <f t="shared" si="274"/>
        <v>Dec</v>
      </c>
      <c r="N362" s="138">
        <f>IFERROR(INDEX(Contacts!$O:$O, MATCH(MEM_BF!$K362, Contacts!$B:$B, 0)), 0)</f>
        <v>0</v>
      </c>
      <c r="O362" s="130">
        <f>IFERROR(INDEX('May16'!$G:$G, MATCH(MEM_BF!$K362,'May16'!$A:$A, 0)), 0)</f>
        <v>0</v>
      </c>
      <c r="P362" s="130"/>
      <c r="Q362" s="205">
        <f>IFERROR(INDEX(July15!F:F, MATCH(MEM_BF!$K362, July15!$B:$B, 0)), 0)</f>
        <v>0</v>
      </c>
      <c r="R362" s="130">
        <f>IFERROR(INDEX(July15!G:G, MATCH(MEM_BF!$K362, July15!$B:$B, 0)), 0)</f>
        <v>0</v>
      </c>
      <c r="S362" s="130">
        <f>IFERROR(INDEX('Aug15'!F:F, MATCH(MEM_BF!$K362, 'Aug15'!$A:$A, 0)), 0)</f>
        <v>0</v>
      </c>
      <c r="T362" s="130">
        <f>IFERROR(INDEX('Aug15'!$G:$G, MATCH(MEM_BF!$K362, 'Aug15'!$A:$A, 0)), 0)</f>
        <v>0</v>
      </c>
      <c r="U362" s="130">
        <f>IFERROR(INDEX(Sept15!$F:$F, MATCH(MEM_BF!$K362, Sept15!$A:$A, 0)), 0)</f>
        <v>0</v>
      </c>
      <c r="V362" s="130">
        <f>IFERROR(INDEX(Sept15!$G:$G, MATCH(MEM_BF!$K362, Sept15!$A:$A, 0)), 0)</f>
        <v>0</v>
      </c>
      <c r="W362" s="130">
        <f>IFERROR(INDEX('Oct15'!$F:$F, MATCH(MEM_BF!$K362,'Oct15'!$A:$A, 0)), 0)</f>
        <v>0</v>
      </c>
      <c r="X362" s="130">
        <f>IFERROR(INDEX('Oct15'!$G:$G, MATCH(MEM_BF!$K362, 'Oct15'!$A:$A, 0)), 0)</f>
        <v>0</v>
      </c>
      <c r="Y362" s="130">
        <f>IFERROR(INDEX('Nov15'!$F:$F, MATCH(MEM_BF!$K362,'Nov15'!$A:$A, 0)), 0)</f>
        <v>0</v>
      </c>
      <c r="Z362" s="130">
        <f>IFERROR(INDEX('Nov15'!$G:$G, MATCH(MEM_BF!$K362, 'Nov15'!$A:$A, 0)), 0)</f>
        <v>0</v>
      </c>
      <c r="AA362" s="130">
        <f>IFERROR(INDEX('Dec15'!$F:$F, MATCH(MEM_BF!$K362,'Dec15'!$A:$A, 0)), 0)</f>
        <v>0</v>
      </c>
      <c r="AB362" s="130">
        <f>IFERROR(INDEX('Dec15'!$G:$G, MATCH(MEM_BF!$K362, 'Dec15'!$A:$A, 0)), 0)</f>
        <v>50</v>
      </c>
      <c r="AC362" s="130">
        <f>IFERROR(INDEX('Jan16'!$F:$F, MATCH(MEM_BF!$K362,'Jan16'!$A:$A, 0)), 0)</f>
        <v>0</v>
      </c>
      <c r="AD362" s="130">
        <f>IFERROR(INDEX('Jan16'!$G:$G, MATCH(MEM_BF!$K362, 'Jan16'!$A:$A, 0)), 0)</f>
        <v>0</v>
      </c>
      <c r="AE362" s="130">
        <f>IFERROR(INDEX('Feb16'!$F:$F, MATCH(MEM_BF!$K362,'Feb16'!$A:$A, 0)), 0)</f>
        <v>240</v>
      </c>
      <c r="AF362" s="130">
        <f>IFERROR(INDEX('Feb16'!$G:$G, MATCH(MEM_BF!$K362, 'Feb16'!$A:$A, 0)), 0)</f>
        <v>0</v>
      </c>
      <c r="AG362" s="130">
        <f>IFERROR(INDEX('Mar16'!$G:$G, MATCH(MEM_BF!$K362,'Mar16'!$A:$A, 0)), 0)</f>
        <v>0</v>
      </c>
      <c r="AH362" s="130">
        <f>IFERROR(INDEX('Mar16'!$H:$H, MATCH(MEM_BF!$K362, 'Mar16'!$A:$A, 0)), 0)</f>
        <v>0</v>
      </c>
      <c r="AI362" s="130">
        <f>IFERROR(INDEX('Apr16'!$G:$G, MATCH(MEM_BF!$K362,'Apr16'!$A:$A, 0)), 0)</f>
        <v>0</v>
      </c>
      <c r="AJ362" s="130">
        <f>IFERROR(INDEX('Apr16'!$H:$H, MATCH(MEM_BF!$K362, 'Apr16'!$A:$A, 0)), 0)</f>
        <v>0</v>
      </c>
      <c r="AK362" s="130">
        <f>IFERROR(INDEX('May16'!$G:$G, MATCH(MEM_BF!$K362,'May16'!$A:$A, 0)), 0)</f>
        <v>0</v>
      </c>
      <c r="AL362" s="130"/>
      <c r="AM362" s="130"/>
      <c r="AN362" s="130"/>
      <c r="AO362" s="4">
        <f t="shared" si="271"/>
        <v>240</v>
      </c>
      <c r="AP362" s="138">
        <f>IFERROR(INDEX(Contacts!$O:$O, MATCH(MEM_BF!$K362, Contacts!$B:$B, 0)), 0)</f>
        <v>0</v>
      </c>
      <c r="AQ362" s="138">
        <f>IFERROR(INDEX(Contacts!$L:$L, MATCH(MEM_BF!$K362, Contacts!$B:$B, 0)), 0)</f>
        <v>0</v>
      </c>
      <c r="AR362" s="138">
        <f>IFERROR(INDEX(Contacts!$P:$P, MATCH(MEM_BF!$K362, Contacts!$B:$B, 0)), 0)</f>
        <v>0</v>
      </c>
    </row>
    <row r="363" spans="1:46" s="368" customFormat="1" x14ac:dyDescent="0.3">
      <c r="A363" s="138"/>
      <c r="B363" s="138"/>
      <c r="C363" s="369"/>
      <c r="D363" s="369"/>
      <c r="E363" s="370">
        <f t="shared" si="316"/>
        <v>-1</v>
      </c>
      <c r="F363" s="370">
        <f t="shared" si="272"/>
        <v>0</v>
      </c>
      <c r="G363" s="370">
        <f t="shared" si="273"/>
        <v>0</v>
      </c>
      <c r="H363" s="370">
        <f t="shared" si="295"/>
        <v>-1</v>
      </c>
      <c r="I363" s="371">
        <f t="shared" si="317"/>
        <v>0</v>
      </c>
      <c r="J363" s="390" t="s">
        <v>2247</v>
      </c>
      <c r="K363" s="369" t="s">
        <v>2248</v>
      </c>
      <c r="L363" s="373" t="str">
        <f t="shared" si="332"/>
        <v>Please</v>
      </c>
      <c r="M363" s="369" t="str">
        <f t="shared" si="274"/>
        <v>Pay</v>
      </c>
      <c r="N363" s="368">
        <f>IFERROR(INDEX(Contacts!$O:$O, MATCH(MEM_BF!$K363, Contacts!$B:$B, 0)), 0)</f>
        <v>0</v>
      </c>
      <c r="O363" s="130">
        <f>IFERROR(INDEX('May16'!$G:$G, MATCH(MEM_BF!$K363,'May16'!$A:$A, 0)), 0)</f>
        <v>0</v>
      </c>
      <c r="P363" s="375"/>
      <c r="Q363" s="374">
        <f>IFERROR(INDEX(July15!F:F, MATCH(MEM_BF!$K363, July15!$B:$B, 0)), 0)</f>
        <v>0</v>
      </c>
      <c r="R363" s="375">
        <f>IFERROR(INDEX(July15!G:G, MATCH(MEM_BF!$K363, July15!$B:$B, 0)), 0)</f>
        <v>0</v>
      </c>
      <c r="S363" s="375">
        <f>IFERROR(INDEX('Aug15'!F:F, MATCH(MEM_BF!$K363, 'Aug15'!$A:$A, 0)), 0)</f>
        <v>0</v>
      </c>
      <c r="T363" s="375">
        <f>IFERROR(INDEX('Aug15'!$G:$G, MATCH(MEM_BF!$K363, 'Aug15'!$A:$A, 0)), 0)</f>
        <v>0</v>
      </c>
      <c r="U363" s="375">
        <f>IFERROR(INDEX(Sept15!$F:$F, MATCH(MEM_BF!$K363, Sept15!$A:$A, 0)), 0)</f>
        <v>0</v>
      </c>
      <c r="V363" s="375">
        <f>IFERROR(INDEX(Sept15!$G:$G, MATCH(MEM_BF!$K363, Sept15!$A:$A, 0)), 0)</f>
        <v>0</v>
      </c>
      <c r="W363" s="375">
        <f>IFERROR(INDEX('Oct15'!$F:$F, MATCH(MEM_BF!$K363,'Oct15'!$A:$A, 0)), 0)</f>
        <v>0</v>
      </c>
      <c r="X363" s="375">
        <f>IFERROR(INDEX('Oct15'!$G:$G, MATCH(MEM_BF!$K363, 'Oct15'!$A:$A, 0)), 0)</f>
        <v>0</v>
      </c>
      <c r="Y363" s="375">
        <f>IFERROR(INDEX('Nov15'!$F:$F, MATCH(MEM_BF!$K363,'Nov15'!$A:$A, 0)), 0)</f>
        <v>0</v>
      </c>
      <c r="Z363" s="375">
        <f>IFERROR(INDEX('Nov15'!$G:$G, MATCH(MEM_BF!$K363, 'Nov15'!$A:$A, 0)), 0)</f>
        <v>0</v>
      </c>
      <c r="AA363" s="375">
        <f>IFERROR(INDEX('Dec15'!$F:$F, MATCH(MEM_BF!$K363,'Dec15'!$A:$A, 0)), 0)</f>
        <v>0</v>
      </c>
      <c r="AB363" s="375">
        <f>IFERROR(INDEX('Dec15'!$G:$G, MATCH(MEM_BF!$K363, 'Dec15'!$A:$A, 0)), 0)</f>
        <v>0</v>
      </c>
      <c r="AC363" s="375">
        <f>IFERROR(INDEX('Jan16'!$F:$F, MATCH(MEM_BF!$K363,'Jan16'!$A:$A, 0)), 0)</f>
        <v>0</v>
      </c>
      <c r="AD363" s="375">
        <f>IFERROR(INDEX('Jan16'!$G:$G, MATCH(MEM_BF!$K363, 'Jan16'!$A:$A, 0)), 0)</f>
        <v>0</v>
      </c>
      <c r="AE363" s="375">
        <f>IFERROR(INDEX('Feb16'!$F:$F, MATCH(MEM_BF!$K363,'Feb16'!$A:$A, 0)), 0)</f>
        <v>0</v>
      </c>
      <c r="AF363" s="375">
        <f>IFERROR(INDEX('Feb16'!$G:$G, MATCH(MEM_BF!$K363, 'Feb16'!$A:$A, 0)), 0)</f>
        <v>0</v>
      </c>
      <c r="AG363" s="375">
        <f>IFERROR(INDEX('Mar16'!$G:$G, MATCH(MEM_BF!$K363,'Mar16'!$A:$A, 0)), 0)</f>
        <v>0</v>
      </c>
      <c r="AH363" s="375">
        <f>IFERROR(INDEX('Mar16'!$H:$H, MATCH(MEM_BF!$K363, 'Mar16'!$A:$A, 0)), 0)</f>
        <v>0</v>
      </c>
      <c r="AI363" s="375">
        <f>IFERROR(INDEX('Apr16'!$G:$G, MATCH(MEM_BF!$K363,'Apr16'!$A:$A, 0)), 0)</f>
        <v>0</v>
      </c>
      <c r="AJ363" s="375">
        <f>IFERROR(INDEX('Apr16'!$H:$H, MATCH(MEM_BF!$K363, 'Apr16'!$A:$A, 0)), 0)</f>
        <v>0</v>
      </c>
      <c r="AK363" s="130">
        <f>IFERROR(INDEX('May16'!$G:$G, MATCH(MEM_BF!$K363,'May16'!$A:$A, 0)), 0)</f>
        <v>0</v>
      </c>
      <c r="AL363" s="375"/>
      <c r="AM363" s="375"/>
      <c r="AN363" s="375"/>
      <c r="AO363" s="376">
        <f t="shared" si="271"/>
        <v>0</v>
      </c>
      <c r="AP363" s="368">
        <f>IFERROR(INDEX(Contacts!$O:$O, MATCH(MEM_BF!$K363, Contacts!$B:$B, 0)), 0)</f>
        <v>0</v>
      </c>
      <c r="AQ363" s="368">
        <f>IFERROR(INDEX(Contacts!$L:$L, MATCH(MEM_BF!$K363, Contacts!$B:$B, 0)), 0)</f>
        <v>0</v>
      </c>
      <c r="AR363" s="368">
        <f>IFERROR(INDEX(Contacts!$P:$P, MATCH(MEM_BF!$K363, Contacts!$B:$B, 0)), 0)</f>
        <v>0</v>
      </c>
      <c r="AS363" s="377"/>
    </row>
    <row r="364" spans="1:46" x14ac:dyDescent="0.3">
      <c r="C364" s="155">
        <v>15</v>
      </c>
      <c r="D364" s="155">
        <v>8</v>
      </c>
      <c r="E364" s="194">
        <f t="shared" si="316"/>
        <v>18</v>
      </c>
      <c r="F364" s="194">
        <f t="shared" si="272"/>
        <v>1</v>
      </c>
      <c r="G364" s="194">
        <f t="shared" si="273"/>
        <v>16</v>
      </c>
      <c r="H364" s="194">
        <f t="shared" si="295"/>
        <v>6</v>
      </c>
      <c r="I364" s="225">
        <f t="shared" si="317"/>
        <v>11</v>
      </c>
      <c r="J364" s="197" t="s">
        <v>2250</v>
      </c>
      <c r="K364" s="155" t="s">
        <v>391</v>
      </c>
      <c r="L364" s="195">
        <f t="shared" si="332"/>
        <v>2016</v>
      </c>
      <c r="M364" s="155" t="str">
        <f t="shared" si="274"/>
        <v>Jul</v>
      </c>
      <c r="N364" s="138" t="str">
        <f>IFERROR(INDEX(Contacts!$O:$O, MATCH(MEM_BF!$K364, Contacts!$B:$B, 0)), 0)</f>
        <v>ajithawan@yahoo.com</v>
      </c>
      <c r="O364" s="130">
        <f>IFERROR(INDEX('May16'!$G:$G, MATCH(MEM_BF!$K364,'May16'!$A:$A, 0)), 0)</f>
        <v>20</v>
      </c>
      <c r="P364" s="130"/>
      <c r="Q364" s="205">
        <f>IFERROR(INDEX(July15!F:F, MATCH(MEM_BF!$K364, July15!$B:$B, 0)), 0)</f>
        <v>20</v>
      </c>
      <c r="R364" s="130">
        <f>IFERROR(INDEX(July15!G:G, MATCH(MEM_BF!$K364, July15!$B:$B, 0)), 0)</f>
        <v>0</v>
      </c>
      <c r="S364" s="130">
        <f>IFERROR(INDEX('Aug15'!F:F, MATCH(MEM_BF!$K364, 'Aug15'!$A:$A, 0)), 0)</f>
        <v>20</v>
      </c>
      <c r="T364" s="130">
        <f>IFERROR(INDEX('Aug15'!$G:$G, MATCH(MEM_BF!$K364, 'Aug15'!$A:$A, 0)), 0)</f>
        <v>0</v>
      </c>
      <c r="U364" s="130">
        <f>IFERROR(INDEX(Sept15!$F:$F, MATCH(MEM_BF!$K364, Sept15!$A:$A, 0)), 0)</f>
        <v>20</v>
      </c>
      <c r="V364" s="130">
        <f>IFERROR(INDEX(Sept15!$G:$G, MATCH(MEM_BF!$K364, Sept15!$A:$A, 0)), 0)</f>
        <v>0</v>
      </c>
      <c r="W364" s="130">
        <f>IFERROR(INDEX('Oct15'!$F:$F, MATCH(MEM_BF!$K364,'Oct15'!$A:$A, 0)), 0)</f>
        <v>20</v>
      </c>
      <c r="X364" s="130">
        <f>IFERROR(INDEX('Oct15'!$G:$G, MATCH(MEM_BF!$K364, 'Oct15'!$A:$A, 0)), 0)</f>
        <v>0</v>
      </c>
      <c r="Y364" s="130">
        <f>IFERROR(INDEX('Nov15'!$F:$F, MATCH(MEM_BF!$K364,'Nov15'!$A:$A, 0)), 0)</f>
        <v>20</v>
      </c>
      <c r="Z364" s="130">
        <f>IFERROR(INDEX('Nov15'!$G:$G, MATCH(MEM_BF!$K364, 'Nov15'!$A:$A, 0)), 0)</f>
        <v>0</v>
      </c>
      <c r="AA364" s="130">
        <f>IFERROR(INDEX('Dec15'!$F:$F, MATCH(MEM_BF!$K364,'Dec15'!$A:$A, 0)), 0)</f>
        <v>20</v>
      </c>
      <c r="AB364" s="130">
        <f>IFERROR(INDEX('Dec15'!$G:$G, MATCH(MEM_BF!$K364, 'Dec15'!$A:$A, 0)), 0)</f>
        <v>0</v>
      </c>
      <c r="AC364" s="130">
        <f>IFERROR(INDEX('Jan16'!$F:$F, MATCH(MEM_BF!$K364,'Jan16'!$A:$A, 0)), 0)</f>
        <v>0</v>
      </c>
      <c r="AD364" s="130">
        <f>IFERROR(INDEX('Jan16'!$G:$G, MATCH(MEM_BF!$K364, 'Jan16'!$A:$A, 0)), 0)</f>
        <v>0</v>
      </c>
      <c r="AE364" s="130">
        <f>IFERROR(INDEX('Feb16'!$F:$F, MATCH(MEM_BF!$K364,'Feb16'!$A:$A, 0)), 0)</f>
        <v>40</v>
      </c>
      <c r="AF364" s="130">
        <f>IFERROR(INDEX('Feb16'!$G:$G, MATCH(MEM_BF!$K364, 'Feb16'!$A:$A, 0)), 0)</f>
        <v>0</v>
      </c>
      <c r="AG364" s="130">
        <f>IFERROR(INDEX('Mar16'!$G:$G, MATCH(MEM_BF!$K364,'Mar16'!$A:$A, 0)), 0)</f>
        <v>20</v>
      </c>
      <c r="AH364" s="130">
        <f>IFERROR(INDEX('Mar16'!$H:$H, MATCH(MEM_BF!$K364, 'Mar16'!$A:$A, 0)), 0)</f>
        <v>0</v>
      </c>
      <c r="AI364" s="130">
        <f>IFERROR(INDEX('Apr16'!$G:$G, MATCH(MEM_BF!$K364,'Apr16'!$A:$A, 0)), 0)</f>
        <v>20</v>
      </c>
      <c r="AJ364" s="130">
        <f>IFERROR(INDEX('Apr16'!$H:$H, MATCH(MEM_BF!$K364, 'Apr16'!$A:$A, 0)), 0)</f>
        <v>0</v>
      </c>
      <c r="AK364" s="130">
        <f>IFERROR(INDEX('May16'!$G:$G, MATCH(MEM_BF!$K364,'May16'!$A:$A, 0)), 0)</f>
        <v>20</v>
      </c>
      <c r="AL364" s="130"/>
      <c r="AM364" s="130"/>
      <c r="AN364" s="130"/>
      <c r="AO364" s="4">
        <f t="shared" si="271"/>
        <v>220</v>
      </c>
      <c r="AP364" s="138" t="str">
        <f>IFERROR(INDEX(Contacts!$O:$O, MATCH(MEM_BF!$K364, Contacts!$B:$B, 0)), 0)</f>
        <v>ajithawan@yahoo.com</v>
      </c>
      <c r="AQ364" s="138">
        <f>IFERROR(INDEX(Contacts!$L:$L, MATCH(MEM_BF!$K364, Contacts!$B:$B, 0)), 0)</f>
        <v>94564390</v>
      </c>
      <c r="AR364" s="138" t="str">
        <f>IFERROR(INDEX(Contacts!$P:$P, MATCH(MEM_BF!$K364, Contacts!$B:$B, 0)), 0)</f>
        <v>priyanidr@yahoo.com</v>
      </c>
    </row>
    <row r="365" spans="1:46" x14ac:dyDescent="0.3">
      <c r="C365" s="155">
        <v>15</v>
      </c>
      <c r="D365" s="155">
        <v>6</v>
      </c>
      <c r="E365" s="194">
        <f t="shared" si="316"/>
        <v>23</v>
      </c>
      <c r="F365" s="194">
        <f t="shared" si="272"/>
        <v>1</v>
      </c>
      <c r="G365" s="194">
        <f t="shared" si="273"/>
        <v>16</v>
      </c>
      <c r="H365" s="194">
        <f t="shared" si="295"/>
        <v>11</v>
      </c>
      <c r="I365" s="225">
        <f t="shared" si="317"/>
        <v>18</v>
      </c>
      <c r="J365" s="197" t="s">
        <v>2257</v>
      </c>
      <c r="K365" s="155" t="s">
        <v>2258</v>
      </c>
      <c r="L365" s="195">
        <f t="shared" si="332"/>
        <v>2016</v>
      </c>
      <c r="M365" s="155" t="str">
        <f t="shared" si="274"/>
        <v>Dec</v>
      </c>
      <c r="N365" s="138">
        <f>IFERROR(INDEX(Contacts!$O:$O, MATCH(MEM_BF!$K365, Contacts!$B:$B, 0)), 0)</f>
        <v>0</v>
      </c>
      <c r="O365" s="130">
        <f>IFERROR(INDEX('May16'!$G:$G, MATCH(MEM_BF!$K365,'May16'!$A:$A, 0)), 0)</f>
        <v>0</v>
      </c>
      <c r="P365" s="130"/>
      <c r="Q365" s="205">
        <f>IFERROR(INDEX(July15!F:F, MATCH(MEM_BF!$K365, July15!$B:$B, 0)), 0)</f>
        <v>0</v>
      </c>
      <c r="R365" s="130">
        <f>IFERROR(INDEX(July15!G:G, MATCH(MEM_BF!$K365, July15!$B:$B, 0)), 0)</f>
        <v>0</v>
      </c>
      <c r="S365" s="130">
        <f>IFERROR(INDEX('Aug15'!F:F, MATCH(MEM_BF!$K365, 'Aug15'!$A:$A, 0)), 0)</f>
        <v>0</v>
      </c>
      <c r="T365" s="130">
        <f>IFERROR(INDEX('Aug15'!$G:$G, MATCH(MEM_BF!$K365, 'Aug15'!$A:$A, 0)), 0)</f>
        <v>0</v>
      </c>
      <c r="U365" s="130">
        <f>IFERROR(INDEX(Sept15!$F:$F, MATCH(MEM_BF!$K365, Sept15!$A:$A, 0)), 0)</f>
        <v>0</v>
      </c>
      <c r="V365" s="130">
        <f>IFERROR(INDEX(Sept15!$G:$G, MATCH(MEM_BF!$K365, Sept15!$A:$A, 0)), 0)</f>
        <v>0</v>
      </c>
      <c r="W365" s="130">
        <f>IFERROR(INDEX('Oct15'!$F:$F, MATCH(MEM_BF!$K365,'Oct15'!$A:$A, 0)), 0)</f>
        <v>0</v>
      </c>
      <c r="X365" s="130">
        <f>IFERROR(INDEX('Oct15'!$G:$G, MATCH(MEM_BF!$K365, 'Oct15'!$A:$A, 0)), 0)</f>
        <v>0</v>
      </c>
      <c r="Y365" s="130">
        <f>IFERROR(INDEX('Nov15'!$F:$F, MATCH(MEM_BF!$K365,'Nov15'!$A:$A, 0)), 0)</f>
        <v>120</v>
      </c>
      <c r="Z365" s="130">
        <f>IFERROR(INDEX('Nov15'!$G:$G, MATCH(MEM_BF!$K365, 'Nov15'!$A:$A, 0)), 0)</f>
        <v>0</v>
      </c>
      <c r="AA365" s="130">
        <f>IFERROR(INDEX('Dec15'!$F:$F, MATCH(MEM_BF!$K365,'Dec15'!$A:$A, 0)), 0)</f>
        <v>0</v>
      </c>
      <c r="AB365" s="130">
        <f>IFERROR(INDEX('Dec15'!$G:$G, MATCH(MEM_BF!$K365, 'Dec15'!$A:$A, 0)), 0)</f>
        <v>0</v>
      </c>
      <c r="AC365" s="130">
        <f>IFERROR(INDEX('Jan16'!$F:$F, MATCH(MEM_BF!$K365,'Jan16'!$A:$A, 0)), 0)</f>
        <v>0</v>
      </c>
      <c r="AD365" s="130">
        <f>IFERROR(INDEX('Jan16'!$G:$G, MATCH(MEM_BF!$K365, 'Jan16'!$A:$A, 0)), 0)</f>
        <v>0</v>
      </c>
      <c r="AE365" s="130">
        <f>IFERROR(INDEX('Feb16'!$F:$F, MATCH(MEM_BF!$K365,'Feb16'!$A:$A, 0)), 0)</f>
        <v>0</v>
      </c>
      <c r="AF365" s="130">
        <f>IFERROR(INDEX('Feb16'!$G:$G, MATCH(MEM_BF!$K365, 'Feb16'!$A:$A, 0)), 0)</f>
        <v>0</v>
      </c>
      <c r="AG365" s="130">
        <f>IFERROR(INDEX('Mar16'!$G:$G, MATCH(MEM_BF!$K365,'Mar16'!$A:$A, 0)), 0)</f>
        <v>0</v>
      </c>
      <c r="AH365" s="130">
        <f>IFERROR(INDEX('Mar16'!$H:$H, MATCH(MEM_BF!$K365, 'Mar16'!$A:$A, 0)), 0)</f>
        <v>0</v>
      </c>
      <c r="AI365" s="130">
        <f>IFERROR(INDEX('Apr16'!$G:$G, MATCH(MEM_BF!$K365,'Apr16'!$A:$A, 0)), 0)</f>
        <v>240</v>
      </c>
      <c r="AJ365" s="130">
        <f>IFERROR(INDEX('Apr16'!$H:$H, MATCH(MEM_BF!$K365, 'Apr16'!$A:$A, 0)), 0)</f>
        <v>0</v>
      </c>
      <c r="AK365" s="130">
        <f>IFERROR(INDEX('May16'!$G:$G, MATCH(MEM_BF!$K365,'May16'!$A:$A, 0)), 0)</f>
        <v>0</v>
      </c>
      <c r="AL365" s="130"/>
      <c r="AM365" s="130"/>
      <c r="AN365" s="130"/>
      <c r="AO365" s="4">
        <f t="shared" si="271"/>
        <v>360</v>
      </c>
      <c r="AP365" s="138">
        <f>IFERROR(INDEX(Contacts!$O:$O, MATCH(MEM_BF!$K365, Contacts!$B:$B, 0)), 0)</f>
        <v>0</v>
      </c>
      <c r="AQ365" s="138">
        <f>IFERROR(INDEX(Contacts!$L:$L, MATCH(MEM_BF!$K365, Contacts!$B:$B, 0)), 0)</f>
        <v>0</v>
      </c>
      <c r="AR365" s="138">
        <f>IFERROR(INDEX(Contacts!$P:$P, MATCH(MEM_BF!$K365, Contacts!$B:$B, 0)), 0)</f>
        <v>0</v>
      </c>
    </row>
    <row r="366" spans="1:46" x14ac:dyDescent="0.3">
      <c r="C366" s="155"/>
      <c r="D366" s="155"/>
      <c r="E366" s="194">
        <f t="shared" si="316"/>
        <v>-1</v>
      </c>
      <c r="F366" s="194">
        <f t="shared" si="272"/>
        <v>0</v>
      </c>
      <c r="G366" s="194">
        <f t="shared" si="273"/>
        <v>0</v>
      </c>
      <c r="H366" s="194">
        <f t="shared" si="295"/>
        <v>-1</v>
      </c>
      <c r="I366" s="225">
        <f t="shared" si="317"/>
        <v>0</v>
      </c>
      <c r="J366" s="197" t="s">
        <v>2262</v>
      </c>
      <c r="K366" s="155" t="s">
        <v>2263</v>
      </c>
      <c r="L366" s="195" t="str">
        <f t="shared" si="332"/>
        <v>Please</v>
      </c>
      <c r="M366" s="155" t="str">
        <f t="shared" si="274"/>
        <v>Pay</v>
      </c>
      <c r="N366" s="138">
        <f>IFERROR(INDEX(Contacts!$O:$O, MATCH(MEM_BF!$K366, Contacts!$B:$B, 0)), 0)</f>
        <v>0</v>
      </c>
      <c r="O366" s="130">
        <f>IFERROR(INDEX('May16'!$G:$G, MATCH(MEM_BF!$K366,'May16'!$A:$A, 0)), 0)</f>
        <v>0</v>
      </c>
      <c r="P366" s="130"/>
      <c r="Q366" s="205">
        <f>IFERROR(INDEX(July15!F:F, MATCH(MEM_BF!$K366, July15!$B:$B, 0)), 0)</f>
        <v>0</v>
      </c>
      <c r="R366" s="130">
        <f>IFERROR(INDEX(July15!G:G, MATCH(MEM_BF!$K366, July15!$B:$B, 0)), 0)</f>
        <v>0</v>
      </c>
      <c r="S366" s="130">
        <f>IFERROR(INDEX('Aug15'!F:F, MATCH(MEM_BF!$K366, 'Aug15'!$A:$A, 0)), 0)</f>
        <v>0</v>
      </c>
      <c r="T366" s="130">
        <f>IFERROR(INDEX('Aug15'!$G:$G, MATCH(MEM_BF!$K366, 'Aug15'!$A:$A, 0)), 0)</f>
        <v>0</v>
      </c>
      <c r="U366" s="130">
        <f>IFERROR(INDEX(Sept15!$F:$F, MATCH(MEM_BF!$K366, Sept15!$A:$A, 0)), 0)</f>
        <v>0</v>
      </c>
      <c r="V366" s="130">
        <f>IFERROR(INDEX(Sept15!$G:$G, MATCH(MEM_BF!$K366, Sept15!$A:$A, 0)), 0)</f>
        <v>0</v>
      </c>
      <c r="W366" s="130">
        <f>IFERROR(INDEX('Oct15'!$F:$F, MATCH(MEM_BF!$K366,'Oct15'!$A:$A, 0)), 0)</f>
        <v>0</v>
      </c>
      <c r="X366" s="130">
        <f>IFERROR(INDEX('Oct15'!$G:$G, MATCH(MEM_BF!$K366, 'Oct15'!$A:$A, 0)), 0)</f>
        <v>0</v>
      </c>
      <c r="Y366" s="130">
        <f>IFERROR(INDEX('Nov15'!$F:$F, MATCH(MEM_BF!$K366,'Nov15'!$A:$A, 0)), 0)</f>
        <v>0</v>
      </c>
      <c r="Z366" s="130">
        <f>IFERROR(INDEX('Nov15'!$G:$G, MATCH(MEM_BF!$K366, 'Nov15'!$A:$A, 0)), 0)</f>
        <v>0</v>
      </c>
      <c r="AA366" s="130">
        <f>IFERROR(INDEX('Dec15'!$F:$F, MATCH(MEM_BF!$K366,'Dec15'!$A:$A, 0)), 0)</f>
        <v>0</v>
      </c>
      <c r="AB366" s="130">
        <f>IFERROR(INDEX('Dec15'!$G:$G, MATCH(MEM_BF!$K366, 'Dec15'!$A:$A, 0)), 0)</f>
        <v>0</v>
      </c>
      <c r="AC366" s="130">
        <f>IFERROR(INDEX('Jan16'!$F:$F, MATCH(MEM_BF!$K366,'Jan16'!$A:$A, 0)), 0)</f>
        <v>0</v>
      </c>
      <c r="AD366" s="130">
        <f>IFERROR(INDEX('Jan16'!$G:$G, MATCH(MEM_BF!$K366, 'Jan16'!$A:$A, 0)), 0)</f>
        <v>0</v>
      </c>
      <c r="AE366" s="130">
        <f>IFERROR(INDEX('Feb16'!$F:$F, MATCH(MEM_BF!$K366,'Feb16'!$A:$A, 0)), 0)</f>
        <v>0</v>
      </c>
      <c r="AF366" s="130">
        <f>IFERROR(INDEX('Feb16'!$G:$G, MATCH(MEM_BF!$K366, 'Feb16'!$A:$A, 0)), 0)</f>
        <v>0</v>
      </c>
      <c r="AG366" s="130">
        <f>IFERROR(INDEX('Mar16'!$G:$G, MATCH(MEM_BF!$K366,'Mar16'!$A:$A, 0)), 0)</f>
        <v>0</v>
      </c>
      <c r="AH366" s="130">
        <f>IFERROR(INDEX('Mar16'!$H:$H, MATCH(MEM_BF!$K366, 'Mar16'!$A:$A, 0)), 0)</f>
        <v>0</v>
      </c>
      <c r="AI366" s="130">
        <f>IFERROR(INDEX('Apr16'!$G:$G, MATCH(MEM_BF!$K366,'Apr16'!$A:$A, 0)), 0)</f>
        <v>0</v>
      </c>
      <c r="AJ366" s="130">
        <f>IFERROR(INDEX('Apr16'!$H:$H, MATCH(MEM_BF!$K366, 'Apr16'!$A:$A, 0)), 0)</f>
        <v>0</v>
      </c>
      <c r="AK366" s="130">
        <f>IFERROR(INDEX('May16'!$G:$G, MATCH(MEM_BF!$K366,'May16'!$A:$A, 0)), 0)</f>
        <v>0</v>
      </c>
      <c r="AL366" s="130"/>
      <c r="AM366" s="130"/>
      <c r="AN366" s="130"/>
      <c r="AO366" s="4">
        <f t="shared" si="271"/>
        <v>0</v>
      </c>
      <c r="AP366" s="138">
        <f>IFERROR(INDEX(Contacts!$O:$O, MATCH(MEM_BF!$K366, Contacts!$B:$B, 0)), 0)</f>
        <v>0</v>
      </c>
      <c r="AQ366" s="138">
        <f>IFERROR(INDEX(Contacts!$L:$L, MATCH(MEM_BF!$K366, Contacts!$B:$B, 0)), 0)</f>
        <v>0</v>
      </c>
      <c r="AR366" s="138">
        <f>IFERROR(INDEX(Contacts!$P:$P, MATCH(MEM_BF!$K366, Contacts!$B:$B, 0)), 0)</f>
        <v>0</v>
      </c>
    </row>
    <row r="367" spans="1:46" x14ac:dyDescent="0.3">
      <c r="C367" s="155">
        <v>15</v>
      </c>
      <c r="D367" s="155">
        <v>10</v>
      </c>
      <c r="E367" s="194">
        <f t="shared" si="316"/>
        <v>12</v>
      </c>
      <c r="F367" s="194">
        <f t="shared" si="272"/>
        <v>1</v>
      </c>
      <c r="G367" s="194">
        <f t="shared" si="273"/>
        <v>16</v>
      </c>
      <c r="H367" s="194">
        <f t="shared" si="295"/>
        <v>0</v>
      </c>
      <c r="I367" s="225">
        <f t="shared" si="317"/>
        <v>3</v>
      </c>
      <c r="J367" s="197" t="s">
        <v>2265</v>
      </c>
      <c r="K367" s="155" t="s">
        <v>2266</v>
      </c>
      <c r="L367" s="195">
        <f t="shared" si="332"/>
        <v>2016</v>
      </c>
      <c r="M367" s="155" t="str">
        <f t="shared" si="274"/>
        <v>Jan</v>
      </c>
      <c r="N367" s="138">
        <f>IFERROR(INDEX(Contacts!$O:$O, MATCH(MEM_BF!$K367, Contacts!$B:$B, 0)), 0)</f>
        <v>0</v>
      </c>
      <c r="O367" s="130">
        <f>IFERROR(INDEX('May16'!$G:$G, MATCH(MEM_BF!$K367,'May16'!$A:$A, 0)), 0)</f>
        <v>0</v>
      </c>
      <c r="P367" s="130"/>
      <c r="Q367" s="205">
        <f>IFERROR(INDEX(July15!F:F, MATCH(MEM_BF!$K367, July15!$B:$B, 0)), 0)</f>
        <v>0</v>
      </c>
      <c r="R367" s="130">
        <f>IFERROR(INDEX(July15!G:G, MATCH(MEM_BF!$K367, July15!$B:$B, 0)), 0)</f>
        <v>0</v>
      </c>
      <c r="S367" s="130">
        <f>IFERROR(INDEX('Aug15'!F:F, MATCH(MEM_BF!$K367, 'Aug15'!$A:$A, 0)), 0)</f>
        <v>0</v>
      </c>
      <c r="T367" s="130">
        <f>IFERROR(INDEX('Aug15'!$G:$G, MATCH(MEM_BF!$K367, 'Aug15'!$A:$A, 0)), 0)</f>
        <v>0</v>
      </c>
      <c r="U367" s="130">
        <f>IFERROR(INDEX(Sept15!$F:$F, MATCH(MEM_BF!$K367, Sept15!$A:$A, 0)), 0)</f>
        <v>0</v>
      </c>
      <c r="V367" s="130">
        <f>IFERROR(INDEX(Sept15!$G:$G, MATCH(MEM_BF!$K367, Sept15!$A:$A, 0)), 0)</f>
        <v>0</v>
      </c>
      <c r="W367" s="130">
        <f>IFERROR(INDEX('Oct15'!$F:$F, MATCH(MEM_BF!$K367,'Oct15'!$A:$A, 0)), 0)</f>
        <v>0</v>
      </c>
      <c r="X367" s="130">
        <f>IFERROR(INDEX('Oct15'!$G:$G, MATCH(MEM_BF!$K367, 'Oct15'!$A:$A, 0)), 0)</f>
        <v>0</v>
      </c>
      <c r="Y367" s="130">
        <f>IFERROR(INDEX('Nov15'!$F:$F, MATCH(MEM_BF!$K367,'Nov15'!$A:$A, 0)), 0)</f>
        <v>0</v>
      </c>
      <c r="Z367" s="130">
        <f>IFERROR(INDEX('Nov15'!$G:$G, MATCH(MEM_BF!$K367, 'Nov15'!$A:$A, 0)), 0)</f>
        <v>0</v>
      </c>
      <c r="AA367" s="130">
        <f>IFERROR(INDEX('Dec15'!$F:$F, MATCH(MEM_BF!$K367,'Dec15'!$A:$A, 0)), 0)</f>
        <v>0</v>
      </c>
      <c r="AB367" s="130">
        <f>IFERROR(INDEX('Dec15'!$G:$G, MATCH(MEM_BF!$K367, 'Dec15'!$A:$A, 0)), 0)</f>
        <v>0</v>
      </c>
      <c r="AC367" s="130">
        <f>IFERROR(INDEX('Jan16'!$F:$F, MATCH(MEM_BF!$K367,'Jan16'!$A:$A, 0)), 0)</f>
        <v>0</v>
      </c>
      <c r="AD367" s="130">
        <f>IFERROR(INDEX('Jan16'!$G:$G, MATCH(MEM_BF!$K367, 'Jan16'!$A:$A, 0)), 0)</f>
        <v>0</v>
      </c>
      <c r="AE367" s="130">
        <f>IFERROR(INDEX('Feb16'!$F:$F, MATCH(MEM_BF!$K367,'Feb16'!$A:$A, 0)), 0)</f>
        <v>60</v>
      </c>
      <c r="AF367" s="130">
        <f>IFERROR(INDEX('Feb16'!$G:$G, MATCH(MEM_BF!$K367, 'Feb16'!$A:$A, 0)), 0)</f>
        <v>0</v>
      </c>
      <c r="AG367" s="130">
        <f>IFERROR(INDEX('Mar16'!$G:$G, MATCH(MEM_BF!$K367,'Mar16'!$A:$A, 0)), 0)</f>
        <v>0</v>
      </c>
      <c r="AH367" s="130">
        <f>IFERROR(INDEX('Mar16'!$H:$H, MATCH(MEM_BF!$K367, 'Mar16'!$A:$A, 0)), 0)</f>
        <v>0</v>
      </c>
      <c r="AI367" s="130">
        <f>IFERROR(INDEX('Apr16'!$G:$G, MATCH(MEM_BF!$K367,'Apr16'!$A:$A, 0)), 0)</f>
        <v>0</v>
      </c>
      <c r="AJ367" s="130">
        <f>IFERROR(INDEX('Apr16'!$H:$H, MATCH(MEM_BF!$K367, 'Apr16'!$A:$A, 0)), 0)</f>
        <v>5000</v>
      </c>
      <c r="AK367" s="130">
        <f>IFERROR(INDEX('May16'!$G:$G, MATCH(MEM_BF!$K367,'May16'!$A:$A, 0)), 0)</f>
        <v>0</v>
      </c>
      <c r="AL367" s="130"/>
      <c r="AM367" s="130"/>
      <c r="AN367" s="130"/>
      <c r="AO367" s="4">
        <f t="shared" ref="AO367:AO417" si="333">Q367+S367+U367+W367+Y367+AA367+AC367+AE367+AG367+AI367+AK367+AM367</f>
        <v>60</v>
      </c>
      <c r="AP367" s="138">
        <f>IFERROR(INDEX(Contacts!$O:$O, MATCH(MEM_BF!$K367, Contacts!$B:$B, 0)), 0)</f>
        <v>0</v>
      </c>
      <c r="AQ367" s="138">
        <f>IFERROR(INDEX(Contacts!$L:$L, MATCH(MEM_BF!$K367, Contacts!$B:$B, 0)), 0)</f>
        <v>0</v>
      </c>
      <c r="AR367" s="138">
        <f>IFERROR(INDEX(Contacts!$P:$P, MATCH(MEM_BF!$K367, Contacts!$B:$B, 0)), 0)</f>
        <v>0</v>
      </c>
    </row>
    <row r="368" spans="1:46" x14ac:dyDescent="0.3">
      <c r="C368" s="155"/>
      <c r="D368" s="155"/>
      <c r="E368" s="194">
        <f t="shared" si="316"/>
        <v>-1</v>
      </c>
      <c r="F368" s="194">
        <f t="shared" si="272"/>
        <v>0</v>
      </c>
      <c r="G368" s="194">
        <f t="shared" si="273"/>
        <v>0</v>
      </c>
      <c r="H368" s="194">
        <f t="shared" si="295"/>
        <v>-1</v>
      </c>
      <c r="I368" s="225">
        <f t="shared" si="317"/>
        <v>0</v>
      </c>
      <c r="J368" s="197" t="s">
        <v>2269</v>
      </c>
      <c r="K368" s="155" t="s">
        <v>2270</v>
      </c>
      <c r="L368" s="195" t="str">
        <f t="shared" si="332"/>
        <v>Please</v>
      </c>
      <c r="M368" s="155" t="str">
        <f t="shared" si="274"/>
        <v>Pay</v>
      </c>
      <c r="N368" s="138" t="str">
        <f>IFERROR(INDEX(Contacts!$O:$O, MATCH(MEM_BF!$K368, Contacts!$B:$B, 0)), 0)</f>
        <v>kithsiridhammika@yahoo.com</v>
      </c>
      <c r="O368" s="130">
        <f>IFERROR(INDEX('May16'!$G:$G, MATCH(MEM_BF!$K368,'May16'!$A:$A, 0)), 0)</f>
        <v>0</v>
      </c>
      <c r="P368" s="130"/>
      <c r="Q368" s="205">
        <f>IFERROR(INDEX(July15!F:F, MATCH(MEM_BF!$K368, July15!$B:$B, 0)), 0)</f>
        <v>0</v>
      </c>
      <c r="R368" s="130">
        <f>IFERROR(INDEX(July15!G:G, MATCH(MEM_BF!$K368, July15!$B:$B, 0)), 0)</f>
        <v>0</v>
      </c>
      <c r="S368" s="130">
        <f>IFERROR(INDEX('Aug15'!F:F, MATCH(MEM_BF!$K368, 'Aug15'!$A:$A, 0)), 0)</f>
        <v>0</v>
      </c>
      <c r="T368" s="130">
        <f>IFERROR(INDEX('Aug15'!$G:$G, MATCH(MEM_BF!$K368, 'Aug15'!$A:$A, 0)), 0)</f>
        <v>0</v>
      </c>
      <c r="U368" s="130">
        <f>IFERROR(INDEX(Sept15!$F:$F, MATCH(MEM_BF!$K368, Sept15!$A:$A, 0)), 0)</f>
        <v>0</v>
      </c>
      <c r="V368" s="130">
        <f>IFERROR(INDEX(Sept15!$G:$G, MATCH(MEM_BF!$K368, Sept15!$A:$A, 0)), 0)</f>
        <v>0</v>
      </c>
      <c r="W368" s="130">
        <f>IFERROR(INDEX('Oct15'!$F:$F, MATCH(MEM_BF!$K368,'Oct15'!$A:$A, 0)), 0)</f>
        <v>0</v>
      </c>
      <c r="X368" s="130">
        <f>IFERROR(INDEX('Oct15'!$G:$G, MATCH(MEM_BF!$K368, 'Oct15'!$A:$A, 0)), 0)</f>
        <v>0</v>
      </c>
      <c r="Y368" s="130">
        <f>IFERROR(INDEX('Nov15'!$F:$F, MATCH(MEM_BF!$K368,'Nov15'!$A:$A, 0)), 0)</f>
        <v>0</v>
      </c>
      <c r="Z368" s="130">
        <f>IFERROR(INDEX('Nov15'!$G:$G, MATCH(MEM_BF!$K368, 'Nov15'!$A:$A, 0)), 0)</f>
        <v>0</v>
      </c>
      <c r="AA368" s="130">
        <f>IFERROR(INDEX('Dec15'!$F:$F, MATCH(MEM_BF!$K368,'Dec15'!$A:$A, 0)), 0)</f>
        <v>0</v>
      </c>
      <c r="AB368" s="130">
        <f>IFERROR(INDEX('Dec15'!$G:$G, MATCH(MEM_BF!$K368, 'Dec15'!$A:$A, 0)), 0)</f>
        <v>0</v>
      </c>
      <c r="AC368" s="130">
        <f>IFERROR(INDEX('Jan16'!$F:$F, MATCH(MEM_BF!$K368,'Jan16'!$A:$A, 0)), 0)</f>
        <v>0</v>
      </c>
      <c r="AD368" s="130">
        <f>IFERROR(INDEX('Jan16'!$G:$G, MATCH(MEM_BF!$K368, 'Jan16'!$A:$A, 0)), 0)</f>
        <v>0</v>
      </c>
      <c r="AE368" s="130">
        <f>IFERROR(INDEX('Feb16'!$F:$F, MATCH(MEM_BF!$K368,'Feb16'!$A:$A, 0)), 0)</f>
        <v>0</v>
      </c>
      <c r="AF368" s="130">
        <f>IFERROR(INDEX('Feb16'!$G:$G, MATCH(MEM_BF!$K368, 'Feb16'!$A:$A, 0)), 0)</f>
        <v>0</v>
      </c>
      <c r="AG368" s="130">
        <f>IFERROR(INDEX('Mar16'!$G:$G, MATCH(MEM_BF!$K368,'Mar16'!$A:$A, 0)), 0)</f>
        <v>0</v>
      </c>
      <c r="AH368" s="130">
        <f>IFERROR(INDEX('Mar16'!$H:$H, MATCH(MEM_BF!$K368, 'Mar16'!$A:$A, 0)), 0)</f>
        <v>0</v>
      </c>
      <c r="AI368" s="130">
        <f>IFERROR(INDEX('Apr16'!$G:$G, MATCH(MEM_BF!$K368,'Apr16'!$A:$A, 0)), 0)</f>
        <v>0</v>
      </c>
      <c r="AJ368" s="130">
        <f>IFERROR(INDEX('Apr16'!$H:$H, MATCH(MEM_BF!$K368, 'Apr16'!$A:$A, 0)), 0)</f>
        <v>0</v>
      </c>
      <c r="AK368" s="130">
        <f>IFERROR(INDEX('May16'!$G:$G, MATCH(MEM_BF!$K368,'May16'!$A:$A, 0)), 0)</f>
        <v>0</v>
      </c>
      <c r="AL368" s="130"/>
      <c r="AM368" s="130"/>
      <c r="AN368" s="130"/>
      <c r="AO368" s="4">
        <f t="shared" si="333"/>
        <v>0</v>
      </c>
      <c r="AP368" s="138" t="str">
        <f>IFERROR(INDEX(Contacts!$O:$O, MATCH(MEM_BF!$K368, Contacts!$B:$B, 0)), 0)</f>
        <v>kithsiridhammika@yahoo.com</v>
      </c>
      <c r="AQ368" s="138">
        <f>IFERROR(INDEX(Contacts!$L:$L, MATCH(MEM_BF!$K368, Contacts!$B:$B, 0)), 0)</f>
        <v>862611033</v>
      </c>
      <c r="AR368" s="138" t="str">
        <f>IFERROR(INDEX(Contacts!$P:$P, MATCH(MEM_BF!$K368, Contacts!$B:$B, 0)), 0)</f>
        <v>dammika_kithsiri@yahoo.com</v>
      </c>
    </row>
    <row r="369" spans="3:44" x14ac:dyDescent="0.3">
      <c r="C369" s="155">
        <v>16</v>
      </c>
      <c r="D369" s="155">
        <v>1</v>
      </c>
      <c r="E369" s="194">
        <f t="shared" si="316"/>
        <v>8</v>
      </c>
      <c r="F369" s="194">
        <f t="shared" ref="F369:F417" si="334">ROUNDDOWN(E369/12, 0)</f>
        <v>0</v>
      </c>
      <c r="G369" s="194">
        <f t="shared" ref="G369:G417" si="335">C369+F369</f>
        <v>16</v>
      </c>
      <c r="H369" s="194">
        <f t="shared" si="295"/>
        <v>8</v>
      </c>
      <c r="I369" s="225">
        <f t="shared" si="317"/>
        <v>8</v>
      </c>
      <c r="J369" s="197" t="s">
        <v>2272</v>
      </c>
      <c r="K369" s="155" t="s">
        <v>2273</v>
      </c>
      <c r="L369" s="195">
        <f t="shared" si="332"/>
        <v>2016</v>
      </c>
      <c r="M369" s="155" t="str">
        <f t="shared" ref="M369:M417" si="336">LOOKUP(H369,$A$6:$B$18)</f>
        <v>Sep</v>
      </c>
      <c r="N369" s="138" t="str">
        <f>IFERROR(INDEX(Contacts!$O:$O, MATCH(MEM_BF!$K369, Contacts!$B:$B, 0)), 0)</f>
        <v>pswelgama@hotmail.com</v>
      </c>
      <c r="O369" s="130">
        <f>IFERROR(INDEX('May16'!$G:$G, MATCH(MEM_BF!$K369,'May16'!$A:$A, 0)), 0)</f>
        <v>160</v>
      </c>
      <c r="P369" s="130"/>
      <c r="Q369" s="205">
        <f>IFERROR(INDEX(July15!F:F, MATCH(MEM_BF!$K369, July15!$B:$B, 0)), 0)</f>
        <v>0</v>
      </c>
      <c r="R369" s="130">
        <f>IFERROR(INDEX(July15!G:G, MATCH(MEM_BF!$K369, July15!$B:$B, 0)), 0)</f>
        <v>0</v>
      </c>
      <c r="S369" s="130">
        <f>IFERROR(INDEX('Aug15'!F:F, MATCH(MEM_BF!$K369, 'Aug15'!$A:$A, 0)), 0)</f>
        <v>0</v>
      </c>
      <c r="T369" s="130">
        <f>IFERROR(INDEX('Aug15'!$G:$G, MATCH(MEM_BF!$K369, 'Aug15'!$A:$A, 0)), 0)</f>
        <v>0</v>
      </c>
      <c r="U369" s="130">
        <f>IFERROR(INDEX(Sept15!$F:$F, MATCH(MEM_BF!$K369, Sept15!$A:$A, 0)), 0)</f>
        <v>0</v>
      </c>
      <c r="V369" s="130">
        <f>IFERROR(INDEX(Sept15!$G:$G, MATCH(MEM_BF!$K369, Sept15!$A:$A, 0)), 0)</f>
        <v>0</v>
      </c>
      <c r="W369" s="130">
        <f>IFERROR(INDEX('Oct15'!$F:$F, MATCH(MEM_BF!$K369,'Oct15'!$A:$A, 0)), 0)</f>
        <v>0</v>
      </c>
      <c r="X369" s="130">
        <f>IFERROR(INDEX('Oct15'!$G:$G, MATCH(MEM_BF!$K369, 'Oct15'!$A:$A, 0)), 0)</f>
        <v>0</v>
      </c>
      <c r="Y369" s="130">
        <f>IFERROR(INDEX('Nov15'!$F:$F, MATCH(MEM_BF!$K369,'Nov15'!$A:$A, 0)), 0)</f>
        <v>0</v>
      </c>
      <c r="Z369" s="130">
        <f>IFERROR(INDEX('Nov15'!$G:$G, MATCH(MEM_BF!$K369, 'Nov15'!$A:$A, 0)), 0)</f>
        <v>0</v>
      </c>
      <c r="AA369" s="130">
        <f>IFERROR(INDEX('Dec15'!$F:$F, MATCH(MEM_BF!$K369,'Dec15'!$A:$A, 0)), 0)</f>
        <v>0</v>
      </c>
      <c r="AB369" s="130">
        <f>IFERROR(INDEX('Dec15'!$G:$G, MATCH(MEM_BF!$K369, 'Dec15'!$A:$A, 0)), 0)</f>
        <v>0</v>
      </c>
      <c r="AC369" s="130">
        <f>IFERROR(INDEX('Jan16'!$F:$F, MATCH(MEM_BF!$K369,'Jan16'!$A:$A, 0)), 0)</f>
        <v>0</v>
      </c>
      <c r="AD369" s="130">
        <f>IFERROR(INDEX('Jan16'!$G:$G, MATCH(MEM_BF!$K369, 'Jan16'!$A:$A, 0)), 0)</f>
        <v>0</v>
      </c>
      <c r="AE369" s="130">
        <f>IFERROR(INDEX('Feb16'!$F:$F, MATCH(MEM_BF!$K369,'Feb16'!$A:$A, 0)), 0)</f>
        <v>0</v>
      </c>
      <c r="AF369" s="130">
        <f>IFERROR(INDEX('Feb16'!$G:$G, MATCH(MEM_BF!$K369, 'Feb16'!$A:$A, 0)), 0)</f>
        <v>0</v>
      </c>
      <c r="AG369" s="130">
        <f>IFERROR(INDEX('Mar16'!$G:$G, MATCH(MEM_BF!$K369,'Mar16'!$A:$A, 0)), 0)</f>
        <v>0</v>
      </c>
      <c r="AH369" s="130">
        <f>IFERROR(INDEX('Mar16'!$H:$H, MATCH(MEM_BF!$K369, 'Mar16'!$A:$A, 0)), 0)</f>
        <v>0</v>
      </c>
      <c r="AI369" s="130">
        <f>IFERROR(INDEX('Apr16'!$G:$G, MATCH(MEM_BF!$K369,'Apr16'!$A:$A, 0)), 0)</f>
        <v>0</v>
      </c>
      <c r="AJ369" s="130">
        <f>IFERROR(INDEX('Apr16'!$H:$H, MATCH(MEM_BF!$K369, 'Apr16'!$A:$A, 0)), 0)</f>
        <v>0</v>
      </c>
      <c r="AK369" s="130">
        <f>IFERROR(INDEX('May16'!$G:$G, MATCH(MEM_BF!$K369,'May16'!$A:$A, 0)), 0)</f>
        <v>160</v>
      </c>
      <c r="AL369" s="130"/>
      <c r="AM369" s="130"/>
      <c r="AN369" s="130"/>
      <c r="AO369" s="4">
        <f t="shared" si="333"/>
        <v>160</v>
      </c>
      <c r="AP369" s="138" t="str">
        <f>IFERROR(INDEX(Contacts!$O:$O, MATCH(MEM_BF!$K369, Contacts!$B:$B, 0)), 0)</f>
        <v>pswelgama@hotmail.com</v>
      </c>
      <c r="AQ369" s="138" t="str">
        <f>IFERROR(INDEX(Contacts!$L:$L, MATCH(MEM_BF!$K369, Contacts!$B:$B, 0)), 0)</f>
        <v>61618690</v>
      </c>
      <c r="AR369" s="138" t="str">
        <f>IFERROR(INDEX(Contacts!$P:$P, MATCH(MEM_BF!$K369, Contacts!$B:$B, 0)), 0)</f>
        <v>kanthi.w@hotmail.com</v>
      </c>
    </row>
    <row r="370" spans="3:44" x14ac:dyDescent="0.3">
      <c r="C370" s="155">
        <v>15</v>
      </c>
      <c r="D370" s="155">
        <v>8</v>
      </c>
      <c r="E370" s="194">
        <f t="shared" si="316"/>
        <v>17</v>
      </c>
      <c r="F370" s="194">
        <f t="shared" si="334"/>
        <v>1</v>
      </c>
      <c r="G370" s="194">
        <f t="shared" si="335"/>
        <v>16</v>
      </c>
      <c r="H370" s="194">
        <f t="shared" si="295"/>
        <v>5</v>
      </c>
      <c r="I370" s="225">
        <f t="shared" si="317"/>
        <v>10</v>
      </c>
      <c r="J370" s="197" t="s">
        <v>2281</v>
      </c>
      <c r="K370" s="155" t="s">
        <v>54</v>
      </c>
      <c r="L370" s="195">
        <f t="shared" si="332"/>
        <v>2016</v>
      </c>
      <c r="M370" s="155" t="str">
        <f t="shared" si="336"/>
        <v>Jun</v>
      </c>
      <c r="N370" s="138">
        <f>IFERROR(INDEX(Contacts!$O:$O, MATCH(MEM_BF!$K370, Contacts!$B:$B, 0)), 0)</f>
        <v>0</v>
      </c>
      <c r="O370" s="130">
        <f>IFERROR(INDEX('May16'!$G:$G, MATCH(MEM_BF!$K370,'May16'!$A:$A, 0)), 0)</f>
        <v>20</v>
      </c>
      <c r="P370" s="130"/>
      <c r="Q370" s="205">
        <f>IFERROR(INDEX(July15!F:F, MATCH(MEM_BF!$K370, July15!$B:$B, 0)), 0)</f>
        <v>20</v>
      </c>
      <c r="R370" s="130">
        <f>IFERROR(INDEX(July15!G:G, MATCH(MEM_BF!$K370, July15!$B:$B, 0)), 0)</f>
        <v>0</v>
      </c>
      <c r="S370" s="130">
        <f>IFERROR(INDEX('Aug15'!F:F, MATCH(MEM_BF!$K370, 'Aug15'!$A:$A, 0)), 0)</f>
        <v>20</v>
      </c>
      <c r="T370" s="130">
        <f>IFERROR(INDEX('Aug15'!$G:$G, MATCH(MEM_BF!$K370, 'Aug15'!$A:$A, 0)), 0)</f>
        <v>0</v>
      </c>
      <c r="U370" s="130">
        <f>IFERROR(INDEX(Sept15!$F:$F, MATCH(MEM_BF!$K370, Sept15!$A:$A, 0)), 0)</f>
        <v>20</v>
      </c>
      <c r="V370" s="130">
        <f>IFERROR(INDEX(Sept15!$G:$G, MATCH(MEM_BF!$K370, Sept15!$A:$A, 0)), 0)</f>
        <v>0</v>
      </c>
      <c r="W370" s="130">
        <f>IFERROR(INDEX('Oct15'!$F:$F, MATCH(MEM_BF!$K370,'Oct15'!$A:$A, 0)), 0)</f>
        <v>20</v>
      </c>
      <c r="X370" s="130">
        <f>IFERROR(INDEX('Oct15'!$G:$G, MATCH(MEM_BF!$K370, 'Oct15'!$A:$A, 0)), 0)</f>
        <v>0</v>
      </c>
      <c r="Y370" s="130">
        <f>IFERROR(INDEX('Nov15'!$F:$F, MATCH(MEM_BF!$K370,'Nov15'!$A:$A, 0)), 0)</f>
        <v>20</v>
      </c>
      <c r="Z370" s="130">
        <f>IFERROR(INDEX('Nov15'!$G:$G, MATCH(MEM_BF!$K370, 'Nov15'!$A:$A, 0)), 0)</f>
        <v>0</v>
      </c>
      <c r="AA370" s="130">
        <f>IFERROR(INDEX('Dec15'!$F:$F, MATCH(MEM_BF!$K370,'Dec15'!$A:$A, 0)), 0)</f>
        <v>20</v>
      </c>
      <c r="AB370" s="130">
        <f>IFERROR(INDEX('Dec15'!$G:$G, MATCH(MEM_BF!$K370, 'Dec15'!$A:$A, 0)), 0)</f>
        <v>0</v>
      </c>
      <c r="AC370" s="130">
        <f>IFERROR(INDEX('Jan16'!$F:$F, MATCH(MEM_BF!$K370,'Jan16'!$A:$A, 0)), 0)</f>
        <v>0</v>
      </c>
      <c r="AD370" s="130">
        <f>IFERROR(INDEX('Jan16'!$G:$G, MATCH(MEM_BF!$K370, 'Jan16'!$A:$A, 0)), 0)</f>
        <v>100</v>
      </c>
      <c r="AE370" s="130">
        <f>IFERROR(INDEX('Feb16'!$F:$F, MATCH(MEM_BF!$K370,'Feb16'!$A:$A, 0)), 0)</f>
        <v>20</v>
      </c>
      <c r="AF370" s="130">
        <f>IFERROR(INDEX('Feb16'!$G:$G, MATCH(MEM_BF!$K370, 'Feb16'!$A:$A, 0)), 0)</f>
        <v>0</v>
      </c>
      <c r="AG370" s="130">
        <f>IFERROR(INDEX('Mar16'!$G:$G, MATCH(MEM_BF!$K370,'Mar16'!$A:$A, 0)), 0)</f>
        <v>20</v>
      </c>
      <c r="AH370" s="130">
        <f>IFERROR(INDEX('Mar16'!$H:$H, MATCH(MEM_BF!$K370, 'Mar16'!$A:$A, 0)), 0)</f>
        <v>0</v>
      </c>
      <c r="AI370" s="130">
        <f>IFERROR(INDEX('Apr16'!$G:$G, MATCH(MEM_BF!$K370,'Apr16'!$A:$A, 0)), 0)</f>
        <v>20</v>
      </c>
      <c r="AJ370" s="130">
        <f>IFERROR(INDEX('Apr16'!$H:$H, MATCH(MEM_BF!$K370, 'Apr16'!$A:$A, 0)), 0)</f>
        <v>0</v>
      </c>
      <c r="AK370" s="130">
        <f>IFERROR(INDEX('May16'!$G:$G, MATCH(MEM_BF!$K370,'May16'!$A:$A, 0)), 0)</f>
        <v>20</v>
      </c>
      <c r="AL370" s="130"/>
      <c r="AM370" s="130"/>
      <c r="AN370" s="130"/>
      <c r="AO370" s="4">
        <f t="shared" si="333"/>
        <v>200</v>
      </c>
      <c r="AP370" s="138">
        <f>IFERROR(INDEX(Contacts!$O:$O, MATCH(MEM_BF!$K370, Contacts!$B:$B, 0)), 0)</f>
        <v>0</v>
      </c>
      <c r="AQ370" s="138">
        <f>IFERROR(INDEX(Contacts!$L:$L, MATCH(MEM_BF!$K370, Contacts!$B:$B, 0)), 0)</f>
        <v>0</v>
      </c>
      <c r="AR370" s="138">
        <f>IFERROR(INDEX(Contacts!$P:$P, MATCH(MEM_BF!$K370, Contacts!$B:$B, 0)), 0)</f>
        <v>0</v>
      </c>
    </row>
    <row r="371" spans="3:44" x14ac:dyDescent="0.3">
      <c r="C371" s="155">
        <v>15</v>
      </c>
      <c r="D371" s="155">
        <v>6</v>
      </c>
      <c r="E371" s="194">
        <f t="shared" si="316"/>
        <v>5</v>
      </c>
      <c r="F371" s="194">
        <f t="shared" si="334"/>
        <v>0</v>
      </c>
      <c r="G371" s="194">
        <f t="shared" si="335"/>
        <v>15</v>
      </c>
      <c r="H371" s="194">
        <f t="shared" si="295"/>
        <v>5</v>
      </c>
      <c r="I371" s="225">
        <f t="shared" si="317"/>
        <v>0</v>
      </c>
      <c r="J371" s="197" t="s">
        <v>2296</v>
      </c>
      <c r="K371" s="155" t="s">
        <v>2297</v>
      </c>
      <c r="L371" s="195">
        <f t="shared" si="332"/>
        <v>2015</v>
      </c>
      <c r="M371" s="155" t="str">
        <f t="shared" si="336"/>
        <v>Jun</v>
      </c>
      <c r="N371" s="138">
        <f>IFERROR(INDEX(Contacts!$O:$O, MATCH(MEM_BF!$K371, Contacts!$B:$B, 0)), 0)</f>
        <v>0</v>
      </c>
      <c r="O371" s="130">
        <f>IFERROR(INDEX('May16'!$G:$G, MATCH(MEM_BF!$K371,'May16'!$A:$A, 0)), 0)</f>
        <v>0</v>
      </c>
      <c r="P371" s="130"/>
      <c r="Q371" s="205">
        <f>IFERROR(INDEX(July15!F:F, MATCH(MEM_BF!$K371, July15!$B:$B, 0)), 0)</f>
        <v>0</v>
      </c>
      <c r="R371" s="130">
        <f>IFERROR(INDEX(July15!G:G, MATCH(MEM_BF!$K371, July15!$B:$B, 0)), 0)</f>
        <v>0</v>
      </c>
      <c r="S371" s="130">
        <f>IFERROR(INDEX('Aug15'!F:F, MATCH(MEM_BF!$K371, 'Aug15'!$A:$A, 0)), 0)</f>
        <v>0</v>
      </c>
      <c r="T371" s="130">
        <f>IFERROR(INDEX('Aug15'!$G:$G, MATCH(MEM_BF!$K371, 'Aug15'!$A:$A, 0)), 0)</f>
        <v>0</v>
      </c>
      <c r="U371" s="130">
        <f>IFERROR(INDEX(Sept15!$F:$F, MATCH(MEM_BF!$K371, Sept15!$A:$A, 0)), 0)</f>
        <v>0</v>
      </c>
      <c r="V371" s="130">
        <f>IFERROR(INDEX(Sept15!$G:$G, MATCH(MEM_BF!$K371, Sept15!$A:$A, 0)), 0)</f>
        <v>0</v>
      </c>
      <c r="W371" s="130">
        <f>IFERROR(INDEX('Oct15'!$F:$F, MATCH(MEM_BF!$K371,'Oct15'!$A:$A, 0)), 0)</f>
        <v>0</v>
      </c>
      <c r="X371" s="130">
        <f>IFERROR(INDEX('Oct15'!$G:$G, MATCH(MEM_BF!$K371, 'Oct15'!$A:$A, 0)), 0)</f>
        <v>0</v>
      </c>
      <c r="Y371" s="130">
        <f>IFERROR(INDEX('Nov15'!$F:$F, MATCH(MEM_BF!$K371,'Nov15'!$A:$A, 0)), 0)</f>
        <v>0</v>
      </c>
      <c r="Z371" s="130">
        <f>IFERROR(INDEX('Nov15'!$G:$G, MATCH(MEM_BF!$K371, 'Nov15'!$A:$A, 0)), 0)</f>
        <v>0</v>
      </c>
      <c r="AA371" s="130">
        <f>IFERROR(INDEX('Dec15'!$F:$F, MATCH(MEM_BF!$K371,'Dec15'!$A:$A, 0)), 0)</f>
        <v>0</v>
      </c>
      <c r="AB371" s="130">
        <f>IFERROR(INDEX('Dec15'!$G:$G, MATCH(MEM_BF!$K371, 'Dec15'!$A:$A, 0)), 0)</f>
        <v>0</v>
      </c>
      <c r="AC371" s="130">
        <f>IFERROR(INDEX('Jan16'!$F:$F, MATCH(MEM_BF!$K371,'Jan16'!$A:$A, 0)), 0)</f>
        <v>0</v>
      </c>
      <c r="AD371" s="130">
        <f>IFERROR(INDEX('Jan16'!$G:$G, MATCH(MEM_BF!$K371, 'Jan16'!$A:$A, 0)), 0)</f>
        <v>0</v>
      </c>
      <c r="AE371" s="130">
        <f>IFERROR(INDEX('Feb16'!$F:$F, MATCH(MEM_BF!$K371,'Feb16'!$A:$A, 0)), 0)</f>
        <v>0</v>
      </c>
      <c r="AF371" s="130">
        <f>IFERROR(INDEX('Feb16'!$G:$G, MATCH(MEM_BF!$K371, 'Feb16'!$A:$A, 0)), 0)</f>
        <v>0</v>
      </c>
      <c r="AG371" s="130">
        <f>IFERROR(INDEX('Mar16'!$G:$G, MATCH(MEM_BF!$K371,'Mar16'!$A:$A, 0)), 0)</f>
        <v>0</v>
      </c>
      <c r="AH371" s="130">
        <f>IFERROR(INDEX('Mar16'!$H:$H, MATCH(MEM_BF!$K371, 'Mar16'!$A:$A, 0)), 0)</f>
        <v>0</v>
      </c>
      <c r="AI371" s="130">
        <f>IFERROR(INDEX('Apr16'!$G:$G, MATCH(MEM_BF!$K371,'Apr16'!$A:$A, 0)), 0)</f>
        <v>0</v>
      </c>
      <c r="AJ371" s="130">
        <f>IFERROR(INDEX('Apr16'!$H:$H, MATCH(MEM_BF!$K371, 'Apr16'!$A:$A, 0)), 0)</f>
        <v>0</v>
      </c>
      <c r="AK371" s="130">
        <f>IFERROR(INDEX('May16'!$G:$G, MATCH(MEM_BF!$K371,'May16'!$A:$A, 0)), 0)</f>
        <v>0</v>
      </c>
      <c r="AL371" s="130"/>
      <c r="AM371" s="130"/>
      <c r="AN371" s="130"/>
      <c r="AO371" s="4">
        <f t="shared" si="333"/>
        <v>0</v>
      </c>
      <c r="AP371" s="138">
        <f>IFERROR(INDEX(Contacts!$O:$O, MATCH(MEM_BF!$K371, Contacts!$B:$B, 0)), 0)</f>
        <v>0</v>
      </c>
      <c r="AQ371" s="138">
        <f>IFERROR(INDEX(Contacts!$L:$L, MATCH(MEM_BF!$K371, Contacts!$B:$B, 0)), 0)</f>
        <v>0</v>
      </c>
      <c r="AR371" s="138">
        <f>IFERROR(INDEX(Contacts!$P:$P, MATCH(MEM_BF!$K371, Contacts!$B:$B, 0)), 0)</f>
        <v>0</v>
      </c>
    </row>
    <row r="372" spans="3:44" x14ac:dyDescent="0.3">
      <c r="C372" s="155">
        <v>15</v>
      </c>
      <c r="D372" s="155">
        <v>12</v>
      </c>
      <c r="E372" s="194">
        <f t="shared" si="316"/>
        <v>21</v>
      </c>
      <c r="F372" s="194">
        <f t="shared" si="334"/>
        <v>1</v>
      </c>
      <c r="G372" s="194">
        <f t="shared" si="335"/>
        <v>16</v>
      </c>
      <c r="H372" s="194">
        <f t="shared" si="295"/>
        <v>9</v>
      </c>
      <c r="I372" s="225">
        <f t="shared" si="317"/>
        <v>10</v>
      </c>
      <c r="J372" s="197" t="s">
        <v>2300</v>
      </c>
      <c r="K372" s="155" t="s">
        <v>2301</v>
      </c>
      <c r="L372" s="195">
        <f t="shared" si="332"/>
        <v>2016</v>
      </c>
      <c r="M372" s="155" t="str">
        <f t="shared" si="336"/>
        <v>Oct</v>
      </c>
      <c r="N372" s="138" t="str">
        <f>IFERROR(INDEX(Contacts!$O:$O, MATCH(MEM_BF!$K372, Contacts!$B:$B, 0)), 0)</f>
        <v>rwickramage@yahoo.com</v>
      </c>
      <c r="O372" s="130">
        <f>IFERROR(INDEX('May16'!$G:$G, MATCH(MEM_BF!$K372,'May16'!$A:$A, 0)), 0)</f>
        <v>0</v>
      </c>
      <c r="P372" s="130"/>
      <c r="Q372" s="205">
        <f>IFERROR(INDEX(July15!F:F, MATCH(MEM_BF!$K372, July15!$B:$B, 0)), 0)</f>
        <v>0</v>
      </c>
      <c r="R372" s="130">
        <f>IFERROR(INDEX(July15!G:G, MATCH(MEM_BF!$K372, July15!$B:$B, 0)), 0)</f>
        <v>0</v>
      </c>
      <c r="S372" s="130">
        <f>IFERROR(INDEX('Aug15'!F:F, MATCH(MEM_BF!$K372, 'Aug15'!$A:$A, 0)), 0)</f>
        <v>0</v>
      </c>
      <c r="T372" s="130">
        <f>IFERROR(INDEX('Aug15'!$G:$G, MATCH(MEM_BF!$K372, 'Aug15'!$A:$A, 0)), 0)</f>
        <v>0</v>
      </c>
      <c r="U372" s="130">
        <f>IFERROR(INDEX(Sept15!$F:$F, MATCH(MEM_BF!$K372, Sept15!$A:$A, 0)), 0)</f>
        <v>0</v>
      </c>
      <c r="V372" s="130">
        <f>IFERROR(INDEX(Sept15!$G:$G, MATCH(MEM_BF!$K372, Sept15!$A:$A, 0)), 0)</f>
        <v>0</v>
      </c>
      <c r="W372" s="130">
        <f>IFERROR(INDEX('Oct15'!$F:$F, MATCH(MEM_BF!$K372,'Oct15'!$A:$A, 0)), 0)</f>
        <v>0</v>
      </c>
      <c r="X372" s="130">
        <f>IFERROR(INDEX('Oct15'!$G:$G, MATCH(MEM_BF!$K372, 'Oct15'!$A:$A, 0)), 0)</f>
        <v>0</v>
      </c>
      <c r="Y372" s="130">
        <f>IFERROR(INDEX('Nov15'!$F:$F, MATCH(MEM_BF!$K372,'Nov15'!$A:$A, 0)), 0)</f>
        <v>0</v>
      </c>
      <c r="Z372" s="130">
        <f>IFERROR(INDEX('Nov15'!$G:$G, MATCH(MEM_BF!$K372, 'Nov15'!$A:$A, 0)), 0)</f>
        <v>0</v>
      </c>
      <c r="AA372" s="130">
        <f>IFERROR(INDEX('Dec15'!$F:$F, MATCH(MEM_BF!$K372,'Dec15'!$A:$A, 0)), 0)</f>
        <v>0</v>
      </c>
      <c r="AB372" s="130">
        <f>IFERROR(INDEX('Dec15'!$G:$G, MATCH(MEM_BF!$K372, 'Dec15'!$A:$A, 0)), 0)</f>
        <v>50</v>
      </c>
      <c r="AC372" s="130">
        <f>IFERROR(INDEX('Jan16'!$F:$F, MATCH(MEM_BF!$K372,'Jan16'!$A:$A, 0)), 0)</f>
        <v>200</v>
      </c>
      <c r="AD372" s="130">
        <f>IFERROR(INDEX('Jan16'!$G:$G, MATCH(MEM_BF!$K372, 'Jan16'!$A:$A, 0)), 0)</f>
        <v>0</v>
      </c>
      <c r="AE372" s="130">
        <f>IFERROR(INDEX('Feb16'!$F:$F, MATCH(MEM_BF!$K372,'Feb16'!$A:$A, 0)), 0)</f>
        <v>0</v>
      </c>
      <c r="AF372" s="130">
        <f>IFERROR(INDEX('Feb16'!$G:$G, MATCH(MEM_BF!$K372, 'Feb16'!$A:$A, 0)), 0)</f>
        <v>0</v>
      </c>
      <c r="AG372" s="130">
        <f>IFERROR(INDEX('Mar16'!$G:$G, MATCH(MEM_BF!$K372,'Mar16'!$A:$A, 0)), 0)</f>
        <v>0</v>
      </c>
      <c r="AH372" s="130">
        <f>IFERROR(INDEX('Mar16'!$H:$H, MATCH(MEM_BF!$K372, 'Mar16'!$A:$A, 0)), 0)</f>
        <v>0</v>
      </c>
      <c r="AI372" s="130">
        <f>IFERROR(INDEX('Apr16'!$G:$G, MATCH(MEM_BF!$K372,'Apr16'!$A:$A, 0)), 0)</f>
        <v>0</v>
      </c>
      <c r="AJ372" s="130">
        <f>IFERROR(INDEX('Apr16'!$H:$H, MATCH(MEM_BF!$K372, 'Apr16'!$A:$A, 0)), 0)</f>
        <v>0</v>
      </c>
      <c r="AK372" s="130">
        <f>IFERROR(INDEX('May16'!$G:$G, MATCH(MEM_BF!$K372,'May16'!$A:$A, 0)), 0)</f>
        <v>0</v>
      </c>
      <c r="AL372" s="130"/>
      <c r="AM372" s="130"/>
      <c r="AN372" s="130"/>
      <c r="AO372" s="4">
        <f t="shared" si="333"/>
        <v>200</v>
      </c>
      <c r="AP372" s="138" t="str">
        <f>IFERROR(INDEX(Contacts!$O:$O, MATCH(MEM_BF!$K372, Contacts!$B:$B, 0)), 0)</f>
        <v>rwickramage@yahoo.com</v>
      </c>
      <c r="AQ372" s="138">
        <f>IFERROR(INDEX(Contacts!$L:$L, MATCH(MEM_BF!$K372, Contacts!$B:$B, 0)), 0)</f>
        <v>864616405</v>
      </c>
      <c r="AR372" s="138" t="str">
        <f>IFERROR(INDEX(Contacts!$P:$P, MATCH(MEM_BF!$K372, Contacts!$B:$B, 0)), 0)</f>
        <v>chamila1970@gmail.com</v>
      </c>
    </row>
    <row r="373" spans="3:44" x14ac:dyDescent="0.3">
      <c r="C373" s="155">
        <v>15</v>
      </c>
      <c r="D373" s="155">
        <v>12</v>
      </c>
      <c r="E373" s="194">
        <f t="shared" si="316"/>
        <v>22</v>
      </c>
      <c r="F373" s="194">
        <f t="shared" si="334"/>
        <v>1</v>
      </c>
      <c r="G373" s="194">
        <f t="shared" si="335"/>
        <v>16</v>
      </c>
      <c r="H373" s="194">
        <f t="shared" si="295"/>
        <v>10</v>
      </c>
      <c r="I373" s="225">
        <f t="shared" si="317"/>
        <v>11</v>
      </c>
      <c r="J373" s="197" t="s">
        <v>2307</v>
      </c>
      <c r="K373" s="155" t="s">
        <v>435</v>
      </c>
      <c r="L373" s="195">
        <f t="shared" si="332"/>
        <v>2016</v>
      </c>
      <c r="M373" s="155" t="str">
        <f t="shared" si="336"/>
        <v>Nov</v>
      </c>
      <c r="N373" s="138">
        <f>IFERROR(INDEX(Contacts!$O:$O, MATCH(MEM_BF!$K373, Contacts!$B:$B, 0)), 0)</f>
        <v>0</v>
      </c>
      <c r="O373" s="130">
        <f>IFERROR(INDEX('May16'!$G:$G, MATCH(MEM_BF!$K373,'May16'!$A:$A, 0)), 0)</f>
        <v>0</v>
      </c>
      <c r="P373" s="130"/>
      <c r="Q373" s="205">
        <f>IFERROR(INDEX(July15!F:F, MATCH(MEM_BF!$K373, July15!$B:$B, 0)), 0)</f>
        <v>120</v>
      </c>
      <c r="R373" s="130">
        <f>IFERROR(INDEX(July15!G:G, MATCH(MEM_BF!$K373, July15!$B:$B, 0)), 0)</f>
        <v>0</v>
      </c>
      <c r="S373" s="130">
        <f>IFERROR(INDEX('Aug15'!F:F, MATCH(MEM_BF!$K373, 'Aug15'!$A:$A, 0)), 0)</f>
        <v>0</v>
      </c>
      <c r="T373" s="130">
        <f>IFERROR(INDEX('Aug15'!$G:$G, MATCH(MEM_BF!$K373, 'Aug15'!$A:$A, 0)), 0)</f>
        <v>0</v>
      </c>
      <c r="U373" s="130">
        <f>IFERROR(INDEX(Sept15!$F:$F, MATCH(MEM_BF!$K373, Sept15!$A:$A, 0)), 0)</f>
        <v>0</v>
      </c>
      <c r="V373" s="130">
        <f>IFERROR(INDEX(Sept15!$G:$G, MATCH(MEM_BF!$K373, Sept15!$A:$A, 0)), 0)</f>
        <v>0</v>
      </c>
      <c r="W373" s="130">
        <f>IFERROR(INDEX('Oct15'!$F:$F, MATCH(MEM_BF!$K373,'Oct15'!$A:$A, 0)), 0)</f>
        <v>0</v>
      </c>
      <c r="X373" s="130">
        <f>IFERROR(INDEX('Oct15'!$G:$G, MATCH(MEM_BF!$K373, 'Oct15'!$A:$A, 0)), 0)</f>
        <v>0</v>
      </c>
      <c r="Y373" s="130">
        <f>IFERROR(INDEX('Nov15'!$F:$F, MATCH(MEM_BF!$K373,'Nov15'!$A:$A, 0)), 0)</f>
        <v>100</v>
      </c>
      <c r="Z373" s="130">
        <f>IFERROR(INDEX('Nov15'!$G:$G, MATCH(MEM_BF!$K373, 'Nov15'!$A:$A, 0)), 0)</f>
        <v>0</v>
      </c>
      <c r="AA373" s="130">
        <f>IFERROR(INDEX('Dec15'!$F:$F, MATCH(MEM_BF!$K373,'Dec15'!$A:$A, 0)), 0)</f>
        <v>0</v>
      </c>
      <c r="AB373" s="130">
        <f>IFERROR(INDEX('Dec15'!$G:$G, MATCH(MEM_BF!$K373, 'Dec15'!$A:$A, 0)), 0)</f>
        <v>0</v>
      </c>
      <c r="AC373" s="130">
        <f>IFERROR(INDEX('Jan16'!$F:$F, MATCH(MEM_BF!$K373,'Jan16'!$A:$A, 0)), 0)</f>
        <v>0</v>
      </c>
      <c r="AD373" s="130">
        <f>IFERROR(INDEX('Jan16'!$G:$G, MATCH(MEM_BF!$K373, 'Jan16'!$A:$A, 0)), 0)</f>
        <v>0</v>
      </c>
      <c r="AE373" s="130">
        <f>IFERROR(INDEX('Feb16'!$F:$F, MATCH(MEM_BF!$K373,'Feb16'!$A:$A, 0)), 0)</f>
        <v>0</v>
      </c>
      <c r="AF373" s="130">
        <f>IFERROR(INDEX('Feb16'!$G:$G, MATCH(MEM_BF!$K373, 'Feb16'!$A:$A, 0)), 0)</f>
        <v>0</v>
      </c>
      <c r="AG373" s="130">
        <f>IFERROR(INDEX('Mar16'!$G:$G, MATCH(MEM_BF!$K373,'Mar16'!$A:$A, 0)), 0)</f>
        <v>0</v>
      </c>
      <c r="AH373" s="130">
        <f>IFERROR(INDEX('Mar16'!$H:$H, MATCH(MEM_BF!$K373, 'Mar16'!$A:$A, 0)), 0)</f>
        <v>0</v>
      </c>
      <c r="AI373" s="130">
        <f>IFERROR(INDEX('Apr16'!$G:$G, MATCH(MEM_BF!$K373,'Apr16'!$A:$A, 0)), 0)</f>
        <v>0</v>
      </c>
      <c r="AJ373" s="130">
        <f>IFERROR(INDEX('Apr16'!$H:$H, MATCH(MEM_BF!$K373, 'Apr16'!$A:$A, 0)), 0)</f>
        <v>0</v>
      </c>
      <c r="AK373" s="130">
        <f>IFERROR(INDEX('May16'!$G:$G, MATCH(MEM_BF!$K373,'May16'!$A:$A, 0)), 0)</f>
        <v>0</v>
      </c>
      <c r="AL373" s="130"/>
      <c r="AM373" s="130"/>
      <c r="AN373" s="130"/>
      <c r="AO373" s="4">
        <f t="shared" si="333"/>
        <v>220</v>
      </c>
      <c r="AP373" s="138">
        <f>IFERROR(INDEX(Contacts!$O:$O, MATCH(MEM_BF!$K373, Contacts!$B:$B, 0)), 0)</f>
        <v>0</v>
      </c>
      <c r="AQ373" s="138">
        <f>IFERROR(INDEX(Contacts!$L:$L, MATCH(MEM_BF!$K373, Contacts!$B:$B, 0)), 0)</f>
        <v>0</v>
      </c>
      <c r="AR373" s="138">
        <f>IFERROR(INDEX(Contacts!$P:$P, MATCH(MEM_BF!$K373, Contacts!$B:$B, 0)), 0)</f>
        <v>0</v>
      </c>
    </row>
    <row r="374" spans="3:44" x14ac:dyDescent="0.3">
      <c r="C374" s="155">
        <v>15</v>
      </c>
      <c r="D374" s="155">
        <v>12</v>
      </c>
      <c r="E374" s="194">
        <f t="shared" si="316"/>
        <v>23</v>
      </c>
      <c r="F374" s="194">
        <f t="shared" si="334"/>
        <v>1</v>
      </c>
      <c r="G374" s="194">
        <f t="shared" si="335"/>
        <v>16</v>
      </c>
      <c r="H374" s="194">
        <f t="shared" si="295"/>
        <v>11</v>
      </c>
      <c r="I374" s="225">
        <f t="shared" si="317"/>
        <v>12</v>
      </c>
      <c r="J374" s="197" t="s">
        <v>2312</v>
      </c>
      <c r="K374" s="155" t="s">
        <v>2313</v>
      </c>
      <c r="L374" s="195">
        <f t="shared" si="332"/>
        <v>2016</v>
      </c>
      <c r="M374" s="155" t="str">
        <f t="shared" si="336"/>
        <v>Dec</v>
      </c>
      <c r="N374" s="138" t="str">
        <f>IFERROR(INDEX(Contacts!$O:$O, MATCH(MEM_BF!$K374, Contacts!$B:$B, 0)), 0)</f>
        <v>uaejayantha@iinet.net.au</v>
      </c>
      <c r="O374" s="130">
        <f>IFERROR(INDEX('May16'!$G:$G, MATCH(MEM_BF!$K374,'May16'!$A:$A, 0)), 0)</f>
        <v>0</v>
      </c>
      <c r="P374" s="130"/>
      <c r="Q374" s="205">
        <f>IFERROR(INDEX(July15!F:F, MATCH(MEM_BF!$K374, July15!$B:$B, 0)), 0)</f>
        <v>0</v>
      </c>
      <c r="R374" s="130">
        <f>IFERROR(INDEX(July15!G:G, MATCH(MEM_BF!$K374, July15!$B:$B, 0)), 0)</f>
        <v>0</v>
      </c>
      <c r="S374" s="130">
        <f>IFERROR(INDEX('Aug15'!F:F, MATCH(MEM_BF!$K374, 'Aug15'!$A:$A, 0)), 0)</f>
        <v>0</v>
      </c>
      <c r="T374" s="130">
        <f>IFERROR(INDEX('Aug15'!$G:$G, MATCH(MEM_BF!$K374, 'Aug15'!$A:$A, 0)), 0)</f>
        <v>0</v>
      </c>
      <c r="U374" s="130">
        <f>IFERROR(INDEX(Sept15!$F:$F, MATCH(MEM_BF!$K374, Sept15!$A:$A, 0)), 0)</f>
        <v>0</v>
      </c>
      <c r="V374" s="130">
        <f>IFERROR(INDEX(Sept15!$G:$G, MATCH(MEM_BF!$K374, Sept15!$A:$A, 0)), 0)</f>
        <v>0</v>
      </c>
      <c r="W374" s="130">
        <f>IFERROR(INDEX('Oct15'!$F:$F, MATCH(MEM_BF!$K374,'Oct15'!$A:$A, 0)), 0)</f>
        <v>0</v>
      </c>
      <c r="X374" s="130">
        <f>IFERROR(INDEX('Oct15'!$G:$G, MATCH(MEM_BF!$K374, 'Oct15'!$A:$A, 0)), 0)</f>
        <v>0</v>
      </c>
      <c r="Y374" s="130">
        <f>IFERROR(INDEX('Nov15'!$F:$F, MATCH(MEM_BF!$K374,'Nov15'!$A:$A, 0)), 0)</f>
        <v>0</v>
      </c>
      <c r="Z374" s="130">
        <f>IFERROR(INDEX('Nov15'!$G:$G, MATCH(MEM_BF!$K374, 'Nov15'!$A:$A, 0)), 0)</f>
        <v>0</v>
      </c>
      <c r="AA374" s="130">
        <f>IFERROR(INDEX('Dec15'!$F:$F, MATCH(MEM_BF!$K374,'Dec15'!$A:$A, 0)), 0)</f>
        <v>0</v>
      </c>
      <c r="AB374" s="130">
        <f>IFERROR(INDEX('Dec15'!$G:$G, MATCH(MEM_BF!$K374, 'Dec15'!$A:$A, 0)), 0)</f>
        <v>0</v>
      </c>
      <c r="AC374" s="130">
        <f>IFERROR(INDEX('Jan16'!$F:$F, MATCH(MEM_BF!$K374,'Jan16'!$A:$A, 0)), 0)</f>
        <v>0</v>
      </c>
      <c r="AD374" s="130">
        <f>IFERROR(INDEX('Jan16'!$G:$G, MATCH(MEM_BF!$K374, 'Jan16'!$A:$A, 0)), 0)</f>
        <v>0</v>
      </c>
      <c r="AE374" s="130">
        <f>IFERROR(INDEX('Feb16'!$F:$F, MATCH(MEM_BF!$K374,'Feb16'!$A:$A, 0)), 0)</f>
        <v>0</v>
      </c>
      <c r="AF374" s="130">
        <f>IFERROR(INDEX('Feb16'!$G:$G, MATCH(MEM_BF!$K374, 'Feb16'!$A:$A, 0)), 0)</f>
        <v>0</v>
      </c>
      <c r="AG374" s="130">
        <f>IFERROR(INDEX('Mar16'!$G:$G, MATCH(MEM_BF!$K374,'Mar16'!$A:$A, 0)), 0)</f>
        <v>240</v>
      </c>
      <c r="AH374" s="130">
        <f>IFERROR(INDEX('Mar16'!$H:$H, MATCH(MEM_BF!$K374, 'Mar16'!$A:$A, 0)), 0)</f>
        <v>0</v>
      </c>
      <c r="AI374" s="130">
        <f>IFERROR(INDEX('Apr16'!$G:$G, MATCH(MEM_BF!$K374,'Apr16'!$A:$A, 0)), 0)</f>
        <v>0</v>
      </c>
      <c r="AJ374" s="130">
        <f>IFERROR(INDEX('Apr16'!$H:$H, MATCH(MEM_BF!$K374, 'Apr16'!$A:$A, 0)), 0)</f>
        <v>2000</v>
      </c>
      <c r="AK374" s="130">
        <f>IFERROR(INDEX('May16'!$G:$G, MATCH(MEM_BF!$K374,'May16'!$A:$A, 0)), 0)</f>
        <v>0</v>
      </c>
      <c r="AL374" s="130"/>
      <c r="AM374" s="130"/>
      <c r="AN374" s="130"/>
      <c r="AO374" s="4">
        <f t="shared" si="333"/>
        <v>240</v>
      </c>
      <c r="AP374" s="138" t="str">
        <f>IFERROR(INDEX(Contacts!$O:$O, MATCH(MEM_BF!$K374, Contacts!$B:$B, 0)), 0)</f>
        <v>uaejayantha@iinet.net.au</v>
      </c>
      <c r="AQ374" s="138" t="str">
        <f>IFERROR(INDEX(Contacts!$L:$L, MATCH(MEM_BF!$K374, Contacts!$B:$B, 0)), 0)</f>
        <v>94439257</v>
      </c>
      <c r="AR374" s="138">
        <f>IFERROR(INDEX(Contacts!$P:$P, MATCH(MEM_BF!$K374, Contacts!$B:$B, 0)), 0)</f>
        <v>0</v>
      </c>
    </row>
    <row r="375" spans="3:44" x14ac:dyDescent="0.3">
      <c r="C375" s="155">
        <v>15</v>
      </c>
      <c r="D375" s="155">
        <v>12</v>
      </c>
      <c r="E375" s="194">
        <f t="shared" si="316"/>
        <v>23</v>
      </c>
      <c r="F375" s="194">
        <f t="shared" si="334"/>
        <v>1</v>
      </c>
      <c r="G375" s="194">
        <f t="shared" si="335"/>
        <v>16</v>
      </c>
      <c r="H375" s="194">
        <f t="shared" si="295"/>
        <v>11</v>
      </c>
      <c r="I375" s="225">
        <f t="shared" si="317"/>
        <v>12</v>
      </c>
      <c r="J375" s="197" t="s">
        <v>2318</v>
      </c>
      <c r="K375" s="155" t="s">
        <v>2319</v>
      </c>
      <c r="L375" s="195">
        <f t="shared" si="332"/>
        <v>2016</v>
      </c>
      <c r="M375" s="155" t="str">
        <f t="shared" si="336"/>
        <v>Dec</v>
      </c>
      <c r="N375" s="138">
        <f>IFERROR(INDEX(Contacts!$O:$O, MATCH(MEM_BF!$K375, Contacts!$B:$B, 0)), 0)</f>
        <v>0</v>
      </c>
      <c r="O375" s="130">
        <f>IFERROR(INDEX('May16'!$G:$G, MATCH(MEM_BF!$K375,'May16'!$A:$A, 0)), 0)</f>
        <v>0</v>
      </c>
      <c r="P375" s="130"/>
      <c r="Q375" s="205">
        <f>IFERROR(INDEX(July15!F:F, MATCH(MEM_BF!$K375, July15!$B:$B, 0)), 0)</f>
        <v>0</v>
      </c>
      <c r="R375" s="130">
        <f>IFERROR(INDEX(July15!G:G, MATCH(MEM_BF!$K375, July15!$B:$B, 0)), 0)</f>
        <v>0</v>
      </c>
      <c r="S375" s="130">
        <f>IFERROR(INDEX('Aug15'!F:F, MATCH(MEM_BF!$K375, 'Aug15'!$A:$A, 0)), 0)</f>
        <v>0</v>
      </c>
      <c r="T375" s="130">
        <f>IFERROR(INDEX('Aug15'!$G:$G, MATCH(MEM_BF!$K375, 'Aug15'!$A:$A, 0)), 0)</f>
        <v>0</v>
      </c>
      <c r="U375" s="130">
        <f>IFERROR(INDEX(Sept15!$F:$F, MATCH(MEM_BF!$K375, Sept15!$A:$A, 0)), 0)</f>
        <v>0</v>
      </c>
      <c r="V375" s="130">
        <f>IFERROR(INDEX(Sept15!$G:$G, MATCH(MEM_BF!$K375, Sept15!$A:$A, 0)), 0)</f>
        <v>0</v>
      </c>
      <c r="W375" s="130">
        <f>IFERROR(INDEX('Oct15'!$F:$F, MATCH(MEM_BF!$K375,'Oct15'!$A:$A, 0)), 0)</f>
        <v>0</v>
      </c>
      <c r="X375" s="130">
        <f>IFERROR(INDEX('Oct15'!$G:$G, MATCH(MEM_BF!$K375, 'Oct15'!$A:$A, 0)), 0)</f>
        <v>0</v>
      </c>
      <c r="Y375" s="130">
        <f>IFERROR(INDEX('Nov15'!$F:$F, MATCH(MEM_BF!$K375,'Nov15'!$A:$A, 0)), 0)</f>
        <v>0</v>
      </c>
      <c r="Z375" s="130">
        <f>IFERROR(INDEX('Nov15'!$G:$G, MATCH(MEM_BF!$K375, 'Nov15'!$A:$A, 0)), 0)</f>
        <v>0</v>
      </c>
      <c r="AA375" s="130">
        <f>IFERROR(INDEX('Dec15'!$F:$F, MATCH(MEM_BF!$K375,'Dec15'!$A:$A, 0)), 0)</f>
        <v>0</v>
      </c>
      <c r="AB375" s="130">
        <f>IFERROR(INDEX('Dec15'!$G:$G, MATCH(MEM_BF!$K375, 'Dec15'!$A:$A, 0)), 0)</f>
        <v>0</v>
      </c>
      <c r="AC375" s="130">
        <f>IFERROR(INDEX('Jan16'!$F:$F, MATCH(MEM_BF!$K375,'Jan16'!$A:$A, 0)), 0)</f>
        <v>0</v>
      </c>
      <c r="AD375" s="130">
        <f>IFERROR(INDEX('Jan16'!$G:$G, MATCH(MEM_BF!$K375, 'Jan16'!$A:$A, 0)), 0)</f>
        <v>0</v>
      </c>
      <c r="AE375" s="130">
        <f>IFERROR(INDEX('Feb16'!$F:$F, MATCH(MEM_BF!$K375,'Feb16'!$A:$A, 0)), 0)</f>
        <v>0</v>
      </c>
      <c r="AF375" s="130">
        <f>IFERROR(INDEX('Feb16'!$G:$G, MATCH(MEM_BF!$K375, 'Feb16'!$A:$A, 0)), 0)</f>
        <v>0</v>
      </c>
      <c r="AG375" s="130">
        <f>IFERROR(INDEX('Mar16'!$G:$G, MATCH(MEM_BF!$K375,'Mar16'!$A:$A, 0)), 0)</f>
        <v>240</v>
      </c>
      <c r="AH375" s="130">
        <f>IFERROR(INDEX('Mar16'!$H:$H, MATCH(MEM_BF!$K375, 'Mar16'!$A:$A, 0)), 0)</f>
        <v>0</v>
      </c>
      <c r="AI375" s="130">
        <f>IFERROR(INDEX('Apr16'!$G:$G, MATCH(MEM_BF!$K375,'Apr16'!$A:$A, 0)), 0)</f>
        <v>0</v>
      </c>
      <c r="AJ375" s="130">
        <f>IFERROR(INDEX('Apr16'!$H:$H, MATCH(MEM_BF!$K375, 'Apr16'!$A:$A, 0)), 0)</f>
        <v>0</v>
      </c>
      <c r="AK375" s="130">
        <f>IFERROR(INDEX('May16'!$G:$G, MATCH(MEM_BF!$K375,'May16'!$A:$A, 0)), 0)</f>
        <v>0</v>
      </c>
      <c r="AL375" s="130"/>
      <c r="AM375" s="130"/>
      <c r="AN375" s="130"/>
      <c r="AO375" s="4">
        <f t="shared" si="333"/>
        <v>240</v>
      </c>
      <c r="AP375" s="138">
        <f>IFERROR(INDEX(Contacts!$O:$O, MATCH(MEM_BF!$K375, Contacts!$B:$B, 0)), 0)</f>
        <v>0</v>
      </c>
      <c r="AQ375" s="138">
        <f>IFERROR(INDEX(Contacts!$L:$L, MATCH(MEM_BF!$K375, Contacts!$B:$B, 0)), 0)</f>
        <v>0</v>
      </c>
      <c r="AR375" s="138">
        <f>IFERROR(INDEX(Contacts!$P:$P, MATCH(MEM_BF!$K375, Contacts!$B:$B, 0)), 0)</f>
        <v>0</v>
      </c>
    </row>
    <row r="376" spans="3:44" x14ac:dyDescent="0.3">
      <c r="C376" s="155"/>
      <c r="D376" s="155"/>
      <c r="E376" s="194">
        <f t="shared" si="316"/>
        <v>-1</v>
      </c>
      <c r="F376" s="194">
        <f t="shared" si="334"/>
        <v>0</v>
      </c>
      <c r="G376" s="194">
        <f t="shared" si="335"/>
        <v>0</v>
      </c>
      <c r="H376" s="194">
        <f t="shared" si="295"/>
        <v>-1</v>
      </c>
      <c r="I376" s="225">
        <f t="shared" si="317"/>
        <v>0</v>
      </c>
      <c r="J376" s="197" t="s">
        <v>2323</v>
      </c>
      <c r="K376" s="155" t="s">
        <v>2324</v>
      </c>
      <c r="L376" s="195" t="str">
        <f t="shared" si="332"/>
        <v>Please</v>
      </c>
      <c r="M376" s="155" t="str">
        <f t="shared" si="336"/>
        <v>Pay</v>
      </c>
      <c r="N376" s="138" t="str">
        <f>IFERROR(INDEX(Contacts!$O:$O, MATCH(MEM_BF!$K376, Contacts!$B:$B, 0)), 0)</f>
        <v>dsusantha1965@gmail.com</v>
      </c>
      <c r="O376" s="130">
        <f>IFERROR(INDEX('May16'!$G:$G, MATCH(MEM_BF!$K376,'May16'!$A:$A, 0)), 0)</f>
        <v>0</v>
      </c>
      <c r="P376" s="130"/>
      <c r="Q376" s="205">
        <f>IFERROR(INDEX(July15!F:F, MATCH(MEM_BF!$K376, July15!$B:$B, 0)), 0)</f>
        <v>0</v>
      </c>
      <c r="R376" s="130">
        <f>IFERROR(INDEX(July15!G:G, MATCH(MEM_BF!$K376, July15!$B:$B, 0)), 0)</f>
        <v>0</v>
      </c>
      <c r="S376" s="130">
        <f>IFERROR(INDEX('Aug15'!F:F, MATCH(MEM_BF!$K376, 'Aug15'!$A:$A, 0)), 0)</f>
        <v>0</v>
      </c>
      <c r="T376" s="130">
        <f>IFERROR(INDEX('Aug15'!$G:$G, MATCH(MEM_BF!$K376, 'Aug15'!$A:$A, 0)), 0)</f>
        <v>0</v>
      </c>
      <c r="U376" s="130">
        <f>IFERROR(INDEX(Sept15!$F:$F, MATCH(MEM_BF!$K376, Sept15!$A:$A, 0)), 0)</f>
        <v>0</v>
      </c>
      <c r="V376" s="130">
        <f>IFERROR(INDEX(Sept15!$G:$G, MATCH(MEM_BF!$K376, Sept15!$A:$A, 0)), 0)</f>
        <v>0</v>
      </c>
      <c r="W376" s="130">
        <f>IFERROR(INDEX('Oct15'!$F:$F, MATCH(MEM_BF!$K376,'Oct15'!$A:$A, 0)), 0)</f>
        <v>0</v>
      </c>
      <c r="X376" s="130">
        <f>IFERROR(INDEX('Oct15'!$G:$G, MATCH(MEM_BF!$K376, 'Oct15'!$A:$A, 0)), 0)</f>
        <v>0</v>
      </c>
      <c r="Y376" s="130">
        <f>IFERROR(INDEX('Nov15'!$F:$F, MATCH(MEM_BF!$K376,'Nov15'!$A:$A, 0)), 0)</f>
        <v>0</v>
      </c>
      <c r="Z376" s="130">
        <f>IFERROR(INDEX('Nov15'!$G:$G, MATCH(MEM_BF!$K376, 'Nov15'!$A:$A, 0)), 0)</f>
        <v>0</v>
      </c>
      <c r="AA376" s="130">
        <f>IFERROR(INDEX('Dec15'!$F:$F, MATCH(MEM_BF!$K376,'Dec15'!$A:$A, 0)), 0)</f>
        <v>0</v>
      </c>
      <c r="AB376" s="130">
        <f>IFERROR(INDEX('Dec15'!$G:$G, MATCH(MEM_BF!$K376, 'Dec15'!$A:$A, 0)), 0)</f>
        <v>0</v>
      </c>
      <c r="AC376" s="130">
        <f>IFERROR(INDEX('Jan16'!$F:$F, MATCH(MEM_BF!$K376,'Jan16'!$A:$A, 0)), 0)</f>
        <v>0</v>
      </c>
      <c r="AD376" s="130">
        <f>IFERROR(INDEX('Jan16'!$G:$G, MATCH(MEM_BF!$K376, 'Jan16'!$A:$A, 0)), 0)</f>
        <v>0</v>
      </c>
      <c r="AE376" s="130">
        <f>IFERROR(INDEX('Feb16'!$F:$F, MATCH(MEM_BF!$K376,'Feb16'!$A:$A, 0)), 0)</f>
        <v>0</v>
      </c>
      <c r="AF376" s="130">
        <f>IFERROR(INDEX('Feb16'!$G:$G, MATCH(MEM_BF!$K376, 'Feb16'!$A:$A, 0)), 0)</f>
        <v>0</v>
      </c>
      <c r="AG376" s="130">
        <f>IFERROR(INDEX('Mar16'!$G:$G, MATCH(MEM_BF!$K376,'Mar16'!$A:$A, 0)), 0)</f>
        <v>0</v>
      </c>
      <c r="AH376" s="130">
        <f>IFERROR(INDEX('Mar16'!$H:$H, MATCH(MEM_BF!$K376, 'Mar16'!$A:$A, 0)), 0)</f>
        <v>0</v>
      </c>
      <c r="AI376" s="130">
        <f>IFERROR(INDEX('Apr16'!$G:$G, MATCH(MEM_BF!$K376,'Apr16'!$A:$A, 0)), 0)</f>
        <v>0</v>
      </c>
      <c r="AJ376" s="130">
        <f>IFERROR(INDEX('Apr16'!$H:$H, MATCH(MEM_BF!$K376, 'Apr16'!$A:$A, 0)), 0)</f>
        <v>0</v>
      </c>
      <c r="AK376" s="130">
        <f>IFERROR(INDEX('May16'!$G:$G, MATCH(MEM_BF!$K376,'May16'!$A:$A, 0)), 0)</f>
        <v>0</v>
      </c>
      <c r="AL376" s="130"/>
      <c r="AM376" s="130"/>
      <c r="AN376" s="130"/>
      <c r="AO376" s="4">
        <f t="shared" si="333"/>
        <v>0</v>
      </c>
      <c r="AP376" s="138" t="str">
        <f>IFERROR(INDEX(Contacts!$O:$O, MATCH(MEM_BF!$K376, Contacts!$B:$B, 0)), 0)</f>
        <v>dsusantha1965@gmail.com</v>
      </c>
      <c r="AQ376" s="138">
        <f>IFERROR(INDEX(Contacts!$L:$L, MATCH(MEM_BF!$K376, Contacts!$B:$B, 0)), 0)</f>
        <v>0</v>
      </c>
      <c r="AR376" s="138" t="str">
        <f>IFERROR(INDEX(Contacts!$P:$P, MATCH(MEM_BF!$K376, Contacts!$B:$B, 0)), 0)</f>
        <v>mksusila1966@gmail.com</v>
      </c>
    </row>
    <row r="377" spans="3:44" x14ac:dyDescent="0.3">
      <c r="C377" s="155">
        <v>15</v>
      </c>
      <c r="D377" s="155">
        <v>6</v>
      </c>
      <c r="E377" s="194">
        <f t="shared" si="316"/>
        <v>5</v>
      </c>
      <c r="F377" s="194">
        <f t="shared" si="334"/>
        <v>0</v>
      </c>
      <c r="G377" s="194">
        <f t="shared" si="335"/>
        <v>15</v>
      </c>
      <c r="H377" s="194">
        <f t="shared" si="295"/>
        <v>5</v>
      </c>
      <c r="I377" s="225">
        <f t="shared" si="317"/>
        <v>0</v>
      </c>
      <c r="J377" s="197" t="s">
        <v>2326</v>
      </c>
      <c r="K377" s="155" t="s">
        <v>2327</v>
      </c>
      <c r="L377" s="195">
        <f t="shared" si="332"/>
        <v>2015</v>
      </c>
      <c r="M377" s="155" t="str">
        <f t="shared" si="336"/>
        <v>Jun</v>
      </c>
      <c r="N377" s="138">
        <f>IFERROR(INDEX(Contacts!$O:$O, MATCH(MEM_BF!$K377, Contacts!$B:$B, 0)), 0)</f>
        <v>0</v>
      </c>
      <c r="O377" s="130">
        <f>IFERROR(INDEX('May16'!$G:$G, MATCH(MEM_BF!$K377,'May16'!$A:$A, 0)), 0)</f>
        <v>0</v>
      </c>
      <c r="P377" s="130"/>
      <c r="Q377" s="205">
        <f>IFERROR(INDEX(July15!F:F, MATCH(MEM_BF!$K377, July15!$B:$B, 0)), 0)</f>
        <v>0</v>
      </c>
      <c r="R377" s="130">
        <f>IFERROR(INDEX(July15!G:G, MATCH(MEM_BF!$K377, July15!$B:$B, 0)), 0)</f>
        <v>0</v>
      </c>
      <c r="S377" s="130">
        <f>IFERROR(INDEX('Aug15'!F:F, MATCH(MEM_BF!$K377, 'Aug15'!$A:$A, 0)), 0)</f>
        <v>0</v>
      </c>
      <c r="T377" s="130">
        <f>IFERROR(INDEX('Aug15'!$G:$G, MATCH(MEM_BF!$K377, 'Aug15'!$A:$A, 0)), 0)</f>
        <v>0</v>
      </c>
      <c r="U377" s="130">
        <f>IFERROR(INDEX(Sept15!$F:$F, MATCH(MEM_BF!$K377, Sept15!$A:$A, 0)), 0)</f>
        <v>0</v>
      </c>
      <c r="V377" s="130">
        <f>IFERROR(INDEX(Sept15!$G:$G, MATCH(MEM_BF!$K377, Sept15!$A:$A, 0)), 0)</f>
        <v>0</v>
      </c>
      <c r="W377" s="130">
        <f>IFERROR(INDEX('Oct15'!$F:$F, MATCH(MEM_BF!$K377,'Oct15'!$A:$A, 0)), 0)</f>
        <v>0</v>
      </c>
      <c r="X377" s="130">
        <f>IFERROR(INDEX('Oct15'!$G:$G, MATCH(MEM_BF!$K377, 'Oct15'!$A:$A, 0)), 0)</f>
        <v>0</v>
      </c>
      <c r="Y377" s="130">
        <f>IFERROR(INDEX('Nov15'!$F:$F, MATCH(MEM_BF!$K377,'Nov15'!$A:$A, 0)), 0)</f>
        <v>0</v>
      </c>
      <c r="Z377" s="130">
        <f>IFERROR(INDEX('Nov15'!$G:$G, MATCH(MEM_BF!$K377, 'Nov15'!$A:$A, 0)), 0)</f>
        <v>0</v>
      </c>
      <c r="AA377" s="130">
        <f>IFERROR(INDEX('Dec15'!$F:$F, MATCH(MEM_BF!$K377,'Dec15'!$A:$A, 0)), 0)</f>
        <v>0</v>
      </c>
      <c r="AB377" s="130">
        <f>IFERROR(INDEX('Dec15'!$G:$G, MATCH(MEM_BF!$K377, 'Dec15'!$A:$A, 0)), 0)</f>
        <v>0</v>
      </c>
      <c r="AC377" s="130">
        <f>IFERROR(INDEX('Jan16'!$F:$F, MATCH(MEM_BF!$K377,'Jan16'!$A:$A, 0)), 0)</f>
        <v>0</v>
      </c>
      <c r="AD377" s="130">
        <f>IFERROR(INDEX('Jan16'!$G:$G, MATCH(MEM_BF!$K377, 'Jan16'!$A:$A, 0)), 0)</f>
        <v>0</v>
      </c>
      <c r="AE377" s="130">
        <f>IFERROR(INDEX('Feb16'!$F:$F, MATCH(MEM_BF!$K377,'Feb16'!$A:$A, 0)), 0)</f>
        <v>0</v>
      </c>
      <c r="AF377" s="130">
        <f>IFERROR(INDEX('Feb16'!$G:$G, MATCH(MEM_BF!$K377, 'Feb16'!$A:$A, 0)), 0)</f>
        <v>0</v>
      </c>
      <c r="AG377" s="130">
        <f>IFERROR(INDEX('Mar16'!$G:$G, MATCH(MEM_BF!$K377,'Mar16'!$A:$A, 0)), 0)</f>
        <v>0</v>
      </c>
      <c r="AH377" s="130">
        <f>IFERROR(INDEX('Mar16'!$H:$H, MATCH(MEM_BF!$K377, 'Mar16'!$A:$A, 0)), 0)</f>
        <v>0</v>
      </c>
      <c r="AI377" s="130">
        <f>IFERROR(INDEX('Apr16'!$G:$G, MATCH(MEM_BF!$K377,'Apr16'!$A:$A, 0)), 0)</f>
        <v>0</v>
      </c>
      <c r="AJ377" s="130">
        <f>IFERROR(INDEX('Apr16'!$H:$H, MATCH(MEM_BF!$K377, 'Apr16'!$A:$A, 0)), 0)</f>
        <v>0</v>
      </c>
      <c r="AK377" s="130">
        <f>IFERROR(INDEX('May16'!$G:$G, MATCH(MEM_BF!$K377,'May16'!$A:$A, 0)), 0)</f>
        <v>0</v>
      </c>
      <c r="AL377" s="130"/>
      <c r="AM377" s="130"/>
      <c r="AN377" s="130"/>
      <c r="AO377" s="4">
        <f t="shared" si="333"/>
        <v>0</v>
      </c>
      <c r="AP377" s="138">
        <f>IFERROR(INDEX(Contacts!$O:$O, MATCH(MEM_BF!$K377, Contacts!$B:$B, 0)), 0)</f>
        <v>0</v>
      </c>
      <c r="AQ377" s="138">
        <f>IFERROR(INDEX(Contacts!$L:$L, MATCH(MEM_BF!$K377, Contacts!$B:$B, 0)), 0)</f>
        <v>0</v>
      </c>
      <c r="AR377" s="138">
        <f>IFERROR(INDEX(Contacts!$P:$P, MATCH(MEM_BF!$K377, Contacts!$B:$B, 0)), 0)</f>
        <v>0</v>
      </c>
    </row>
    <row r="378" spans="3:44" x14ac:dyDescent="0.3">
      <c r="C378" s="155">
        <v>15</v>
      </c>
      <c r="D378" s="155">
        <v>9</v>
      </c>
      <c r="E378" s="194">
        <f t="shared" si="316"/>
        <v>14</v>
      </c>
      <c r="F378" s="194">
        <f t="shared" si="334"/>
        <v>1</v>
      </c>
      <c r="G378" s="194">
        <f t="shared" si="335"/>
        <v>16</v>
      </c>
      <c r="H378" s="194">
        <f t="shared" si="295"/>
        <v>2</v>
      </c>
      <c r="I378" s="225">
        <f t="shared" si="317"/>
        <v>6</v>
      </c>
      <c r="J378" s="197" t="s">
        <v>2330</v>
      </c>
      <c r="K378" s="155" t="s">
        <v>2331</v>
      </c>
      <c r="L378" s="195">
        <f t="shared" si="332"/>
        <v>2016</v>
      </c>
      <c r="M378" s="155" t="str">
        <f t="shared" si="336"/>
        <v>Mar</v>
      </c>
      <c r="N378" s="138">
        <f>IFERROR(INDEX(Contacts!$O:$O, MATCH(MEM_BF!$K378, Contacts!$B:$B, 0)), 0)</f>
        <v>0</v>
      </c>
      <c r="O378" s="130">
        <f>IFERROR(INDEX('May16'!$G:$G, MATCH(MEM_BF!$K378,'May16'!$A:$A, 0)), 0)</f>
        <v>0</v>
      </c>
      <c r="P378" s="130"/>
      <c r="Q378" s="205">
        <f>IFERROR(INDEX(July15!F:F, MATCH(MEM_BF!$K378, July15!$B:$B, 0)), 0)</f>
        <v>0</v>
      </c>
      <c r="R378" s="130">
        <f>IFERROR(INDEX(July15!G:G, MATCH(MEM_BF!$K378, July15!$B:$B, 0)), 0)</f>
        <v>0</v>
      </c>
      <c r="S378" s="130">
        <f>IFERROR(INDEX('Aug15'!F:F, MATCH(MEM_BF!$K378, 'Aug15'!$A:$A, 0)), 0)</f>
        <v>0</v>
      </c>
      <c r="T378" s="130">
        <f>IFERROR(INDEX('Aug15'!$G:$G, MATCH(MEM_BF!$K378, 'Aug15'!$A:$A, 0)), 0)</f>
        <v>0</v>
      </c>
      <c r="U378" s="130">
        <f>IFERROR(INDEX(Sept15!$F:$F, MATCH(MEM_BF!$K378, Sept15!$A:$A, 0)), 0)</f>
        <v>0</v>
      </c>
      <c r="V378" s="130">
        <f>IFERROR(INDEX(Sept15!$G:$G, MATCH(MEM_BF!$K378, Sept15!$A:$A, 0)), 0)</f>
        <v>0</v>
      </c>
      <c r="W378" s="130">
        <f>IFERROR(INDEX('Oct15'!$F:$F, MATCH(MEM_BF!$K378,'Oct15'!$A:$A, 0)), 0)</f>
        <v>120</v>
      </c>
      <c r="X378" s="130">
        <f>IFERROR(INDEX('Oct15'!$G:$G, MATCH(MEM_BF!$K378, 'Oct15'!$A:$A, 0)), 0)</f>
        <v>0</v>
      </c>
      <c r="Y378" s="130">
        <f>IFERROR(INDEX('Nov15'!$F:$F, MATCH(MEM_BF!$K378,'Nov15'!$A:$A, 0)), 0)</f>
        <v>0</v>
      </c>
      <c r="Z378" s="130">
        <f>IFERROR(INDEX('Nov15'!$G:$G, MATCH(MEM_BF!$K378, 'Nov15'!$A:$A, 0)), 0)</f>
        <v>0</v>
      </c>
      <c r="AA378" s="130">
        <f>IFERROR(INDEX('Dec15'!$F:$F, MATCH(MEM_BF!$K378,'Dec15'!$A:$A, 0)), 0)</f>
        <v>0</v>
      </c>
      <c r="AB378" s="130">
        <f>IFERROR(INDEX('Dec15'!$G:$G, MATCH(MEM_BF!$K378, 'Dec15'!$A:$A, 0)), 0)</f>
        <v>0</v>
      </c>
      <c r="AC378" s="130">
        <f>IFERROR(INDEX('Jan16'!$F:$F, MATCH(MEM_BF!$K378,'Jan16'!$A:$A, 0)), 0)</f>
        <v>0</v>
      </c>
      <c r="AD378" s="130">
        <f>IFERROR(INDEX('Jan16'!$G:$G, MATCH(MEM_BF!$K378, 'Jan16'!$A:$A, 0)), 0)</f>
        <v>0</v>
      </c>
      <c r="AE378" s="130">
        <f>IFERROR(INDEX('Feb16'!$F:$F, MATCH(MEM_BF!$K378,'Feb16'!$A:$A, 0)), 0)</f>
        <v>0</v>
      </c>
      <c r="AF378" s="130">
        <f>IFERROR(INDEX('Feb16'!$G:$G, MATCH(MEM_BF!$K378, 'Feb16'!$A:$A, 0)), 0)</f>
        <v>0</v>
      </c>
      <c r="AG378" s="130">
        <f>IFERROR(INDEX('Mar16'!$G:$G, MATCH(MEM_BF!$K378,'Mar16'!$A:$A, 0)), 0)</f>
        <v>0</v>
      </c>
      <c r="AH378" s="130">
        <f>IFERROR(INDEX('Mar16'!$H:$H, MATCH(MEM_BF!$K378, 'Mar16'!$A:$A, 0)), 0)</f>
        <v>0</v>
      </c>
      <c r="AI378" s="130">
        <f>IFERROR(INDEX('Apr16'!$G:$G, MATCH(MEM_BF!$K378,'Apr16'!$A:$A, 0)), 0)</f>
        <v>0</v>
      </c>
      <c r="AJ378" s="130">
        <f>IFERROR(INDEX('Apr16'!$H:$H, MATCH(MEM_BF!$K378, 'Apr16'!$A:$A, 0)), 0)</f>
        <v>0</v>
      </c>
      <c r="AK378" s="130">
        <f>IFERROR(INDEX('May16'!$G:$G, MATCH(MEM_BF!$K378,'May16'!$A:$A, 0)), 0)</f>
        <v>0</v>
      </c>
      <c r="AL378" s="130"/>
      <c r="AM378" s="130"/>
      <c r="AN378" s="130"/>
      <c r="AO378" s="4">
        <f t="shared" si="333"/>
        <v>120</v>
      </c>
      <c r="AP378" s="138">
        <f>IFERROR(INDEX(Contacts!$O:$O, MATCH(MEM_BF!$K378, Contacts!$B:$B, 0)), 0)</f>
        <v>0</v>
      </c>
      <c r="AQ378" s="138">
        <f>IFERROR(INDEX(Contacts!$L:$L, MATCH(MEM_BF!$K378, Contacts!$B:$B, 0)), 0)</f>
        <v>0</v>
      </c>
      <c r="AR378" s="138">
        <f>IFERROR(INDEX(Contacts!$P:$P, MATCH(MEM_BF!$K378, Contacts!$B:$B, 0)), 0)</f>
        <v>0</v>
      </c>
    </row>
    <row r="379" spans="3:44" x14ac:dyDescent="0.3">
      <c r="C379" s="155">
        <v>15</v>
      </c>
      <c r="D379" s="155">
        <v>12</v>
      </c>
      <c r="E379" s="194">
        <f t="shared" si="316"/>
        <v>11</v>
      </c>
      <c r="F379" s="194">
        <f t="shared" si="334"/>
        <v>0</v>
      </c>
      <c r="G379" s="194">
        <f t="shared" si="335"/>
        <v>15</v>
      </c>
      <c r="H379" s="194">
        <f t="shared" si="295"/>
        <v>11</v>
      </c>
      <c r="I379" s="225">
        <f t="shared" si="317"/>
        <v>0</v>
      </c>
      <c r="J379" s="197" t="s">
        <v>2333</v>
      </c>
      <c r="K379" s="155" t="s">
        <v>2334</v>
      </c>
      <c r="L379" s="195">
        <f t="shared" si="332"/>
        <v>2015</v>
      </c>
      <c r="M379" s="155" t="str">
        <f t="shared" si="336"/>
        <v>Dec</v>
      </c>
      <c r="N379" s="138">
        <f>IFERROR(INDEX(Contacts!$O:$O, MATCH(MEM_BF!$K379, Contacts!$B:$B, 0)), 0)</f>
        <v>0</v>
      </c>
      <c r="O379" s="130">
        <f>IFERROR(INDEX('May16'!$G:$G, MATCH(MEM_BF!$K379,'May16'!$A:$A, 0)), 0)</f>
        <v>0</v>
      </c>
      <c r="P379" s="130"/>
      <c r="Q379" s="205">
        <f>IFERROR(INDEX(July15!F:F, MATCH(MEM_BF!$K379, July15!$B:$B, 0)), 0)</f>
        <v>0</v>
      </c>
      <c r="R379" s="130">
        <f>IFERROR(INDEX(July15!G:G, MATCH(MEM_BF!$K379, July15!$B:$B, 0)), 0)</f>
        <v>0</v>
      </c>
      <c r="S379" s="130">
        <f>IFERROR(INDEX('Aug15'!F:F, MATCH(MEM_BF!$K379, 'Aug15'!$A:$A, 0)), 0)</f>
        <v>0</v>
      </c>
      <c r="T379" s="130">
        <f>IFERROR(INDEX('Aug15'!$G:$G, MATCH(MEM_BF!$K379, 'Aug15'!$A:$A, 0)), 0)</f>
        <v>0</v>
      </c>
      <c r="U379" s="130">
        <f>IFERROR(INDEX(Sept15!$F:$F, MATCH(MEM_BF!$K379, Sept15!$A:$A, 0)), 0)</f>
        <v>0</v>
      </c>
      <c r="V379" s="130">
        <f>IFERROR(INDEX(Sept15!$G:$G, MATCH(MEM_BF!$K379, Sept15!$A:$A, 0)), 0)</f>
        <v>0</v>
      </c>
      <c r="W379" s="130">
        <f>IFERROR(INDEX('Oct15'!$F:$F, MATCH(MEM_BF!$K379,'Oct15'!$A:$A, 0)), 0)</f>
        <v>0</v>
      </c>
      <c r="X379" s="130">
        <f>IFERROR(INDEX('Oct15'!$G:$G, MATCH(MEM_BF!$K379, 'Oct15'!$A:$A, 0)), 0)</f>
        <v>0</v>
      </c>
      <c r="Y379" s="130">
        <f>IFERROR(INDEX('Nov15'!$F:$F, MATCH(MEM_BF!$K379,'Nov15'!$A:$A, 0)), 0)</f>
        <v>0</v>
      </c>
      <c r="Z379" s="130">
        <f>IFERROR(INDEX('Nov15'!$G:$G, MATCH(MEM_BF!$K379, 'Nov15'!$A:$A, 0)), 0)</f>
        <v>0</v>
      </c>
      <c r="AA379" s="130">
        <f>IFERROR(INDEX('Dec15'!$F:$F, MATCH(MEM_BF!$K379,'Dec15'!$A:$A, 0)), 0)</f>
        <v>0</v>
      </c>
      <c r="AB379" s="130">
        <f>IFERROR(INDEX('Dec15'!$G:$G, MATCH(MEM_BF!$K379, 'Dec15'!$A:$A, 0)), 0)</f>
        <v>0</v>
      </c>
      <c r="AC379" s="130">
        <f>IFERROR(INDEX('Jan16'!$F:$F, MATCH(MEM_BF!$K379,'Jan16'!$A:$A, 0)), 0)</f>
        <v>0</v>
      </c>
      <c r="AD379" s="130">
        <f>IFERROR(INDEX('Jan16'!$G:$G, MATCH(MEM_BF!$K379, 'Jan16'!$A:$A, 0)), 0)</f>
        <v>0</v>
      </c>
      <c r="AE379" s="130">
        <f>IFERROR(INDEX('Feb16'!$F:$F, MATCH(MEM_BF!$K379,'Feb16'!$A:$A, 0)), 0)</f>
        <v>0</v>
      </c>
      <c r="AF379" s="130">
        <f>IFERROR(INDEX('Feb16'!$G:$G, MATCH(MEM_BF!$K379, 'Feb16'!$A:$A, 0)), 0)</f>
        <v>0</v>
      </c>
      <c r="AG379" s="130">
        <f>IFERROR(INDEX('Mar16'!$G:$G, MATCH(MEM_BF!$K379,'Mar16'!$A:$A, 0)), 0)</f>
        <v>0</v>
      </c>
      <c r="AH379" s="130">
        <f>IFERROR(INDEX('Mar16'!$H:$H, MATCH(MEM_BF!$K379, 'Mar16'!$A:$A, 0)), 0)</f>
        <v>0</v>
      </c>
      <c r="AI379" s="130">
        <f>IFERROR(INDEX('Apr16'!$G:$G, MATCH(MEM_BF!$K379,'Apr16'!$A:$A, 0)), 0)</f>
        <v>0</v>
      </c>
      <c r="AJ379" s="130">
        <f>IFERROR(INDEX('Apr16'!$H:$H, MATCH(MEM_BF!$K379, 'Apr16'!$A:$A, 0)), 0)</f>
        <v>0</v>
      </c>
      <c r="AK379" s="130">
        <f>IFERROR(INDEX('May16'!$G:$G, MATCH(MEM_BF!$K379,'May16'!$A:$A, 0)), 0)</f>
        <v>0</v>
      </c>
      <c r="AL379" s="130"/>
      <c r="AM379" s="130"/>
      <c r="AN379" s="130"/>
      <c r="AO379" s="4">
        <f t="shared" si="333"/>
        <v>0</v>
      </c>
      <c r="AP379" s="138">
        <f>IFERROR(INDEX(Contacts!$O:$O, MATCH(MEM_BF!$K379, Contacts!$B:$B, 0)), 0)</f>
        <v>0</v>
      </c>
      <c r="AQ379" s="138">
        <f>IFERROR(INDEX(Contacts!$L:$L, MATCH(MEM_BF!$K379, Contacts!$B:$B, 0)), 0)</f>
        <v>0</v>
      </c>
      <c r="AR379" s="138">
        <f>IFERROR(INDEX(Contacts!$P:$P, MATCH(MEM_BF!$K379, Contacts!$B:$B, 0)), 0)</f>
        <v>0</v>
      </c>
    </row>
    <row r="380" spans="3:44" x14ac:dyDescent="0.3">
      <c r="C380" s="155">
        <v>16</v>
      </c>
      <c r="D380" s="155">
        <v>6</v>
      </c>
      <c r="E380" s="194">
        <f t="shared" si="316"/>
        <v>17</v>
      </c>
      <c r="F380" s="194">
        <f t="shared" si="334"/>
        <v>1</v>
      </c>
      <c r="G380" s="194">
        <f t="shared" si="335"/>
        <v>17</v>
      </c>
      <c r="H380" s="194">
        <f t="shared" si="295"/>
        <v>5</v>
      </c>
      <c r="I380" s="225">
        <f t="shared" si="317"/>
        <v>12</v>
      </c>
      <c r="J380" s="197" t="s">
        <v>2639</v>
      </c>
      <c r="K380" s="155" t="s">
        <v>94</v>
      </c>
      <c r="L380" s="195">
        <f t="shared" si="332"/>
        <v>2017</v>
      </c>
      <c r="M380" s="155" t="str">
        <f t="shared" si="336"/>
        <v>Jun</v>
      </c>
      <c r="N380" s="138">
        <f>IFERROR(INDEX(Contacts!$O:$O, MATCH(MEM_BF!$K380, Contacts!$B:$B, 0)), 0)</f>
        <v>0</v>
      </c>
      <c r="O380" s="130">
        <f>IFERROR(INDEX('May16'!$G:$G, MATCH(MEM_BF!$K380,'May16'!$A:$A, 0)), 0)</f>
        <v>0</v>
      </c>
      <c r="P380" s="130"/>
      <c r="Q380" s="205">
        <f>IFERROR(INDEX(July15!F:F, MATCH(MEM_BF!$K380, July15!$B:$B, 0)), 0)</f>
        <v>240</v>
      </c>
      <c r="R380" s="130">
        <f>IFERROR(INDEX(July15!G:G, MATCH(MEM_BF!$K380, July15!$B:$B, 0)), 0)</f>
        <v>0</v>
      </c>
      <c r="S380" s="130">
        <f>IFERROR(INDEX('Aug15'!F:F, MATCH(MEM_BF!$K380, 'Aug15'!$A:$A, 0)), 0)</f>
        <v>0</v>
      </c>
      <c r="T380" s="130">
        <f>IFERROR(INDEX('Aug15'!$G:$G, MATCH(MEM_BF!$K380, 'Aug15'!$A:$A, 0)), 0)</f>
        <v>0</v>
      </c>
      <c r="U380" s="130">
        <f>IFERROR(INDEX(Sept15!$F:$F, MATCH(MEM_BF!$K380, Sept15!$A:$A, 0)), 0)</f>
        <v>0</v>
      </c>
      <c r="V380" s="130">
        <f>IFERROR(INDEX(Sept15!$G:$G, MATCH(MEM_BF!$K380, Sept15!$A:$A, 0)), 0)</f>
        <v>0</v>
      </c>
      <c r="W380" s="130">
        <f>IFERROR(INDEX('Oct15'!$F:$F, MATCH(MEM_BF!$K380,'Oct15'!$A:$A, 0)), 0)</f>
        <v>0</v>
      </c>
      <c r="X380" s="130">
        <f>IFERROR(INDEX('Oct15'!$G:$G, MATCH(MEM_BF!$K380, 'Oct15'!$A:$A, 0)), 0)</f>
        <v>0</v>
      </c>
      <c r="Y380" s="130">
        <f>IFERROR(INDEX('Nov15'!$F:$F, MATCH(MEM_BF!$K380,'Nov15'!$A:$A, 0)), 0)</f>
        <v>0</v>
      </c>
      <c r="Z380" s="130">
        <f>IFERROR(INDEX('Nov15'!$G:$G, MATCH(MEM_BF!$K380, 'Nov15'!$A:$A, 0)), 0)</f>
        <v>0</v>
      </c>
      <c r="AA380" s="130">
        <f>IFERROR(INDEX('Dec15'!$F:$F, MATCH(MEM_BF!$K380,'Dec15'!$A:$A, 0)), 0)</f>
        <v>0</v>
      </c>
      <c r="AB380" s="130">
        <f>IFERROR(INDEX('Dec15'!$G:$G, MATCH(MEM_BF!$K380, 'Dec15'!$A:$A, 0)), 0)</f>
        <v>50</v>
      </c>
      <c r="AC380" s="130">
        <f>IFERROR(INDEX('Jan16'!$F:$F, MATCH(MEM_BF!$K380,'Jan16'!$A:$A, 0)), 0)</f>
        <v>0</v>
      </c>
      <c r="AD380" s="130">
        <f>IFERROR(INDEX('Jan16'!$G:$G, MATCH(MEM_BF!$K380, 'Jan16'!$A:$A, 0)), 0)</f>
        <v>0</v>
      </c>
      <c r="AE380" s="130">
        <f>IFERROR(INDEX('Feb16'!$F:$F, MATCH(MEM_BF!$K380,'Feb16'!$A:$A, 0)), 0)</f>
        <v>0</v>
      </c>
      <c r="AF380" s="130">
        <f>IFERROR(INDEX('Feb16'!$G:$G, MATCH(MEM_BF!$K380, 'Feb16'!$A:$A, 0)), 0)</f>
        <v>0</v>
      </c>
      <c r="AG380" s="130">
        <f>IFERROR(INDEX('Mar16'!$G:$G, MATCH(MEM_BF!$K380,'Mar16'!$A:$A, 0)), 0)</f>
        <v>0</v>
      </c>
      <c r="AH380" s="130">
        <f>IFERROR(INDEX('Mar16'!$H:$H, MATCH(MEM_BF!$K380, 'Mar16'!$A:$A, 0)), 0)</f>
        <v>0</v>
      </c>
      <c r="AI380" s="130">
        <f>IFERROR(INDEX('Apr16'!$G:$G, MATCH(MEM_BF!$K380,'Apr16'!$A:$A, 0)), 0)</f>
        <v>0</v>
      </c>
      <c r="AJ380" s="130">
        <f>IFERROR(INDEX('Apr16'!$H:$H, MATCH(MEM_BF!$K380, 'Apr16'!$A:$A, 0)), 0)</f>
        <v>1000</v>
      </c>
      <c r="AK380" s="130">
        <f>IFERROR(INDEX('May16'!$G:$G, MATCH(MEM_BF!$K380,'May16'!$A:$A, 0)), 0)</f>
        <v>0</v>
      </c>
      <c r="AL380" s="130"/>
      <c r="AM380" s="130"/>
      <c r="AN380" s="130"/>
      <c r="AO380" s="4">
        <f t="shared" si="333"/>
        <v>240</v>
      </c>
      <c r="AP380" s="138">
        <f>IFERROR(INDEX(Contacts!$O:$O, MATCH(MEM_BF!$K380, Contacts!$B:$B, 0)), 0)</f>
        <v>0</v>
      </c>
      <c r="AQ380" s="138">
        <f>IFERROR(INDEX(Contacts!$L:$L, MATCH(MEM_BF!$K380, Contacts!$B:$B, 0)), 0)</f>
        <v>0</v>
      </c>
      <c r="AR380" s="138">
        <f>IFERROR(INDEX(Contacts!$P:$P, MATCH(MEM_BF!$K380, Contacts!$B:$B, 0)), 0)</f>
        <v>0</v>
      </c>
    </row>
    <row r="381" spans="3:44" x14ac:dyDescent="0.3">
      <c r="C381" s="155">
        <v>15</v>
      </c>
      <c r="D381" s="155">
        <v>12</v>
      </c>
      <c r="E381" s="194">
        <f t="shared" si="316"/>
        <v>23</v>
      </c>
      <c r="F381" s="194">
        <f t="shared" si="334"/>
        <v>1</v>
      </c>
      <c r="G381" s="194">
        <f t="shared" si="335"/>
        <v>16</v>
      </c>
      <c r="H381" s="194">
        <f t="shared" si="295"/>
        <v>11</v>
      </c>
      <c r="I381" s="225">
        <f t="shared" si="317"/>
        <v>12</v>
      </c>
      <c r="J381" s="197" t="s">
        <v>2340</v>
      </c>
      <c r="K381" s="155" t="s">
        <v>441</v>
      </c>
      <c r="L381" s="195">
        <f t="shared" si="332"/>
        <v>2016</v>
      </c>
      <c r="M381" s="155" t="str">
        <f t="shared" si="336"/>
        <v>Dec</v>
      </c>
      <c r="N381" s="138">
        <f>IFERROR(INDEX(Contacts!$O:$O, MATCH(MEM_BF!$K381, Contacts!$B:$B, 0)), 0)</f>
        <v>0</v>
      </c>
      <c r="O381" s="130">
        <f>IFERROR(INDEX('May16'!$G:$G, MATCH(MEM_BF!$K381,'May16'!$A:$A, 0)), 0)</f>
        <v>0</v>
      </c>
      <c r="P381" s="130"/>
      <c r="Q381" s="205">
        <f>IFERROR(INDEX(July15!F:F, MATCH(MEM_BF!$K381, July15!$B:$B, 0)), 0)</f>
        <v>240</v>
      </c>
      <c r="R381" s="130">
        <f>IFERROR(INDEX(July15!G:G, MATCH(MEM_BF!$K381, July15!$B:$B, 0)), 0)</f>
        <v>0</v>
      </c>
      <c r="S381" s="130">
        <f>IFERROR(INDEX('Aug15'!F:F, MATCH(MEM_BF!$K381, 'Aug15'!$A:$A, 0)), 0)</f>
        <v>0</v>
      </c>
      <c r="T381" s="130">
        <f>IFERROR(INDEX('Aug15'!$G:$G, MATCH(MEM_BF!$K381, 'Aug15'!$A:$A, 0)), 0)</f>
        <v>0</v>
      </c>
      <c r="U381" s="130">
        <f>IFERROR(INDEX(Sept15!$F:$F, MATCH(MEM_BF!$K381, Sept15!$A:$A, 0)), 0)</f>
        <v>0</v>
      </c>
      <c r="V381" s="130">
        <f>IFERROR(INDEX(Sept15!$G:$G, MATCH(MEM_BF!$K381, Sept15!$A:$A, 0)), 0)</f>
        <v>0</v>
      </c>
      <c r="W381" s="130">
        <f>IFERROR(INDEX('Oct15'!$F:$F, MATCH(MEM_BF!$K381,'Oct15'!$A:$A, 0)), 0)</f>
        <v>0</v>
      </c>
      <c r="X381" s="130">
        <f>IFERROR(INDEX('Oct15'!$G:$G, MATCH(MEM_BF!$K381, 'Oct15'!$A:$A, 0)), 0)</f>
        <v>0</v>
      </c>
      <c r="Y381" s="130">
        <f>IFERROR(INDEX('Nov15'!$F:$F, MATCH(MEM_BF!$K381,'Nov15'!$A:$A, 0)), 0)</f>
        <v>0</v>
      </c>
      <c r="Z381" s="130">
        <f>IFERROR(INDEX('Nov15'!$G:$G, MATCH(MEM_BF!$K381, 'Nov15'!$A:$A, 0)), 0)</f>
        <v>0</v>
      </c>
      <c r="AA381" s="130">
        <f>IFERROR(INDEX('Dec15'!$F:$F, MATCH(MEM_BF!$K381,'Dec15'!$A:$A, 0)), 0)</f>
        <v>0</v>
      </c>
      <c r="AB381" s="130">
        <f>IFERROR(INDEX('Dec15'!$G:$G, MATCH(MEM_BF!$K381, 'Dec15'!$A:$A, 0)), 0)</f>
        <v>0</v>
      </c>
      <c r="AC381" s="130">
        <f>IFERROR(INDEX('Jan16'!$F:$F, MATCH(MEM_BF!$K381,'Jan16'!$A:$A, 0)), 0)</f>
        <v>0</v>
      </c>
      <c r="AD381" s="130">
        <f>IFERROR(INDEX('Jan16'!$G:$G, MATCH(MEM_BF!$K381, 'Jan16'!$A:$A, 0)), 0)</f>
        <v>0</v>
      </c>
      <c r="AE381" s="130">
        <f>IFERROR(INDEX('Feb16'!$F:$F, MATCH(MEM_BF!$K381,'Feb16'!$A:$A, 0)), 0)</f>
        <v>0</v>
      </c>
      <c r="AF381" s="130">
        <f>IFERROR(INDEX('Feb16'!$G:$G, MATCH(MEM_BF!$K381, 'Feb16'!$A:$A, 0)), 0)</f>
        <v>0</v>
      </c>
      <c r="AG381" s="130">
        <f>IFERROR(INDEX('Mar16'!$G:$G, MATCH(MEM_BF!$K381,'Mar16'!$A:$A, 0)), 0)</f>
        <v>0</v>
      </c>
      <c r="AH381" s="130">
        <f>IFERROR(INDEX('Mar16'!$H:$H, MATCH(MEM_BF!$K381, 'Mar16'!$A:$A, 0)), 0)</f>
        <v>0</v>
      </c>
      <c r="AI381" s="130">
        <f>IFERROR(INDEX('Apr16'!$G:$G, MATCH(MEM_BF!$K381,'Apr16'!$A:$A, 0)), 0)</f>
        <v>0</v>
      </c>
      <c r="AJ381" s="130">
        <f>IFERROR(INDEX('Apr16'!$H:$H, MATCH(MEM_BF!$K381, 'Apr16'!$A:$A, 0)), 0)</f>
        <v>0</v>
      </c>
      <c r="AK381" s="130">
        <f>IFERROR(INDEX('May16'!$G:$G, MATCH(MEM_BF!$K381,'May16'!$A:$A, 0)), 0)</f>
        <v>0</v>
      </c>
      <c r="AL381" s="130"/>
      <c r="AM381" s="130"/>
      <c r="AN381" s="130"/>
      <c r="AO381" s="4">
        <f t="shared" si="333"/>
        <v>240</v>
      </c>
      <c r="AP381" s="138">
        <f>IFERROR(INDEX(Contacts!$O:$O, MATCH(MEM_BF!$K381, Contacts!$B:$B, 0)), 0)</f>
        <v>0</v>
      </c>
      <c r="AQ381" s="138">
        <f>IFERROR(INDEX(Contacts!$L:$L, MATCH(MEM_BF!$K381, Contacts!$B:$B, 0)), 0)</f>
        <v>0</v>
      </c>
      <c r="AR381" s="138">
        <f>IFERROR(INDEX(Contacts!$P:$P, MATCH(MEM_BF!$K381, Contacts!$B:$B, 0)), 0)</f>
        <v>0</v>
      </c>
    </row>
    <row r="382" spans="3:44" x14ac:dyDescent="0.3">
      <c r="C382" s="155"/>
      <c r="D382" s="155"/>
      <c r="E382" s="194">
        <f t="shared" si="316"/>
        <v>-1</v>
      </c>
      <c r="F382" s="194">
        <f t="shared" si="334"/>
        <v>0</v>
      </c>
      <c r="G382" s="194">
        <f t="shared" si="335"/>
        <v>0</v>
      </c>
      <c r="H382" s="194">
        <f t="shared" si="295"/>
        <v>-1</v>
      </c>
      <c r="I382" s="225">
        <f t="shared" si="317"/>
        <v>0</v>
      </c>
      <c r="J382" s="197" t="s">
        <v>2344</v>
      </c>
      <c r="K382" s="155" t="s">
        <v>2345</v>
      </c>
      <c r="L382" s="195" t="str">
        <f t="shared" si="332"/>
        <v>Please</v>
      </c>
      <c r="M382" s="155" t="str">
        <f t="shared" si="336"/>
        <v>Pay</v>
      </c>
      <c r="N382" s="138">
        <f>IFERROR(INDEX(Contacts!$O:$O, MATCH(MEM_BF!$K382, Contacts!$B:$B, 0)), 0)</f>
        <v>0</v>
      </c>
      <c r="O382" s="130">
        <f>IFERROR(INDEX('May16'!$G:$G, MATCH(MEM_BF!$K382,'May16'!$A:$A, 0)), 0)</f>
        <v>0</v>
      </c>
      <c r="P382" s="130"/>
      <c r="Q382" s="205">
        <f>IFERROR(INDEX(July15!F:F, MATCH(MEM_BF!$K382, July15!$B:$B, 0)), 0)</f>
        <v>0</v>
      </c>
      <c r="R382" s="130">
        <f>IFERROR(INDEX(July15!G:G, MATCH(MEM_BF!$K382, July15!$B:$B, 0)), 0)</f>
        <v>0</v>
      </c>
      <c r="S382" s="130">
        <f>IFERROR(INDEX('Aug15'!F:F, MATCH(MEM_BF!$K382, 'Aug15'!$A:$A, 0)), 0)</f>
        <v>0</v>
      </c>
      <c r="T382" s="130">
        <f>IFERROR(INDEX('Aug15'!$G:$G, MATCH(MEM_BF!$K382, 'Aug15'!$A:$A, 0)), 0)</f>
        <v>0</v>
      </c>
      <c r="U382" s="130">
        <f>IFERROR(INDEX(Sept15!$F:$F, MATCH(MEM_BF!$K382, Sept15!$A:$A, 0)), 0)</f>
        <v>0</v>
      </c>
      <c r="V382" s="130">
        <f>IFERROR(INDEX(Sept15!$G:$G, MATCH(MEM_BF!$K382, Sept15!$A:$A, 0)), 0)</f>
        <v>0</v>
      </c>
      <c r="W382" s="130">
        <f>IFERROR(INDEX('Oct15'!$F:$F, MATCH(MEM_BF!$K382,'Oct15'!$A:$A, 0)), 0)</f>
        <v>0</v>
      </c>
      <c r="X382" s="130">
        <f>IFERROR(INDEX('Oct15'!$G:$G, MATCH(MEM_BF!$K382, 'Oct15'!$A:$A, 0)), 0)</f>
        <v>0</v>
      </c>
      <c r="Y382" s="130">
        <f>IFERROR(INDEX('Nov15'!$F:$F, MATCH(MEM_BF!$K382,'Nov15'!$A:$A, 0)), 0)</f>
        <v>0</v>
      </c>
      <c r="Z382" s="130">
        <f>IFERROR(INDEX('Nov15'!$G:$G, MATCH(MEM_BF!$K382, 'Nov15'!$A:$A, 0)), 0)</f>
        <v>0</v>
      </c>
      <c r="AA382" s="130">
        <f>IFERROR(INDEX('Dec15'!$F:$F, MATCH(MEM_BF!$K382,'Dec15'!$A:$A, 0)), 0)</f>
        <v>0</v>
      </c>
      <c r="AB382" s="130">
        <f>IFERROR(INDEX('Dec15'!$G:$G, MATCH(MEM_BF!$K382, 'Dec15'!$A:$A, 0)), 0)</f>
        <v>0</v>
      </c>
      <c r="AC382" s="130">
        <f>IFERROR(INDEX('Jan16'!$F:$F, MATCH(MEM_BF!$K382,'Jan16'!$A:$A, 0)), 0)</f>
        <v>0</v>
      </c>
      <c r="AD382" s="130">
        <f>IFERROR(INDEX('Jan16'!$G:$G, MATCH(MEM_BF!$K382, 'Jan16'!$A:$A, 0)), 0)</f>
        <v>0</v>
      </c>
      <c r="AE382" s="130">
        <f>IFERROR(INDEX('Feb16'!$F:$F, MATCH(MEM_BF!$K382,'Feb16'!$A:$A, 0)), 0)</f>
        <v>0</v>
      </c>
      <c r="AF382" s="130">
        <f>IFERROR(INDEX('Feb16'!$G:$G, MATCH(MEM_BF!$K382, 'Feb16'!$A:$A, 0)), 0)</f>
        <v>0</v>
      </c>
      <c r="AG382" s="130">
        <f>IFERROR(INDEX('Mar16'!$G:$G, MATCH(MEM_BF!$K382,'Mar16'!$A:$A, 0)), 0)</f>
        <v>0</v>
      </c>
      <c r="AH382" s="130">
        <f>IFERROR(INDEX('Mar16'!$H:$H, MATCH(MEM_BF!$K382, 'Mar16'!$A:$A, 0)), 0)</f>
        <v>0</v>
      </c>
      <c r="AI382" s="130">
        <f>IFERROR(INDEX('Apr16'!$G:$G, MATCH(MEM_BF!$K382,'Apr16'!$A:$A, 0)), 0)</f>
        <v>0</v>
      </c>
      <c r="AJ382" s="130">
        <f>IFERROR(INDEX('Apr16'!$H:$H, MATCH(MEM_BF!$K382, 'Apr16'!$A:$A, 0)), 0)</f>
        <v>0</v>
      </c>
      <c r="AK382" s="130">
        <f>IFERROR(INDEX('May16'!$G:$G, MATCH(MEM_BF!$K382,'May16'!$A:$A, 0)), 0)</f>
        <v>0</v>
      </c>
      <c r="AL382" s="130"/>
      <c r="AM382" s="130"/>
      <c r="AN382" s="130"/>
      <c r="AO382" s="4">
        <f t="shared" si="333"/>
        <v>0</v>
      </c>
      <c r="AP382" s="138">
        <f>IFERROR(INDEX(Contacts!$O:$O, MATCH(MEM_BF!$K382, Contacts!$B:$B, 0)), 0)</f>
        <v>0</v>
      </c>
      <c r="AQ382" s="138">
        <f>IFERROR(INDEX(Contacts!$L:$L, MATCH(MEM_BF!$K382, Contacts!$B:$B, 0)), 0)</f>
        <v>0</v>
      </c>
      <c r="AR382" s="138">
        <f>IFERROR(INDEX(Contacts!$P:$P, MATCH(MEM_BF!$K382, Contacts!$B:$B, 0)), 0)</f>
        <v>0</v>
      </c>
    </row>
    <row r="383" spans="3:44" x14ac:dyDescent="0.3">
      <c r="C383" s="155">
        <v>15</v>
      </c>
      <c r="D383" s="155">
        <v>6</v>
      </c>
      <c r="E383" s="194">
        <f t="shared" si="316"/>
        <v>11</v>
      </c>
      <c r="F383" s="194">
        <f t="shared" si="334"/>
        <v>0</v>
      </c>
      <c r="G383" s="194">
        <f t="shared" si="335"/>
        <v>15</v>
      </c>
      <c r="H383" s="194">
        <f t="shared" si="295"/>
        <v>11</v>
      </c>
      <c r="I383" s="225">
        <f t="shared" si="317"/>
        <v>6</v>
      </c>
      <c r="J383" s="197" t="s">
        <v>2346</v>
      </c>
      <c r="K383" s="155" t="s">
        <v>2347</v>
      </c>
      <c r="L383" s="195">
        <f t="shared" si="332"/>
        <v>2015</v>
      </c>
      <c r="M383" s="155" t="str">
        <f t="shared" si="336"/>
        <v>Dec</v>
      </c>
      <c r="N383" s="138">
        <f>IFERROR(INDEX(Contacts!$O:$O, MATCH(MEM_BF!$K383, Contacts!$B:$B, 0)), 0)</f>
        <v>0</v>
      </c>
      <c r="O383" s="130">
        <f>IFERROR(INDEX('May16'!$G:$G, MATCH(MEM_BF!$K383,'May16'!$A:$A, 0)), 0)</f>
        <v>0</v>
      </c>
      <c r="P383" s="130"/>
      <c r="Q383" s="205">
        <f>IFERROR(INDEX(July15!F:F, MATCH(MEM_BF!$K383, July15!$B:$B, 0)), 0)</f>
        <v>0</v>
      </c>
      <c r="R383" s="130">
        <f>IFERROR(INDEX(July15!G:G, MATCH(MEM_BF!$K383, July15!$B:$B, 0)), 0)</f>
        <v>0</v>
      </c>
      <c r="S383" s="130">
        <f>IFERROR(INDEX('Aug15'!F:F, MATCH(MEM_BF!$K383, 'Aug15'!$A:$A, 0)), 0)</f>
        <v>0</v>
      </c>
      <c r="T383" s="130">
        <f>IFERROR(INDEX('Aug15'!$G:$G, MATCH(MEM_BF!$K383, 'Aug15'!$A:$A, 0)), 0)</f>
        <v>0</v>
      </c>
      <c r="U383" s="130">
        <f>IFERROR(INDEX(Sept15!$F:$F, MATCH(MEM_BF!$K383, Sept15!$A:$A, 0)), 0)</f>
        <v>0</v>
      </c>
      <c r="V383" s="130">
        <f>IFERROR(INDEX(Sept15!$G:$G, MATCH(MEM_BF!$K383, Sept15!$A:$A, 0)), 0)</f>
        <v>0</v>
      </c>
      <c r="W383" s="130">
        <f>IFERROR(INDEX('Oct15'!$F:$F, MATCH(MEM_BF!$K383,'Oct15'!$A:$A, 0)), 0)</f>
        <v>0</v>
      </c>
      <c r="X383" s="130">
        <f>IFERROR(INDEX('Oct15'!$G:$G, MATCH(MEM_BF!$K383, 'Oct15'!$A:$A, 0)), 0)</f>
        <v>0</v>
      </c>
      <c r="Y383" s="130">
        <f>IFERROR(INDEX('Nov15'!$F:$F, MATCH(MEM_BF!$K383,'Nov15'!$A:$A, 0)), 0)</f>
        <v>0</v>
      </c>
      <c r="Z383" s="130">
        <f>IFERROR(INDEX('Nov15'!$G:$G, MATCH(MEM_BF!$K383, 'Nov15'!$A:$A, 0)), 0)</f>
        <v>0</v>
      </c>
      <c r="AA383" s="130">
        <f>IFERROR(INDEX('Dec15'!$F:$F, MATCH(MEM_BF!$K383,'Dec15'!$A:$A, 0)), 0)</f>
        <v>0</v>
      </c>
      <c r="AB383" s="130">
        <f>IFERROR(INDEX('Dec15'!$G:$G, MATCH(MEM_BF!$K383, 'Dec15'!$A:$A, 0)), 0)</f>
        <v>0</v>
      </c>
      <c r="AC383" s="130">
        <f>IFERROR(INDEX('Jan16'!$F:$F, MATCH(MEM_BF!$K383,'Jan16'!$A:$A, 0)), 0)</f>
        <v>0</v>
      </c>
      <c r="AD383" s="130">
        <f>IFERROR(INDEX('Jan16'!$G:$G, MATCH(MEM_BF!$K383, 'Jan16'!$A:$A, 0)), 0)</f>
        <v>0</v>
      </c>
      <c r="AE383" s="130">
        <f>IFERROR(INDEX('Feb16'!$F:$F, MATCH(MEM_BF!$K383,'Feb16'!$A:$A, 0)), 0)</f>
        <v>0</v>
      </c>
      <c r="AF383" s="130">
        <f>IFERROR(INDEX('Feb16'!$G:$G, MATCH(MEM_BF!$K383, 'Feb16'!$A:$A, 0)), 0)</f>
        <v>0</v>
      </c>
      <c r="AG383" s="130">
        <f>IFERROR(INDEX('Mar16'!$G:$G, MATCH(MEM_BF!$K383,'Mar16'!$A:$A, 0)), 0)</f>
        <v>0</v>
      </c>
      <c r="AH383" s="130">
        <f>IFERROR(INDEX('Mar16'!$H:$H, MATCH(MEM_BF!$K383, 'Mar16'!$A:$A, 0)), 0)</f>
        <v>0</v>
      </c>
      <c r="AI383" s="130">
        <f>IFERROR(INDEX('Apr16'!$G:$G, MATCH(MEM_BF!$K383,'Apr16'!$A:$A, 0)), 0)</f>
        <v>120</v>
      </c>
      <c r="AJ383" s="130">
        <f>IFERROR(INDEX('Apr16'!$H:$H, MATCH(MEM_BF!$K383, 'Apr16'!$A:$A, 0)), 0)</f>
        <v>0</v>
      </c>
      <c r="AK383" s="130">
        <f>IFERROR(INDEX('May16'!$G:$G, MATCH(MEM_BF!$K383,'May16'!$A:$A, 0)), 0)</f>
        <v>0</v>
      </c>
      <c r="AL383" s="130"/>
      <c r="AM383" s="130"/>
      <c r="AN383" s="130"/>
      <c r="AO383" s="4">
        <f t="shared" si="333"/>
        <v>120</v>
      </c>
      <c r="AP383" s="138">
        <f>IFERROR(INDEX(Contacts!$O:$O, MATCH(MEM_BF!$K383, Contacts!$B:$B, 0)), 0)</f>
        <v>0</v>
      </c>
      <c r="AQ383" s="138">
        <f>IFERROR(INDEX(Contacts!$L:$L, MATCH(MEM_BF!$K383, Contacts!$B:$B, 0)), 0)</f>
        <v>0</v>
      </c>
      <c r="AR383" s="138">
        <f>IFERROR(INDEX(Contacts!$P:$P, MATCH(MEM_BF!$K383, Contacts!$B:$B, 0)), 0)</f>
        <v>0</v>
      </c>
    </row>
    <row r="384" spans="3:44" x14ac:dyDescent="0.3">
      <c r="C384" s="155">
        <v>15</v>
      </c>
      <c r="D384" s="155">
        <v>10</v>
      </c>
      <c r="E384" s="194">
        <f t="shared" si="316"/>
        <v>21</v>
      </c>
      <c r="F384" s="194">
        <f t="shared" si="334"/>
        <v>1</v>
      </c>
      <c r="G384" s="194">
        <f t="shared" si="335"/>
        <v>16</v>
      </c>
      <c r="H384" s="194">
        <f t="shared" si="295"/>
        <v>9</v>
      </c>
      <c r="I384" s="225">
        <f t="shared" si="317"/>
        <v>12</v>
      </c>
      <c r="J384" s="197" t="s">
        <v>2351</v>
      </c>
      <c r="K384" s="155" t="s">
        <v>2352</v>
      </c>
      <c r="L384" s="195">
        <f t="shared" si="332"/>
        <v>2016</v>
      </c>
      <c r="M384" s="155" t="str">
        <f t="shared" si="336"/>
        <v>Oct</v>
      </c>
      <c r="N384" s="138">
        <f>IFERROR(INDEX(Contacts!$O:$O, MATCH(MEM_BF!$K384, Contacts!$B:$B, 0)), 0)</f>
        <v>0</v>
      </c>
      <c r="O384" s="130">
        <f>IFERROR(INDEX('May16'!$G:$G, MATCH(MEM_BF!$K384,'May16'!$A:$A, 0)), 0)</f>
        <v>0</v>
      </c>
      <c r="P384" s="130"/>
      <c r="Q384" s="205">
        <f>IFERROR(INDEX(July15!F:F, MATCH(MEM_BF!$K384, July15!$B:$B, 0)), 0)</f>
        <v>0</v>
      </c>
      <c r="R384" s="130">
        <f>IFERROR(INDEX(July15!G:G, MATCH(MEM_BF!$K384, July15!$B:$B, 0)), 0)</f>
        <v>0</v>
      </c>
      <c r="S384" s="130">
        <f>IFERROR(INDEX('Aug15'!F:F, MATCH(MEM_BF!$K384, 'Aug15'!$A:$A, 0)), 0)</f>
        <v>0</v>
      </c>
      <c r="T384" s="130">
        <f>IFERROR(INDEX('Aug15'!$G:$G, MATCH(MEM_BF!$K384, 'Aug15'!$A:$A, 0)), 0)</f>
        <v>0</v>
      </c>
      <c r="U384" s="130">
        <f>IFERROR(INDEX(Sept15!$F:$F, MATCH(MEM_BF!$K384, Sept15!$A:$A, 0)), 0)</f>
        <v>0</v>
      </c>
      <c r="V384" s="130">
        <f>IFERROR(INDEX(Sept15!$G:$G, MATCH(MEM_BF!$K384, Sept15!$A:$A, 0)), 0)</f>
        <v>0</v>
      </c>
      <c r="W384" s="130">
        <f>IFERROR(INDEX('Oct15'!$F:$F, MATCH(MEM_BF!$K384,'Oct15'!$A:$A, 0)), 0)</f>
        <v>0</v>
      </c>
      <c r="X384" s="130">
        <f>IFERROR(INDEX('Oct15'!$G:$G, MATCH(MEM_BF!$K384, 'Oct15'!$A:$A, 0)), 0)</f>
        <v>0</v>
      </c>
      <c r="Y384" s="130">
        <f>IFERROR(INDEX('Nov15'!$F:$F, MATCH(MEM_BF!$K384,'Nov15'!$A:$A, 0)), 0)</f>
        <v>240</v>
      </c>
      <c r="Z384" s="130">
        <f>IFERROR(INDEX('Nov15'!$G:$G, MATCH(MEM_BF!$K384, 'Nov15'!$A:$A, 0)), 0)</f>
        <v>0</v>
      </c>
      <c r="AA384" s="130">
        <f>IFERROR(INDEX('Dec15'!$F:$F, MATCH(MEM_BF!$K384,'Dec15'!$A:$A, 0)), 0)</f>
        <v>0</v>
      </c>
      <c r="AB384" s="130">
        <f>IFERROR(INDEX('Dec15'!$G:$G, MATCH(MEM_BF!$K384, 'Dec15'!$A:$A, 0)), 0)</f>
        <v>0</v>
      </c>
      <c r="AC384" s="130">
        <f>IFERROR(INDEX('Jan16'!$F:$F, MATCH(MEM_BF!$K384,'Jan16'!$A:$A, 0)), 0)</f>
        <v>0</v>
      </c>
      <c r="AD384" s="130">
        <f>IFERROR(INDEX('Jan16'!$G:$G, MATCH(MEM_BF!$K384, 'Jan16'!$A:$A, 0)), 0)</f>
        <v>0</v>
      </c>
      <c r="AE384" s="130">
        <f>IFERROR(INDEX('Feb16'!$F:$F, MATCH(MEM_BF!$K384,'Feb16'!$A:$A, 0)), 0)</f>
        <v>0</v>
      </c>
      <c r="AF384" s="130">
        <f>IFERROR(INDEX('Feb16'!$G:$G, MATCH(MEM_BF!$K384, 'Feb16'!$A:$A, 0)), 0)</f>
        <v>0</v>
      </c>
      <c r="AG384" s="130">
        <f>IFERROR(INDEX('Mar16'!$G:$G, MATCH(MEM_BF!$K384,'Mar16'!$A:$A, 0)), 0)</f>
        <v>0</v>
      </c>
      <c r="AH384" s="130">
        <f>IFERROR(INDEX('Mar16'!$H:$H, MATCH(MEM_BF!$K384, 'Mar16'!$A:$A, 0)), 0)</f>
        <v>0</v>
      </c>
      <c r="AI384" s="130">
        <f>IFERROR(INDEX('Apr16'!$G:$G, MATCH(MEM_BF!$K384,'Apr16'!$A:$A, 0)), 0)</f>
        <v>0</v>
      </c>
      <c r="AJ384" s="130">
        <f>IFERROR(INDEX('Apr16'!$H:$H, MATCH(MEM_BF!$K384, 'Apr16'!$A:$A, 0)), 0)</f>
        <v>0</v>
      </c>
      <c r="AK384" s="130">
        <f>IFERROR(INDEX('May16'!$G:$G, MATCH(MEM_BF!$K384,'May16'!$A:$A, 0)), 0)</f>
        <v>0</v>
      </c>
      <c r="AL384" s="130"/>
      <c r="AM384" s="130"/>
      <c r="AN384" s="130"/>
      <c r="AO384" s="4">
        <f t="shared" si="333"/>
        <v>240</v>
      </c>
      <c r="AP384" s="138">
        <f>IFERROR(INDEX(Contacts!$O:$O, MATCH(MEM_BF!$K384, Contacts!$B:$B, 0)), 0)</f>
        <v>0</v>
      </c>
      <c r="AQ384" s="138">
        <f>IFERROR(INDEX(Contacts!$L:$L, MATCH(MEM_BF!$K384, Contacts!$B:$B, 0)), 0)</f>
        <v>0</v>
      </c>
      <c r="AR384" s="138">
        <f>IFERROR(INDEX(Contacts!$P:$P, MATCH(MEM_BF!$K384, Contacts!$B:$B, 0)), 0)</f>
        <v>0</v>
      </c>
    </row>
    <row r="385" spans="3:44" x14ac:dyDescent="0.3">
      <c r="C385" s="155"/>
      <c r="D385" s="155"/>
      <c r="E385" s="194">
        <f t="shared" si="316"/>
        <v>-1</v>
      </c>
      <c r="F385" s="194">
        <f t="shared" si="334"/>
        <v>0</v>
      </c>
      <c r="G385" s="194">
        <f t="shared" si="335"/>
        <v>0</v>
      </c>
      <c r="H385" s="194">
        <f t="shared" si="295"/>
        <v>-1</v>
      </c>
      <c r="I385" s="225">
        <f t="shared" si="317"/>
        <v>0</v>
      </c>
      <c r="J385" s="197" t="s">
        <v>2355</v>
      </c>
      <c r="K385" s="155" t="s">
        <v>2356</v>
      </c>
      <c r="L385" s="195" t="str">
        <f t="shared" si="332"/>
        <v>Please</v>
      </c>
      <c r="M385" s="155" t="str">
        <f t="shared" si="336"/>
        <v>Pay</v>
      </c>
      <c r="N385" s="138">
        <f>IFERROR(INDEX(Contacts!$O:$O, MATCH(MEM_BF!$K385, Contacts!$B:$B, 0)), 0)</f>
        <v>0</v>
      </c>
      <c r="O385" s="130">
        <f>IFERROR(INDEX('May16'!$G:$G, MATCH(MEM_BF!$K385,'May16'!$A:$A, 0)), 0)</f>
        <v>0</v>
      </c>
      <c r="P385" s="130"/>
      <c r="Q385" s="205">
        <f>IFERROR(INDEX(July15!F:F, MATCH(MEM_BF!$K385, July15!$B:$B, 0)), 0)</f>
        <v>0</v>
      </c>
      <c r="R385" s="130">
        <f>IFERROR(INDEX(July15!G:G, MATCH(MEM_BF!$K385, July15!$B:$B, 0)), 0)</f>
        <v>0</v>
      </c>
      <c r="S385" s="130">
        <f>IFERROR(INDEX('Aug15'!F:F, MATCH(MEM_BF!$K385, 'Aug15'!$A:$A, 0)), 0)</f>
        <v>0</v>
      </c>
      <c r="T385" s="130">
        <f>IFERROR(INDEX('Aug15'!$G:$G, MATCH(MEM_BF!$K385, 'Aug15'!$A:$A, 0)), 0)</f>
        <v>0</v>
      </c>
      <c r="U385" s="130">
        <f>IFERROR(INDEX(Sept15!$F:$F, MATCH(MEM_BF!$K385, Sept15!$A:$A, 0)), 0)</f>
        <v>0</v>
      </c>
      <c r="V385" s="130">
        <f>IFERROR(INDEX(Sept15!$G:$G, MATCH(MEM_BF!$K385, Sept15!$A:$A, 0)), 0)</f>
        <v>0</v>
      </c>
      <c r="W385" s="130">
        <f>IFERROR(INDEX('Oct15'!$F:$F, MATCH(MEM_BF!$K385,'Oct15'!$A:$A, 0)), 0)</f>
        <v>0</v>
      </c>
      <c r="X385" s="130">
        <f>IFERROR(INDEX('Oct15'!$G:$G, MATCH(MEM_BF!$K385, 'Oct15'!$A:$A, 0)), 0)</f>
        <v>0</v>
      </c>
      <c r="Y385" s="130">
        <f>IFERROR(INDEX('Nov15'!$F:$F, MATCH(MEM_BF!$K385,'Nov15'!$A:$A, 0)), 0)</f>
        <v>0</v>
      </c>
      <c r="Z385" s="130">
        <f>IFERROR(INDEX('Nov15'!$G:$G, MATCH(MEM_BF!$K385, 'Nov15'!$A:$A, 0)), 0)</f>
        <v>0</v>
      </c>
      <c r="AA385" s="130">
        <f>IFERROR(INDEX('Dec15'!$F:$F, MATCH(MEM_BF!$K385,'Dec15'!$A:$A, 0)), 0)</f>
        <v>0</v>
      </c>
      <c r="AB385" s="130">
        <f>IFERROR(INDEX('Dec15'!$G:$G, MATCH(MEM_BF!$K385, 'Dec15'!$A:$A, 0)), 0)</f>
        <v>0</v>
      </c>
      <c r="AC385" s="130">
        <f>IFERROR(INDEX('Jan16'!$F:$F, MATCH(MEM_BF!$K385,'Jan16'!$A:$A, 0)), 0)</f>
        <v>0</v>
      </c>
      <c r="AD385" s="130">
        <f>IFERROR(INDEX('Jan16'!$G:$G, MATCH(MEM_BF!$K385, 'Jan16'!$A:$A, 0)), 0)</f>
        <v>0</v>
      </c>
      <c r="AE385" s="130">
        <f>IFERROR(INDEX('Feb16'!$F:$F, MATCH(MEM_BF!$K385,'Feb16'!$A:$A, 0)), 0)</f>
        <v>0</v>
      </c>
      <c r="AF385" s="130">
        <f>IFERROR(INDEX('Feb16'!$G:$G, MATCH(MEM_BF!$K385, 'Feb16'!$A:$A, 0)), 0)</f>
        <v>0</v>
      </c>
      <c r="AG385" s="130">
        <f>IFERROR(INDEX('Mar16'!$G:$G, MATCH(MEM_BF!$K385,'Mar16'!$A:$A, 0)), 0)</f>
        <v>0</v>
      </c>
      <c r="AH385" s="130">
        <f>IFERROR(INDEX('Mar16'!$H:$H, MATCH(MEM_BF!$K385, 'Mar16'!$A:$A, 0)), 0)</f>
        <v>0</v>
      </c>
      <c r="AI385" s="130">
        <f>IFERROR(INDEX('Apr16'!$G:$G, MATCH(MEM_BF!$K385,'Apr16'!$A:$A, 0)), 0)</f>
        <v>0</v>
      </c>
      <c r="AJ385" s="130">
        <f>IFERROR(INDEX('Apr16'!$H:$H, MATCH(MEM_BF!$K385, 'Apr16'!$A:$A, 0)), 0)</f>
        <v>0</v>
      </c>
      <c r="AK385" s="130">
        <f>IFERROR(INDEX('May16'!$G:$G, MATCH(MEM_BF!$K385,'May16'!$A:$A, 0)), 0)</f>
        <v>0</v>
      </c>
      <c r="AL385" s="130"/>
      <c r="AM385" s="130"/>
      <c r="AN385" s="130"/>
      <c r="AO385" s="4">
        <f t="shared" si="333"/>
        <v>0</v>
      </c>
      <c r="AP385" s="138">
        <f>IFERROR(INDEX(Contacts!$O:$O, MATCH(MEM_BF!$K385, Contacts!$B:$B, 0)), 0)</f>
        <v>0</v>
      </c>
      <c r="AQ385" s="138">
        <f>IFERROR(INDEX(Contacts!$L:$L, MATCH(MEM_BF!$K385, Contacts!$B:$B, 0)), 0)</f>
        <v>0</v>
      </c>
      <c r="AR385" s="138">
        <f>IFERROR(INDEX(Contacts!$P:$P, MATCH(MEM_BF!$K385, Contacts!$B:$B, 0)), 0)</f>
        <v>0</v>
      </c>
    </row>
    <row r="386" spans="3:44" x14ac:dyDescent="0.3">
      <c r="C386" s="155">
        <v>15</v>
      </c>
      <c r="D386" s="155">
        <v>6</v>
      </c>
      <c r="E386" s="194">
        <f t="shared" si="316"/>
        <v>15</v>
      </c>
      <c r="F386" s="194">
        <f t="shared" si="334"/>
        <v>1</v>
      </c>
      <c r="G386" s="194">
        <f t="shared" si="335"/>
        <v>16</v>
      </c>
      <c r="H386" s="194">
        <f t="shared" si="295"/>
        <v>3</v>
      </c>
      <c r="I386" s="225">
        <f t="shared" si="317"/>
        <v>10</v>
      </c>
      <c r="J386" s="197" t="s">
        <v>2358</v>
      </c>
      <c r="K386" s="155" t="s">
        <v>2359</v>
      </c>
      <c r="L386" s="195">
        <f t="shared" si="332"/>
        <v>2016</v>
      </c>
      <c r="M386" s="155" t="str">
        <f t="shared" si="336"/>
        <v>Apr</v>
      </c>
      <c r="N386" s="138">
        <f>IFERROR(INDEX(Contacts!$O:$O, MATCH(MEM_BF!$K386, Contacts!$B:$B, 0)), 0)</f>
        <v>0</v>
      </c>
      <c r="O386" s="130">
        <f>IFERROR(INDEX('May16'!$G:$G, MATCH(MEM_BF!$K386,'May16'!$A:$A, 0)), 0)</f>
        <v>200</v>
      </c>
      <c r="P386" s="130"/>
      <c r="Q386" s="205">
        <f>IFERROR(INDEX(July15!F:F, MATCH(MEM_BF!$K386, July15!$B:$B, 0)), 0)</f>
        <v>0</v>
      </c>
      <c r="R386" s="130">
        <f>IFERROR(INDEX(July15!G:G, MATCH(MEM_BF!$K386, July15!$B:$B, 0)), 0)</f>
        <v>0</v>
      </c>
      <c r="S386" s="130">
        <f>IFERROR(INDEX('Aug15'!F:F, MATCH(MEM_BF!$K386, 'Aug15'!$A:$A, 0)), 0)</f>
        <v>0</v>
      </c>
      <c r="T386" s="130">
        <f>IFERROR(INDEX('Aug15'!$G:$G, MATCH(MEM_BF!$K386, 'Aug15'!$A:$A, 0)), 0)</f>
        <v>0</v>
      </c>
      <c r="U386" s="130">
        <f>IFERROR(INDEX(Sept15!$F:$F, MATCH(MEM_BF!$K386, Sept15!$A:$A, 0)), 0)</f>
        <v>0</v>
      </c>
      <c r="V386" s="130">
        <f>IFERROR(INDEX(Sept15!$G:$G, MATCH(MEM_BF!$K386, Sept15!$A:$A, 0)), 0)</f>
        <v>0</v>
      </c>
      <c r="W386" s="130">
        <f>IFERROR(INDEX('Oct15'!$F:$F, MATCH(MEM_BF!$K386,'Oct15'!$A:$A, 0)), 0)</f>
        <v>0</v>
      </c>
      <c r="X386" s="130">
        <f>IFERROR(INDEX('Oct15'!$G:$G, MATCH(MEM_BF!$K386, 'Oct15'!$A:$A, 0)), 0)</f>
        <v>0</v>
      </c>
      <c r="Y386" s="130">
        <f>IFERROR(INDEX('Nov15'!$F:$F, MATCH(MEM_BF!$K386,'Nov15'!$A:$A, 0)), 0)</f>
        <v>0</v>
      </c>
      <c r="Z386" s="130">
        <f>IFERROR(INDEX('Nov15'!$G:$G, MATCH(MEM_BF!$K386, 'Nov15'!$A:$A, 0)), 0)</f>
        <v>0</v>
      </c>
      <c r="AA386" s="130">
        <f>IFERROR(INDEX('Dec15'!$F:$F, MATCH(MEM_BF!$K386,'Dec15'!$A:$A, 0)), 0)</f>
        <v>0</v>
      </c>
      <c r="AB386" s="130">
        <f>IFERROR(INDEX('Dec15'!$G:$G, MATCH(MEM_BF!$K386, 'Dec15'!$A:$A, 0)), 0)</f>
        <v>0</v>
      </c>
      <c r="AC386" s="130">
        <f>IFERROR(INDEX('Jan16'!$F:$F, MATCH(MEM_BF!$K386,'Jan16'!$A:$A, 0)), 0)</f>
        <v>0</v>
      </c>
      <c r="AD386" s="130">
        <f>IFERROR(INDEX('Jan16'!$G:$G, MATCH(MEM_BF!$K386, 'Jan16'!$A:$A, 0)), 0)</f>
        <v>0</v>
      </c>
      <c r="AE386" s="130">
        <f>IFERROR(INDEX('Feb16'!$F:$F, MATCH(MEM_BF!$K386,'Feb16'!$A:$A, 0)), 0)</f>
        <v>0</v>
      </c>
      <c r="AF386" s="130">
        <f>IFERROR(INDEX('Feb16'!$G:$G, MATCH(MEM_BF!$K386, 'Feb16'!$A:$A, 0)), 0)</f>
        <v>0</v>
      </c>
      <c r="AG386" s="130">
        <f>IFERROR(INDEX('Mar16'!$G:$G, MATCH(MEM_BF!$K386,'Mar16'!$A:$A, 0)), 0)</f>
        <v>0</v>
      </c>
      <c r="AH386" s="130">
        <f>IFERROR(INDEX('Mar16'!$H:$H, MATCH(MEM_BF!$K386, 'Mar16'!$A:$A, 0)), 0)</f>
        <v>0</v>
      </c>
      <c r="AI386" s="130">
        <f>IFERROR(INDEX('Apr16'!$G:$G, MATCH(MEM_BF!$K386,'Apr16'!$A:$A, 0)), 0)</f>
        <v>0</v>
      </c>
      <c r="AJ386" s="130">
        <f>IFERROR(INDEX('Apr16'!$H:$H, MATCH(MEM_BF!$K386, 'Apr16'!$A:$A, 0)), 0)</f>
        <v>0</v>
      </c>
      <c r="AK386" s="130">
        <f>IFERROR(INDEX('May16'!$G:$G, MATCH(MEM_BF!$K386,'May16'!$A:$A, 0)), 0)</f>
        <v>200</v>
      </c>
      <c r="AL386" s="130"/>
      <c r="AM386" s="130"/>
      <c r="AN386" s="130"/>
      <c r="AO386" s="4">
        <f t="shared" si="333"/>
        <v>200</v>
      </c>
      <c r="AP386" s="138">
        <f>IFERROR(INDEX(Contacts!$O:$O, MATCH(MEM_BF!$K386, Contacts!$B:$B, 0)), 0)</f>
        <v>0</v>
      </c>
      <c r="AQ386" s="138">
        <f>IFERROR(INDEX(Contacts!$L:$L, MATCH(MEM_BF!$K386, Contacts!$B:$B, 0)), 0)</f>
        <v>0</v>
      </c>
      <c r="AR386" s="138">
        <f>IFERROR(INDEX(Contacts!$P:$P, MATCH(MEM_BF!$K386, Contacts!$B:$B, 0)), 0)</f>
        <v>0</v>
      </c>
    </row>
    <row r="387" spans="3:44" x14ac:dyDescent="0.3">
      <c r="C387" s="155">
        <v>15</v>
      </c>
      <c r="D387" s="155">
        <v>10</v>
      </c>
      <c r="E387" s="194">
        <f t="shared" si="316"/>
        <v>19</v>
      </c>
      <c r="F387" s="194">
        <f t="shared" si="334"/>
        <v>1</v>
      </c>
      <c r="G387" s="194">
        <f t="shared" si="335"/>
        <v>16</v>
      </c>
      <c r="H387" s="194">
        <f t="shared" si="295"/>
        <v>7</v>
      </c>
      <c r="I387" s="225">
        <f t="shared" si="317"/>
        <v>10</v>
      </c>
      <c r="J387" s="197" t="s">
        <v>2362</v>
      </c>
      <c r="K387" s="155" t="s">
        <v>103</v>
      </c>
      <c r="L387" s="195">
        <f t="shared" si="332"/>
        <v>2016</v>
      </c>
      <c r="M387" s="155" t="str">
        <f t="shared" si="336"/>
        <v>Aug</v>
      </c>
      <c r="N387" s="138">
        <f>IFERROR(INDEX(Contacts!$O:$O, MATCH(MEM_BF!$K387, Contacts!$B:$B, 0)), 0)</f>
        <v>0</v>
      </c>
      <c r="O387" s="130">
        <f>IFERROR(INDEX('May16'!$G:$G, MATCH(MEM_BF!$K387,'May16'!$A:$A, 0)), 0)</f>
        <v>0</v>
      </c>
      <c r="P387" s="130"/>
      <c r="Q387" s="205">
        <f>IFERROR(INDEX(July15!F:F, MATCH(MEM_BF!$K387, July15!$B:$B, 0)), 0)</f>
        <v>100</v>
      </c>
      <c r="R387" s="130">
        <f>IFERROR(INDEX(July15!G:G, MATCH(MEM_BF!$K387, July15!$B:$B, 0)), 0)</f>
        <v>0</v>
      </c>
      <c r="S387" s="130">
        <f>IFERROR(INDEX('Aug15'!F:F, MATCH(MEM_BF!$K387, 'Aug15'!$A:$A, 0)), 0)</f>
        <v>0</v>
      </c>
      <c r="T387" s="130">
        <f>IFERROR(INDEX('Aug15'!$G:$G, MATCH(MEM_BF!$K387, 'Aug15'!$A:$A, 0)), 0)</f>
        <v>200</v>
      </c>
      <c r="U387" s="130">
        <f>IFERROR(INDEX(Sept15!$F:$F, MATCH(MEM_BF!$K387, Sept15!$A:$A, 0)), 0)</f>
        <v>0</v>
      </c>
      <c r="V387" s="130">
        <f>IFERROR(INDEX(Sept15!$G:$G, MATCH(MEM_BF!$K387, Sept15!$A:$A, 0)), 0)</f>
        <v>0</v>
      </c>
      <c r="W387" s="130">
        <f>IFERROR(INDEX('Oct15'!$F:$F, MATCH(MEM_BF!$K387,'Oct15'!$A:$A, 0)), 0)</f>
        <v>0</v>
      </c>
      <c r="X387" s="130">
        <f>IFERROR(INDEX('Oct15'!$G:$G, MATCH(MEM_BF!$K387, 'Oct15'!$A:$A, 0)), 0)</f>
        <v>100</v>
      </c>
      <c r="Y387" s="130">
        <f>IFERROR(INDEX('Nov15'!$F:$F, MATCH(MEM_BF!$K387,'Nov15'!$A:$A, 0)), 0)</f>
        <v>0</v>
      </c>
      <c r="Z387" s="130">
        <f>IFERROR(INDEX('Nov15'!$G:$G, MATCH(MEM_BF!$K387, 'Nov15'!$A:$A, 0)), 0)</f>
        <v>0</v>
      </c>
      <c r="AA387" s="130">
        <f>IFERROR(INDEX('Dec15'!$F:$F, MATCH(MEM_BF!$K387,'Dec15'!$A:$A, 0)), 0)</f>
        <v>0</v>
      </c>
      <c r="AB387" s="130">
        <f>IFERROR(INDEX('Dec15'!$G:$G, MATCH(MEM_BF!$K387, 'Dec15'!$A:$A, 0)), 0)</f>
        <v>0</v>
      </c>
      <c r="AC387" s="130">
        <f>IFERROR(INDEX('Jan16'!$F:$F, MATCH(MEM_BF!$K387,'Jan16'!$A:$A, 0)), 0)</f>
        <v>100</v>
      </c>
      <c r="AD387" s="130">
        <f>IFERROR(INDEX('Jan16'!$G:$G, MATCH(MEM_BF!$K387, 'Jan16'!$A:$A, 0)), 0)</f>
        <v>0</v>
      </c>
      <c r="AE387" s="130">
        <f>IFERROR(INDEX('Feb16'!$F:$F, MATCH(MEM_BF!$K387,'Feb16'!$A:$A, 0)), 0)</f>
        <v>0</v>
      </c>
      <c r="AF387" s="130">
        <f>IFERROR(INDEX('Feb16'!$G:$G, MATCH(MEM_BF!$K387, 'Feb16'!$A:$A, 0)), 0)</f>
        <v>0</v>
      </c>
      <c r="AG387" s="130">
        <f>IFERROR(INDEX('Mar16'!$G:$G, MATCH(MEM_BF!$K387,'Mar16'!$A:$A, 0)), 0)</f>
        <v>0</v>
      </c>
      <c r="AH387" s="130">
        <f>IFERROR(INDEX('Mar16'!$H:$H, MATCH(MEM_BF!$K387, 'Mar16'!$A:$A, 0)), 0)</f>
        <v>0</v>
      </c>
      <c r="AI387" s="130">
        <f>IFERROR(INDEX('Apr16'!$G:$G, MATCH(MEM_BF!$K387,'Apr16'!$A:$A, 0)), 0)</f>
        <v>0</v>
      </c>
      <c r="AJ387" s="130">
        <f>IFERROR(INDEX('Apr16'!$H:$H, MATCH(MEM_BF!$K387, 'Apr16'!$A:$A, 0)), 0)</f>
        <v>0</v>
      </c>
      <c r="AK387" s="130">
        <f>IFERROR(INDEX('May16'!$G:$G, MATCH(MEM_BF!$K387,'May16'!$A:$A, 0)), 0)</f>
        <v>0</v>
      </c>
      <c r="AL387" s="130"/>
      <c r="AM387" s="130"/>
      <c r="AN387" s="130"/>
      <c r="AO387" s="4">
        <f t="shared" si="333"/>
        <v>200</v>
      </c>
      <c r="AP387" s="138">
        <f>IFERROR(INDEX(Contacts!$O:$O, MATCH(MEM_BF!$K387, Contacts!$B:$B, 0)), 0)</f>
        <v>0</v>
      </c>
      <c r="AQ387" s="138">
        <f>IFERROR(INDEX(Contacts!$L:$L, MATCH(MEM_BF!$K387, Contacts!$B:$B, 0)), 0)</f>
        <v>0</v>
      </c>
      <c r="AR387" s="138">
        <f>IFERROR(INDEX(Contacts!$P:$P, MATCH(MEM_BF!$K387, Contacts!$B:$B, 0)), 0)</f>
        <v>0</v>
      </c>
    </row>
    <row r="388" spans="3:44" x14ac:dyDescent="0.3">
      <c r="C388" s="155">
        <v>15</v>
      </c>
      <c r="D388" s="155">
        <v>8</v>
      </c>
      <c r="E388" s="194">
        <f t="shared" si="316"/>
        <v>17</v>
      </c>
      <c r="F388" s="194">
        <f t="shared" si="334"/>
        <v>1</v>
      </c>
      <c r="G388" s="194">
        <f t="shared" si="335"/>
        <v>16</v>
      </c>
      <c r="H388" s="194">
        <f t="shared" si="295"/>
        <v>5</v>
      </c>
      <c r="I388" s="225">
        <f t="shared" si="317"/>
        <v>10</v>
      </c>
      <c r="J388" s="197" t="s">
        <v>2368</v>
      </c>
      <c r="K388" s="155" t="s">
        <v>502</v>
      </c>
      <c r="L388" s="195">
        <f t="shared" si="332"/>
        <v>2016</v>
      </c>
      <c r="M388" s="155" t="str">
        <f t="shared" si="336"/>
        <v>Jun</v>
      </c>
      <c r="N388" s="138">
        <f>IFERROR(INDEX(Contacts!$O:$O, MATCH(MEM_BF!$K388, Contacts!$B:$B, 0)), 0)</f>
        <v>0</v>
      </c>
      <c r="O388" s="130">
        <f>IFERROR(INDEX('May16'!$G:$G, MATCH(MEM_BF!$K388,'May16'!$A:$A, 0)), 0)</f>
        <v>20</v>
      </c>
      <c r="P388" s="130"/>
      <c r="Q388" s="205">
        <f>IFERROR(INDEX(July15!F:F, MATCH(MEM_BF!$K388, July15!$B:$B, 0)), 0)</f>
        <v>0</v>
      </c>
      <c r="R388" s="130">
        <f>IFERROR(INDEX(July15!G:G, MATCH(MEM_BF!$K388, July15!$B:$B, 0)), 0)</f>
        <v>0</v>
      </c>
      <c r="S388" s="130">
        <f>IFERROR(INDEX('Aug15'!F:F, MATCH(MEM_BF!$K388, 'Aug15'!$A:$A, 0)), 0)</f>
        <v>20</v>
      </c>
      <c r="T388" s="130">
        <f>IFERROR(INDEX('Aug15'!$G:$G, MATCH(MEM_BF!$K388, 'Aug15'!$A:$A, 0)), 0)</f>
        <v>0</v>
      </c>
      <c r="U388" s="130">
        <f>IFERROR(INDEX(Sept15!$F:$F, MATCH(MEM_BF!$K388, Sept15!$A:$A, 0)), 0)</f>
        <v>20</v>
      </c>
      <c r="V388" s="130">
        <f>IFERROR(INDEX(Sept15!$G:$G, MATCH(MEM_BF!$K388, Sept15!$A:$A, 0)), 0)</f>
        <v>0</v>
      </c>
      <c r="W388" s="130">
        <f>IFERROR(INDEX('Oct15'!$F:$F, MATCH(MEM_BF!$K388,'Oct15'!$A:$A, 0)), 0)</f>
        <v>20</v>
      </c>
      <c r="X388" s="130">
        <f>IFERROR(INDEX('Oct15'!$G:$G, MATCH(MEM_BF!$K388, 'Oct15'!$A:$A, 0)), 0)</f>
        <v>0</v>
      </c>
      <c r="Y388" s="130">
        <f>IFERROR(INDEX('Nov15'!$F:$F, MATCH(MEM_BF!$K388,'Nov15'!$A:$A, 0)), 0)</f>
        <v>20</v>
      </c>
      <c r="Z388" s="130">
        <f>IFERROR(INDEX('Nov15'!$G:$G, MATCH(MEM_BF!$K388, 'Nov15'!$A:$A, 0)), 0)</f>
        <v>0</v>
      </c>
      <c r="AA388" s="130">
        <f>IFERROR(INDEX('Dec15'!$F:$F, MATCH(MEM_BF!$K388,'Dec15'!$A:$A, 0)), 0)</f>
        <v>20</v>
      </c>
      <c r="AB388" s="130">
        <f>IFERROR(INDEX('Dec15'!$G:$G, MATCH(MEM_BF!$K388, 'Dec15'!$A:$A, 0)), 0)</f>
        <v>0</v>
      </c>
      <c r="AC388" s="130">
        <f>IFERROR(INDEX('Jan16'!$F:$F, MATCH(MEM_BF!$K388,'Jan16'!$A:$A, 0)), 0)</f>
        <v>20</v>
      </c>
      <c r="AD388" s="130">
        <f>IFERROR(INDEX('Jan16'!$G:$G, MATCH(MEM_BF!$K388, 'Jan16'!$A:$A, 0)), 0)</f>
        <v>0</v>
      </c>
      <c r="AE388" s="130">
        <f>IFERROR(INDEX('Feb16'!$F:$F, MATCH(MEM_BF!$K388,'Feb16'!$A:$A, 0)), 0)</f>
        <v>20</v>
      </c>
      <c r="AF388" s="130">
        <f>IFERROR(INDEX('Feb16'!$G:$G, MATCH(MEM_BF!$K388, 'Feb16'!$A:$A, 0)), 0)</f>
        <v>0</v>
      </c>
      <c r="AG388" s="130">
        <f>IFERROR(INDEX('Mar16'!$G:$G, MATCH(MEM_BF!$K388,'Mar16'!$A:$A, 0)), 0)</f>
        <v>20</v>
      </c>
      <c r="AH388" s="130">
        <f>IFERROR(INDEX('Mar16'!$H:$H, MATCH(MEM_BF!$K388, 'Mar16'!$A:$A, 0)), 0)</f>
        <v>0</v>
      </c>
      <c r="AI388" s="130">
        <f>IFERROR(INDEX('Apr16'!$G:$G, MATCH(MEM_BF!$K388,'Apr16'!$A:$A, 0)), 0)</f>
        <v>20</v>
      </c>
      <c r="AJ388" s="130">
        <f>IFERROR(INDEX('Apr16'!$H:$H, MATCH(MEM_BF!$K388, 'Apr16'!$A:$A, 0)), 0)</f>
        <v>0</v>
      </c>
      <c r="AK388" s="130">
        <f>IFERROR(INDEX('May16'!$G:$G, MATCH(MEM_BF!$K388,'May16'!$A:$A, 0)), 0)</f>
        <v>20</v>
      </c>
      <c r="AL388" s="130"/>
      <c r="AM388" s="130"/>
      <c r="AN388" s="130"/>
      <c r="AO388" s="4">
        <f t="shared" si="333"/>
        <v>200</v>
      </c>
      <c r="AP388" s="138">
        <f>IFERROR(INDEX(Contacts!$O:$O, MATCH(MEM_BF!$K388, Contacts!$B:$B, 0)), 0)</f>
        <v>0</v>
      </c>
      <c r="AQ388" s="138">
        <f>IFERROR(INDEX(Contacts!$L:$L, MATCH(MEM_BF!$K388, Contacts!$B:$B, 0)), 0)</f>
        <v>0</v>
      </c>
      <c r="AR388" s="138">
        <f>IFERROR(INDEX(Contacts!$P:$P, MATCH(MEM_BF!$K388, Contacts!$B:$B, 0)), 0)</f>
        <v>0</v>
      </c>
    </row>
    <row r="389" spans="3:44" x14ac:dyDescent="0.3">
      <c r="C389" s="155">
        <v>15</v>
      </c>
      <c r="D389" s="155">
        <v>8</v>
      </c>
      <c r="E389" s="194">
        <f t="shared" si="316"/>
        <v>7</v>
      </c>
      <c r="F389" s="194">
        <f t="shared" si="334"/>
        <v>0</v>
      </c>
      <c r="G389" s="194">
        <f t="shared" si="335"/>
        <v>15</v>
      </c>
      <c r="H389" s="194">
        <f t="shared" si="295"/>
        <v>7</v>
      </c>
      <c r="I389" s="225">
        <f t="shared" si="317"/>
        <v>0</v>
      </c>
      <c r="J389" s="197" t="s">
        <v>2375</v>
      </c>
      <c r="K389" s="155" t="s">
        <v>2376</v>
      </c>
      <c r="L389" s="195">
        <f t="shared" si="332"/>
        <v>2015</v>
      </c>
      <c r="M389" s="155" t="str">
        <f t="shared" si="336"/>
        <v>Aug</v>
      </c>
      <c r="N389" s="138">
        <f>IFERROR(INDEX(Contacts!$O:$O, MATCH(MEM_BF!$K389, Contacts!$B:$B, 0)), 0)</f>
        <v>0</v>
      </c>
      <c r="O389" s="130">
        <f>IFERROR(INDEX('May16'!$G:$G, MATCH(MEM_BF!$K389,'May16'!$A:$A, 0)), 0)</f>
        <v>0</v>
      </c>
      <c r="P389" s="130"/>
      <c r="Q389" s="205">
        <f>IFERROR(INDEX(July15!F:F, MATCH(MEM_BF!$K389, July15!$B:$B, 0)), 0)</f>
        <v>0</v>
      </c>
      <c r="R389" s="130">
        <f>IFERROR(INDEX(July15!G:G, MATCH(MEM_BF!$K389, July15!$B:$B, 0)), 0)</f>
        <v>0</v>
      </c>
      <c r="S389" s="130">
        <f>IFERROR(INDEX('Aug15'!F:F, MATCH(MEM_BF!$K389, 'Aug15'!$A:$A, 0)), 0)</f>
        <v>0</v>
      </c>
      <c r="T389" s="130">
        <f>IFERROR(INDEX('Aug15'!$G:$G, MATCH(MEM_BF!$K389, 'Aug15'!$A:$A, 0)), 0)</f>
        <v>0</v>
      </c>
      <c r="U389" s="130">
        <f>IFERROR(INDEX(Sept15!$F:$F, MATCH(MEM_BF!$K389, Sept15!$A:$A, 0)), 0)</f>
        <v>0</v>
      </c>
      <c r="V389" s="130">
        <f>IFERROR(INDEX(Sept15!$G:$G, MATCH(MEM_BF!$K389, Sept15!$A:$A, 0)), 0)</f>
        <v>0</v>
      </c>
      <c r="W389" s="130">
        <f>IFERROR(INDEX('Oct15'!$F:$F, MATCH(MEM_BF!$K389,'Oct15'!$A:$A, 0)), 0)</f>
        <v>0</v>
      </c>
      <c r="X389" s="130">
        <f>IFERROR(INDEX('Oct15'!$G:$G, MATCH(MEM_BF!$K389, 'Oct15'!$A:$A, 0)), 0)</f>
        <v>0</v>
      </c>
      <c r="Y389" s="130">
        <f>IFERROR(INDEX('Nov15'!$F:$F, MATCH(MEM_BF!$K389,'Nov15'!$A:$A, 0)), 0)</f>
        <v>0</v>
      </c>
      <c r="Z389" s="130">
        <f>IFERROR(INDEX('Nov15'!$G:$G, MATCH(MEM_BF!$K389, 'Nov15'!$A:$A, 0)), 0)</f>
        <v>0</v>
      </c>
      <c r="AA389" s="130">
        <f>IFERROR(INDEX('Dec15'!$F:$F, MATCH(MEM_BF!$K389,'Dec15'!$A:$A, 0)), 0)</f>
        <v>0</v>
      </c>
      <c r="AB389" s="130">
        <f>IFERROR(INDEX('Dec15'!$G:$G, MATCH(MEM_BF!$K389, 'Dec15'!$A:$A, 0)), 0)</f>
        <v>0</v>
      </c>
      <c r="AC389" s="130">
        <f>IFERROR(INDEX('Jan16'!$F:$F, MATCH(MEM_BF!$K389,'Jan16'!$A:$A, 0)), 0)</f>
        <v>0</v>
      </c>
      <c r="AD389" s="130">
        <f>IFERROR(INDEX('Jan16'!$G:$G, MATCH(MEM_BF!$K389, 'Jan16'!$A:$A, 0)), 0)</f>
        <v>0</v>
      </c>
      <c r="AE389" s="130">
        <f>IFERROR(INDEX('Feb16'!$F:$F, MATCH(MEM_BF!$K389,'Feb16'!$A:$A, 0)), 0)</f>
        <v>0</v>
      </c>
      <c r="AF389" s="130">
        <f>IFERROR(INDEX('Feb16'!$G:$G, MATCH(MEM_BF!$K389, 'Feb16'!$A:$A, 0)), 0)</f>
        <v>0</v>
      </c>
      <c r="AG389" s="130">
        <f>IFERROR(INDEX('Mar16'!$G:$G, MATCH(MEM_BF!$K389,'Mar16'!$A:$A, 0)), 0)</f>
        <v>0</v>
      </c>
      <c r="AH389" s="130">
        <f>IFERROR(INDEX('Mar16'!$H:$H, MATCH(MEM_BF!$K389, 'Mar16'!$A:$A, 0)), 0)</f>
        <v>0</v>
      </c>
      <c r="AI389" s="130">
        <f>IFERROR(INDEX('Apr16'!$G:$G, MATCH(MEM_BF!$K389,'Apr16'!$A:$A, 0)), 0)</f>
        <v>0</v>
      </c>
      <c r="AJ389" s="130">
        <f>IFERROR(INDEX('Apr16'!$H:$H, MATCH(MEM_BF!$K389, 'Apr16'!$A:$A, 0)), 0)</f>
        <v>0</v>
      </c>
      <c r="AK389" s="130">
        <f>IFERROR(INDEX('May16'!$G:$G, MATCH(MEM_BF!$K389,'May16'!$A:$A, 0)), 0)</f>
        <v>0</v>
      </c>
      <c r="AL389" s="130"/>
      <c r="AM389" s="130"/>
      <c r="AN389" s="130"/>
      <c r="AO389" s="4">
        <f t="shared" si="333"/>
        <v>0</v>
      </c>
      <c r="AP389" s="138">
        <f>IFERROR(INDEX(Contacts!$O:$O, MATCH(MEM_BF!$K389, Contacts!$B:$B, 0)), 0)</f>
        <v>0</v>
      </c>
      <c r="AQ389" s="138">
        <f>IFERROR(INDEX(Contacts!$L:$L, MATCH(MEM_BF!$K389, Contacts!$B:$B, 0)), 0)</f>
        <v>0</v>
      </c>
      <c r="AR389" s="138">
        <f>IFERROR(INDEX(Contacts!$P:$P, MATCH(MEM_BF!$K389, Contacts!$B:$B, 0)), 0)</f>
        <v>0</v>
      </c>
    </row>
    <row r="390" spans="3:44" x14ac:dyDescent="0.3">
      <c r="C390" s="155"/>
      <c r="D390" s="155"/>
      <c r="E390" s="194">
        <f t="shared" si="316"/>
        <v>-1</v>
      </c>
      <c r="F390" s="194">
        <f t="shared" si="334"/>
        <v>0</v>
      </c>
      <c r="G390" s="194">
        <f t="shared" si="335"/>
        <v>0</v>
      </c>
      <c r="H390" s="194">
        <f t="shared" ref="H390:H417" si="337">E390-F390*12</f>
        <v>-1</v>
      </c>
      <c r="I390" s="225">
        <f t="shared" si="317"/>
        <v>0</v>
      </c>
      <c r="J390" s="197" t="s">
        <v>2381</v>
      </c>
      <c r="K390" s="155" t="s">
        <v>2382</v>
      </c>
      <c r="L390" s="195" t="str">
        <f t="shared" si="332"/>
        <v>Please</v>
      </c>
      <c r="M390" s="155" t="str">
        <f t="shared" si="336"/>
        <v>Pay</v>
      </c>
      <c r="N390" s="138">
        <f>IFERROR(INDEX(Contacts!$O:$O, MATCH(MEM_BF!$K390, Contacts!$B:$B, 0)), 0)</f>
        <v>0</v>
      </c>
      <c r="O390" s="130">
        <f>IFERROR(INDEX('May16'!$G:$G, MATCH(MEM_BF!$K390,'May16'!$A:$A, 0)), 0)</f>
        <v>0</v>
      </c>
      <c r="P390" s="130"/>
      <c r="Q390" s="205">
        <f>IFERROR(INDEX(July15!F:F, MATCH(MEM_BF!$K390, July15!$B:$B, 0)), 0)</f>
        <v>0</v>
      </c>
      <c r="R390" s="130">
        <f>IFERROR(INDEX(July15!G:G, MATCH(MEM_BF!$K390, July15!$B:$B, 0)), 0)</f>
        <v>0</v>
      </c>
      <c r="S390" s="130">
        <f>IFERROR(INDEX('Aug15'!F:F, MATCH(MEM_BF!$K390, 'Aug15'!$A:$A, 0)), 0)</f>
        <v>0</v>
      </c>
      <c r="T390" s="130">
        <f>IFERROR(INDEX('Aug15'!$G:$G, MATCH(MEM_BF!$K390, 'Aug15'!$A:$A, 0)), 0)</f>
        <v>0</v>
      </c>
      <c r="U390" s="130">
        <f>IFERROR(INDEX(Sept15!$F:$F, MATCH(MEM_BF!$K390, Sept15!$A:$A, 0)), 0)</f>
        <v>0</v>
      </c>
      <c r="V390" s="130">
        <f>IFERROR(INDEX(Sept15!$G:$G, MATCH(MEM_BF!$K390, Sept15!$A:$A, 0)), 0)</f>
        <v>0</v>
      </c>
      <c r="W390" s="130">
        <f>IFERROR(INDEX('Oct15'!$F:$F, MATCH(MEM_BF!$K390,'Oct15'!$A:$A, 0)), 0)</f>
        <v>0</v>
      </c>
      <c r="X390" s="130">
        <f>IFERROR(INDEX('Oct15'!$G:$G, MATCH(MEM_BF!$K390, 'Oct15'!$A:$A, 0)), 0)</f>
        <v>0</v>
      </c>
      <c r="Y390" s="130">
        <f>IFERROR(INDEX('Nov15'!$F:$F, MATCH(MEM_BF!$K390,'Nov15'!$A:$A, 0)), 0)</f>
        <v>0</v>
      </c>
      <c r="Z390" s="130">
        <f>IFERROR(INDEX('Nov15'!$G:$G, MATCH(MEM_BF!$K390, 'Nov15'!$A:$A, 0)), 0)</f>
        <v>0</v>
      </c>
      <c r="AA390" s="130">
        <f>IFERROR(INDEX('Dec15'!$F:$F, MATCH(MEM_BF!$K390,'Dec15'!$A:$A, 0)), 0)</f>
        <v>0</v>
      </c>
      <c r="AB390" s="130">
        <f>IFERROR(INDEX('Dec15'!$G:$G, MATCH(MEM_BF!$K390, 'Dec15'!$A:$A, 0)), 0)</f>
        <v>0</v>
      </c>
      <c r="AC390" s="130">
        <f>IFERROR(INDEX('Jan16'!$F:$F, MATCH(MEM_BF!$K390,'Jan16'!$A:$A, 0)), 0)</f>
        <v>0</v>
      </c>
      <c r="AD390" s="130">
        <f>IFERROR(INDEX('Jan16'!$G:$G, MATCH(MEM_BF!$K390, 'Jan16'!$A:$A, 0)), 0)</f>
        <v>0</v>
      </c>
      <c r="AE390" s="130">
        <f>IFERROR(INDEX('Feb16'!$F:$F, MATCH(MEM_BF!$K390,'Feb16'!$A:$A, 0)), 0)</f>
        <v>0</v>
      </c>
      <c r="AF390" s="130">
        <f>IFERROR(INDEX('Feb16'!$G:$G, MATCH(MEM_BF!$K390, 'Feb16'!$A:$A, 0)), 0)</f>
        <v>0</v>
      </c>
      <c r="AG390" s="130">
        <f>IFERROR(INDEX('Mar16'!$G:$G, MATCH(MEM_BF!$K390,'Mar16'!$A:$A, 0)), 0)</f>
        <v>0</v>
      </c>
      <c r="AH390" s="130">
        <f>IFERROR(INDEX('Mar16'!$H:$H, MATCH(MEM_BF!$K390, 'Mar16'!$A:$A, 0)), 0)</f>
        <v>0</v>
      </c>
      <c r="AI390" s="130">
        <f>IFERROR(INDEX('Apr16'!$G:$G, MATCH(MEM_BF!$K390,'Apr16'!$A:$A, 0)), 0)</f>
        <v>0</v>
      </c>
      <c r="AJ390" s="130">
        <f>IFERROR(INDEX('Apr16'!$H:$H, MATCH(MEM_BF!$K390, 'Apr16'!$A:$A, 0)), 0)</f>
        <v>0</v>
      </c>
      <c r="AK390" s="130">
        <f>IFERROR(INDEX('May16'!$G:$G, MATCH(MEM_BF!$K390,'May16'!$A:$A, 0)), 0)</f>
        <v>0</v>
      </c>
      <c r="AL390" s="130"/>
      <c r="AM390" s="130"/>
      <c r="AN390" s="130"/>
      <c r="AO390" s="4">
        <f t="shared" si="333"/>
        <v>0</v>
      </c>
      <c r="AP390" s="138">
        <f>IFERROR(INDEX(Contacts!$O:$O, MATCH(MEM_BF!$K390, Contacts!$B:$B, 0)), 0)</f>
        <v>0</v>
      </c>
      <c r="AQ390" s="138">
        <f>IFERROR(INDEX(Contacts!$L:$L, MATCH(MEM_BF!$K390, Contacts!$B:$B, 0)), 0)</f>
        <v>0</v>
      </c>
      <c r="AR390" s="138">
        <f>IFERROR(INDEX(Contacts!$P:$P, MATCH(MEM_BF!$K390, Contacts!$B:$B, 0)), 0)</f>
        <v>0</v>
      </c>
    </row>
    <row r="391" spans="3:44" x14ac:dyDescent="0.3">
      <c r="C391" s="155">
        <v>15</v>
      </c>
      <c r="D391" s="155">
        <v>8</v>
      </c>
      <c r="E391" s="194">
        <f t="shared" si="316"/>
        <v>13</v>
      </c>
      <c r="F391" s="194">
        <f t="shared" si="334"/>
        <v>1</v>
      </c>
      <c r="G391" s="194">
        <f t="shared" si="335"/>
        <v>16</v>
      </c>
      <c r="H391" s="194">
        <f t="shared" si="337"/>
        <v>1</v>
      </c>
      <c r="I391" s="225">
        <f t="shared" si="317"/>
        <v>6</v>
      </c>
      <c r="J391" s="197" t="s">
        <v>2384</v>
      </c>
      <c r="K391" s="155" t="s">
        <v>2385</v>
      </c>
      <c r="L391" s="195">
        <f t="shared" si="332"/>
        <v>2016</v>
      </c>
      <c r="M391" s="155" t="str">
        <f t="shared" si="336"/>
        <v>Feb</v>
      </c>
      <c r="N391" s="138">
        <f>IFERROR(INDEX(Contacts!$O:$O, MATCH(MEM_BF!$K391, Contacts!$B:$B, 0)), 0)</f>
        <v>0</v>
      </c>
      <c r="O391" s="130">
        <f>IFERROR(INDEX('May16'!$G:$G, MATCH(MEM_BF!$K391,'May16'!$A:$A, 0)), 0)</f>
        <v>0</v>
      </c>
      <c r="P391" s="130"/>
      <c r="Q391" s="205">
        <f>IFERROR(INDEX(July15!F:F, MATCH(MEM_BF!$K391, July15!$B:$B, 0)), 0)</f>
        <v>0</v>
      </c>
      <c r="R391" s="130">
        <f>IFERROR(INDEX(July15!G:G, MATCH(MEM_BF!$K391, July15!$B:$B, 0)), 0)</f>
        <v>0</v>
      </c>
      <c r="S391" s="130">
        <f>IFERROR(INDEX('Aug15'!F:F, MATCH(MEM_BF!$K391, 'Aug15'!$A:$A, 0)), 0)</f>
        <v>0</v>
      </c>
      <c r="T391" s="130">
        <f>IFERROR(INDEX('Aug15'!$G:$G, MATCH(MEM_BF!$K391, 'Aug15'!$A:$A, 0)), 0)</f>
        <v>0</v>
      </c>
      <c r="U391" s="130">
        <f>IFERROR(INDEX(Sept15!$F:$F, MATCH(MEM_BF!$K391, Sept15!$A:$A, 0)), 0)</f>
        <v>120</v>
      </c>
      <c r="V391" s="130">
        <f>IFERROR(INDEX(Sept15!$G:$G, MATCH(MEM_BF!$K391, Sept15!$A:$A, 0)), 0)</f>
        <v>0</v>
      </c>
      <c r="W391" s="130">
        <f>IFERROR(INDEX('Oct15'!$F:$F, MATCH(MEM_BF!$K391,'Oct15'!$A:$A, 0)), 0)</f>
        <v>0</v>
      </c>
      <c r="X391" s="130">
        <f>IFERROR(INDEX('Oct15'!$G:$G, MATCH(MEM_BF!$K391, 'Oct15'!$A:$A, 0)), 0)</f>
        <v>0</v>
      </c>
      <c r="Y391" s="130">
        <f>IFERROR(INDEX('Nov15'!$F:$F, MATCH(MEM_BF!$K391,'Nov15'!$A:$A, 0)), 0)</f>
        <v>0</v>
      </c>
      <c r="Z391" s="130">
        <f>IFERROR(INDEX('Nov15'!$G:$G, MATCH(MEM_BF!$K391, 'Nov15'!$A:$A, 0)), 0)</f>
        <v>0</v>
      </c>
      <c r="AA391" s="130">
        <f>IFERROR(INDEX('Dec15'!$F:$F, MATCH(MEM_BF!$K391,'Dec15'!$A:$A, 0)), 0)</f>
        <v>0</v>
      </c>
      <c r="AB391" s="130">
        <f>IFERROR(INDEX('Dec15'!$G:$G, MATCH(MEM_BF!$K391, 'Dec15'!$A:$A, 0)), 0)</f>
        <v>0</v>
      </c>
      <c r="AC391" s="130">
        <f>IFERROR(INDEX('Jan16'!$F:$F, MATCH(MEM_BF!$K391,'Jan16'!$A:$A, 0)), 0)</f>
        <v>0</v>
      </c>
      <c r="AD391" s="130">
        <f>IFERROR(INDEX('Jan16'!$G:$G, MATCH(MEM_BF!$K391, 'Jan16'!$A:$A, 0)), 0)</f>
        <v>0</v>
      </c>
      <c r="AE391" s="130">
        <f>IFERROR(INDEX('Feb16'!$F:$F, MATCH(MEM_BF!$K391,'Feb16'!$A:$A, 0)), 0)</f>
        <v>0</v>
      </c>
      <c r="AF391" s="130">
        <f>IFERROR(INDEX('Feb16'!$G:$G, MATCH(MEM_BF!$K391, 'Feb16'!$A:$A, 0)), 0)</f>
        <v>0</v>
      </c>
      <c r="AG391" s="130">
        <f>IFERROR(INDEX('Mar16'!$G:$G, MATCH(MEM_BF!$K391,'Mar16'!$A:$A, 0)), 0)</f>
        <v>0</v>
      </c>
      <c r="AH391" s="130">
        <f>IFERROR(INDEX('Mar16'!$H:$H, MATCH(MEM_BF!$K391, 'Mar16'!$A:$A, 0)), 0)</f>
        <v>0</v>
      </c>
      <c r="AI391" s="130">
        <f>IFERROR(INDEX('Apr16'!$G:$G, MATCH(MEM_BF!$K391,'Apr16'!$A:$A, 0)), 0)</f>
        <v>0</v>
      </c>
      <c r="AJ391" s="130">
        <f>IFERROR(INDEX('Apr16'!$H:$H, MATCH(MEM_BF!$K391, 'Apr16'!$A:$A, 0)), 0)</f>
        <v>0</v>
      </c>
      <c r="AK391" s="130">
        <f>IFERROR(INDEX('May16'!$G:$G, MATCH(MEM_BF!$K391,'May16'!$A:$A, 0)), 0)</f>
        <v>0</v>
      </c>
      <c r="AL391" s="130"/>
      <c r="AM391" s="130"/>
      <c r="AN391" s="130"/>
      <c r="AO391" s="4">
        <f t="shared" si="333"/>
        <v>120</v>
      </c>
      <c r="AP391" s="138">
        <f>IFERROR(INDEX(Contacts!$O:$O, MATCH(MEM_BF!$K391, Contacts!$B:$B, 0)), 0)</f>
        <v>0</v>
      </c>
      <c r="AQ391" s="138">
        <f>IFERROR(INDEX(Contacts!$L:$L, MATCH(MEM_BF!$K391, Contacts!$B:$B, 0)), 0)</f>
        <v>0</v>
      </c>
      <c r="AR391" s="138">
        <f>IFERROR(INDEX(Contacts!$P:$P, MATCH(MEM_BF!$K391, Contacts!$B:$B, 0)), 0)</f>
        <v>0</v>
      </c>
    </row>
    <row r="392" spans="3:44" x14ac:dyDescent="0.3">
      <c r="C392" s="155"/>
      <c r="D392" s="155"/>
      <c r="E392" s="194">
        <f t="shared" si="316"/>
        <v>-1</v>
      </c>
      <c r="F392" s="194">
        <f t="shared" si="334"/>
        <v>0</v>
      </c>
      <c r="G392" s="194">
        <f t="shared" si="335"/>
        <v>0</v>
      </c>
      <c r="H392" s="194">
        <f t="shared" si="337"/>
        <v>-1</v>
      </c>
      <c r="I392" s="225">
        <f t="shared" si="317"/>
        <v>0</v>
      </c>
      <c r="J392" s="197" t="s">
        <v>2388</v>
      </c>
      <c r="K392" s="155" t="s">
        <v>2389</v>
      </c>
      <c r="L392" s="195" t="str">
        <f t="shared" si="332"/>
        <v>Please</v>
      </c>
      <c r="M392" s="155" t="str">
        <f t="shared" si="336"/>
        <v>Pay</v>
      </c>
      <c r="N392" s="138">
        <f>IFERROR(INDEX(Contacts!$O:$O, MATCH(MEM_BF!$K392, Contacts!$B:$B, 0)), 0)</f>
        <v>0</v>
      </c>
      <c r="O392" s="130">
        <f>IFERROR(INDEX('May16'!$G:$G, MATCH(MEM_BF!$K392,'May16'!$A:$A, 0)), 0)</f>
        <v>0</v>
      </c>
      <c r="P392" s="130"/>
      <c r="Q392" s="205">
        <f>IFERROR(INDEX(July15!F:F, MATCH(MEM_BF!$K392, July15!$B:$B, 0)), 0)</f>
        <v>0</v>
      </c>
      <c r="R392" s="130">
        <f>IFERROR(INDEX(July15!G:G, MATCH(MEM_BF!$K392, July15!$B:$B, 0)), 0)</f>
        <v>0</v>
      </c>
      <c r="S392" s="130">
        <f>IFERROR(INDEX('Aug15'!F:F, MATCH(MEM_BF!$K392, 'Aug15'!$A:$A, 0)), 0)</f>
        <v>0</v>
      </c>
      <c r="T392" s="130">
        <f>IFERROR(INDEX('Aug15'!$G:$G, MATCH(MEM_BF!$K392, 'Aug15'!$A:$A, 0)), 0)</f>
        <v>0</v>
      </c>
      <c r="U392" s="130">
        <f>IFERROR(INDEX(Sept15!$F:$F, MATCH(MEM_BF!$K392, Sept15!$A:$A, 0)), 0)</f>
        <v>0</v>
      </c>
      <c r="V392" s="130">
        <f>IFERROR(INDEX(Sept15!$G:$G, MATCH(MEM_BF!$K392, Sept15!$A:$A, 0)), 0)</f>
        <v>0</v>
      </c>
      <c r="W392" s="130">
        <f>IFERROR(INDEX('Oct15'!$F:$F, MATCH(MEM_BF!$K392,'Oct15'!$A:$A, 0)), 0)</f>
        <v>0</v>
      </c>
      <c r="X392" s="130">
        <f>IFERROR(INDEX('Oct15'!$G:$G, MATCH(MEM_BF!$K392, 'Oct15'!$A:$A, 0)), 0)</f>
        <v>0</v>
      </c>
      <c r="Y392" s="130">
        <f>IFERROR(INDEX('Nov15'!$F:$F, MATCH(MEM_BF!$K392,'Nov15'!$A:$A, 0)), 0)</f>
        <v>0</v>
      </c>
      <c r="Z392" s="130">
        <f>IFERROR(INDEX('Nov15'!$G:$G, MATCH(MEM_BF!$K392, 'Nov15'!$A:$A, 0)), 0)</f>
        <v>0</v>
      </c>
      <c r="AA392" s="130">
        <f>IFERROR(INDEX('Dec15'!$F:$F, MATCH(MEM_BF!$K392,'Dec15'!$A:$A, 0)), 0)</f>
        <v>0</v>
      </c>
      <c r="AB392" s="130">
        <f>IFERROR(INDEX('Dec15'!$G:$G, MATCH(MEM_BF!$K392, 'Dec15'!$A:$A, 0)), 0)</f>
        <v>0</v>
      </c>
      <c r="AC392" s="130">
        <f>IFERROR(INDEX('Jan16'!$F:$F, MATCH(MEM_BF!$K392,'Jan16'!$A:$A, 0)), 0)</f>
        <v>0</v>
      </c>
      <c r="AD392" s="130">
        <f>IFERROR(INDEX('Jan16'!$G:$G, MATCH(MEM_BF!$K392, 'Jan16'!$A:$A, 0)), 0)</f>
        <v>0</v>
      </c>
      <c r="AE392" s="130">
        <f>IFERROR(INDEX('Feb16'!$F:$F, MATCH(MEM_BF!$K392,'Feb16'!$A:$A, 0)), 0)</f>
        <v>0</v>
      </c>
      <c r="AF392" s="130">
        <f>IFERROR(INDEX('Feb16'!$G:$G, MATCH(MEM_BF!$K392, 'Feb16'!$A:$A, 0)), 0)</f>
        <v>0</v>
      </c>
      <c r="AG392" s="130">
        <f>IFERROR(INDEX('Mar16'!$G:$G, MATCH(MEM_BF!$K392,'Mar16'!$A:$A, 0)), 0)</f>
        <v>0</v>
      </c>
      <c r="AH392" s="130">
        <f>IFERROR(INDEX('Mar16'!$H:$H, MATCH(MEM_BF!$K392, 'Mar16'!$A:$A, 0)), 0)</f>
        <v>0</v>
      </c>
      <c r="AI392" s="130">
        <f>IFERROR(INDEX('Apr16'!$G:$G, MATCH(MEM_BF!$K392,'Apr16'!$A:$A, 0)), 0)</f>
        <v>0</v>
      </c>
      <c r="AJ392" s="130">
        <f>IFERROR(INDEX('Apr16'!$H:$H, MATCH(MEM_BF!$K392, 'Apr16'!$A:$A, 0)), 0)</f>
        <v>0</v>
      </c>
      <c r="AK392" s="130">
        <f>IFERROR(INDEX('May16'!$G:$G, MATCH(MEM_BF!$K392,'May16'!$A:$A, 0)), 0)</f>
        <v>0</v>
      </c>
      <c r="AL392" s="130"/>
      <c r="AM392" s="130"/>
      <c r="AN392" s="130"/>
      <c r="AO392" s="4">
        <f t="shared" si="333"/>
        <v>0</v>
      </c>
      <c r="AP392" s="138">
        <f>IFERROR(INDEX(Contacts!$O:$O, MATCH(MEM_BF!$K392, Contacts!$B:$B, 0)), 0)</f>
        <v>0</v>
      </c>
      <c r="AQ392" s="138">
        <f>IFERROR(INDEX(Contacts!$L:$L, MATCH(MEM_BF!$K392, Contacts!$B:$B, 0)), 0)</f>
        <v>0</v>
      </c>
      <c r="AR392" s="138">
        <f>IFERROR(INDEX(Contacts!$P:$P, MATCH(MEM_BF!$K392, Contacts!$B:$B, 0)), 0)</f>
        <v>0</v>
      </c>
    </row>
    <row r="393" spans="3:44" x14ac:dyDescent="0.3">
      <c r="C393" s="155">
        <v>15</v>
      </c>
      <c r="D393" s="155">
        <v>8</v>
      </c>
      <c r="E393" s="194">
        <f t="shared" si="316"/>
        <v>18</v>
      </c>
      <c r="F393" s="194">
        <f t="shared" si="334"/>
        <v>1</v>
      </c>
      <c r="G393" s="194">
        <f t="shared" si="335"/>
        <v>16</v>
      </c>
      <c r="H393" s="194">
        <f t="shared" si="337"/>
        <v>6</v>
      </c>
      <c r="I393" s="225">
        <f t="shared" si="317"/>
        <v>11</v>
      </c>
      <c r="J393" s="197" t="s">
        <v>2640</v>
      </c>
      <c r="K393" s="155" t="s">
        <v>42</v>
      </c>
      <c r="L393" s="195">
        <f t="shared" si="332"/>
        <v>2016</v>
      </c>
      <c r="M393" s="155" t="str">
        <f t="shared" si="336"/>
        <v>Jul</v>
      </c>
      <c r="N393" s="138">
        <f>IFERROR(INDEX(Contacts!$O:$O, MATCH(MEM_BF!$K393, Contacts!$B:$B, 0)), 0)</f>
        <v>0</v>
      </c>
      <c r="O393" s="130">
        <f>IFERROR(INDEX('May16'!$G:$G, MATCH(MEM_BF!$K393,'May16'!$A:$A, 0)), 0)</f>
        <v>20</v>
      </c>
      <c r="P393" s="130"/>
      <c r="Q393" s="205">
        <f>IFERROR(INDEX(July15!F:F, MATCH(MEM_BF!$K393, July15!$B:$B, 0)), 0)</f>
        <v>20</v>
      </c>
      <c r="R393" s="130">
        <f>IFERROR(INDEX(July15!G:G, MATCH(MEM_BF!$K393, July15!$B:$B, 0)), 0)</f>
        <v>0</v>
      </c>
      <c r="S393" s="130">
        <f>IFERROR(INDEX('Aug15'!F:F, MATCH(MEM_BF!$K393, 'Aug15'!$A:$A, 0)), 0)</f>
        <v>20</v>
      </c>
      <c r="T393" s="130">
        <f>IFERROR(INDEX('Aug15'!$G:$G, MATCH(MEM_BF!$K393, 'Aug15'!$A:$A, 0)), 0)</f>
        <v>0</v>
      </c>
      <c r="U393" s="130">
        <f>IFERROR(INDEX(Sept15!$F:$F, MATCH(MEM_BF!$K393, Sept15!$A:$A, 0)), 0)</f>
        <v>20</v>
      </c>
      <c r="V393" s="130">
        <f>IFERROR(INDEX(Sept15!$G:$G, MATCH(MEM_BF!$K393, Sept15!$A:$A, 0)), 0)</f>
        <v>0</v>
      </c>
      <c r="W393" s="130">
        <f>IFERROR(INDEX('Oct15'!$F:$F, MATCH(MEM_BF!$K393,'Oct15'!$A:$A, 0)), 0)</f>
        <v>20</v>
      </c>
      <c r="X393" s="130">
        <f>IFERROR(INDEX('Oct15'!$G:$G, MATCH(MEM_BF!$K393, 'Oct15'!$A:$A, 0)), 0)</f>
        <v>0</v>
      </c>
      <c r="Y393" s="130">
        <f>IFERROR(INDEX('Nov15'!$F:$F, MATCH(MEM_BF!$K393,'Nov15'!$A:$A, 0)), 0)</f>
        <v>20</v>
      </c>
      <c r="Z393" s="130">
        <f>IFERROR(INDEX('Nov15'!$G:$G, MATCH(MEM_BF!$K393, 'Nov15'!$A:$A, 0)), 0)</f>
        <v>0</v>
      </c>
      <c r="AA393" s="130">
        <f>IFERROR(INDEX('Dec15'!$F:$F, MATCH(MEM_BF!$K393,'Dec15'!$A:$A, 0)), 0)</f>
        <v>20</v>
      </c>
      <c r="AB393" s="130">
        <f>IFERROR(INDEX('Dec15'!$G:$G, MATCH(MEM_BF!$K393, 'Dec15'!$A:$A, 0)), 0)</f>
        <v>0</v>
      </c>
      <c r="AC393" s="130">
        <f>IFERROR(INDEX('Jan16'!$F:$F, MATCH(MEM_BF!$K393,'Jan16'!$A:$A, 0)), 0)</f>
        <v>20</v>
      </c>
      <c r="AD393" s="130">
        <f>IFERROR(INDEX('Jan16'!$G:$G, MATCH(MEM_BF!$K393, 'Jan16'!$A:$A, 0)), 0)</f>
        <v>0</v>
      </c>
      <c r="AE393" s="130">
        <f>IFERROR(INDEX('Feb16'!$F:$F, MATCH(MEM_BF!$K393,'Feb16'!$A:$A, 0)), 0)</f>
        <v>20</v>
      </c>
      <c r="AF393" s="130">
        <f>IFERROR(INDEX('Feb16'!$G:$G, MATCH(MEM_BF!$K393, 'Feb16'!$A:$A, 0)), 0)</f>
        <v>0</v>
      </c>
      <c r="AG393" s="130">
        <f>IFERROR(INDEX('Mar16'!$G:$G, MATCH(MEM_BF!$K393,'Mar16'!$A:$A, 0)), 0)</f>
        <v>20</v>
      </c>
      <c r="AH393" s="130">
        <f>IFERROR(INDEX('Mar16'!$H:$H, MATCH(MEM_BF!$K393, 'Mar16'!$A:$A, 0)), 0)</f>
        <v>0</v>
      </c>
      <c r="AI393" s="130">
        <f>IFERROR(INDEX('Apr16'!$G:$G, MATCH(MEM_BF!$K393,'Apr16'!$A:$A, 0)), 0)</f>
        <v>20</v>
      </c>
      <c r="AJ393" s="130">
        <f>IFERROR(INDEX('Apr16'!$H:$H, MATCH(MEM_BF!$K393, 'Apr16'!$A:$A, 0)), 0)</f>
        <v>0</v>
      </c>
      <c r="AK393" s="130">
        <f>IFERROR(INDEX('May16'!$G:$G, MATCH(MEM_BF!$K393,'May16'!$A:$A, 0)), 0)</f>
        <v>20</v>
      </c>
      <c r="AL393" s="130"/>
      <c r="AM393" s="130"/>
      <c r="AN393" s="130"/>
      <c r="AO393" s="4">
        <f t="shared" si="333"/>
        <v>220</v>
      </c>
      <c r="AP393" s="138">
        <f>IFERROR(INDEX(Contacts!$O:$O, MATCH(MEM_BF!$K393, Contacts!$B:$B, 0)), 0)</f>
        <v>0</v>
      </c>
      <c r="AQ393" s="138">
        <f>IFERROR(INDEX(Contacts!$L:$L, MATCH(MEM_BF!$K393, Contacts!$B:$B, 0)), 0)</f>
        <v>0</v>
      </c>
      <c r="AR393" s="138">
        <f>IFERROR(INDEX(Contacts!$P:$P, MATCH(MEM_BF!$K393, Contacts!$B:$B, 0)), 0)</f>
        <v>0</v>
      </c>
    </row>
    <row r="394" spans="3:44" x14ac:dyDescent="0.3">
      <c r="C394" s="155">
        <v>15</v>
      </c>
      <c r="D394" s="155">
        <v>5</v>
      </c>
      <c r="E394" s="194">
        <f t="shared" si="316"/>
        <v>14</v>
      </c>
      <c r="F394" s="194">
        <f t="shared" si="334"/>
        <v>1</v>
      </c>
      <c r="G394" s="194">
        <f t="shared" si="335"/>
        <v>16</v>
      </c>
      <c r="H394" s="194">
        <f t="shared" si="337"/>
        <v>2</v>
      </c>
      <c r="I394" s="225">
        <f t="shared" si="317"/>
        <v>10</v>
      </c>
      <c r="J394" s="197" t="s">
        <v>5426</v>
      </c>
      <c r="K394" s="171" t="s">
        <v>64</v>
      </c>
      <c r="L394" s="195">
        <f t="shared" si="332"/>
        <v>2016</v>
      </c>
      <c r="M394" s="155" t="str">
        <f t="shared" si="336"/>
        <v>Mar</v>
      </c>
      <c r="N394" s="138">
        <f>IFERROR(INDEX(Contacts!$O:$O, MATCH(MEM_BF!$K394, Contacts!$B:$B, 0)), 0)</f>
        <v>0</v>
      </c>
      <c r="O394" s="130">
        <f>IFERROR(INDEX('May16'!$G:$G, MATCH(MEM_BF!$K394,'May16'!$A:$A, 0)), 0)</f>
        <v>20</v>
      </c>
      <c r="P394" s="130"/>
      <c r="Q394" s="205">
        <f>IFERROR(INDEX(July15!F:F, MATCH(MEM_BF!$K394, July15!$B:$B, 0)), 0)</f>
        <v>20</v>
      </c>
      <c r="R394" s="130">
        <f>IFERROR(INDEX(July15!G:G, MATCH(MEM_BF!$K394, July15!$B:$B, 0)), 0)</f>
        <v>0</v>
      </c>
      <c r="S394" s="130">
        <f>IFERROR(INDEX('Aug15'!F:F, MATCH(MEM_BF!$K394, 'Aug15'!$A:$A, 0)), 0)</f>
        <v>20</v>
      </c>
      <c r="T394" s="130">
        <f>IFERROR(INDEX('Aug15'!$G:$G, MATCH(MEM_BF!$K394, 'Aug15'!$A:$A, 0)), 0)</f>
        <v>0</v>
      </c>
      <c r="U394" s="130">
        <f>IFERROR(INDEX(Sept15!$F:$F, MATCH(MEM_BF!$K394, Sept15!$A:$A, 0)), 0)</f>
        <v>20</v>
      </c>
      <c r="V394" s="130">
        <f>IFERROR(INDEX(Sept15!$G:$G, MATCH(MEM_BF!$K394, Sept15!$A:$A, 0)), 0)</f>
        <v>0</v>
      </c>
      <c r="W394" s="130">
        <f>IFERROR(INDEX('Oct15'!$F:$F, MATCH(MEM_BF!$K394,'Oct15'!$A:$A, 0)), 0)</f>
        <v>20</v>
      </c>
      <c r="X394" s="130">
        <f>IFERROR(INDEX('Oct15'!$G:$G, MATCH(MEM_BF!$K394, 'Oct15'!$A:$A, 0)), 0)</f>
        <v>0</v>
      </c>
      <c r="Y394" s="130">
        <f>IFERROR(INDEX('Nov15'!$F:$F, MATCH(MEM_BF!$K394,'Nov15'!$A:$A, 0)), 0)</f>
        <v>20</v>
      </c>
      <c r="Z394" s="130">
        <f>IFERROR(INDEX('Nov15'!$G:$G, MATCH(MEM_BF!$K394, 'Nov15'!$A:$A, 0)), 0)</f>
        <v>0</v>
      </c>
      <c r="AA394" s="130">
        <f>IFERROR(INDEX('Dec15'!$F:$F, MATCH(MEM_BF!$K394,'Dec15'!$A:$A, 0)), 0)</f>
        <v>20</v>
      </c>
      <c r="AB394" s="130">
        <f>IFERROR(INDEX('Dec15'!$G:$G, MATCH(MEM_BF!$K394, 'Dec15'!$A:$A, 0)), 0)</f>
        <v>0</v>
      </c>
      <c r="AC394" s="130">
        <f>IFERROR(INDEX('Jan16'!$F:$F, MATCH(MEM_BF!$K394,'Jan16'!$A:$A, 0)), 0)</f>
        <v>0</v>
      </c>
      <c r="AD394" s="130">
        <f>IFERROR(INDEX('Jan16'!$G:$G, MATCH(MEM_BF!$K394, 'Jan16'!$A:$A, 0)), 0)</f>
        <v>0</v>
      </c>
      <c r="AE394" s="130">
        <v>40</v>
      </c>
      <c r="AF394" s="130">
        <f>IFERROR(INDEX('Feb16'!$G:$G, MATCH(MEM_BF!$K394, 'Feb16'!$A:$A, 0)), 0)</f>
        <v>0</v>
      </c>
      <c r="AG394" s="130">
        <f>IFERROR(INDEX('Mar16'!$G:$G, MATCH(MEM_BF!$K394,'Mar16'!$A:$A, 0)), 0)</f>
        <v>20</v>
      </c>
      <c r="AH394" s="130">
        <f>IFERROR(INDEX('Mar16'!$H:$H, MATCH(MEM_BF!$K394, 'Mar16'!$A:$A, 0)), 0)</f>
        <v>0</v>
      </c>
      <c r="AI394" s="130">
        <f>IFERROR(INDEX('Apr16'!$G:$G, MATCH(MEM_BF!$K394,'Apr16'!$A:$A, 0)), 0)</f>
        <v>0</v>
      </c>
      <c r="AJ394" s="130">
        <f>IFERROR(INDEX('Apr16'!$H:$H, MATCH(MEM_BF!$K394, 'Apr16'!$A:$A, 0)), 0)</f>
        <v>0</v>
      </c>
      <c r="AK394" s="130">
        <f>IFERROR(INDEX('May16'!$G:$G, MATCH(MEM_BF!$K394,'May16'!$A:$A, 0)), 0)</f>
        <v>20</v>
      </c>
      <c r="AL394" s="130"/>
      <c r="AM394" s="130"/>
      <c r="AN394" s="130"/>
      <c r="AO394" s="4">
        <f t="shared" si="333"/>
        <v>200</v>
      </c>
      <c r="AP394" s="138">
        <f>IFERROR(INDEX(Contacts!$O:$O, MATCH(MEM_BF!$K394, Contacts!$B:$B, 0)), 0)</f>
        <v>0</v>
      </c>
      <c r="AQ394" s="138">
        <f>IFERROR(INDEX(Contacts!$L:$L, MATCH(MEM_BF!$K394, Contacts!$B:$B, 0)), 0)</f>
        <v>0</v>
      </c>
      <c r="AR394" s="138">
        <f>IFERROR(INDEX(Contacts!$P:$P, MATCH(MEM_BF!$K394, Contacts!$B:$B, 0)), 0)</f>
        <v>0</v>
      </c>
    </row>
    <row r="395" spans="3:44" x14ac:dyDescent="0.3">
      <c r="C395" s="155">
        <v>16</v>
      </c>
      <c r="D395" s="155">
        <v>2</v>
      </c>
      <c r="E395" s="194">
        <f t="shared" si="316"/>
        <v>13</v>
      </c>
      <c r="F395" s="194">
        <f t="shared" si="334"/>
        <v>1</v>
      </c>
      <c r="G395" s="194">
        <f t="shared" si="335"/>
        <v>17</v>
      </c>
      <c r="H395" s="194">
        <f t="shared" si="337"/>
        <v>1</v>
      </c>
      <c r="I395" s="225">
        <f t="shared" si="317"/>
        <v>12</v>
      </c>
      <c r="J395" s="197" t="s">
        <v>2436</v>
      </c>
      <c r="K395" s="171" t="s">
        <v>2437</v>
      </c>
      <c r="L395" s="195">
        <f t="shared" si="332"/>
        <v>2017</v>
      </c>
      <c r="M395" s="155" t="str">
        <f t="shared" si="336"/>
        <v>Feb</v>
      </c>
      <c r="N395" s="138">
        <f>IFERROR(INDEX(Contacts!$O:$O, MATCH(MEM_BF!$K395, Contacts!$B:$B, 0)), 0)</f>
        <v>0</v>
      </c>
      <c r="O395" s="130">
        <f>IFERROR(INDEX('May16'!$G:$G, MATCH(MEM_BF!$K395,'May16'!$A:$A, 0)), 0)</f>
        <v>0</v>
      </c>
      <c r="P395" s="130"/>
      <c r="Q395" s="205">
        <f>IFERROR(INDEX(July15!F:F, MATCH(MEM_BF!$K395, July15!$B:$B, 0)), 0)</f>
        <v>0</v>
      </c>
      <c r="R395" s="130">
        <f>IFERROR(INDEX(July15!G:G, MATCH(MEM_BF!$K395, July15!$B:$B, 0)), 0)</f>
        <v>0</v>
      </c>
      <c r="S395" s="130">
        <f>IFERROR(INDEX('Aug15'!F:F, MATCH(MEM_BF!$K395, 'Aug15'!$A:$A, 0)), 0)</f>
        <v>0</v>
      </c>
      <c r="T395" s="130">
        <f>IFERROR(INDEX('Aug15'!$G:$G, MATCH(MEM_BF!$K395, 'Aug15'!$A:$A, 0)), 0)</f>
        <v>0</v>
      </c>
      <c r="U395" s="130">
        <f>IFERROR(INDEX(Sept15!$F:$F, MATCH(MEM_BF!$K395, Sept15!$A:$A, 0)), 0)</f>
        <v>0</v>
      </c>
      <c r="V395" s="130">
        <f>IFERROR(INDEX(Sept15!$G:$G, MATCH(MEM_BF!$K395, Sept15!$A:$A, 0)), 0)</f>
        <v>0</v>
      </c>
      <c r="W395" s="130">
        <f>IFERROR(INDEX('Oct15'!$F:$F, MATCH(MEM_BF!$K395,'Oct15'!$A:$A, 0)), 0)</f>
        <v>0</v>
      </c>
      <c r="X395" s="130">
        <f>IFERROR(INDEX('Oct15'!$G:$G, MATCH(MEM_BF!$K395, 'Oct15'!$A:$A, 0)), 0)</f>
        <v>0</v>
      </c>
      <c r="Y395" s="130">
        <f>IFERROR(INDEX('Nov15'!$F:$F, MATCH(MEM_BF!$K395,'Nov15'!$A:$A, 0)), 0)</f>
        <v>0</v>
      </c>
      <c r="Z395" s="130">
        <f>IFERROR(INDEX('Nov15'!$G:$G, MATCH(MEM_BF!$K395, 'Nov15'!$A:$A, 0)), 0)</f>
        <v>0</v>
      </c>
      <c r="AA395" s="130">
        <f>IFERROR(INDEX('Dec15'!$F:$F, MATCH(MEM_BF!$K395,'Dec15'!$A:$A, 0)), 0)</f>
        <v>0</v>
      </c>
      <c r="AB395" s="130">
        <f>IFERROR(INDEX('Dec15'!$G:$G, MATCH(MEM_BF!$K395, 'Dec15'!$A:$A, 0)), 0)</f>
        <v>0</v>
      </c>
      <c r="AC395" s="130">
        <f>IFERROR(INDEX('Jan16'!$F:$F, MATCH(MEM_BF!$K395,'Jan16'!$A:$A, 0)), 0)</f>
        <v>0</v>
      </c>
      <c r="AD395" s="130">
        <f>IFERROR(INDEX('Jan16'!$G:$G, MATCH(MEM_BF!$K395, 'Jan16'!$A:$A, 0)), 0)</f>
        <v>50</v>
      </c>
      <c r="AE395" s="130">
        <f>IFERROR(INDEX('Feb16'!$F:$F, MATCH(MEM_BF!$K395,'Feb16'!$A:$A, 0)), 0)</f>
        <v>0</v>
      </c>
      <c r="AF395" s="130">
        <f>IFERROR(INDEX('Feb16'!$G:$G, MATCH(MEM_BF!$K395, 'Feb16'!$A:$A, 0)), 0)</f>
        <v>0</v>
      </c>
      <c r="AG395" s="130">
        <f>IFERROR(INDEX('Mar16'!$G:$G, MATCH(MEM_BF!$K395,'Mar16'!$A:$A, 0)), 0)</f>
        <v>240</v>
      </c>
      <c r="AH395" s="130">
        <f>IFERROR(INDEX('Mar16'!$H:$H, MATCH(MEM_BF!$K395, 'Mar16'!$A:$A, 0)), 0)</f>
        <v>0</v>
      </c>
      <c r="AI395" s="130">
        <f>IFERROR(INDEX('Apr16'!$G:$G, MATCH(MEM_BF!$K395,'Apr16'!$A:$A, 0)), 0)</f>
        <v>0</v>
      </c>
      <c r="AJ395" s="130">
        <f>IFERROR(INDEX('Apr16'!$H:$H, MATCH(MEM_BF!$K395, 'Apr16'!$A:$A, 0)), 0)</f>
        <v>0</v>
      </c>
      <c r="AK395" s="130">
        <f>IFERROR(INDEX('May16'!$G:$G, MATCH(MEM_BF!$K395,'May16'!$A:$A, 0)), 0)</f>
        <v>0</v>
      </c>
      <c r="AL395" s="130"/>
      <c r="AM395" s="130"/>
      <c r="AN395" s="130"/>
      <c r="AO395" s="4">
        <f t="shared" si="333"/>
        <v>240</v>
      </c>
      <c r="AP395" s="138">
        <f>IFERROR(INDEX(Contacts!$O:$O, MATCH(MEM_BF!$K395, Contacts!$B:$B, 0)), 0)</f>
        <v>0</v>
      </c>
      <c r="AQ395" s="138">
        <f>IFERROR(INDEX(Contacts!$L:$L, MATCH(MEM_BF!$K395, Contacts!$B:$B, 0)), 0)</f>
        <v>0</v>
      </c>
      <c r="AR395" s="138">
        <f>IFERROR(INDEX(Contacts!$P:$P, MATCH(MEM_BF!$K395, Contacts!$B:$B, 0)), 0)</f>
        <v>0</v>
      </c>
    </row>
    <row r="396" spans="3:44" x14ac:dyDescent="0.3">
      <c r="C396" s="155">
        <v>15</v>
      </c>
      <c r="D396" s="155">
        <v>2</v>
      </c>
      <c r="E396" s="194">
        <f t="shared" si="316"/>
        <v>1</v>
      </c>
      <c r="F396" s="194">
        <f t="shared" si="334"/>
        <v>0</v>
      </c>
      <c r="G396" s="194">
        <f t="shared" si="335"/>
        <v>15</v>
      </c>
      <c r="H396" s="194">
        <f t="shared" si="337"/>
        <v>1</v>
      </c>
      <c r="I396" s="225">
        <f t="shared" si="317"/>
        <v>0</v>
      </c>
      <c r="J396" s="197" t="s">
        <v>2439</v>
      </c>
      <c r="K396" s="171" t="s">
        <v>2440</v>
      </c>
      <c r="L396" s="195">
        <f t="shared" si="332"/>
        <v>2015</v>
      </c>
      <c r="M396" s="155" t="str">
        <f t="shared" si="336"/>
        <v>Feb</v>
      </c>
      <c r="N396" s="138" t="str">
        <f>IFERROR(INDEX(Contacts!$O:$O, MATCH(MEM_BF!$K396, Contacts!$B:$B, 0)), 0)</f>
        <v xml:space="preserve"> dilmith.123@gmail.com</v>
      </c>
      <c r="O396" s="130">
        <f>IFERROR(INDEX('May16'!$G:$G, MATCH(MEM_BF!$K396,'May16'!$A:$A, 0)), 0)</f>
        <v>0</v>
      </c>
      <c r="P396" s="130"/>
      <c r="Q396" s="205">
        <f>IFERROR(INDEX(July15!F:F, MATCH(MEM_BF!$K396, July15!$B:$B, 0)), 0)</f>
        <v>0</v>
      </c>
      <c r="R396" s="130">
        <f>IFERROR(INDEX(July15!G:G, MATCH(MEM_BF!$K396, July15!$B:$B, 0)), 0)</f>
        <v>0</v>
      </c>
      <c r="S396" s="130">
        <f>IFERROR(INDEX('Aug15'!F:F, MATCH(MEM_BF!$K396, 'Aug15'!$A:$A, 0)), 0)</f>
        <v>0</v>
      </c>
      <c r="T396" s="130">
        <f>IFERROR(INDEX('Aug15'!$G:$G, MATCH(MEM_BF!$K396, 'Aug15'!$A:$A, 0)), 0)</f>
        <v>0</v>
      </c>
      <c r="U396" s="130">
        <f>IFERROR(INDEX(Sept15!$F:$F, MATCH(MEM_BF!$K396, Sept15!$A:$A, 0)), 0)</f>
        <v>0</v>
      </c>
      <c r="V396" s="130">
        <f>IFERROR(INDEX(Sept15!$G:$G, MATCH(MEM_BF!$K396, Sept15!$A:$A, 0)), 0)</f>
        <v>0</v>
      </c>
      <c r="W396" s="130">
        <f>IFERROR(INDEX('Oct15'!$F:$F, MATCH(MEM_BF!$K396,'Oct15'!$A:$A, 0)), 0)</f>
        <v>0</v>
      </c>
      <c r="X396" s="130">
        <f>IFERROR(INDEX('Oct15'!$G:$G, MATCH(MEM_BF!$K396, 'Oct15'!$A:$A, 0)), 0)</f>
        <v>0</v>
      </c>
      <c r="Y396" s="130">
        <f>IFERROR(INDEX('Nov15'!$F:$F, MATCH(MEM_BF!$K396,'Nov15'!$A:$A, 0)), 0)</f>
        <v>0</v>
      </c>
      <c r="Z396" s="130">
        <f>IFERROR(INDEX('Nov15'!$G:$G, MATCH(MEM_BF!$K396, 'Nov15'!$A:$A, 0)), 0)</f>
        <v>0</v>
      </c>
      <c r="AA396" s="130">
        <f>IFERROR(INDEX('Dec15'!$F:$F, MATCH(MEM_BF!$K396,'Dec15'!$A:$A, 0)), 0)</f>
        <v>0</v>
      </c>
      <c r="AB396" s="130">
        <f>IFERROR(INDEX('Dec15'!$G:$G, MATCH(MEM_BF!$K396, 'Dec15'!$A:$A, 0)), 0)</f>
        <v>0</v>
      </c>
      <c r="AC396" s="130">
        <f>IFERROR(INDEX('Jan16'!$F:$F, MATCH(MEM_BF!$K396,'Jan16'!$A:$A, 0)), 0)</f>
        <v>0</v>
      </c>
      <c r="AD396" s="130">
        <f>IFERROR(INDEX('Jan16'!$G:$G, MATCH(MEM_BF!$K396, 'Jan16'!$A:$A, 0)), 0)</f>
        <v>0</v>
      </c>
      <c r="AE396" s="130">
        <f>IFERROR(INDEX('Feb16'!$F:$F, MATCH(MEM_BF!$K396,'Feb16'!$A:$A, 0)), 0)</f>
        <v>0</v>
      </c>
      <c r="AF396" s="130">
        <f>IFERROR(INDEX('Feb16'!$G:$G, MATCH(MEM_BF!$K396, 'Feb16'!$A:$A, 0)), 0)</f>
        <v>0</v>
      </c>
      <c r="AG396" s="130">
        <f>IFERROR(INDEX('Mar16'!$G:$G, MATCH(MEM_BF!$K396,'Mar16'!$A:$A, 0)), 0)</f>
        <v>0</v>
      </c>
      <c r="AH396" s="130">
        <f>IFERROR(INDEX('Mar16'!$H:$H, MATCH(MEM_BF!$K396, 'Mar16'!$A:$A, 0)), 0)</f>
        <v>0</v>
      </c>
      <c r="AI396" s="130">
        <f>IFERROR(INDEX('Apr16'!$G:$G, MATCH(MEM_BF!$K396,'Apr16'!$A:$A, 0)), 0)</f>
        <v>0</v>
      </c>
      <c r="AJ396" s="130">
        <f>IFERROR(INDEX('Apr16'!$H:$H, MATCH(MEM_BF!$K396, 'Apr16'!$A:$A, 0)), 0)</f>
        <v>0</v>
      </c>
      <c r="AK396" s="130">
        <f>IFERROR(INDEX('May16'!$G:$G, MATCH(MEM_BF!$K396,'May16'!$A:$A, 0)), 0)</f>
        <v>0</v>
      </c>
      <c r="AL396" s="130"/>
      <c r="AM396" s="130"/>
      <c r="AN396" s="130"/>
      <c r="AO396" s="4">
        <f t="shared" si="333"/>
        <v>0</v>
      </c>
      <c r="AP396" s="138" t="str">
        <f>IFERROR(INDEX(Contacts!$O:$O, MATCH(MEM_BF!$K396, Contacts!$B:$B, 0)), 0)</f>
        <v xml:space="preserve"> dilmith.123@gmail.com</v>
      </c>
      <c r="AQ396" s="138" t="str">
        <f>IFERROR(INDEX(Contacts!$L:$L, MATCH(MEM_BF!$K396, Contacts!$B:$B, 0)), 0)</f>
        <v>0425254250</v>
      </c>
      <c r="AR396" s="138">
        <f>IFERROR(INDEX(Contacts!$P:$P, MATCH(MEM_BF!$K396, Contacts!$B:$B, 0)), 0)</f>
        <v>0</v>
      </c>
    </row>
    <row r="397" spans="3:44" x14ac:dyDescent="0.3">
      <c r="C397" s="155"/>
      <c r="D397" s="155"/>
      <c r="E397" s="194">
        <f t="shared" si="316"/>
        <v>-1</v>
      </c>
      <c r="F397" s="194">
        <f t="shared" si="334"/>
        <v>0</v>
      </c>
      <c r="G397" s="194">
        <f t="shared" si="335"/>
        <v>0</v>
      </c>
      <c r="H397" s="194">
        <f t="shared" si="337"/>
        <v>-1</v>
      </c>
      <c r="I397" s="225">
        <f t="shared" si="317"/>
        <v>0</v>
      </c>
      <c r="J397" s="197" t="s">
        <v>2453</v>
      </c>
      <c r="K397" s="171" t="s">
        <v>2454</v>
      </c>
      <c r="L397" s="195" t="str">
        <f t="shared" si="332"/>
        <v>Please</v>
      </c>
      <c r="M397" s="155" t="str">
        <f t="shared" si="336"/>
        <v>Pay</v>
      </c>
      <c r="N397" s="138" t="str">
        <f>IFERROR(INDEX(Contacts!$O:$O, MATCH(MEM_BF!$K397, Contacts!$B:$B, 0)), 0)</f>
        <v>chaminda.wanasinghe@gmail.com</v>
      </c>
      <c r="O397" s="130">
        <f>IFERROR(INDEX('May16'!$G:$G, MATCH(MEM_BF!$K397,'May16'!$A:$A, 0)), 0)</f>
        <v>0</v>
      </c>
      <c r="P397" s="130"/>
      <c r="Q397" s="205">
        <f>IFERROR(INDEX(July15!F:F, MATCH(MEM_BF!$K397, July15!$B:$B, 0)), 0)</f>
        <v>0</v>
      </c>
      <c r="R397" s="130">
        <f>IFERROR(INDEX(July15!G:G, MATCH(MEM_BF!$K397, July15!$B:$B, 0)), 0)</f>
        <v>0</v>
      </c>
      <c r="S397" s="130">
        <f>IFERROR(INDEX('Aug15'!F:F, MATCH(MEM_BF!$K397, 'Aug15'!$A:$A, 0)), 0)</f>
        <v>0</v>
      </c>
      <c r="T397" s="130">
        <f>IFERROR(INDEX('Aug15'!$G:$G, MATCH(MEM_BF!$K397, 'Aug15'!$A:$A, 0)), 0)</f>
        <v>0</v>
      </c>
      <c r="U397" s="130">
        <f>IFERROR(INDEX(Sept15!$F:$F, MATCH(MEM_BF!$K397, Sept15!$A:$A, 0)), 0)</f>
        <v>0</v>
      </c>
      <c r="V397" s="130">
        <f>IFERROR(INDEX(Sept15!$G:$G, MATCH(MEM_BF!$K397, Sept15!$A:$A, 0)), 0)</f>
        <v>0</v>
      </c>
      <c r="W397" s="130">
        <f>IFERROR(INDEX('Oct15'!$F:$F, MATCH(MEM_BF!$K397,'Oct15'!$A:$A, 0)), 0)</f>
        <v>0</v>
      </c>
      <c r="X397" s="130">
        <f>IFERROR(INDEX('Oct15'!$G:$G, MATCH(MEM_BF!$K397, 'Oct15'!$A:$A, 0)), 0)</f>
        <v>0</v>
      </c>
      <c r="Y397" s="130">
        <f>IFERROR(INDEX('Nov15'!$F:$F, MATCH(MEM_BF!$K397,'Nov15'!$A:$A, 0)), 0)</f>
        <v>0</v>
      </c>
      <c r="Z397" s="130">
        <f>IFERROR(INDEX('Nov15'!$G:$G, MATCH(MEM_BF!$K397, 'Nov15'!$A:$A, 0)), 0)</f>
        <v>0</v>
      </c>
      <c r="AA397" s="130">
        <f>IFERROR(INDEX('Dec15'!$F:$F, MATCH(MEM_BF!$K397,'Dec15'!$A:$A, 0)), 0)</f>
        <v>0</v>
      </c>
      <c r="AB397" s="130">
        <f>IFERROR(INDEX('Dec15'!$G:$G, MATCH(MEM_BF!$K397, 'Dec15'!$A:$A, 0)), 0)</f>
        <v>0</v>
      </c>
      <c r="AC397" s="130">
        <f>IFERROR(INDEX('Jan16'!$F:$F, MATCH(MEM_BF!$K397,'Jan16'!$A:$A, 0)), 0)</f>
        <v>0</v>
      </c>
      <c r="AD397" s="130">
        <f>IFERROR(INDEX('Jan16'!$G:$G, MATCH(MEM_BF!$K397, 'Jan16'!$A:$A, 0)), 0)</f>
        <v>0</v>
      </c>
      <c r="AE397" s="130">
        <f>IFERROR(INDEX('Feb16'!$F:$F, MATCH(MEM_BF!$K397,'Feb16'!$A:$A, 0)), 0)</f>
        <v>0</v>
      </c>
      <c r="AF397" s="130">
        <f>IFERROR(INDEX('Feb16'!$G:$G, MATCH(MEM_BF!$K397, 'Feb16'!$A:$A, 0)), 0)</f>
        <v>0</v>
      </c>
      <c r="AG397" s="130">
        <f>IFERROR(INDEX('Mar16'!$G:$G, MATCH(MEM_BF!$K397,'Mar16'!$A:$A, 0)), 0)</f>
        <v>0</v>
      </c>
      <c r="AH397" s="130">
        <f>IFERROR(INDEX('Mar16'!$H:$H, MATCH(MEM_BF!$K397, 'Mar16'!$A:$A, 0)), 0)</f>
        <v>0</v>
      </c>
      <c r="AI397" s="130">
        <f>IFERROR(INDEX('Apr16'!$G:$G, MATCH(MEM_BF!$K397,'Apr16'!$A:$A, 0)), 0)</f>
        <v>0</v>
      </c>
      <c r="AJ397" s="130">
        <f>IFERROR(INDEX('Apr16'!$H:$H, MATCH(MEM_BF!$K397, 'Apr16'!$A:$A, 0)), 0)</f>
        <v>0</v>
      </c>
      <c r="AK397" s="130">
        <f>IFERROR(INDEX('May16'!$G:$G, MATCH(MEM_BF!$K397,'May16'!$A:$A, 0)), 0)</f>
        <v>0</v>
      </c>
      <c r="AL397" s="130"/>
      <c r="AM397" s="130"/>
      <c r="AN397" s="130"/>
      <c r="AO397" s="4">
        <f t="shared" si="333"/>
        <v>0</v>
      </c>
      <c r="AP397" s="138" t="str">
        <f>IFERROR(INDEX(Contacts!$O:$O, MATCH(MEM_BF!$K397, Contacts!$B:$B, 0)), 0)</f>
        <v>chaminda.wanasinghe@gmail.com</v>
      </c>
      <c r="AQ397" s="138">
        <f>IFERROR(INDEX(Contacts!$L:$L, MATCH(MEM_BF!$K397, Contacts!$B:$B, 0)), 0)</f>
        <v>0</v>
      </c>
      <c r="AR397" s="138" t="str">
        <f>IFERROR(INDEX(Contacts!$P:$P, MATCH(MEM_BF!$K397, Contacts!$B:$B, 0)), 0)</f>
        <v>niroshaa74@gmail.com</v>
      </c>
    </row>
    <row r="398" spans="3:44" x14ac:dyDescent="0.3">
      <c r="C398" s="155"/>
      <c r="D398" s="155"/>
      <c r="E398" s="194">
        <f t="shared" si="316"/>
        <v>-1</v>
      </c>
      <c r="F398" s="194">
        <f t="shared" si="334"/>
        <v>0</v>
      </c>
      <c r="G398" s="194">
        <f t="shared" si="335"/>
        <v>0</v>
      </c>
      <c r="H398" s="194">
        <f t="shared" si="337"/>
        <v>-1</v>
      </c>
      <c r="I398" s="225">
        <f t="shared" si="317"/>
        <v>0</v>
      </c>
      <c r="J398" s="197" t="s">
        <v>2456</v>
      </c>
      <c r="K398" s="171" t="s">
        <v>2457</v>
      </c>
      <c r="L398" s="195" t="str">
        <f t="shared" si="332"/>
        <v>Please</v>
      </c>
      <c r="M398" s="155" t="str">
        <f t="shared" si="336"/>
        <v>Pay</v>
      </c>
      <c r="N398" s="138" t="str">
        <f>IFERROR(INDEX(Contacts!$O:$O, MATCH(MEM_BF!$K398, Contacts!$B:$B, 0)), 0)</f>
        <v>niranji_w@yahoo.com</v>
      </c>
      <c r="O398" s="130">
        <f>IFERROR(INDEX('May16'!$G:$G, MATCH(MEM_BF!$K398,'May16'!$A:$A, 0)), 0)</f>
        <v>0</v>
      </c>
      <c r="P398" s="130"/>
      <c r="Q398" s="205">
        <f>IFERROR(INDEX(July15!F:F, MATCH(MEM_BF!$K398, July15!$B:$B, 0)), 0)</f>
        <v>0</v>
      </c>
      <c r="R398" s="130">
        <f>IFERROR(INDEX(July15!G:G, MATCH(MEM_BF!$K398, July15!$B:$B, 0)), 0)</f>
        <v>0</v>
      </c>
      <c r="S398" s="130">
        <f>IFERROR(INDEX('Aug15'!F:F, MATCH(MEM_BF!$K398, 'Aug15'!$A:$A, 0)), 0)</f>
        <v>0</v>
      </c>
      <c r="T398" s="130">
        <f>IFERROR(INDEX('Aug15'!$G:$G, MATCH(MEM_BF!$K398, 'Aug15'!$A:$A, 0)), 0)</f>
        <v>0</v>
      </c>
      <c r="U398" s="130">
        <f>IFERROR(INDEX(Sept15!$F:$F, MATCH(MEM_BF!$K398, Sept15!$A:$A, 0)), 0)</f>
        <v>0</v>
      </c>
      <c r="V398" s="130">
        <f>IFERROR(INDEX(Sept15!$G:$G, MATCH(MEM_BF!$K398, Sept15!$A:$A, 0)), 0)</f>
        <v>0</v>
      </c>
      <c r="W398" s="130">
        <f>IFERROR(INDEX('Oct15'!$F:$F, MATCH(MEM_BF!$K398,'Oct15'!$A:$A, 0)), 0)</f>
        <v>0</v>
      </c>
      <c r="X398" s="130">
        <f>IFERROR(INDEX('Oct15'!$G:$G, MATCH(MEM_BF!$K398, 'Oct15'!$A:$A, 0)), 0)</f>
        <v>0</v>
      </c>
      <c r="Y398" s="130">
        <f>IFERROR(INDEX('Nov15'!$F:$F, MATCH(MEM_BF!$K398,'Nov15'!$A:$A, 0)), 0)</f>
        <v>0</v>
      </c>
      <c r="Z398" s="130">
        <f>IFERROR(INDEX('Nov15'!$G:$G, MATCH(MEM_BF!$K398, 'Nov15'!$A:$A, 0)), 0)</f>
        <v>0</v>
      </c>
      <c r="AA398" s="130">
        <f>IFERROR(INDEX('Dec15'!$F:$F, MATCH(MEM_BF!$K398,'Dec15'!$A:$A, 0)), 0)</f>
        <v>0</v>
      </c>
      <c r="AB398" s="130">
        <f>IFERROR(INDEX('Dec15'!$G:$G, MATCH(MEM_BF!$K398, 'Dec15'!$A:$A, 0)), 0)</f>
        <v>0</v>
      </c>
      <c r="AC398" s="130">
        <f>IFERROR(INDEX('Jan16'!$F:$F, MATCH(MEM_BF!$K398,'Jan16'!$A:$A, 0)), 0)</f>
        <v>0</v>
      </c>
      <c r="AD398" s="130">
        <f>IFERROR(INDEX('Jan16'!$G:$G, MATCH(MEM_BF!$K398, 'Jan16'!$A:$A, 0)), 0)</f>
        <v>0</v>
      </c>
      <c r="AE398" s="130">
        <f>IFERROR(INDEX('Feb16'!$F:$F, MATCH(MEM_BF!$K398,'Feb16'!$A:$A, 0)), 0)</f>
        <v>0</v>
      </c>
      <c r="AF398" s="130">
        <f>IFERROR(INDEX('Feb16'!$G:$G, MATCH(MEM_BF!$K398, 'Feb16'!$A:$A, 0)), 0)</f>
        <v>0</v>
      </c>
      <c r="AG398" s="130">
        <f>IFERROR(INDEX('Mar16'!$G:$G, MATCH(MEM_BF!$K398,'Mar16'!$A:$A, 0)), 0)</f>
        <v>0</v>
      </c>
      <c r="AH398" s="130">
        <f>IFERROR(INDEX('Mar16'!$H:$H, MATCH(MEM_BF!$K398, 'Mar16'!$A:$A, 0)), 0)</f>
        <v>0</v>
      </c>
      <c r="AI398" s="130">
        <f>IFERROR(INDEX('Apr16'!$G:$G, MATCH(MEM_BF!$K398,'Apr16'!$A:$A, 0)), 0)</f>
        <v>0</v>
      </c>
      <c r="AJ398" s="130">
        <f>IFERROR(INDEX('Apr16'!$H:$H, MATCH(MEM_BF!$K398, 'Apr16'!$A:$A, 0)), 0)</f>
        <v>0</v>
      </c>
      <c r="AK398" s="130">
        <f>IFERROR(INDEX('May16'!$G:$G, MATCH(MEM_BF!$K398,'May16'!$A:$A, 0)), 0)</f>
        <v>0</v>
      </c>
      <c r="AL398" s="130"/>
      <c r="AM398" s="130"/>
      <c r="AN398" s="130"/>
      <c r="AO398" s="4">
        <f t="shared" si="333"/>
        <v>0</v>
      </c>
      <c r="AP398" s="138" t="str">
        <f>IFERROR(INDEX(Contacts!$O:$O, MATCH(MEM_BF!$K398, Contacts!$B:$B, 0)), 0)</f>
        <v>niranji_w@yahoo.com</v>
      </c>
      <c r="AQ398" s="138" t="str">
        <f>IFERROR(INDEX(Contacts!$L:$L, MATCH(MEM_BF!$K398, Contacts!$B:$B, 0)), 0)</f>
        <v>61422598</v>
      </c>
      <c r="AR398" s="138">
        <f>IFERROR(INDEX(Contacts!$P:$P, MATCH(MEM_BF!$K398, Contacts!$B:$B, 0)), 0)</f>
        <v>0</v>
      </c>
    </row>
    <row r="399" spans="3:44" x14ac:dyDescent="0.3">
      <c r="C399" s="155">
        <v>16</v>
      </c>
      <c r="D399" s="155">
        <v>1</v>
      </c>
      <c r="E399" s="194">
        <f t="shared" si="316"/>
        <v>12</v>
      </c>
      <c r="F399" s="194">
        <f t="shared" si="334"/>
        <v>1</v>
      </c>
      <c r="G399" s="194">
        <f t="shared" si="335"/>
        <v>17</v>
      </c>
      <c r="H399" s="194">
        <f t="shared" si="337"/>
        <v>0</v>
      </c>
      <c r="I399" s="225">
        <f t="shared" si="317"/>
        <v>12</v>
      </c>
      <c r="J399" s="197" t="s">
        <v>5364</v>
      </c>
      <c r="K399" s="171" t="s">
        <v>2460</v>
      </c>
      <c r="L399" s="195">
        <f t="shared" si="332"/>
        <v>2017</v>
      </c>
      <c r="M399" s="155" t="str">
        <f t="shared" si="336"/>
        <v>Jan</v>
      </c>
      <c r="N399" s="138">
        <f>IFERROR(INDEX(Contacts!$O:$O, MATCH(MEM_BF!$K399, Contacts!$B:$B, 0)), 0)</f>
        <v>0</v>
      </c>
      <c r="O399" s="130">
        <f>IFERROR(INDEX('May16'!$G:$G, MATCH(MEM_BF!$K399,'May16'!$A:$A, 0)), 0)</f>
        <v>0</v>
      </c>
      <c r="P399" s="130"/>
      <c r="Q399" s="205">
        <f>IFERROR(INDEX(July15!F:F, MATCH(MEM_BF!$K399, July15!$B:$B, 0)), 0)</f>
        <v>0</v>
      </c>
      <c r="R399" s="130">
        <f>IFERROR(INDEX(July15!G:G, MATCH(MEM_BF!$K399, July15!$B:$B, 0)), 0)</f>
        <v>0</v>
      </c>
      <c r="S399" s="130">
        <f>IFERROR(INDEX('Aug15'!F:F, MATCH(MEM_BF!$K399, 'Aug15'!$A:$A, 0)), 0)</f>
        <v>0</v>
      </c>
      <c r="T399" s="130">
        <f>IFERROR(INDEX('Aug15'!$G:$G, MATCH(MEM_BF!$K399, 'Aug15'!$A:$A, 0)), 0)</f>
        <v>0</v>
      </c>
      <c r="U399" s="130">
        <f>IFERROR(INDEX(Sept15!$F:$F, MATCH(MEM_BF!$K399, Sept15!$A:$A, 0)), 0)</f>
        <v>0</v>
      </c>
      <c r="V399" s="130">
        <f>IFERROR(INDEX(Sept15!$G:$G, MATCH(MEM_BF!$K399, Sept15!$A:$A, 0)), 0)</f>
        <v>0</v>
      </c>
      <c r="W399" s="130">
        <f>IFERROR(INDEX('Oct15'!$F:$F, MATCH(MEM_BF!$K399,'Oct15'!$A:$A, 0)), 0)</f>
        <v>0</v>
      </c>
      <c r="X399" s="130">
        <f>IFERROR(INDEX('Oct15'!$G:$G, MATCH(MEM_BF!$K399, 'Oct15'!$A:$A, 0)), 0)</f>
        <v>0</v>
      </c>
      <c r="Y399" s="130">
        <f>IFERROR(INDEX('Nov15'!$F:$F, MATCH(MEM_BF!$K399,'Nov15'!$A:$A, 0)), 0)</f>
        <v>0</v>
      </c>
      <c r="Z399" s="130">
        <f>IFERROR(INDEX('Nov15'!$G:$G, MATCH(MEM_BF!$K399, 'Nov15'!$A:$A, 0)), 0)</f>
        <v>0</v>
      </c>
      <c r="AA399" s="130">
        <f>IFERROR(INDEX('Dec15'!$F:$F, MATCH(MEM_BF!$K399,'Dec15'!$A:$A, 0)), 0)</f>
        <v>0</v>
      </c>
      <c r="AB399" s="130">
        <f>IFERROR(INDEX('Dec15'!$G:$G, MATCH(MEM_BF!$K399, 'Dec15'!$A:$A, 0)), 0)</f>
        <v>0</v>
      </c>
      <c r="AC399" s="130">
        <f>IFERROR(INDEX('Jan16'!$F:$F, MATCH(MEM_BF!$K399,'Jan16'!$A:$A, 0)), 0)</f>
        <v>0</v>
      </c>
      <c r="AD399" s="130">
        <f>IFERROR(INDEX('Jan16'!$G:$G, MATCH(MEM_BF!$K399, 'Jan16'!$A:$A, 0)), 0)</f>
        <v>0</v>
      </c>
      <c r="AE399" s="130">
        <f>IFERROR(INDEX('Feb16'!$F:$F, MATCH(MEM_BF!$K399,'Feb16'!$A:$A, 0)), 0)</f>
        <v>240</v>
      </c>
      <c r="AF399" s="130">
        <f>IFERROR(INDEX('Feb16'!$G:$G, MATCH(MEM_BF!$K399, 'Feb16'!$A:$A, 0)), 0)</f>
        <v>0</v>
      </c>
      <c r="AG399" s="130">
        <f>IFERROR(INDEX('Mar16'!$G:$G, MATCH(MEM_BF!$K399,'Mar16'!$A:$A, 0)), 0)</f>
        <v>0</v>
      </c>
      <c r="AH399" s="130">
        <f>IFERROR(INDEX('Mar16'!$H:$H, MATCH(MEM_BF!$K399, 'Mar16'!$A:$A, 0)), 0)</f>
        <v>0</v>
      </c>
      <c r="AI399" s="130">
        <f>IFERROR(INDEX('Apr16'!$G:$G, MATCH(MEM_BF!$K399,'Apr16'!$A:$A, 0)), 0)</f>
        <v>0</v>
      </c>
      <c r="AJ399" s="130">
        <f>IFERROR(INDEX('Apr16'!$H:$H, MATCH(MEM_BF!$K399, 'Apr16'!$A:$A, 0)), 0)</f>
        <v>0</v>
      </c>
      <c r="AK399" s="130">
        <f>IFERROR(INDEX('May16'!$G:$G, MATCH(MEM_BF!$K399,'May16'!$A:$A, 0)), 0)</f>
        <v>0</v>
      </c>
      <c r="AL399" s="130"/>
      <c r="AM399" s="130"/>
      <c r="AN399" s="130"/>
      <c r="AO399" s="4">
        <f t="shared" si="333"/>
        <v>240</v>
      </c>
      <c r="AP399" s="138">
        <f>IFERROR(INDEX(Contacts!$O:$O, MATCH(MEM_BF!$K399, Contacts!$B:$B, 0)), 0)</f>
        <v>0</v>
      </c>
      <c r="AQ399" s="138">
        <f>IFERROR(INDEX(Contacts!$L:$L, MATCH(MEM_BF!$K399, Contacts!$B:$B, 0)), 0)</f>
        <v>0</v>
      </c>
      <c r="AR399" s="138">
        <f>IFERROR(INDEX(Contacts!$P:$P, MATCH(MEM_BF!$K399, Contacts!$B:$B, 0)), 0)</f>
        <v>0</v>
      </c>
    </row>
    <row r="400" spans="3:44" x14ac:dyDescent="0.3">
      <c r="C400" s="155">
        <v>15</v>
      </c>
      <c r="D400" s="155">
        <v>9</v>
      </c>
      <c r="E400" s="194">
        <f t="shared" si="316"/>
        <v>17</v>
      </c>
      <c r="F400" s="194">
        <f t="shared" si="334"/>
        <v>1</v>
      </c>
      <c r="G400" s="194">
        <f t="shared" si="335"/>
        <v>16</v>
      </c>
      <c r="H400" s="194">
        <f t="shared" si="337"/>
        <v>5</v>
      </c>
      <c r="I400" s="225">
        <f t="shared" si="317"/>
        <v>9</v>
      </c>
      <c r="J400" s="197" t="s">
        <v>5206</v>
      </c>
      <c r="K400" s="171" t="s">
        <v>2463</v>
      </c>
      <c r="L400" s="195">
        <f t="shared" si="332"/>
        <v>2016</v>
      </c>
      <c r="M400" s="155" t="str">
        <f t="shared" si="336"/>
        <v>Jun</v>
      </c>
      <c r="N400" s="138">
        <f>IFERROR(INDEX(Contacts!$O:$O, MATCH(MEM_BF!$K400, Contacts!$B:$B, 0)), 0)</f>
        <v>0</v>
      </c>
      <c r="O400" s="130">
        <f>IFERROR(INDEX('May16'!$G:$G, MATCH(MEM_BF!$K400,'May16'!$A:$A, 0)), 0)</f>
        <v>0</v>
      </c>
      <c r="P400" s="130"/>
      <c r="Q400" s="205">
        <f>IFERROR(INDEX(July15!F:F, MATCH(MEM_BF!$K400, July15!$B:$B, 0)), 0)</f>
        <v>0</v>
      </c>
      <c r="R400" s="130">
        <f>IFERROR(INDEX(July15!G:G, MATCH(MEM_BF!$K400, July15!$B:$B, 0)), 0)</f>
        <v>0</v>
      </c>
      <c r="S400" s="130">
        <f>IFERROR(INDEX('Aug15'!F:F, MATCH(MEM_BF!$K400, 'Aug15'!$A:$A, 0)), 0)</f>
        <v>80</v>
      </c>
      <c r="T400" s="130">
        <f>IFERROR(INDEX('Aug15'!$G:$G, MATCH(MEM_BF!$K400, 'Aug15'!$A:$A, 0)), 0)</f>
        <v>0</v>
      </c>
      <c r="U400" s="130">
        <f>IFERROR(INDEX(Sept15!$F:$F, MATCH(MEM_BF!$K400, Sept15!$A:$A, 0)), 0)</f>
        <v>0</v>
      </c>
      <c r="V400" s="130">
        <f>IFERROR(INDEX(Sept15!$G:$G, MATCH(MEM_BF!$K400, Sept15!$A:$A, 0)), 0)</f>
        <v>0</v>
      </c>
      <c r="W400" s="130">
        <f>IFERROR(INDEX('Oct15'!$F:$F, MATCH(MEM_BF!$K400,'Oct15'!$A:$A, 0)), 0)</f>
        <v>0</v>
      </c>
      <c r="X400" s="130">
        <f>IFERROR(INDEX('Oct15'!$G:$G, MATCH(MEM_BF!$K400, 'Oct15'!$A:$A, 0)), 0)</f>
        <v>0</v>
      </c>
      <c r="Y400" s="130">
        <f>IFERROR(INDEX('Nov15'!$F:$F, MATCH(MEM_BF!$K400,'Nov15'!$A:$A, 0)), 0)</f>
        <v>0</v>
      </c>
      <c r="Z400" s="130">
        <f>IFERROR(INDEX('Nov15'!$G:$G, MATCH(MEM_BF!$K400, 'Nov15'!$A:$A, 0)), 0)</f>
        <v>0</v>
      </c>
      <c r="AA400" s="130">
        <f>IFERROR(INDEX('Dec15'!$F:$F, MATCH(MEM_BF!$K400,'Dec15'!$A:$A, 0)), 0)</f>
        <v>0</v>
      </c>
      <c r="AB400" s="130">
        <f>IFERROR(INDEX('Dec15'!$G:$G, MATCH(MEM_BF!$K400, 'Dec15'!$A:$A, 0)), 0)</f>
        <v>0</v>
      </c>
      <c r="AC400" s="130">
        <f>IFERROR(INDEX('Jan16'!$F:$F, MATCH(MEM_BF!$K400,'Jan16'!$A:$A, 0)), 0)</f>
        <v>0</v>
      </c>
      <c r="AD400" s="130">
        <f>IFERROR(INDEX('Jan16'!$G:$G, MATCH(MEM_BF!$K400, 'Jan16'!$A:$A, 0)), 0)</f>
        <v>0</v>
      </c>
      <c r="AE400" s="130">
        <f>IFERROR(INDEX('Feb16'!$F:$F, MATCH(MEM_BF!$K400,'Feb16'!$A:$A, 0)), 0)</f>
        <v>100</v>
      </c>
      <c r="AF400" s="130">
        <f>IFERROR(INDEX('Feb16'!$G:$G, MATCH(MEM_BF!$K400, 'Feb16'!$A:$A, 0)), 0)</f>
        <v>0</v>
      </c>
      <c r="AG400" s="130">
        <f>IFERROR(INDEX('Mar16'!$G:$G, MATCH(MEM_BF!$K400,'Mar16'!$A:$A, 0)), 0)</f>
        <v>0</v>
      </c>
      <c r="AH400" s="130">
        <f>IFERROR(INDEX('Mar16'!$H:$H, MATCH(MEM_BF!$K400, 'Mar16'!$A:$A, 0)), 0)</f>
        <v>0</v>
      </c>
      <c r="AI400" s="130">
        <f>IFERROR(INDEX('Apr16'!$G:$G, MATCH(MEM_BF!$K400,'Apr16'!$A:$A, 0)), 0)</f>
        <v>0</v>
      </c>
      <c r="AJ400" s="130">
        <f>IFERROR(INDEX('Apr16'!$H:$H, MATCH(MEM_BF!$K400, 'Apr16'!$A:$A, 0)), 0)</f>
        <v>0</v>
      </c>
      <c r="AK400" s="130">
        <f>IFERROR(INDEX('May16'!$G:$G, MATCH(MEM_BF!$K400,'May16'!$A:$A, 0)), 0)</f>
        <v>0</v>
      </c>
      <c r="AL400" s="130"/>
      <c r="AM400" s="130"/>
      <c r="AN400" s="130"/>
      <c r="AO400" s="4">
        <f t="shared" si="333"/>
        <v>180</v>
      </c>
      <c r="AP400" s="138">
        <f>IFERROR(INDEX(Contacts!$O:$O, MATCH(MEM_BF!$K400, Contacts!$B:$B, 0)), 0)</f>
        <v>0</v>
      </c>
      <c r="AQ400" s="138">
        <f>IFERROR(INDEX(Contacts!$L:$L, MATCH(MEM_BF!$K400, Contacts!$B:$B, 0)), 0)</f>
        <v>0</v>
      </c>
      <c r="AR400" s="138">
        <f>IFERROR(INDEX(Contacts!$P:$P, MATCH(MEM_BF!$K400, Contacts!$B:$B, 0)), 0)</f>
        <v>0</v>
      </c>
    </row>
    <row r="401" spans="3:46" x14ac:dyDescent="0.3">
      <c r="C401" s="155">
        <v>15</v>
      </c>
      <c r="D401" s="155">
        <v>5</v>
      </c>
      <c r="E401" s="194">
        <f t="shared" si="316"/>
        <v>4</v>
      </c>
      <c r="F401" s="194">
        <f t="shared" si="334"/>
        <v>0</v>
      </c>
      <c r="G401" s="194">
        <f t="shared" si="335"/>
        <v>15</v>
      </c>
      <c r="H401" s="194">
        <f t="shared" si="337"/>
        <v>4</v>
      </c>
      <c r="I401" s="225">
        <f t="shared" si="317"/>
        <v>0</v>
      </c>
      <c r="J401" s="197" t="s">
        <v>2468</v>
      </c>
      <c r="K401" s="171" t="s">
        <v>2469</v>
      </c>
      <c r="L401" s="195">
        <f t="shared" si="332"/>
        <v>2015</v>
      </c>
      <c r="M401" s="155" t="str">
        <f t="shared" si="336"/>
        <v>May</v>
      </c>
      <c r="N401" s="138">
        <f>IFERROR(INDEX(Contacts!$O:$O, MATCH(MEM_BF!$K401, Contacts!$B:$B, 0)), 0)</f>
        <v>0</v>
      </c>
      <c r="O401" s="130">
        <f>IFERROR(INDEX('May16'!$G:$G, MATCH(MEM_BF!$K401,'May16'!$A:$A, 0)), 0)</f>
        <v>0</v>
      </c>
      <c r="P401" s="130"/>
      <c r="Q401" s="205">
        <f>IFERROR(INDEX(July15!F:F, MATCH(MEM_BF!$K401, July15!$B:$B, 0)), 0)</f>
        <v>0</v>
      </c>
      <c r="R401" s="130">
        <f>IFERROR(INDEX(July15!G:G, MATCH(MEM_BF!$K401, July15!$B:$B, 0)), 0)</f>
        <v>0</v>
      </c>
      <c r="S401" s="130">
        <f>IFERROR(INDEX('Aug15'!F:F, MATCH(MEM_BF!$K401, 'Aug15'!$A:$A, 0)), 0)</f>
        <v>0</v>
      </c>
      <c r="T401" s="130">
        <f>IFERROR(INDEX('Aug15'!$G:$G, MATCH(MEM_BF!$K401, 'Aug15'!$A:$A, 0)), 0)</f>
        <v>0</v>
      </c>
      <c r="U401" s="130">
        <f>IFERROR(INDEX(Sept15!$F:$F, MATCH(MEM_BF!$K401, Sept15!$A:$A, 0)), 0)</f>
        <v>0</v>
      </c>
      <c r="V401" s="130">
        <f>IFERROR(INDEX(Sept15!$G:$G, MATCH(MEM_BF!$K401, Sept15!$A:$A, 0)), 0)</f>
        <v>0</v>
      </c>
      <c r="W401" s="130">
        <f>IFERROR(INDEX('Oct15'!$F:$F, MATCH(MEM_BF!$K401,'Oct15'!$A:$A, 0)), 0)</f>
        <v>0</v>
      </c>
      <c r="X401" s="130">
        <f>IFERROR(INDEX('Oct15'!$G:$G, MATCH(MEM_BF!$K401, 'Oct15'!$A:$A, 0)), 0)</f>
        <v>0</v>
      </c>
      <c r="Y401" s="130">
        <f>IFERROR(INDEX('Nov15'!$F:$F, MATCH(MEM_BF!$K401,'Nov15'!$A:$A, 0)), 0)</f>
        <v>0</v>
      </c>
      <c r="Z401" s="130">
        <f>IFERROR(INDEX('Nov15'!$G:$G, MATCH(MEM_BF!$K401, 'Nov15'!$A:$A, 0)), 0)</f>
        <v>0</v>
      </c>
      <c r="AA401" s="130">
        <f>IFERROR(INDEX('Dec15'!$F:$F, MATCH(MEM_BF!$K401,'Dec15'!$A:$A, 0)), 0)</f>
        <v>0</v>
      </c>
      <c r="AB401" s="130">
        <f>IFERROR(INDEX('Dec15'!$G:$G, MATCH(MEM_BF!$K401, 'Dec15'!$A:$A, 0)), 0)</f>
        <v>0</v>
      </c>
      <c r="AC401" s="130">
        <f>IFERROR(INDEX('Jan16'!$F:$F, MATCH(MEM_BF!$K401,'Jan16'!$A:$A, 0)), 0)</f>
        <v>0</v>
      </c>
      <c r="AD401" s="130">
        <f>IFERROR(INDEX('Jan16'!$G:$G, MATCH(MEM_BF!$K401, 'Jan16'!$A:$A, 0)), 0)</f>
        <v>0</v>
      </c>
      <c r="AE401" s="130">
        <f>IFERROR(INDEX('Feb16'!$F:$F, MATCH(MEM_BF!$K401,'Feb16'!$A:$A, 0)), 0)</f>
        <v>0</v>
      </c>
      <c r="AF401" s="130">
        <f>IFERROR(INDEX('Feb16'!$G:$G, MATCH(MEM_BF!$K401, 'Feb16'!$A:$A, 0)), 0)</f>
        <v>0</v>
      </c>
      <c r="AG401" s="130">
        <f>IFERROR(INDEX('Mar16'!$G:$G, MATCH(MEM_BF!$K401,'Mar16'!$A:$A, 0)), 0)</f>
        <v>0</v>
      </c>
      <c r="AH401" s="130">
        <f>IFERROR(INDEX('Mar16'!$H:$H, MATCH(MEM_BF!$K401, 'Mar16'!$A:$A, 0)), 0)</f>
        <v>0</v>
      </c>
      <c r="AI401" s="130">
        <f>IFERROR(INDEX('Apr16'!$G:$G, MATCH(MEM_BF!$K401,'Apr16'!$A:$A, 0)), 0)</f>
        <v>0</v>
      </c>
      <c r="AJ401" s="130">
        <f>IFERROR(INDEX('Apr16'!$H:$H, MATCH(MEM_BF!$K401, 'Apr16'!$A:$A, 0)), 0)</f>
        <v>0</v>
      </c>
      <c r="AK401" s="130">
        <f>IFERROR(INDEX('May16'!$G:$G, MATCH(MEM_BF!$K401,'May16'!$A:$A, 0)), 0)</f>
        <v>0</v>
      </c>
      <c r="AL401" s="130"/>
      <c r="AM401" s="130"/>
      <c r="AN401" s="130"/>
      <c r="AO401" s="4">
        <f t="shared" si="333"/>
        <v>0</v>
      </c>
      <c r="AP401" s="138">
        <f>IFERROR(INDEX(Contacts!$O:$O, MATCH(MEM_BF!$K401, Contacts!$B:$B, 0)), 0)</f>
        <v>0</v>
      </c>
      <c r="AQ401" s="138">
        <f>IFERROR(INDEX(Contacts!$L:$L, MATCH(MEM_BF!$K401, Contacts!$B:$B, 0)), 0)</f>
        <v>0</v>
      </c>
      <c r="AR401" s="138">
        <f>IFERROR(INDEX(Contacts!$P:$P, MATCH(MEM_BF!$K401, Contacts!$B:$B, 0)), 0)</f>
        <v>0</v>
      </c>
    </row>
    <row r="402" spans="3:46" x14ac:dyDescent="0.3">
      <c r="C402" s="155">
        <v>16</v>
      </c>
      <c r="D402" s="155">
        <v>3</v>
      </c>
      <c r="E402" s="194">
        <f t="shared" si="316"/>
        <v>4</v>
      </c>
      <c r="F402" s="194">
        <f t="shared" si="334"/>
        <v>0</v>
      </c>
      <c r="G402" s="194">
        <f t="shared" si="335"/>
        <v>16</v>
      </c>
      <c r="H402" s="194">
        <f t="shared" si="337"/>
        <v>4</v>
      </c>
      <c r="I402" s="225">
        <f t="shared" si="317"/>
        <v>2</v>
      </c>
      <c r="J402" s="200" t="s">
        <v>2472</v>
      </c>
      <c r="K402" s="171" t="s">
        <v>66</v>
      </c>
      <c r="L402" s="195">
        <f t="shared" si="332"/>
        <v>2016</v>
      </c>
      <c r="M402" s="155" t="str">
        <f t="shared" si="336"/>
        <v>May</v>
      </c>
      <c r="N402" s="138">
        <f>IFERROR(INDEX(Contacts!$O:$O, MATCH(MEM_BF!$K402, Contacts!$B:$B, 0)), 0)</f>
        <v>0</v>
      </c>
      <c r="O402" s="130">
        <f>IFERROR(INDEX('May16'!$G:$G, MATCH(MEM_BF!$K402,'May16'!$A:$A, 0)), 0)</f>
        <v>20</v>
      </c>
      <c r="P402" s="130"/>
      <c r="Q402" s="205">
        <f>IFERROR(INDEX(July15!F:F, MATCH(MEM_BF!$K402, July15!$B:$B, 0)), 0)</f>
        <v>0</v>
      </c>
      <c r="R402" s="130">
        <f>IFERROR(INDEX(July15!G:G, MATCH(MEM_BF!$K402, July15!$B:$B, 0)), 0)</f>
        <v>0</v>
      </c>
      <c r="S402" s="130">
        <f>IFERROR(INDEX('Aug15'!F:F, MATCH(MEM_BF!$K402, 'Aug15'!$A:$A, 0)), 0)</f>
        <v>0</v>
      </c>
      <c r="T402" s="130">
        <f>IFERROR(INDEX('Aug15'!$G:$G, MATCH(MEM_BF!$K402, 'Aug15'!$A:$A, 0)), 0)</f>
        <v>500</v>
      </c>
      <c r="U402" s="130">
        <f>IFERROR(INDEX(Sept15!$F:$F, MATCH(MEM_BF!$K402, Sept15!$A:$A, 0)), 0)</f>
        <v>0</v>
      </c>
      <c r="V402" s="130">
        <f>IFERROR(INDEX(Sept15!$G:$G, MATCH(MEM_BF!$K402, Sept15!$A:$A, 0)), 0)</f>
        <v>0</v>
      </c>
      <c r="W402" s="130">
        <f>IFERROR(INDEX('Oct15'!$F:$F, MATCH(MEM_BF!$K402,'Oct15'!$A:$A, 0)), 0)</f>
        <v>0</v>
      </c>
      <c r="X402" s="130">
        <f>IFERROR(INDEX('Oct15'!$G:$G, MATCH(MEM_BF!$K402, 'Oct15'!$A:$A, 0)), 0)</f>
        <v>0</v>
      </c>
      <c r="Y402" s="130">
        <f>IFERROR(INDEX('Nov15'!$F:$F, MATCH(MEM_BF!$K402,'Nov15'!$A:$A, 0)), 0)</f>
        <v>0</v>
      </c>
      <c r="Z402" s="130">
        <f>IFERROR(INDEX('Nov15'!$G:$G, MATCH(MEM_BF!$K402, 'Nov15'!$A:$A, 0)), 0)</f>
        <v>0</v>
      </c>
      <c r="AA402" s="130">
        <f>IFERROR(INDEX('Dec15'!$F:$F, MATCH(MEM_BF!$K402,'Dec15'!$A:$A, 0)), 0)</f>
        <v>0</v>
      </c>
      <c r="AB402" s="130">
        <f>IFERROR(INDEX('Dec15'!$G:$G, MATCH(MEM_BF!$K402, 'Dec15'!$A:$A, 0)), 0)</f>
        <v>0</v>
      </c>
      <c r="AC402" s="130">
        <f>IFERROR(INDEX('Jan16'!$F:$F, MATCH(MEM_BF!$K402,'Jan16'!$A:$A, 0)), 0)</f>
        <v>0</v>
      </c>
      <c r="AD402" s="130">
        <f>IFERROR(INDEX('Jan16'!$G:$G, MATCH(MEM_BF!$K402, 'Jan16'!$A:$A, 0)), 0)</f>
        <v>50</v>
      </c>
      <c r="AE402" s="130">
        <f>IFERROR(INDEX('Feb16'!$F:$F, MATCH(MEM_BF!$K402,'Feb16'!$A:$A, 0)), 0)</f>
        <v>0</v>
      </c>
      <c r="AF402" s="130">
        <f>IFERROR(INDEX('Feb16'!$G:$G, MATCH(MEM_BF!$K402, 'Feb16'!$A:$A, 0)), 0)</f>
        <v>0</v>
      </c>
      <c r="AG402" s="130">
        <f>IFERROR(INDEX('Mar16'!$G:$G, MATCH(MEM_BF!$K402,'Mar16'!$A:$A, 0)), 0)</f>
        <v>0</v>
      </c>
      <c r="AH402" s="130">
        <f>IFERROR(INDEX('Mar16'!$H:$H, MATCH(MEM_BF!$K402, 'Mar16'!$A:$A, 0)), 0)</f>
        <v>0</v>
      </c>
      <c r="AI402" s="130">
        <f>IFERROR(INDEX('Apr16'!$G:$G, MATCH(MEM_BF!$K402,'Apr16'!$A:$A, 0)), 0)</f>
        <v>20</v>
      </c>
      <c r="AJ402" s="130">
        <f>IFERROR(INDEX('Apr16'!$H:$H, MATCH(MEM_BF!$K402, 'Apr16'!$A:$A, 0)), 0)</f>
        <v>0</v>
      </c>
      <c r="AK402" s="130">
        <f>IFERROR(INDEX('May16'!$G:$G, MATCH(MEM_BF!$K402,'May16'!$A:$A, 0)), 0)</f>
        <v>20</v>
      </c>
      <c r="AL402" s="130"/>
      <c r="AM402" s="130"/>
      <c r="AN402" s="130"/>
      <c r="AO402" s="4">
        <f t="shared" si="333"/>
        <v>40</v>
      </c>
      <c r="AP402" s="138">
        <f>IFERROR(INDEX(Contacts!$O:$O, MATCH(MEM_BF!$K402, Contacts!$B:$B, 0)), 0)</f>
        <v>0</v>
      </c>
      <c r="AQ402" s="138">
        <f>IFERROR(INDEX(Contacts!$L:$L, MATCH(MEM_BF!$K402, Contacts!$B:$B, 0)), 0)</f>
        <v>0</v>
      </c>
      <c r="AR402" s="138">
        <f>IFERROR(INDEX(Contacts!$P:$P, MATCH(MEM_BF!$K402, Contacts!$B:$B, 0)), 0)</f>
        <v>0</v>
      </c>
    </row>
    <row r="403" spans="3:46" x14ac:dyDescent="0.3">
      <c r="C403" s="155">
        <v>15</v>
      </c>
      <c r="D403" s="155">
        <v>7</v>
      </c>
      <c r="E403" s="194">
        <f t="shared" si="316"/>
        <v>17</v>
      </c>
      <c r="F403" s="194">
        <f t="shared" si="334"/>
        <v>1</v>
      </c>
      <c r="G403" s="194">
        <f t="shared" si="335"/>
        <v>16</v>
      </c>
      <c r="H403" s="194">
        <f t="shared" si="337"/>
        <v>5</v>
      </c>
      <c r="I403" s="225">
        <f t="shared" si="317"/>
        <v>11</v>
      </c>
      <c r="J403" s="127" t="s">
        <v>2476</v>
      </c>
      <c r="K403" s="171" t="s">
        <v>102</v>
      </c>
      <c r="L403" s="195">
        <f t="shared" si="332"/>
        <v>2016</v>
      </c>
      <c r="M403" s="155" t="str">
        <f t="shared" si="336"/>
        <v>Jun</v>
      </c>
      <c r="N403" s="138">
        <f>IFERROR(INDEX(Contacts!$O:$O, MATCH(MEM_BF!$K403, Contacts!$B:$B, 0)), 0)</f>
        <v>0</v>
      </c>
      <c r="O403" s="130">
        <f>IFERROR(INDEX('May16'!$G:$G, MATCH(MEM_BF!$K403,'May16'!$A:$A, 0)), 0)</f>
        <v>0</v>
      </c>
      <c r="P403" s="130"/>
      <c r="Q403" s="205">
        <f>IFERROR(INDEX(July15!F:F, MATCH(MEM_BF!$K403, July15!$B:$B, 0)), 0)</f>
        <v>0</v>
      </c>
      <c r="R403" s="130">
        <f>IFERROR(INDEX(July15!G:G, MATCH(MEM_BF!$K403, July15!$B:$B, 0)), 0)</f>
        <v>0</v>
      </c>
      <c r="S403" s="130">
        <f>IFERROR(INDEX('Aug15'!F:F, MATCH(MEM_BF!$K403, 'Aug15'!$A:$A, 0)), 0)</f>
        <v>60</v>
      </c>
      <c r="T403" s="130">
        <f>IFERROR(INDEX('Aug15'!$G:$G, MATCH(MEM_BF!$K403, 'Aug15'!$A:$A, 0)), 0)</f>
        <v>0</v>
      </c>
      <c r="U403" s="130">
        <f>IFERROR(INDEX(Sept15!$F:$F, MATCH(MEM_BF!$K403, Sept15!$A:$A, 0)), 0)</f>
        <v>0</v>
      </c>
      <c r="V403" s="130">
        <f>IFERROR(INDEX(Sept15!$G:$G, MATCH(MEM_BF!$K403, Sept15!$A:$A, 0)), 0)</f>
        <v>0</v>
      </c>
      <c r="W403" s="130">
        <f>IFERROR(INDEX('Oct15'!$F:$F, MATCH(MEM_BF!$K403,'Oct15'!$A:$A, 0)), 0)</f>
        <v>0</v>
      </c>
      <c r="X403" s="130">
        <f>IFERROR(INDEX('Oct15'!$G:$G, MATCH(MEM_BF!$K403, 'Oct15'!$A:$A, 0)), 0)</f>
        <v>0</v>
      </c>
      <c r="Y403" s="130">
        <f>IFERROR(INDEX('Nov15'!$F:$F, MATCH(MEM_BF!$K403,'Nov15'!$A:$A, 0)), 0)</f>
        <v>0</v>
      </c>
      <c r="Z403" s="130">
        <f>IFERROR(INDEX('Nov15'!$G:$G, MATCH(MEM_BF!$K403, 'Nov15'!$A:$A, 0)), 0)</f>
        <v>0</v>
      </c>
      <c r="AA403" s="130">
        <f>IFERROR(INDEX('Dec15'!$F:$F, MATCH(MEM_BF!$K403,'Dec15'!$A:$A, 0)), 0)</f>
        <v>0</v>
      </c>
      <c r="AB403" s="130">
        <f>IFERROR(INDEX('Dec15'!$G:$G, MATCH(MEM_BF!$K403, 'Dec15'!$A:$A, 0)), 0)</f>
        <v>0</v>
      </c>
      <c r="AC403" s="130">
        <f>IFERROR(INDEX('Jan16'!$F:$F, MATCH(MEM_BF!$K403,'Jan16'!$A:$A, 0)), 0)</f>
        <v>0</v>
      </c>
      <c r="AD403" s="130">
        <f>IFERROR(INDEX('Jan16'!$G:$G, MATCH(MEM_BF!$K403, 'Jan16'!$A:$A, 0)), 0)</f>
        <v>0</v>
      </c>
      <c r="AE403" s="130">
        <f>IFERROR(INDEX('Feb16'!$F:$F, MATCH(MEM_BF!$K403,'Feb16'!$A:$A, 0)), 0)</f>
        <v>0</v>
      </c>
      <c r="AF403" s="130">
        <f>IFERROR(INDEX('Feb16'!$G:$G, MATCH(MEM_BF!$K403, 'Feb16'!$A:$A, 0)), 0)</f>
        <v>0</v>
      </c>
      <c r="AG403" s="130">
        <f>IFERROR(INDEX('Mar16'!$G:$G, MATCH(MEM_BF!$K403,'Mar16'!$A:$A, 0)), 0)</f>
        <v>160</v>
      </c>
      <c r="AH403" s="130">
        <f>IFERROR(INDEX('Mar16'!$H:$H, MATCH(MEM_BF!$K403, 'Mar16'!$A:$A, 0)), 0)</f>
        <v>0</v>
      </c>
      <c r="AI403" s="130">
        <f>IFERROR(INDEX('Apr16'!$G:$G, MATCH(MEM_BF!$K403,'Apr16'!$A:$A, 0)), 0)</f>
        <v>0</v>
      </c>
      <c r="AJ403" s="130">
        <f>IFERROR(INDEX('Apr16'!$H:$H, MATCH(MEM_BF!$K403, 'Apr16'!$A:$A, 0)), 0)</f>
        <v>0</v>
      </c>
      <c r="AK403" s="130">
        <f>IFERROR(INDEX('May16'!$G:$G, MATCH(MEM_BF!$K403,'May16'!$A:$A, 0)), 0)</f>
        <v>0</v>
      </c>
      <c r="AL403" s="130"/>
      <c r="AM403" s="130"/>
      <c r="AN403" s="130"/>
      <c r="AO403" s="4">
        <f t="shared" si="333"/>
        <v>220</v>
      </c>
      <c r="AP403" s="138">
        <f>IFERROR(INDEX(Contacts!$O:$O, MATCH(MEM_BF!$K403, Contacts!$B:$B, 0)), 0)</f>
        <v>0</v>
      </c>
      <c r="AQ403" s="138">
        <f>IFERROR(INDEX(Contacts!$L:$L, MATCH(MEM_BF!$K403, Contacts!$B:$B, 0)), 0)</f>
        <v>0</v>
      </c>
      <c r="AR403" s="138">
        <f>IFERROR(INDEX(Contacts!$P:$P, MATCH(MEM_BF!$K403, Contacts!$B:$B, 0)), 0)</f>
        <v>0</v>
      </c>
    </row>
    <row r="404" spans="3:46" x14ac:dyDescent="0.3">
      <c r="C404" s="155">
        <v>15</v>
      </c>
      <c r="D404" s="155">
        <v>5</v>
      </c>
      <c r="E404" s="194">
        <f t="shared" si="316"/>
        <v>4</v>
      </c>
      <c r="F404" s="194">
        <f t="shared" si="334"/>
        <v>0</v>
      </c>
      <c r="G404" s="194">
        <f t="shared" si="335"/>
        <v>15</v>
      </c>
      <c r="H404" s="194">
        <f t="shared" si="337"/>
        <v>4</v>
      </c>
      <c r="I404" s="225">
        <f t="shared" si="317"/>
        <v>0</v>
      </c>
      <c r="J404" s="127" t="s">
        <v>2478</v>
      </c>
      <c r="K404" s="171" t="s">
        <v>2479</v>
      </c>
      <c r="L404" s="195">
        <f t="shared" si="332"/>
        <v>2015</v>
      </c>
      <c r="M404" s="155" t="str">
        <f t="shared" si="336"/>
        <v>May</v>
      </c>
      <c r="N404" s="138">
        <f>IFERROR(INDEX(Contacts!$O:$O, MATCH(MEM_BF!$K404, Contacts!$B:$B, 0)), 0)</f>
        <v>0</v>
      </c>
      <c r="O404" s="130">
        <f>IFERROR(INDEX('May16'!$G:$G, MATCH(MEM_BF!$K404,'May16'!$A:$A, 0)), 0)</f>
        <v>0</v>
      </c>
      <c r="P404" s="130"/>
      <c r="Q404" s="205">
        <f>IFERROR(INDEX(July15!F:F, MATCH(MEM_BF!$K404, July15!$B:$B, 0)), 0)</f>
        <v>0</v>
      </c>
      <c r="R404" s="130">
        <f>IFERROR(INDEX(July15!G:G, MATCH(MEM_BF!$K404, July15!$B:$B, 0)), 0)</f>
        <v>0</v>
      </c>
      <c r="S404" s="130">
        <f>IFERROR(INDEX('Aug15'!F:F, MATCH(MEM_BF!$K404, 'Aug15'!$A:$A, 0)), 0)</f>
        <v>0</v>
      </c>
      <c r="T404" s="130">
        <f>IFERROR(INDEX('Aug15'!$G:$G, MATCH(MEM_BF!$K404, 'Aug15'!$A:$A, 0)), 0)</f>
        <v>0</v>
      </c>
      <c r="U404" s="130">
        <f>IFERROR(INDEX(Sept15!$F:$F, MATCH(MEM_BF!$K404, Sept15!$A:$A, 0)), 0)</f>
        <v>0</v>
      </c>
      <c r="V404" s="130">
        <f>IFERROR(INDEX(Sept15!$G:$G, MATCH(MEM_BF!$K404, Sept15!$A:$A, 0)), 0)</f>
        <v>0</v>
      </c>
      <c r="W404" s="130">
        <f>IFERROR(INDEX('Oct15'!$F:$F, MATCH(MEM_BF!$K404,'Oct15'!$A:$A, 0)), 0)</f>
        <v>0</v>
      </c>
      <c r="X404" s="130">
        <f>IFERROR(INDEX('Oct15'!$G:$G, MATCH(MEM_BF!$K404, 'Oct15'!$A:$A, 0)), 0)</f>
        <v>0</v>
      </c>
      <c r="Y404" s="130">
        <f>IFERROR(INDEX('Nov15'!$F:$F, MATCH(MEM_BF!$K404,'Nov15'!$A:$A, 0)), 0)</f>
        <v>0</v>
      </c>
      <c r="Z404" s="130">
        <f>IFERROR(INDEX('Nov15'!$G:$G, MATCH(MEM_BF!$K404, 'Nov15'!$A:$A, 0)), 0)</f>
        <v>0</v>
      </c>
      <c r="AA404" s="130">
        <f>IFERROR(INDEX('Dec15'!$F:$F, MATCH(MEM_BF!$K404,'Dec15'!$A:$A, 0)), 0)</f>
        <v>0</v>
      </c>
      <c r="AB404" s="130">
        <f>IFERROR(INDEX('Dec15'!$G:$G, MATCH(MEM_BF!$K404, 'Dec15'!$A:$A, 0)), 0)</f>
        <v>0</v>
      </c>
      <c r="AC404" s="130">
        <f>IFERROR(INDEX('Jan16'!$F:$F, MATCH(MEM_BF!$K404,'Jan16'!$A:$A, 0)), 0)</f>
        <v>0</v>
      </c>
      <c r="AD404" s="130">
        <f>IFERROR(INDEX('Jan16'!$G:$G, MATCH(MEM_BF!$K404, 'Jan16'!$A:$A, 0)), 0)</f>
        <v>0</v>
      </c>
      <c r="AE404" s="130">
        <f>IFERROR(INDEX('Feb16'!$F:$F, MATCH(MEM_BF!$K404,'Feb16'!$A:$A, 0)), 0)</f>
        <v>0</v>
      </c>
      <c r="AF404" s="130">
        <f>IFERROR(INDEX('Feb16'!$G:$G, MATCH(MEM_BF!$K404, 'Feb16'!$A:$A, 0)), 0)</f>
        <v>0</v>
      </c>
      <c r="AG404" s="130">
        <f>IFERROR(INDEX('Mar16'!$G:$G, MATCH(MEM_BF!$K404,'Mar16'!$A:$A, 0)), 0)</f>
        <v>0</v>
      </c>
      <c r="AH404" s="130">
        <f>IFERROR(INDEX('Mar16'!$H:$H, MATCH(MEM_BF!$K404, 'Mar16'!$A:$A, 0)), 0)</f>
        <v>0</v>
      </c>
      <c r="AI404" s="130">
        <f>IFERROR(INDEX('Apr16'!$G:$G, MATCH(MEM_BF!$K404,'Apr16'!$A:$A, 0)), 0)</f>
        <v>0</v>
      </c>
      <c r="AJ404" s="130">
        <f>IFERROR(INDEX('Apr16'!$H:$H, MATCH(MEM_BF!$K404, 'Apr16'!$A:$A, 0)), 0)</f>
        <v>0</v>
      </c>
      <c r="AK404" s="130">
        <f>IFERROR(INDEX('May16'!$G:$G, MATCH(MEM_BF!$K404,'May16'!$A:$A, 0)), 0)</f>
        <v>0</v>
      </c>
      <c r="AL404" s="130"/>
      <c r="AM404" s="130"/>
      <c r="AN404" s="130"/>
      <c r="AO404" s="4">
        <f t="shared" si="333"/>
        <v>0</v>
      </c>
      <c r="AP404" s="138">
        <f>IFERROR(INDEX(Contacts!$O:$O, MATCH(MEM_BF!$K404, Contacts!$B:$B, 0)), 0)</f>
        <v>0</v>
      </c>
      <c r="AQ404" s="138">
        <f>IFERROR(INDEX(Contacts!$L:$L, MATCH(MEM_BF!$K404, Contacts!$B:$B, 0)), 0)</f>
        <v>0</v>
      </c>
      <c r="AR404" s="138">
        <f>IFERROR(INDEX(Contacts!$P:$P, MATCH(MEM_BF!$K404, Contacts!$B:$B, 0)), 0)</f>
        <v>0</v>
      </c>
    </row>
    <row r="405" spans="3:46" x14ac:dyDescent="0.3">
      <c r="C405" s="155">
        <v>15</v>
      </c>
      <c r="D405" s="155">
        <v>2</v>
      </c>
      <c r="E405" s="194">
        <f t="shared" si="316"/>
        <v>1</v>
      </c>
      <c r="F405" s="194">
        <f t="shared" si="334"/>
        <v>0</v>
      </c>
      <c r="G405" s="194">
        <f t="shared" si="335"/>
        <v>15</v>
      </c>
      <c r="H405" s="194">
        <f t="shared" si="337"/>
        <v>1</v>
      </c>
      <c r="I405" s="225">
        <f t="shared" si="317"/>
        <v>0</v>
      </c>
      <c r="J405" s="127" t="s">
        <v>2481</v>
      </c>
      <c r="K405" s="171" t="s">
        <v>2482</v>
      </c>
      <c r="L405" s="195">
        <f t="shared" si="332"/>
        <v>2015</v>
      </c>
      <c r="M405" s="155" t="str">
        <f t="shared" si="336"/>
        <v>Feb</v>
      </c>
      <c r="N405" s="138">
        <f>IFERROR(INDEX(Contacts!$O:$O, MATCH(MEM_BF!$K405, Contacts!$B:$B, 0)), 0)</f>
        <v>0</v>
      </c>
      <c r="O405" s="130">
        <f>IFERROR(INDEX('May16'!$G:$G, MATCH(MEM_BF!$K405,'May16'!$A:$A, 0)), 0)</f>
        <v>0</v>
      </c>
      <c r="P405" s="130"/>
      <c r="Q405" s="205">
        <f>IFERROR(INDEX(July15!F:F, MATCH(MEM_BF!$K405, July15!$B:$B, 0)), 0)</f>
        <v>0</v>
      </c>
      <c r="R405" s="130">
        <f>IFERROR(INDEX(July15!G:G, MATCH(MEM_BF!$K405, July15!$B:$B, 0)), 0)</f>
        <v>0</v>
      </c>
      <c r="S405" s="130">
        <f>IFERROR(INDEX('Aug15'!F:F, MATCH(MEM_BF!$K405, 'Aug15'!$A:$A, 0)), 0)</f>
        <v>0</v>
      </c>
      <c r="T405" s="130">
        <f>IFERROR(INDEX('Aug15'!$G:$G, MATCH(MEM_BF!$K405, 'Aug15'!$A:$A, 0)), 0)</f>
        <v>0</v>
      </c>
      <c r="U405" s="130">
        <f>IFERROR(INDEX(Sept15!$F:$F, MATCH(MEM_BF!$K405, Sept15!$A:$A, 0)), 0)</f>
        <v>0</v>
      </c>
      <c r="V405" s="130">
        <f>IFERROR(INDEX(Sept15!$G:$G, MATCH(MEM_BF!$K405, Sept15!$A:$A, 0)), 0)</f>
        <v>0</v>
      </c>
      <c r="W405" s="130">
        <f>IFERROR(INDEX('Oct15'!$F:$F, MATCH(MEM_BF!$K405,'Oct15'!$A:$A, 0)), 0)</f>
        <v>0</v>
      </c>
      <c r="X405" s="130">
        <f>IFERROR(INDEX('Oct15'!$G:$G, MATCH(MEM_BF!$K405, 'Oct15'!$A:$A, 0)), 0)</f>
        <v>0</v>
      </c>
      <c r="Y405" s="130">
        <f>IFERROR(INDEX('Nov15'!$F:$F, MATCH(MEM_BF!$K405,'Nov15'!$A:$A, 0)), 0)</f>
        <v>0</v>
      </c>
      <c r="Z405" s="130">
        <f>IFERROR(INDEX('Nov15'!$G:$G, MATCH(MEM_BF!$K405, 'Nov15'!$A:$A, 0)), 0)</f>
        <v>0</v>
      </c>
      <c r="AA405" s="130">
        <f>IFERROR(INDEX('Dec15'!$F:$F, MATCH(MEM_BF!$K405,'Dec15'!$A:$A, 0)), 0)</f>
        <v>0</v>
      </c>
      <c r="AB405" s="130">
        <f>IFERROR(INDEX('Dec15'!$G:$G, MATCH(MEM_BF!$K405, 'Dec15'!$A:$A, 0)), 0)</f>
        <v>0</v>
      </c>
      <c r="AC405" s="130">
        <f>IFERROR(INDEX('Jan16'!$F:$F, MATCH(MEM_BF!$K405,'Jan16'!$A:$A, 0)), 0)</f>
        <v>0</v>
      </c>
      <c r="AD405" s="130">
        <f>IFERROR(INDEX('Jan16'!$G:$G, MATCH(MEM_BF!$K405, 'Jan16'!$A:$A, 0)), 0)</f>
        <v>0</v>
      </c>
      <c r="AE405" s="130">
        <f>IFERROR(INDEX('Feb16'!$F:$F, MATCH(MEM_BF!$K405,'Feb16'!$A:$A, 0)), 0)</f>
        <v>0</v>
      </c>
      <c r="AF405" s="130">
        <f>IFERROR(INDEX('Feb16'!$G:$G, MATCH(MEM_BF!$K405, 'Feb16'!$A:$A, 0)), 0)</f>
        <v>0</v>
      </c>
      <c r="AG405" s="130">
        <f>IFERROR(INDEX('Mar16'!$G:$G, MATCH(MEM_BF!$K405,'Mar16'!$A:$A, 0)), 0)</f>
        <v>0</v>
      </c>
      <c r="AH405" s="130">
        <f>IFERROR(INDEX('Mar16'!$H:$H, MATCH(MEM_BF!$K405, 'Mar16'!$A:$A, 0)), 0)</f>
        <v>0</v>
      </c>
      <c r="AI405" s="130">
        <f>IFERROR(INDEX('Apr16'!$G:$G, MATCH(MEM_BF!$K405,'Apr16'!$A:$A, 0)), 0)</f>
        <v>0</v>
      </c>
      <c r="AJ405" s="130">
        <f>IFERROR(INDEX('Apr16'!$H:$H, MATCH(MEM_BF!$K405, 'Apr16'!$A:$A, 0)), 0)</f>
        <v>0</v>
      </c>
      <c r="AK405" s="130">
        <f>IFERROR(INDEX('May16'!$G:$G, MATCH(MEM_BF!$K405,'May16'!$A:$A, 0)), 0)</f>
        <v>0</v>
      </c>
      <c r="AL405" s="130"/>
      <c r="AM405" s="130"/>
      <c r="AN405" s="130"/>
      <c r="AO405" s="4">
        <f t="shared" si="333"/>
        <v>0</v>
      </c>
      <c r="AP405" s="138">
        <f>IFERROR(INDEX(Contacts!$O:$O, MATCH(MEM_BF!$K405, Contacts!$B:$B, 0)), 0)</f>
        <v>0</v>
      </c>
      <c r="AQ405" s="138">
        <f>IFERROR(INDEX(Contacts!$L:$L, MATCH(MEM_BF!$K405, Contacts!$B:$B, 0)), 0)</f>
        <v>0</v>
      </c>
      <c r="AR405" s="138">
        <f>IFERROR(INDEX(Contacts!$P:$P, MATCH(MEM_BF!$K405, Contacts!$B:$B, 0)), 0)</f>
        <v>0</v>
      </c>
    </row>
    <row r="406" spans="3:46" x14ac:dyDescent="0.3">
      <c r="C406" s="155">
        <v>16</v>
      </c>
      <c r="D406" s="155">
        <v>4</v>
      </c>
      <c r="E406" s="194">
        <f t="shared" si="316"/>
        <v>33</v>
      </c>
      <c r="F406" s="194">
        <f t="shared" si="334"/>
        <v>2</v>
      </c>
      <c r="G406" s="194">
        <f t="shared" si="335"/>
        <v>18</v>
      </c>
      <c r="H406" s="194">
        <f t="shared" si="337"/>
        <v>9</v>
      </c>
      <c r="I406" s="225">
        <f t="shared" si="317"/>
        <v>30</v>
      </c>
      <c r="J406" s="127" t="s">
        <v>2565</v>
      </c>
      <c r="K406" s="171" t="s">
        <v>360</v>
      </c>
      <c r="L406" s="195">
        <f t="shared" si="332"/>
        <v>2018</v>
      </c>
      <c r="M406" s="155" t="str">
        <f t="shared" si="336"/>
        <v>Oct</v>
      </c>
      <c r="N406" s="138">
        <f>IFERROR(INDEX(Contacts!$O:$O, MATCH(MEM_BF!$K406, Contacts!$B:$B, 0)), 0)</f>
        <v>0</v>
      </c>
      <c r="O406" s="130">
        <f>IFERROR(INDEX('May16'!$G:$G, MATCH(MEM_BF!$K406,'May16'!$A:$A, 0)), 0)</f>
        <v>0</v>
      </c>
      <c r="P406" s="130"/>
      <c r="Q406" s="205">
        <f>IFERROR(INDEX(July15!F:F, MATCH(MEM_BF!$K406, July15!$B:$B, 0)), 0)</f>
        <v>0</v>
      </c>
      <c r="R406" s="130">
        <f>IFERROR(INDEX(July15!G:G, MATCH(MEM_BF!$K406, July15!$B:$B, 0)), 0)</f>
        <v>0</v>
      </c>
      <c r="S406" s="130">
        <f>IFERROR(INDEX('Aug15'!F:F, MATCH(MEM_BF!$K406, 'Aug15'!$A:$A, 0)), 0)</f>
        <v>200</v>
      </c>
      <c r="T406" s="130">
        <f>IFERROR(INDEX('Aug15'!$G:$G, MATCH(MEM_BF!$K406, 'Aug15'!$A:$A, 0)), 0)</f>
        <v>0</v>
      </c>
      <c r="U406" s="130">
        <f>IFERROR(INDEX(Sept15!$F:$F, MATCH(MEM_BF!$K406, Sept15!$A:$A, 0)), 0)</f>
        <v>200</v>
      </c>
      <c r="V406" s="130">
        <f>IFERROR(INDEX(Sept15!$G:$G, MATCH(MEM_BF!$K406, Sept15!$A:$A, 0)), 0)</f>
        <v>0</v>
      </c>
      <c r="W406" s="130">
        <f>IFERROR(INDEX('Oct15'!$F:$F, MATCH(MEM_BF!$K406,'Oct15'!$A:$A, 0)), 0)</f>
        <v>0</v>
      </c>
      <c r="X406" s="130">
        <f>IFERROR(INDEX('Oct15'!$G:$G, MATCH(MEM_BF!$K406, 'Oct15'!$A:$A, 0)), 0)</f>
        <v>0</v>
      </c>
      <c r="Y406" s="130">
        <f>IFERROR(INDEX('Nov15'!$F:$F, MATCH(MEM_BF!$K406,'Nov15'!$A:$A, 0)), 0)</f>
        <v>0</v>
      </c>
      <c r="Z406" s="130">
        <f>IFERROR(INDEX('Nov15'!$G:$G, MATCH(MEM_BF!$K406, 'Nov15'!$A:$A, 0)), 0)</f>
        <v>0</v>
      </c>
      <c r="AA406" s="130">
        <f>IFERROR(INDEX('Dec15'!$F:$F, MATCH(MEM_BF!$K406,'Dec15'!$A:$A, 0)), 0)</f>
        <v>0</v>
      </c>
      <c r="AB406" s="130">
        <f>IFERROR(INDEX('Dec15'!$G:$G, MATCH(MEM_BF!$K406, 'Dec15'!$A:$A, 0)), 0)</f>
        <v>0</v>
      </c>
      <c r="AC406" s="130">
        <f>IFERROR(INDEX('Jan16'!$F:$F, MATCH(MEM_BF!$K406,'Jan16'!$A:$A, 0)), 0)</f>
        <v>200</v>
      </c>
      <c r="AD406" s="130">
        <f>IFERROR(INDEX('Jan16'!$G:$G, MATCH(MEM_BF!$K406, 'Jan16'!$A:$A, 0)), 0)</f>
        <v>0</v>
      </c>
      <c r="AE406" s="130">
        <f>IFERROR(INDEX('Feb16'!$F:$F, MATCH(MEM_BF!$K406,'Feb16'!$A:$A, 0)), 0)</f>
        <v>0</v>
      </c>
      <c r="AF406" s="130">
        <f>IFERROR(INDEX('Feb16'!$G:$G, MATCH(MEM_BF!$K406, 'Feb16'!$A:$A, 0)), 0)</f>
        <v>0</v>
      </c>
      <c r="AG406" s="130">
        <f>IFERROR(INDEX('Mar16'!$G:$G, MATCH(MEM_BF!$K406,'Mar16'!$A:$A, 0)), 0)</f>
        <v>0</v>
      </c>
      <c r="AH406" s="130">
        <f>IFERROR(INDEX('Mar16'!$H:$H, MATCH(MEM_BF!$K406, 'Mar16'!$A:$A, 0)), 0)</f>
        <v>0</v>
      </c>
      <c r="AI406" s="130">
        <f>IFERROR(INDEX('Apr16'!$G:$G, MATCH(MEM_BF!$K406,'Apr16'!$A:$A, 0)), 0)</f>
        <v>0</v>
      </c>
      <c r="AJ406" s="130">
        <f>IFERROR(INDEX('Apr16'!$H:$H, MATCH(MEM_BF!$K406, 'Apr16'!$A:$A, 0)), 0)</f>
        <v>0</v>
      </c>
      <c r="AK406" s="130">
        <f>IFERROR(INDEX('May16'!$G:$G, MATCH(MEM_BF!$K406,'May16'!$A:$A, 0)), 0)</f>
        <v>0</v>
      </c>
      <c r="AL406" s="130"/>
      <c r="AM406" s="130"/>
      <c r="AN406" s="130"/>
      <c r="AO406" s="4">
        <f t="shared" si="333"/>
        <v>600</v>
      </c>
      <c r="AP406" s="138">
        <f>IFERROR(INDEX(Contacts!$O:$O, MATCH(MEM_BF!$K406, Contacts!$B:$B, 0)), 0)</f>
        <v>0</v>
      </c>
      <c r="AQ406" s="138">
        <f>IFERROR(INDEX(Contacts!$L:$L, MATCH(MEM_BF!$K406, Contacts!$B:$B, 0)), 0)</f>
        <v>0</v>
      </c>
      <c r="AR406" s="138">
        <f>IFERROR(INDEX(Contacts!$P:$P, MATCH(MEM_BF!$K406, Contacts!$B:$B, 0)), 0)</f>
        <v>0</v>
      </c>
    </row>
    <row r="407" spans="3:46" x14ac:dyDescent="0.3">
      <c r="C407" s="155">
        <v>16</v>
      </c>
      <c r="D407" s="155">
        <v>7</v>
      </c>
      <c r="E407" s="194">
        <f t="shared" si="316"/>
        <v>18</v>
      </c>
      <c r="F407" s="194">
        <f t="shared" si="334"/>
        <v>1</v>
      </c>
      <c r="G407" s="194">
        <f t="shared" si="335"/>
        <v>17</v>
      </c>
      <c r="H407" s="194">
        <f t="shared" si="337"/>
        <v>6</v>
      </c>
      <c r="I407" s="225">
        <f t="shared" si="317"/>
        <v>12</v>
      </c>
      <c r="J407" s="202" t="s">
        <v>2586</v>
      </c>
      <c r="K407" s="128" t="s">
        <v>2587</v>
      </c>
      <c r="L407" s="195">
        <f t="shared" si="332"/>
        <v>2017</v>
      </c>
      <c r="M407" s="155" t="str">
        <f t="shared" si="336"/>
        <v>Jul</v>
      </c>
      <c r="N407" s="138">
        <f>IFERROR(INDEX(Contacts!$O:$O, MATCH(MEM_BF!$K407, Contacts!$B:$B, 0)), 0)</f>
        <v>0</v>
      </c>
      <c r="O407" s="130">
        <f>IFERROR(INDEX('May16'!$G:$G, MATCH(MEM_BF!$K407,'May16'!$A:$A, 0)), 0)</f>
        <v>0</v>
      </c>
      <c r="P407" s="130"/>
      <c r="Q407" s="205">
        <f>IFERROR(INDEX(July15!F:F, MATCH(MEM_BF!$K407, July15!$B:$B, 0)), 0)</f>
        <v>0</v>
      </c>
      <c r="R407" s="130">
        <f>IFERROR(INDEX(July15!G:G, MATCH(MEM_BF!$K407, July15!$B:$B, 0)), 0)</f>
        <v>0</v>
      </c>
      <c r="S407" s="130">
        <f>IFERROR(INDEX('Aug15'!F:F, MATCH(MEM_BF!$K407, 'Aug15'!$A:$A, 0)), 0)</f>
        <v>240</v>
      </c>
      <c r="T407" s="130">
        <f>IFERROR(INDEX('Aug15'!$G:$G, MATCH(MEM_BF!$K407, 'Aug15'!$A:$A, 0)), 0)</f>
        <v>0</v>
      </c>
      <c r="U407" s="130">
        <f>IFERROR(INDEX(Sept15!$F:$F, MATCH(MEM_BF!$K407, Sept15!$A:$A, 0)), 0)</f>
        <v>0</v>
      </c>
      <c r="V407" s="130">
        <f>IFERROR(INDEX(Sept15!$G:$G, MATCH(MEM_BF!$K407, Sept15!$A:$A, 0)), 0)</f>
        <v>0</v>
      </c>
      <c r="W407" s="130">
        <f>IFERROR(INDEX('Oct15'!$F:$F, MATCH(MEM_BF!$K407,'Oct15'!$A:$A, 0)), 0)</f>
        <v>0</v>
      </c>
      <c r="X407" s="130">
        <f>IFERROR(INDEX('Oct15'!$G:$G, MATCH(MEM_BF!$K407, 'Oct15'!$A:$A, 0)), 0)</f>
        <v>0</v>
      </c>
      <c r="Y407" s="130">
        <f>IFERROR(INDEX('Nov15'!$F:$F, MATCH(MEM_BF!$K407,'Nov15'!$A:$A, 0)), 0)</f>
        <v>0</v>
      </c>
      <c r="Z407" s="130">
        <f>IFERROR(INDEX('Nov15'!$G:$G, MATCH(MEM_BF!$K407, 'Nov15'!$A:$A, 0)), 0)</f>
        <v>0</v>
      </c>
      <c r="AA407" s="130">
        <f>IFERROR(INDEX('Dec15'!$F:$F, MATCH(MEM_BF!$K407,'Dec15'!$A:$A, 0)), 0)</f>
        <v>0</v>
      </c>
      <c r="AB407" s="130">
        <f>IFERROR(INDEX('Dec15'!$G:$G, MATCH(MEM_BF!$K407, 'Dec15'!$A:$A, 0)), 0)</f>
        <v>0</v>
      </c>
      <c r="AC407" s="130">
        <f>IFERROR(INDEX('Jan16'!$F:$F, MATCH(MEM_BF!$K407,'Jan16'!$A:$A, 0)), 0)</f>
        <v>0</v>
      </c>
      <c r="AD407" s="130">
        <f>IFERROR(INDEX('Jan16'!$G:$G, MATCH(MEM_BF!$K407, 'Jan16'!$A:$A, 0)), 0)</f>
        <v>0</v>
      </c>
      <c r="AE407" s="130">
        <f>IFERROR(INDEX('Feb16'!$F:$F, MATCH(MEM_BF!$K407,'Feb16'!$A:$A, 0)), 0)</f>
        <v>0</v>
      </c>
      <c r="AF407" s="130">
        <f>IFERROR(INDEX('Feb16'!$G:$G, MATCH(MEM_BF!$K407, 'Feb16'!$A:$A, 0)), 0)</f>
        <v>0</v>
      </c>
      <c r="AG407" s="130">
        <f>IFERROR(INDEX('Mar16'!$G:$G, MATCH(MEM_BF!$K407,'Mar16'!$A:$A, 0)), 0)</f>
        <v>0</v>
      </c>
      <c r="AH407" s="130">
        <f>IFERROR(INDEX('Mar16'!$H:$H, MATCH(MEM_BF!$K407, 'Mar16'!$A:$A, 0)), 0)</f>
        <v>0</v>
      </c>
      <c r="AI407" s="130">
        <f>IFERROR(INDEX('Apr16'!$G:$G, MATCH(MEM_BF!$K407,'Apr16'!$A:$A, 0)), 0)</f>
        <v>0</v>
      </c>
      <c r="AJ407" s="130">
        <f>IFERROR(INDEX('Apr16'!$H:$H, MATCH(MEM_BF!$K407, 'Apr16'!$A:$A, 0)), 0)</f>
        <v>0</v>
      </c>
      <c r="AK407" s="130">
        <f>IFERROR(INDEX('May16'!$G:$G, MATCH(MEM_BF!$K407,'May16'!$A:$A, 0)), 0)</f>
        <v>0</v>
      </c>
      <c r="AL407" s="130"/>
      <c r="AM407" s="130"/>
      <c r="AN407" s="130"/>
      <c r="AO407" s="4">
        <f t="shared" si="333"/>
        <v>240</v>
      </c>
      <c r="AP407" s="138">
        <f>IFERROR(INDEX(Contacts!$O:$O, MATCH(MEM_BF!$K407, Contacts!$B:$B, 0)), 0)</f>
        <v>0</v>
      </c>
      <c r="AQ407" s="138">
        <f>IFERROR(INDEX(Contacts!$L:$L, MATCH(MEM_BF!$K407, Contacts!$B:$B, 0)), 0)</f>
        <v>0</v>
      </c>
      <c r="AR407" s="138">
        <f>IFERROR(INDEX(Contacts!$P:$P, MATCH(MEM_BF!$K407, Contacts!$B:$B, 0)), 0)</f>
        <v>0</v>
      </c>
    </row>
    <row r="408" spans="3:46" s="138" customFormat="1" x14ac:dyDescent="0.3">
      <c r="C408" s="155"/>
      <c r="D408" s="155"/>
      <c r="E408" s="194">
        <f t="shared" si="316"/>
        <v>-1</v>
      </c>
      <c r="F408" s="194">
        <f t="shared" ref="F408" si="338">ROUNDDOWN(E408/12, 0)</f>
        <v>0</v>
      </c>
      <c r="G408" s="194">
        <f t="shared" ref="G408" si="339">C408+F408</f>
        <v>0</v>
      </c>
      <c r="H408" s="194">
        <f t="shared" ref="H408" si="340">E408-F408*12</f>
        <v>-1</v>
      </c>
      <c r="I408" s="225">
        <f t="shared" si="317"/>
        <v>0</v>
      </c>
      <c r="J408" s="202" t="s">
        <v>3055</v>
      </c>
      <c r="K408" s="171" t="s">
        <v>3056</v>
      </c>
      <c r="L408" s="195" t="str">
        <f t="shared" ref="L408" si="341">LOOKUP(G408,$A$20:$B$40)</f>
        <v>Please</v>
      </c>
      <c r="M408" s="155" t="str">
        <f t="shared" ref="M408" si="342">LOOKUP(H408,$A$6:$B$18)</f>
        <v>Pay</v>
      </c>
      <c r="N408" s="223" t="s">
        <v>3057</v>
      </c>
      <c r="O408" s="130">
        <f>IFERROR(INDEX('May16'!$G:$G, MATCH(MEM_BF!$K408,'May16'!$A:$A, 0)), 0)</f>
        <v>0</v>
      </c>
      <c r="P408" s="130"/>
      <c r="Q408" s="220"/>
      <c r="R408" s="221"/>
      <c r="S408" s="221"/>
      <c r="T408" s="221"/>
      <c r="U408" s="221"/>
      <c r="V408" s="221"/>
      <c r="W408" s="221"/>
      <c r="X408" s="221"/>
      <c r="Y408" s="130">
        <f>IFERROR(INDEX('Nov15'!$F:$F, MATCH(MEM_BF!$K408,'Nov15'!$A:$A, 0)), 0)</f>
        <v>0</v>
      </c>
      <c r="Z408" s="130">
        <f>IFERROR(INDEX('Nov15'!$G:$G, MATCH(MEM_BF!$K408, 'Nov15'!$A:$A, 0)), 0)</f>
        <v>0</v>
      </c>
      <c r="AA408" s="130">
        <f>IFERROR(INDEX('Dec15'!$F:$F, MATCH(MEM_BF!$K408,'Dec15'!$A:$A, 0)), 0)</f>
        <v>0</v>
      </c>
      <c r="AB408" s="130">
        <f>IFERROR(INDEX('Dec15'!$G:$G, MATCH(MEM_BF!$K408, 'Dec15'!$A:$A, 0)), 0)</f>
        <v>0</v>
      </c>
      <c r="AC408" s="130">
        <f>IFERROR(INDEX('Jan16'!$F:$F, MATCH(MEM_BF!$K408,'Jan16'!$A:$A, 0)), 0)</f>
        <v>0</v>
      </c>
      <c r="AD408" s="130">
        <f>IFERROR(INDEX('Jan16'!$G:$G, MATCH(MEM_BF!$K408, 'Jan16'!$A:$A, 0)), 0)</f>
        <v>50</v>
      </c>
      <c r="AE408" s="130">
        <f>IFERROR(INDEX('Feb16'!$F:$F, MATCH(MEM_BF!$K408,'Feb16'!$A:$A, 0)), 0)</f>
        <v>0</v>
      </c>
      <c r="AF408" s="130">
        <f>IFERROR(INDEX('Feb16'!$G:$G, MATCH(MEM_BF!$K408, 'Feb16'!$A:$A, 0)), 0)</f>
        <v>0</v>
      </c>
      <c r="AG408" s="130">
        <f>IFERROR(INDEX('Mar16'!$G:$G, MATCH(MEM_BF!$K408,'Mar16'!$A:$A, 0)), 0)</f>
        <v>0</v>
      </c>
      <c r="AH408" s="130">
        <f>IFERROR(INDEX('Mar16'!$H:$H, MATCH(MEM_BF!$K408, 'Mar16'!$A:$A, 0)), 0)</f>
        <v>0</v>
      </c>
      <c r="AI408" s="130">
        <f>IFERROR(INDEX('Apr16'!$G:$G, MATCH(MEM_BF!$K408,'Apr16'!$A:$A, 0)), 0)</f>
        <v>0</v>
      </c>
      <c r="AJ408" s="130">
        <f>IFERROR(INDEX('Apr16'!$H:$H, MATCH(MEM_BF!$K408, 'Apr16'!$A:$A, 0)), 0)</f>
        <v>0</v>
      </c>
      <c r="AK408" s="130">
        <f>IFERROR(INDEX('May16'!$G:$G, MATCH(MEM_BF!$K408,'May16'!$A:$A, 0)), 0)</f>
        <v>0</v>
      </c>
      <c r="AL408" s="130"/>
      <c r="AM408" s="130"/>
      <c r="AN408" s="130"/>
      <c r="AO408" s="4">
        <f t="shared" si="333"/>
        <v>0</v>
      </c>
      <c r="AP408" s="223" t="s">
        <v>3057</v>
      </c>
      <c r="AQ408" s="224" t="s">
        <v>3058</v>
      </c>
      <c r="AR408" s="223" t="s">
        <v>3059</v>
      </c>
      <c r="AS408" s="224"/>
    </row>
    <row r="409" spans="3:46" s="138" customFormat="1" x14ac:dyDescent="0.3">
      <c r="C409" s="155"/>
      <c r="D409" s="155"/>
      <c r="E409" s="194">
        <f t="shared" si="316"/>
        <v>-1</v>
      </c>
      <c r="F409" s="194">
        <f t="shared" ref="F409" si="343">ROUNDDOWN(E409/12, 0)</f>
        <v>0</v>
      </c>
      <c r="G409" s="194">
        <f t="shared" ref="G409" si="344">C409+F409</f>
        <v>0</v>
      </c>
      <c r="H409" s="194">
        <f t="shared" ref="H409" si="345">E409-F409*12</f>
        <v>-1</v>
      </c>
      <c r="I409" s="225">
        <f t="shared" si="317"/>
        <v>0</v>
      </c>
      <c r="J409" s="202" t="s">
        <v>3067</v>
      </c>
      <c r="K409" s="171" t="s">
        <v>3066</v>
      </c>
      <c r="L409" s="195" t="str">
        <f t="shared" ref="L409" si="346">LOOKUP(G409,$A$20:$B$40)</f>
        <v>Please</v>
      </c>
      <c r="M409" s="155" t="str">
        <f t="shared" ref="M409" si="347">LOOKUP(H409,$A$6:$B$18)</f>
        <v>Pay</v>
      </c>
      <c r="N409" s="223" t="s">
        <v>3068</v>
      </c>
      <c r="O409" s="130">
        <f>IFERROR(INDEX('May16'!$G:$G, MATCH(MEM_BF!$K409,'May16'!$A:$A, 0)), 0)</f>
        <v>0</v>
      </c>
      <c r="P409" s="130"/>
      <c r="Q409" s="220"/>
      <c r="R409" s="221"/>
      <c r="S409" s="221"/>
      <c r="T409" s="221"/>
      <c r="U409" s="221"/>
      <c r="V409" s="221"/>
      <c r="W409" s="221"/>
      <c r="X409" s="221"/>
      <c r="Y409" s="221">
        <f>IFERROR(INDEX('Nov15'!$F:$F, MATCH(MEM_BF!$K409,'Nov15'!$A:$A, 0)), 0)</f>
        <v>0</v>
      </c>
      <c r="Z409" s="221">
        <f>IFERROR(INDEX('Nov15'!$G:$G, MATCH(MEM_BF!$K409, 'Nov15'!$A:$A, 0)), 0)</f>
        <v>0</v>
      </c>
      <c r="AA409" s="130">
        <f>IFERROR(INDEX('Dec15'!$F:$F, MATCH(MEM_BF!$K409,'Dec15'!$A:$A, 0)), 0)</f>
        <v>0</v>
      </c>
      <c r="AB409" s="130">
        <f>IFERROR(INDEX('Dec15'!$G:$G, MATCH(MEM_BF!$K409, 'Dec15'!$A:$A, 0)), 0)</f>
        <v>0</v>
      </c>
      <c r="AC409" s="130">
        <f>IFERROR(INDEX('Jan16'!$F:$F, MATCH(MEM_BF!$K409,'Jan16'!$A:$A, 0)), 0)</f>
        <v>0</v>
      </c>
      <c r="AD409" s="130">
        <f>IFERROR(INDEX('Jan16'!$G:$G, MATCH(MEM_BF!$K409, 'Jan16'!$A:$A, 0)), 0)</f>
        <v>0</v>
      </c>
      <c r="AE409" s="130">
        <f>IFERROR(INDEX('Feb16'!$F:$F, MATCH(MEM_BF!$K409,'Feb16'!$A:$A, 0)), 0)</f>
        <v>0</v>
      </c>
      <c r="AF409" s="130">
        <f>IFERROR(INDEX('Feb16'!$G:$G, MATCH(MEM_BF!$K409, 'Feb16'!$A:$A, 0)), 0)</f>
        <v>0</v>
      </c>
      <c r="AG409" s="130">
        <f>IFERROR(INDEX('Mar16'!$G:$G, MATCH(MEM_BF!$K409,'Mar16'!$A:$A, 0)), 0)</f>
        <v>0</v>
      </c>
      <c r="AH409" s="130">
        <f>IFERROR(INDEX('Mar16'!$H:$H, MATCH(MEM_BF!$K409, 'Mar16'!$A:$A, 0)), 0)</f>
        <v>0</v>
      </c>
      <c r="AI409" s="130">
        <f>IFERROR(INDEX('Apr16'!$G:$G, MATCH(MEM_BF!$K409,'Apr16'!$A:$A, 0)), 0)</f>
        <v>0</v>
      </c>
      <c r="AJ409" s="130">
        <f>IFERROR(INDEX('Apr16'!$H:$H, MATCH(MEM_BF!$K409, 'Apr16'!$A:$A, 0)), 0)</f>
        <v>0</v>
      </c>
      <c r="AK409" s="130">
        <f>IFERROR(INDEX('May16'!$G:$G, MATCH(MEM_BF!$K409,'May16'!$A:$A, 0)), 0)</f>
        <v>0</v>
      </c>
      <c r="AL409" s="130"/>
      <c r="AM409" s="130"/>
      <c r="AN409" s="130"/>
      <c r="AO409" s="4">
        <f t="shared" si="333"/>
        <v>0</v>
      </c>
      <c r="AP409" s="223" t="s">
        <v>3068</v>
      </c>
      <c r="AQ409" s="224" t="s">
        <v>3069</v>
      </c>
      <c r="AR409" s="223" t="s">
        <v>3070</v>
      </c>
      <c r="AS409" s="224" t="s">
        <v>3071</v>
      </c>
    </row>
    <row r="410" spans="3:46" s="138" customFormat="1" x14ac:dyDescent="0.3">
      <c r="C410" s="155"/>
      <c r="D410" s="155"/>
      <c r="E410" s="194">
        <f t="shared" ref="E410" si="348">D410+I410-1</f>
        <v>-1</v>
      </c>
      <c r="F410" s="194">
        <f t="shared" ref="F410" si="349">ROUNDDOWN(E410/12, 0)</f>
        <v>0</v>
      </c>
      <c r="G410" s="194">
        <f t="shared" ref="G410" si="350">C410+F410</f>
        <v>0</v>
      </c>
      <c r="H410" s="194">
        <f t="shared" ref="H410" si="351">E410-F410*12</f>
        <v>-1</v>
      </c>
      <c r="I410" s="225">
        <f t="shared" ref="I410" si="352">AO410/20</f>
        <v>0</v>
      </c>
      <c r="J410" s="202" t="s">
        <v>3298</v>
      </c>
      <c r="K410" s="171" t="s">
        <v>3299</v>
      </c>
      <c r="L410" s="195" t="str">
        <f t="shared" ref="L410" si="353">LOOKUP(G410,$A$20:$B$40)</f>
        <v>Please</v>
      </c>
      <c r="M410" s="155" t="str">
        <f t="shared" ref="M410:M413" si="354">LOOKUP(H410,$A$6:$B$18)</f>
        <v>Pay</v>
      </c>
      <c r="N410" s="223" t="s">
        <v>3300</v>
      </c>
      <c r="O410" s="130">
        <f>IFERROR(INDEX('May16'!$G:$G, MATCH(MEM_BF!$K410,'May16'!$A:$A, 0)), 0)</f>
        <v>0</v>
      </c>
      <c r="P410" s="130"/>
      <c r="Q410" s="220"/>
      <c r="R410" s="221"/>
      <c r="S410" s="221"/>
      <c r="T410" s="221"/>
      <c r="U410" s="221"/>
      <c r="V410" s="221"/>
      <c r="W410" s="221"/>
      <c r="X410" s="221"/>
      <c r="Y410" s="221"/>
      <c r="Z410" s="221"/>
      <c r="AA410" s="130">
        <f>IFERROR(INDEX('Dec15'!$F:$F, MATCH(MEM_BF!$K410,'Dec15'!$A:$A, 0)), 0)</f>
        <v>0</v>
      </c>
      <c r="AB410" s="130">
        <f>IFERROR(INDEX('Dec15'!$G:$G, MATCH(MEM_BF!$K410, 'Dec15'!$A:$A, 0)), 0)</f>
        <v>0</v>
      </c>
      <c r="AC410" s="130">
        <f>IFERROR(INDEX('Jan16'!$F:$F, MATCH(MEM_BF!$K410,'Jan16'!$A:$A, 0)), 0)</f>
        <v>0</v>
      </c>
      <c r="AD410" s="130">
        <f>IFERROR(INDEX('Jan16'!$G:$G, MATCH(MEM_BF!$K410, 'Jan16'!$A:$A, 0)), 0)</f>
        <v>0</v>
      </c>
      <c r="AE410" s="130">
        <f>IFERROR(INDEX('Feb16'!$F:$F, MATCH(MEM_BF!$K410,'Feb16'!$A:$A, 0)), 0)</f>
        <v>0</v>
      </c>
      <c r="AF410" s="130">
        <f>IFERROR(INDEX('Feb16'!$G:$G, MATCH(MEM_BF!$K410, 'Feb16'!$A:$A, 0)), 0)</f>
        <v>0</v>
      </c>
      <c r="AG410" s="130">
        <f>IFERROR(INDEX('Mar16'!$G:$G, MATCH(MEM_BF!$K410,'Mar16'!$A:$A, 0)), 0)</f>
        <v>0</v>
      </c>
      <c r="AH410" s="130">
        <f>IFERROR(INDEX('Mar16'!$H:$H, MATCH(MEM_BF!$K410, 'Mar16'!$A:$A, 0)), 0)</f>
        <v>0</v>
      </c>
      <c r="AI410" s="130">
        <f>IFERROR(INDEX('Apr16'!$G:$G, MATCH(MEM_BF!$K410,'Apr16'!$A:$A, 0)), 0)</f>
        <v>0</v>
      </c>
      <c r="AJ410" s="130">
        <f>IFERROR(INDEX('Apr16'!$H:$H, MATCH(MEM_BF!$K410, 'Apr16'!$A:$A, 0)), 0)</f>
        <v>0</v>
      </c>
      <c r="AK410" s="130">
        <f>IFERROR(INDEX('May16'!$G:$G, MATCH(MEM_BF!$K410,'May16'!$A:$A, 0)), 0)</f>
        <v>0</v>
      </c>
      <c r="AL410" s="130"/>
      <c r="AM410" s="130"/>
      <c r="AN410" s="130"/>
      <c r="AO410" s="4">
        <f t="shared" si="333"/>
        <v>0</v>
      </c>
      <c r="AP410" s="223" t="s">
        <v>3300</v>
      </c>
      <c r="AQ410" s="224" t="s">
        <v>3301</v>
      </c>
      <c r="AR410" s="223"/>
      <c r="AS410" s="224"/>
    </row>
    <row r="411" spans="3:46" s="138" customFormat="1" x14ac:dyDescent="0.3">
      <c r="C411" s="155">
        <v>15</v>
      </c>
      <c r="D411" s="155">
        <v>11</v>
      </c>
      <c r="E411" s="194">
        <f t="shared" ref="E411:E412" si="355">D411+I411-1</f>
        <v>16</v>
      </c>
      <c r="F411" s="194">
        <f t="shared" ref="F411" si="356">ROUNDDOWN(E411/12, 0)</f>
        <v>1</v>
      </c>
      <c r="G411" s="194">
        <f t="shared" ref="G411" si="357">C411+F411</f>
        <v>16</v>
      </c>
      <c r="H411" s="194">
        <f t="shared" ref="H411" si="358">E411-F411*12</f>
        <v>4</v>
      </c>
      <c r="I411" s="225">
        <f t="shared" ref="I411" si="359">AO411/20</f>
        <v>6</v>
      </c>
      <c r="J411" s="202" t="s">
        <v>3323</v>
      </c>
      <c r="K411" s="171" t="s">
        <v>3324</v>
      </c>
      <c r="L411" s="195">
        <f t="shared" ref="L411" si="360">LOOKUP(G411,$A$20:$B$40)</f>
        <v>2016</v>
      </c>
      <c r="M411" s="155" t="str">
        <f t="shared" si="354"/>
        <v>May</v>
      </c>
      <c r="N411" s="138">
        <f>IFERROR(INDEX(Contacts!$O:$O, MATCH(MEM_BF!$K411, Contacts!$B:$B, 0)), 0)</f>
        <v>0</v>
      </c>
      <c r="O411" s="130">
        <f>IFERROR(INDEX('May16'!$G:$G, MATCH(MEM_BF!$K411,'May16'!$A:$A, 0)), 0)</f>
        <v>20</v>
      </c>
      <c r="P411" s="130"/>
      <c r="Q411" s="220"/>
      <c r="R411" s="221"/>
      <c r="S411" s="221"/>
      <c r="T411" s="221"/>
      <c r="U411" s="221"/>
      <c r="V411" s="221"/>
      <c r="W411" s="221"/>
      <c r="X411" s="221"/>
      <c r="Y411" s="221"/>
      <c r="Z411" s="221"/>
      <c r="AA411" s="130">
        <f>IFERROR(INDEX('Dec15'!$F:$F, MATCH(MEM_BF!$K411,'Dec15'!$A:$A, 0)), 0)</f>
        <v>20</v>
      </c>
      <c r="AB411" s="130">
        <f>IFERROR(INDEX('Dec15'!$G:$G, MATCH(MEM_BF!$K411, 'Dec15'!$A:$A, 0)), 0)</f>
        <v>0</v>
      </c>
      <c r="AC411" s="130">
        <f>IFERROR(INDEX('Jan16'!$F:$F, MATCH(MEM_BF!$K411,'Jan16'!$A:$A, 0)), 0)</f>
        <v>20</v>
      </c>
      <c r="AD411" s="130">
        <f>IFERROR(INDEX('Jan16'!$G:$G, MATCH(MEM_BF!$K411, 'Jan16'!$A:$A, 0)), 0)</f>
        <v>0</v>
      </c>
      <c r="AE411" s="130">
        <f>IFERROR(INDEX('Feb16'!$F:$F, MATCH(MEM_BF!$K411,'Feb16'!$A:$A, 0)), 0)</f>
        <v>20</v>
      </c>
      <c r="AF411" s="130">
        <f>IFERROR(INDEX('Feb16'!$G:$G, MATCH(MEM_BF!$K411, 'Feb16'!$A:$A, 0)), 0)</f>
        <v>0</v>
      </c>
      <c r="AG411" s="130">
        <f>IFERROR(INDEX('Mar16'!$G:$G, MATCH(MEM_BF!$K411,'Mar16'!$A:$A, 0)), 0)</f>
        <v>20</v>
      </c>
      <c r="AH411" s="130">
        <f>IFERROR(INDEX('Mar16'!$H:$H, MATCH(MEM_BF!$K411, 'Mar16'!$A:$A, 0)), 0)</f>
        <v>0</v>
      </c>
      <c r="AI411" s="130">
        <f>IFERROR(INDEX('Apr16'!$G:$G, MATCH(MEM_BF!$K411,'Apr16'!$A:$A, 0)), 0)</f>
        <v>20</v>
      </c>
      <c r="AJ411" s="130">
        <f>IFERROR(INDEX('Apr16'!$H:$H, MATCH(MEM_BF!$K411, 'Apr16'!$A:$A, 0)), 0)</f>
        <v>0</v>
      </c>
      <c r="AK411" s="130">
        <f>IFERROR(INDEX('May16'!$G:$G, MATCH(MEM_BF!$K411,'May16'!$A:$A, 0)), 0)</f>
        <v>20</v>
      </c>
      <c r="AL411" s="130"/>
      <c r="AM411" s="130"/>
      <c r="AN411" s="130"/>
      <c r="AO411" s="4">
        <f t="shared" si="333"/>
        <v>120</v>
      </c>
      <c r="AP411" s="138">
        <f>IFERROR(INDEX(Contacts!$O:$O, MATCH(MEM_BF!$K411, Contacts!$B:$B, 0)), 0)</f>
        <v>0</v>
      </c>
      <c r="AQ411" s="138">
        <f>IFERROR(INDEX(Contacts!$L:$L, MATCH(MEM_BF!$K411, Contacts!$B:$B, 0)), 0)</f>
        <v>0</v>
      </c>
      <c r="AR411" s="138">
        <f>IFERROR(INDEX(Contacts!$P:$P, MATCH(MEM_BF!$K411, Contacts!$B:$B, 0)), 0)</f>
        <v>0</v>
      </c>
      <c r="AS411" s="224"/>
    </row>
    <row r="412" spans="3:46" s="138" customFormat="1" x14ac:dyDescent="0.3">
      <c r="C412" s="155">
        <v>16</v>
      </c>
      <c r="D412" s="155">
        <v>2</v>
      </c>
      <c r="E412" s="194">
        <f t="shared" si="355"/>
        <v>4</v>
      </c>
      <c r="F412" s="194">
        <f t="shared" ref="F412" si="361">ROUNDDOWN(E412/12, 0)</f>
        <v>0</v>
      </c>
      <c r="G412" s="194">
        <f t="shared" ref="G412" si="362">C412+F412</f>
        <v>16</v>
      </c>
      <c r="H412" s="194">
        <f t="shared" ref="H412" si="363">E412-F412*12</f>
        <v>4</v>
      </c>
      <c r="I412" s="225">
        <f t="shared" ref="I412" si="364">AO412/20</f>
        <v>3</v>
      </c>
      <c r="J412" s="202" t="s">
        <v>5474</v>
      </c>
      <c r="K412" s="171" t="s">
        <v>5475</v>
      </c>
      <c r="L412" s="195">
        <f t="shared" ref="L412:L413" si="365">LOOKUP(G412,$A$20:$B$40)</f>
        <v>2016</v>
      </c>
      <c r="M412" s="155" t="str">
        <f t="shared" si="354"/>
        <v>May</v>
      </c>
      <c r="O412" s="130">
        <f>IFERROR(INDEX('May16'!$G:$G, MATCH(MEM_BF!$K412,'May16'!$A:$A, 0)), 0)</f>
        <v>0</v>
      </c>
      <c r="P412" s="130"/>
      <c r="Q412" s="220"/>
      <c r="R412" s="221"/>
      <c r="S412" s="221"/>
      <c r="T412" s="221"/>
      <c r="U412" s="221"/>
      <c r="V412" s="221"/>
      <c r="W412" s="221"/>
      <c r="X412" s="221"/>
      <c r="Y412" s="221"/>
      <c r="Z412" s="221"/>
      <c r="AA412" s="221"/>
      <c r="AB412" s="221"/>
      <c r="AC412" s="221"/>
      <c r="AD412" s="221"/>
      <c r="AE412" s="221"/>
      <c r="AF412" s="221"/>
      <c r="AG412" s="130">
        <f>IFERROR(INDEX('Mar16'!$G:$G, MATCH(MEM_BF!$K412,'Mar16'!$A:$A, 0)), 0)</f>
        <v>60</v>
      </c>
      <c r="AH412" s="130">
        <f>IFERROR(INDEX('Mar16'!$H:$H, MATCH(MEM_BF!$K412, 'Mar16'!$A:$A, 0)), 0)</f>
        <v>0</v>
      </c>
      <c r="AI412" s="130">
        <f>IFERROR(INDEX('Apr16'!$G:$G, MATCH(MEM_BF!$K412,'Apr16'!$A:$A, 0)), 0)</f>
        <v>0</v>
      </c>
      <c r="AJ412" s="130">
        <f>IFERROR(INDEX('Apr16'!$H:$H, MATCH(MEM_BF!$K412, 'Apr16'!$A:$A, 0)), 0)</f>
        <v>0</v>
      </c>
      <c r="AK412" s="130">
        <f>IFERROR(INDEX('May16'!$G:$G, MATCH(MEM_BF!$K412,'May16'!$A:$A, 0)), 0)</f>
        <v>0</v>
      </c>
      <c r="AL412" s="130"/>
      <c r="AM412" s="130"/>
      <c r="AN412" s="130"/>
      <c r="AO412" s="4">
        <f t="shared" si="333"/>
        <v>60</v>
      </c>
      <c r="AS412" s="224"/>
    </row>
    <row r="413" spans="3:46" s="138" customFormat="1" x14ac:dyDescent="0.3">
      <c r="C413" s="155">
        <v>16</v>
      </c>
      <c r="D413" s="155">
        <v>3</v>
      </c>
      <c r="E413" s="194">
        <f t="shared" ref="E413" si="366">D413+I413-1</f>
        <v>2</v>
      </c>
      <c r="F413" s="194">
        <f t="shared" ref="F413" si="367">ROUNDDOWN(E413/12, 0)</f>
        <v>0</v>
      </c>
      <c r="G413" s="194">
        <f t="shared" ref="G413" si="368">C413+F413</f>
        <v>16</v>
      </c>
      <c r="H413" s="194">
        <f t="shared" ref="H413" si="369">E413-F413*12</f>
        <v>2</v>
      </c>
      <c r="I413" s="225">
        <f t="shared" ref="I413" si="370">AO413/20</f>
        <v>0</v>
      </c>
      <c r="J413" s="202" t="s">
        <v>5522</v>
      </c>
      <c r="K413" s="171" t="s">
        <v>5523</v>
      </c>
      <c r="L413" s="195">
        <f t="shared" si="365"/>
        <v>2016</v>
      </c>
      <c r="M413" s="155" t="str">
        <f t="shared" si="354"/>
        <v>Mar</v>
      </c>
      <c r="N413" s="223" t="s">
        <v>5524</v>
      </c>
      <c r="O413" s="130">
        <f>IFERROR(INDEX('May16'!$G:$G, MATCH(MEM_BF!$K413,'May16'!$A:$A, 0)), 0)</f>
        <v>0</v>
      </c>
      <c r="P413" s="130"/>
      <c r="Q413" s="220"/>
      <c r="R413" s="221"/>
      <c r="S413" s="221"/>
      <c r="T413" s="221"/>
      <c r="U413" s="221"/>
      <c r="V413" s="221"/>
      <c r="W413" s="221"/>
      <c r="X413" s="221"/>
      <c r="Y413" s="221"/>
      <c r="Z413" s="221"/>
      <c r="AA413" s="221"/>
      <c r="AB413" s="221"/>
      <c r="AC413" s="221"/>
      <c r="AD413" s="221"/>
      <c r="AE413" s="221"/>
      <c r="AF413" s="221"/>
      <c r="AG413" s="221"/>
      <c r="AH413" s="221"/>
      <c r="AI413" s="130">
        <f>IFERROR(INDEX('Apr16'!$G:$G, MATCH(MEM_BF!$K413,'Apr16'!$A:$A, 0)), 0)</f>
        <v>60</v>
      </c>
      <c r="AJ413" s="130">
        <f>IFERROR(INDEX('Apr16'!$H:$H, MATCH(MEM_BF!$K413, 'Apr16'!$A:$A, 0)), 0)</f>
        <v>0</v>
      </c>
      <c r="AK413" s="130">
        <f>IFERROR(INDEX('May16'!$G:$G, MATCH(MEM_BF!$K413,'May16'!$A:$A, 0)), 0)</f>
        <v>0</v>
      </c>
      <c r="AL413" s="130"/>
      <c r="AM413" s="130"/>
      <c r="AN413" s="130"/>
      <c r="AO413" s="4"/>
      <c r="AP413" s="223" t="s">
        <v>5524</v>
      </c>
      <c r="AQ413" s="224" t="s">
        <v>5525</v>
      </c>
      <c r="AS413" s="224" t="s">
        <v>5526</v>
      </c>
      <c r="AT413" s="138" t="s">
        <v>5527</v>
      </c>
    </row>
    <row r="414" spans="3:46" x14ac:dyDescent="0.3">
      <c r="C414" s="155">
        <v>15</v>
      </c>
      <c r="D414" s="155">
        <v>7</v>
      </c>
      <c r="E414" s="194">
        <f t="shared" si="316"/>
        <v>18</v>
      </c>
      <c r="F414" s="194">
        <f t="shared" si="334"/>
        <v>1</v>
      </c>
      <c r="G414" s="194">
        <f t="shared" si="335"/>
        <v>16</v>
      </c>
      <c r="H414" s="194">
        <f t="shared" si="337"/>
        <v>6</v>
      </c>
      <c r="I414" s="225">
        <f t="shared" si="317"/>
        <v>12</v>
      </c>
      <c r="J414" s="200" t="s">
        <v>2484</v>
      </c>
      <c r="K414" s="162" t="s">
        <v>487</v>
      </c>
      <c r="L414" s="195">
        <f>LOOKUP(G414,$A$20:$B$40)</f>
        <v>2016</v>
      </c>
      <c r="M414" s="155" t="str">
        <f t="shared" si="336"/>
        <v>Jul</v>
      </c>
      <c r="N414" s="138">
        <f>IFERROR(INDEX(Contacts!$O:$O, MATCH(MEM_BF!$K414, Contacts!$B:$B, 0)), 0)</f>
        <v>0</v>
      </c>
      <c r="O414" s="130">
        <f>IFERROR(INDEX('May16'!$G:$G, MATCH(MEM_BF!$K414,'May16'!$A:$A, 0)), 0)</f>
        <v>20</v>
      </c>
      <c r="P414" s="130"/>
      <c r="Q414" s="205">
        <f>IFERROR(INDEX(July15!F:F, MATCH(MEM_BF!$K414, July15!$B:$B, 0)), 0)</f>
        <v>0</v>
      </c>
      <c r="R414" s="130">
        <f>IFERROR(INDEX(July15!G:G, MATCH(MEM_BF!$K414, July15!$B:$B, 0)), 0)</f>
        <v>0</v>
      </c>
      <c r="S414" s="130">
        <f>IFERROR(INDEX('Aug15'!F:F, MATCH(MEM_BF!$K414, 'Aug15'!$A:$A, 0)), 0)</f>
        <v>40</v>
      </c>
      <c r="T414" s="130">
        <f>IFERROR(INDEX('Aug15'!$G:$G, MATCH(MEM_BF!$K414, 'Aug15'!$A:$A, 0)), 0)</f>
        <v>0</v>
      </c>
      <c r="U414" s="130">
        <f>IFERROR(INDEX(Sept15!$F:$F, MATCH(MEM_BF!$K414, Sept15!$A:$A, 0)), 0)</f>
        <v>0</v>
      </c>
      <c r="V414" s="130">
        <f>IFERROR(INDEX(Sept15!$G:$G, MATCH(MEM_BF!$K414, Sept15!$A:$A, 0)), 0)</f>
        <v>0</v>
      </c>
      <c r="W414" s="130">
        <f>IFERROR(INDEX('Oct15'!$F:$F, MATCH(MEM_BF!$K414,'Oct15'!$A:$A, 0)), 0)</f>
        <v>0</v>
      </c>
      <c r="X414" s="130">
        <f>IFERROR(INDEX('Oct15'!$G:$G, MATCH(MEM_BF!$K414, 'Oct15'!$A:$A, 0)), 0)</f>
        <v>0</v>
      </c>
      <c r="Y414" s="130">
        <f>IFERROR(INDEX('Nov15'!$F:$F, MATCH(MEM_BF!$K414,'Nov15'!$A:$A, 0)), 0)</f>
        <v>0</v>
      </c>
      <c r="Z414" s="130">
        <f>IFERROR(INDEX('Nov15'!$G:$G, MATCH(MEM_BF!$K414, 'Nov15'!$A:$A, 0)), 0)</f>
        <v>0</v>
      </c>
      <c r="AA414" s="130">
        <f>IFERROR(INDEX('Dec15'!$F:$F, MATCH(MEM_BF!$K414,'Dec15'!$A:$A, 0)), 0)</f>
        <v>0</v>
      </c>
      <c r="AB414" s="130">
        <f>IFERROR(INDEX('Dec15'!$G:$G, MATCH(MEM_BF!$K414, 'Dec15'!$A:$A, 0)), 0)</f>
        <v>0</v>
      </c>
      <c r="AC414" s="130">
        <v>120</v>
      </c>
      <c r="AD414" s="130">
        <f>IFERROR(INDEX('Jan16'!$G:$G, MATCH(MEM_BF!$K414, 'Jan16'!$A:$A, 0)), 0)</f>
        <v>0</v>
      </c>
      <c r="AE414" s="130">
        <f>IFERROR(INDEX('Feb16'!$F:$F, MATCH(MEM_BF!$K414,'Feb16'!$A:$A, 0)), 0)</f>
        <v>20</v>
      </c>
      <c r="AF414" s="130">
        <f>IFERROR(INDEX('Feb16'!$G:$G, MATCH(MEM_BF!$K414, 'Feb16'!$A:$A, 0)), 0)</f>
        <v>0</v>
      </c>
      <c r="AG414" s="130">
        <f>IFERROR(INDEX('Mar16'!$G:$G, MATCH(MEM_BF!$K414,'Mar16'!$A:$A, 0)), 0)</f>
        <v>20</v>
      </c>
      <c r="AH414" s="130">
        <f>IFERROR(INDEX('Mar16'!$H:$H, MATCH(MEM_BF!$K414, 'Mar16'!$A:$A, 0)), 0)</f>
        <v>0</v>
      </c>
      <c r="AI414" s="130">
        <f>IFERROR(INDEX('Apr16'!$G:$G, MATCH(MEM_BF!$K414,'Apr16'!$A:$A, 0)), 0)</f>
        <v>20</v>
      </c>
      <c r="AJ414" s="130">
        <f>IFERROR(INDEX('Apr16'!$H:$H, MATCH(MEM_BF!$K414, 'Apr16'!$A:$A, 0)), 0)</f>
        <v>0</v>
      </c>
      <c r="AK414" s="130">
        <f>IFERROR(INDEX('May16'!$G:$G, MATCH(MEM_BF!$K414,'May16'!$A:$A, 0)), 0)</f>
        <v>20</v>
      </c>
      <c r="AL414" s="130"/>
      <c r="AM414" s="130"/>
      <c r="AN414" s="130"/>
      <c r="AO414" s="4">
        <f t="shared" si="333"/>
        <v>240</v>
      </c>
      <c r="AP414" s="138">
        <f>IFERROR(INDEX(Contacts!$O:$O, MATCH(MEM_BF!$K414, Contacts!$B:$B, 0)), 0)</f>
        <v>0</v>
      </c>
      <c r="AQ414" s="138">
        <f>IFERROR(INDEX(Contacts!$L:$L, MATCH(MEM_BF!$K414, Contacts!$B:$B, 0)), 0)</f>
        <v>0</v>
      </c>
      <c r="AR414" s="138">
        <f>IFERROR(INDEX(Contacts!$P:$P, MATCH(MEM_BF!$K414, Contacts!$B:$B, 0)), 0)</f>
        <v>0</v>
      </c>
    </row>
    <row r="415" spans="3:46" x14ac:dyDescent="0.3">
      <c r="C415" s="155">
        <v>15</v>
      </c>
      <c r="D415" s="155">
        <v>10</v>
      </c>
      <c r="E415" s="194">
        <f t="shared" si="316"/>
        <v>21</v>
      </c>
      <c r="F415" s="194">
        <f t="shared" si="334"/>
        <v>1</v>
      </c>
      <c r="G415" s="194">
        <f t="shared" si="335"/>
        <v>16</v>
      </c>
      <c r="H415" s="194">
        <f t="shared" si="337"/>
        <v>9</v>
      </c>
      <c r="I415" s="225">
        <f t="shared" si="317"/>
        <v>12</v>
      </c>
      <c r="J415" s="197" t="s">
        <v>2487</v>
      </c>
      <c r="K415" s="155" t="s">
        <v>2488</v>
      </c>
      <c r="L415" s="195">
        <f>LOOKUP(G415,$A$20:$B$40)</f>
        <v>2016</v>
      </c>
      <c r="M415" s="155" t="str">
        <f t="shared" si="336"/>
        <v>Oct</v>
      </c>
      <c r="N415" s="138">
        <f>IFERROR(INDEX(Contacts!$O:$O, MATCH(MEM_BF!$K415, Contacts!$B:$B, 0)), 0)</f>
        <v>0</v>
      </c>
      <c r="O415" s="130">
        <f>IFERROR(INDEX('May16'!$G:$G, MATCH(MEM_BF!$K415,'May16'!$A:$A, 0)), 0)</f>
        <v>0</v>
      </c>
      <c r="P415" s="130"/>
      <c r="Q415" s="205">
        <f>IFERROR(INDEX(July15!F:F, MATCH(MEM_BF!$K415, July15!$B:$B, 0)), 0)</f>
        <v>0</v>
      </c>
      <c r="R415" s="130">
        <f>IFERROR(INDEX(July15!G:G, MATCH(MEM_BF!$K415, July15!$B:$B, 0)), 0)</f>
        <v>0</v>
      </c>
      <c r="S415" s="130">
        <f>IFERROR(INDEX('Aug15'!F:F, MATCH(MEM_BF!$K415, 'Aug15'!$A:$A, 0)), 0)</f>
        <v>0</v>
      </c>
      <c r="T415" s="130">
        <f>IFERROR(INDEX('Aug15'!$G:$G, MATCH(MEM_BF!$K415, 'Aug15'!$A:$A, 0)), 0)</f>
        <v>0</v>
      </c>
      <c r="U415" s="130">
        <f>IFERROR(INDEX(Sept15!$F:$F, MATCH(MEM_BF!$K415, Sept15!$A:$A, 0)), 0)</f>
        <v>0</v>
      </c>
      <c r="V415" s="130">
        <f>IFERROR(INDEX(Sept15!$G:$G, MATCH(MEM_BF!$K415, Sept15!$A:$A, 0)), 0)</f>
        <v>0</v>
      </c>
      <c r="W415" s="130">
        <f>IFERROR(INDEX('Oct15'!$F:$F, MATCH(MEM_BF!$K415,'Oct15'!$A:$A, 0)), 0)</f>
        <v>0</v>
      </c>
      <c r="X415" s="130">
        <f>IFERROR(INDEX('Oct15'!$G:$G, MATCH(MEM_BF!$K415, 'Oct15'!$A:$A, 0)), 0)</f>
        <v>0</v>
      </c>
      <c r="Y415" s="130">
        <f>IFERROR(INDEX('Nov15'!$F:$F, MATCH(MEM_BF!$K415,'Nov15'!$A:$A, 0)), 0)</f>
        <v>240</v>
      </c>
      <c r="Z415" s="130">
        <f>IFERROR(INDEX('Nov15'!$G:$G, MATCH(MEM_BF!$K415, 'Nov15'!$A:$A, 0)), 0)</f>
        <v>0</v>
      </c>
      <c r="AA415" s="130">
        <f>IFERROR(INDEX('Dec15'!$F:$F, MATCH(MEM_BF!$K415,'Dec15'!$A:$A, 0)), 0)</f>
        <v>0</v>
      </c>
      <c r="AB415" s="130">
        <f>IFERROR(INDEX('Dec15'!$G:$G, MATCH(MEM_BF!$K415, 'Dec15'!$A:$A, 0)), 0)</f>
        <v>100</v>
      </c>
      <c r="AC415" s="130">
        <f>IFERROR(INDEX('Jan16'!$F:$F, MATCH(MEM_BF!$K415,'Jan16'!$A:$A, 0)), 0)</f>
        <v>0</v>
      </c>
      <c r="AD415" s="130">
        <f>IFERROR(INDEX('Jan16'!$G:$G, MATCH(MEM_BF!$K415, 'Jan16'!$A:$A, 0)), 0)</f>
        <v>0</v>
      </c>
      <c r="AE415" s="130">
        <f>IFERROR(INDEX('Feb16'!$F:$F, MATCH(MEM_BF!$K415,'Feb16'!$A:$A, 0)), 0)</f>
        <v>0</v>
      </c>
      <c r="AF415" s="130">
        <f>IFERROR(INDEX('Feb16'!$G:$G, MATCH(MEM_BF!$K415, 'Feb16'!$A:$A, 0)), 0)</f>
        <v>0</v>
      </c>
      <c r="AG415" s="130">
        <f>IFERROR(INDEX('Mar16'!$G:$G, MATCH(MEM_BF!$K415,'Mar16'!$A:$A, 0)), 0)</f>
        <v>0</v>
      </c>
      <c r="AH415" s="130">
        <f>IFERROR(INDEX('Mar16'!$H:$H, MATCH(MEM_BF!$K415, 'Mar16'!$A:$A, 0)), 0)</f>
        <v>0</v>
      </c>
      <c r="AI415" s="130">
        <f>IFERROR(INDEX('Apr16'!$G:$G, MATCH(MEM_BF!$K415,'Apr16'!$A:$A, 0)), 0)</f>
        <v>0</v>
      </c>
      <c r="AJ415" s="130">
        <f>IFERROR(INDEX('Apr16'!$H:$H, MATCH(MEM_BF!$K415, 'Apr16'!$A:$A, 0)), 0)</f>
        <v>0</v>
      </c>
      <c r="AK415" s="130">
        <f>IFERROR(INDEX('May16'!$G:$G, MATCH(MEM_BF!$K415,'May16'!$A:$A, 0)), 0)</f>
        <v>0</v>
      </c>
      <c r="AL415" s="130"/>
      <c r="AM415" s="130"/>
      <c r="AN415" s="130"/>
      <c r="AO415" s="4">
        <f t="shared" si="333"/>
        <v>240</v>
      </c>
      <c r="AP415" s="138">
        <f>IFERROR(INDEX(Contacts!$O:$O, MATCH(MEM_BF!$K415, Contacts!$B:$B, 0)), 0)</f>
        <v>0</v>
      </c>
      <c r="AQ415" s="138">
        <f>IFERROR(INDEX(Contacts!$L:$L, MATCH(MEM_BF!$K415, Contacts!$B:$B, 0)), 0)</f>
        <v>0</v>
      </c>
      <c r="AR415" s="138">
        <f>IFERROR(INDEX(Contacts!$P:$P, MATCH(MEM_BF!$K415, Contacts!$B:$B, 0)), 0)</f>
        <v>0</v>
      </c>
    </row>
    <row r="416" spans="3:46" x14ac:dyDescent="0.3">
      <c r="C416" s="155">
        <v>15</v>
      </c>
      <c r="D416" s="155">
        <v>6</v>
      </c>
      <c r="E416" s="194">
        <f t="shared" si="316"/>
        <v>5</v>
      </c>
      <c r="F416" s="194">
        <f t="shared" si="334"/>
        <v>0</v>
      </c>
      <c r="G416" s="194">
        <f t="shared" si="335"/>
        <v>15</v>
      </c>
      <c r="H416" s="194">
        <f t="shared" si="337"/>
        <v>5</v>
      </c>
      <c r="I416" s="225">
        <f t="shared" si="317"/>
        <v>0</v>
      </c>
      <c r="J416" s="197" t="s">
        <v>2492</v>
      </c>
      <c r="K416" s="155" t="s">
        <v>2493</v>
      </c>
      <c r="L416" s="195">
        <f>LOOKUP(G416,$A$20:$B$40)</f>
        <v>2015</v>
      </c>
      <c r="M416" s="155" t="str">
        <f t="shared" si="336"/>
        <v>Jun</v>
      </c>
      <c r="N416" s="138">
        <f>IFERROR(INDEX(Contacts!$O:$O, MATCH(MEM_BF!$K416, Contacts!$B:$B, 0)), 0)</f>
        <v>0</v>
      </c>
      <c r="O416" s="130">
        <f>IFERROR(INDEX('May16'!$G:$G, MATCH(MEM_BF!$K416,'May16'!$A:$A, 0)), 0)</f>
        <v>0</v>
      </c>
      <c r="P416" s="130"/>
      <c r="Q416" s="205">
        <f>IFERROR(INDEX(July15!F:F, MATCH(MEM_BF!$K416, July15!$B:$B, 0)), 0)</f>
        <v>0</v>
      </c>
      <c r="R416" s="130">
        <f>IFERROR(INDEX(July15!G:G, MATCH(MEM_BF!$K416, July15!$B:$B, 0)), 0)</f>
        <v>0</v>
      </c>
      <c r="S416" s="130">
        <f>IFERROR(INDEX('Aug15'!F:F, MATCH(MEM_BF!$K416, 'Aug15'!$A:$A, 0)), 0)</f>
        <v>0</v>
      </c>
      <c r="T416" s="130">
        <f>IFERROR(INDEX('Aug15'!$G:$G, MATCH(MEM_BF!$K416, 'Aug15'!$A:$A, 0)), 0)</f>
        <v>0</v>
      </c>
      <c r="U416" s="130">
        <f>IFERROR(INDEX(Sept15!$F:$F, MATCH(MEM_BF!$K416, Sept15!$A:$A, 0)), 0)</f>
        <v>0</v>
      </c>
      <c r="V416" s="130">
        <f>IFERROR(INDEX(Sept15!$G:$G, MATCH(MEM_BF!$K416, Sept15!$A:$A, 0)), 0)</f>
        <v>0</v>
      </c>
      <c r="W416" s="130">
        <f>IFERROR(INDEX('Oct15'!$F:$F, MATCH(MEM_BF!$K416,'Oct15'!$A:$A, 0)), 0)</f>
        <v>0</v>
      </c>
      <c r="X416" s="130">
        <f>IFERROR(INDEX('Oct15'!$G:$G, MATCH(MEM_BF!$K416, 'Oct15'!$A:$A, 0)), 0)</f>
        <v>0</v>
      </c>
      <c r="Y416" s="130">
        <f>IFERROR(INDEX('Nov15'!$F:$F, MATCH(MEM_BF!$K416,'Nov15'!$A:$A, 0)), 0)</f>
        <v>0</v>
      </c>
      <c r="Z416" s="130">
        <f>IFERROR(INDEX('Nov15'!$G:$G, MATCH(MEM_BF!$K416, 'Nov15'!$A:$A, 0)), 0)</f>
        <v>0</v>
      </c>
      <c r="AA416" s="130">
        <f>IFERROR(INDEX('Dec15'!$F:$F, MATCH(MEM_BF!$K416,'Dec15'!$A:$A, 0)), 0)</f>
        <v>0</v>
      </c>
      <c r="AB416" s="130">
        <f>IFERROR(INDEX('Dec15'!$G:$G, MATCH(MEM_BF!$K416, 'Dec15'!$A:$A, 0)), 0)</f>
        <v>0</v>
      </c>
      <c r="AC416" s="130">
        <f>IFERROR(INDEX('Jan16'!$F:$F, MATCH(MEM_BF!$K416,'Jan16'!$A:$A, 0)), 0)</f>
        <v>0</v>
      </c>
      <c r="AD416" s="130">
        <f>IFERROR(INDEX('Jan16'!$G:$G, MATCH(MEM_BF!$K416, 'Jan16'!$A:$A, 0)), 0)</f>
        <v>0</v>
      </c>
      <c r="AE416" s="130">
        <f>IFERROR(INDEX('Feb16'!$F:$F, MATCH(MEM_BF!$K416,'Feb16'!$A:$A, 0)), 0)</f>
        <v>0</v>
      </c>
      <c r="AF416" s="130">
        <f>IFERROR(INDEX('Feb16'!$G:$G, MATCH(MEM_BF!$K416, 'Feb16'!$A:$A, 0)), 0)</f>
        <v>0</v>
      </c>
      <c r="AG416" s="130">
        <f>IFERROR(INDEX('Mar16'!$G:$G, MATCH(MEM_BF!$K416,'Mar16'!$A:$A, 0)), 0)</f>
        <v>0</v>
      </c>
      <c r="AH416" s="130">
        <f>IFERROR(INDEX('Mar16'!$H:$H, MATCH(MEM_BF!$K416, 'Mar16'!$A:$A, 0)), 0)</f>
        <v>0</v>
      </c>
      <c r="AI416" s="130">
        <f>IFERROR(INDEX('Apr16'!$G:$G, MATCH(MEM_BF!$K416,'Apr16'!$A:$A, 0)), 0)</f>
        <v>0</v>
      </c>
      <c r="AJ416" s="130">
        <f>IFERROR(INDEX('Apr16'!$H:$H, MATCH(MEM_BF!$K416, 'Apr16'!$A:$A, 0)), 0)</f>
        <v>0</v>
      </c>
      <c r="AK416" s="130">
        <f>IFERROR(INDEX('May16'!$G:$G, MATCH(MEM_BF!$K416,'May16'!$A:$A, 0)), 0)</f>
        <v>0</v>
      </c>
      <c r="AL416" s="130"/>
      <c r="AM416" s="130"/>
      <c r="AN416" s="130"/>
      <c r="AO416" s="4">
        <f t="shared" si="333"/>
        <v>0</v>
      </c>
      <c r="AP416" s="138">
        <f>IFERROR(INDEX(Contacts!$O:$O, MATCH(MEM_BF!$K416, Contacts!$B:$B, 0)), 0)</f>
        <v>0</v>
      </c>
      <c r="AQ416" s="138">
        <f>IFERROR(INDEX(Contacts!$L:$L, MATCH(MEM_BF!$K416, Contacts!$B:$B, 0)), 0)</f>
        <v>0</v>
      </c>
      <c r="AR416" s="138">
        <f>IFERROR(INDEX(Contacts!$P:$P, MATCH(MEM_BF!$K416, Contacts!$B:$B, 0)), 0)</f>
        <v>0</v>
      </c>
    </row>
    <row r="417" spans="3:44" x14ac:dyDescent="0.3">
      <c r="C417" s="155">
        <v>15</v>
      </c>
      <c r="D417" s="155">
        <v>5</v>
      </c>
      <c r="E417" s="194">
        <f t="shared" si="316"/>
        <v>4</v>
      </c>
      <c r="F417" s="194">
        <f t="shared" si="334"/>
        <v>0</v>
      </c>
      <c r="G417" s="194">
        <f t="shared" si="335"/>
        <v>15</v>
      </c>
      <c r="H417" s="194">
        <f t="shared" si="337"/>
        <v>4</v>
      </c>
      <c r="I417" s="225">
        <f t="shared" si="317"/>
        <v>0</v>
      </c>
      <c r="J417" s="197" t="s">
        <v>2499</v>
      </c>
      <c r="K417" s="155" t="s">
        <v>2500</v>
      </c>
      <c r="L417" s="195">
        <f>LOOKUP(G417,$A$20:$B$40)</f>
        <v>2015</v>
      </c>
      <c r="M417" s="155" t="str">
        <f t="shared" si="336"/>
        <v>May</v>
      </c>
      <c r="N417" s="138">
        <f>IFERROR(INDEX(Contacts!$O:$O, MATCH(MEM_BF!$K417, Contacts!$B:$B, 0)), 0)</f>
        <v>0</v>
      </c>
      <c r="O417" s="130">
        <f>IFERROR(INDEX('May16'!$G:$G, MATCH(MEM_BF!$K417,'May16'!$A:$A, 0)), 0)</f>
        <v>0</v>
      </c>
      <c r="P417" s="130"/>
      <c r="Q417" s="205">
        <f>IFERROR(INDEX(July15!F:F, MATCH(MEM_BF!$K417, July15!$B:$B, 0)), 0)</f>
        <v>0</v>
      </c>
      <c r="R417" s="130">
        <f>IFERROR(INDEX(July15!G:G, MATCH(MEM_BF!$K417, July15!$B:$B, 0)), 0)</f>
        <v>0</v>
      </c>
      <c r="S417" s="130">
        <f>IFERROR(INDEX('Aug15'!F:F, MATCH(MEM_BF!$K417, 'Aug15'!$A:$A, 0)), 0)</f>
        <v>0</v>
      </c>
      <c r="T417" s="130">
        <f>IFERROR(INDEX('Aug15'!$G:$G, MATCH(MEM_BF!$K417, 'Aug15'!$A:$A, 0)), 0)</f>
        <v>0</v>
      </c>
      <c r="U417" s="130">
        <f>IFERROR(INDEX(Sept15!$F:$F, MATCH(MEM_BF!$K417, Sept15!$A:$A, 0)), 0)</f>
        <v>0</v>
      </c>
      <c r="V417" s="130">
        <f>IFERROR(INDEX(Sept15!$G:$G, MATCH(MEM_BF!$K417, Sept15!$A:$A, 0)), 0)</f>
        <v>0</v>
      </c>
      <c r="W417" s="130">
        <f>IFERROR(INDEX('Oct15'!$F:$F, MATCH(MEM_BF!$K417,'Oct15'!$A:$A, 0)), 0)</f>
        <v>0</v>
      </c>
      <c r="X417" s="130">
        <f>IFERROR(INDEX('Oct15'!$G:$G, MATCH(MEM_BF!$K417, 'Oct15'!$A:$A, 0)), 0)</f>
        <v>0</v>
      </c>
      <c r="Y417" s="130">
        <f>IFERROR(INDEX('Nov15'!$F:$F, MATCH(MEM_BF!$K417,'Nov15'!$A:$A, 0)), 0)</f>
        <v>0</v>
      </c>
      <c r="Z417" s="130">
        <f>IFERROR(INDEX('Nov15'!$G:$G, MATCH(MEM_BF!$K417, 'Nov15'!$A:$A, 0)), 0)</f>
        <v>0</v>
      </c>
      <c r="AA417" s="130">
        <f>IFERROR(INDEX('Dec15'!$F:$F, MATCH(MEM_BF!$K417,'Dec15'!$A:$A, 0)), 0)</f>
        <v>0</v>
      </c>
      <c r="AB417" s="130">
        <f>IFERROR(INDEX('Dec15'!$G:$G, MATCH(MEM_BF!$K417, 'Dec15'!$A:$A, 0)), 0)</f>
        <v>0</v>
      </c>
      <c r="AC417" s="130">
        <f>IFERROR(INDEX('Jan16'!$F:$F, MATCH(MEM_BF!$K417,'Jan16'!$A:$A, 0)), 0)</f>
        <v>0</v>
      </c>
      <c r="AD417" s="130">
        <f>IFERROR(INDEX('Jan16'!$G:$G, MATCH(MEM_BF!$K417, 'Jan16'!$A:$A, 0)), 0)</f>
        <v>0</v>
      </c>
      <c r="AE417" s="130">
        <f>IFERROR(INDEX('Feb16'!$F:$F, MATCH(MEM_BF!$K417,'Feb16'!$A:$A, 0)), 0)</f>
        <v>0</v>
      </c>
      <c r="AF417" s="130">
        <f>IFERROR(INDEX('Feb16'!$G:$G, MATCH(MEM_BF!$K417, 'Feb16'!$A:$A, 0)), 0)</f>
        <v>0</v>
      </c>
      <c r="AG417" s="130">
        <f>IFERROR(INDEX('Mar16'!$G:$G, MATCH(MEM_BF!$K417,'Mar16'!$A:$A, 0)), 0)</f>
        <v>0</v>
      </c>
      <c r="AH417" s="130">
        <f>IFERROR(INDEX('Mar16'!$H:$H, MATCH(MEM_BF!$K417, 'Mar16'!$A:$A, 0)), 0)</f>
        <v>0</v>
      </c>
      <c r="AI417" s="130">
        <f>IFERROR(INDEX('Apr16'!$G:$G, MATCH(MEM_BF!$K417,'Apr16'!$A:$A, 0)), 0)</f>
        <v>0</v>
      </c>
      <c r="AJ417" s="130">
        <f>IFERROR(INDEX('Apr16'!$H:$H, MATCH(MEM_BF!$K417, 'Apr16'!$A:$A, 0)), 0)</f>
        <v>0</v>
      </c>
      <c r="AK417" s="130">
        <f>IFERROR(INDEX('May16'!$G:$G, MATCH(MEM_BF!$K417,'May16'!$A:$A, 0)), 0)</f>
        <v>0</v>
      </c>
      <c r="AL417" s="130"/>
      <c r="AM417" s="130"/>
      <c r="AN417" s="130"/>
      <c r="AO417" s="4">
        <f t="shared" si="333"/>
        <v>0</v>
      </c>
      <c r="AP417" s="138">
        <f>IFERROR(INDEX(Contacts!$O:$O, MATCH(MEM_BF!$K417, Contacts!$B:$B, 0)), 0)</f>
        <v>0</v>
      </c>
      <c r="AQ417" s="138">
        <f>IFERROR(INDEX(Contacts!$L:$L, MATCH(MEM_BF!$K417, Contacts!$B:$B, 0)), 0)</f>
        <v>0</v>
      </c>
      <c r="AR417" s="138">
        <f>IFERROR(INDEX(Contacts!$P:$P, MATCH(MEM_BF!$K417, Contacts!$B:$B, 0)), 0)</f>
        <v>0</v>
      </c>
    </row>
    <row r="418" spans="3:44" x14ac:dyDescent="0.3">
      <c r="E418" s="194"/>
      <c r="F418" s="194"/>
      <c r="G418" s="194"/>
      <c r="H418" s="194"/>
      <c r="I418" s="226"/>
      <c r="J418" s="362" t="s">
        <v>5189</v>
      </c>
      <c r="L418" s="195"/>
      <c r="M418" s="155"/>
      <c r="O418" s="130"/>
      <c r="P418" s="138"/>
      <c r="Q418" s="206">
        <v>20</v>
      </c>
      <c r="AE418" s="361">
        <v>20</v>
      </c>
      <c r="AI418" s="130">
        <f>IFERROR(INDEX('Apr16'!$G:$G, MATCH(MEM_BF!$K418,'Apr16'!$A:$A, 0)), 0)</f>
        <v>0</v>
      </c>
      <c r="AJ418" s="130">
        <f>IFERROR(INDEX('Apr16'!$H:$H, MATCH(MEM_BF!$K418, 'Apr16'!$A:$A, 0)), 0)</f>
        <v>0</v>
      </c>
      <c r="AK418" s="130">
        <f>IFERROR(INDEX('May16'!$G:$G, MATCH(MEM_BF!$K418,'May16'!$A:$A, 0)), 0)</f>
        <v>0</v>
      </c>
    </row>
    <row r="419" spans="3:44" x14ac:dyDescent="0.3">
      <c r="O419" s="130"/>
      <c r="P419" s="130"/>
      <c r="Q419" s="176">
        <f>SUM(Q6:Q418)</f>
        <v>5199.6000000000004</v>
      </c>
      <c r="R419" s="176"/>
      <c r="S419" s="176">
        <f t="shared" ref="S419:AF419" si="371">SUM(S6:S418)</f>
        <v>4830</v>
      </c>
      <c r="T419" s="176">
        <f t="shared" si="371"/>
        <v>1200</v>
      </c>
      <c r="U419" s="176">
        <f t="shared" si="371"/>
        <v>4500</v>
      </c>
      <c r="V419" s="176">
        <f t="shared" si="371"/>
        <v>20</v>
      </c>
      <c r="W419" s="176">
        <f t="shared" si="371"/>
        <v>1780</v>
      </c>
      <c r="X419" s="176">
        <f t="shared" si="371"/>
        <v>5800</v>
      </c>
      <c r="Y419" s="176">
        <f t="shared" si="371"/>
        <v>3380</v>
      </c>
      <c r="Z419" s="176">
        <f t="shared" si="371"/>
        <v>0</v>
      </c>
      <c r="AA419" s="176">
        <f t="shared" si="371"/>
        <v>3070</v>
      </c>
      <c r="AB419" s="176">
        <f t="shared" si="371"/>
        <v>1850</v>
      </c>
      <c r="AC419" s="176">
        <f t="shared" si="371"/>
        <v>5010</v>
      </c>
      <c r="AD419" s="176">
        <f t="shared" si="371"/>
        <v>1850</v>
      </c>
      <c r="AE419" s="176">
        <f t="shared" si="371"/>
        <v>6760</v>
      </c>
      <c r="AF419" s="176">
        <f t="shared" si="371"/>
        <v>500</v>
      </c>
    </row>
    <row r="420" spans="3:44" x14ac:dyDescent="0.3">
      <c r="O420" s="130"/>
      <c r="P420" s="130"/>
    </row>
    <row r="421" spans="3:44" x14ac:dyDescent="0.3">
      <c r="O421" s="130"/>
      <c r="P421" s="130"/>
    </row>
    <row r="422" spans="3:44" x14ac:dyDescent="0.3">
      <c r="O422" s="130"/>
      <c r="P422" s="130"/>
    </row>
    <row r="423" spans="3:44" x14ac:dyDescent="0.3">
      <c r="O423" s="130"/>
      <c r="P423" s="130"/>
    </row>
    <row r="424" spans="3:44" x14ac:dyDescent="0.3">
      <c r="J424" s="203" t="s">
        <v>330</v>
      </c>
      <c r="K424" s="47" t="s">
        <v>483</v>
      </c>
      <c r="O424" s="130"/>
      <c r="P424" s="130"/>
    </row>
    <row r="425" spans="3:44" x14ac:dyDescent="0.3">
      <c r="O425" s="130"/>
      <c r="P425" s="130"/>
    </row>
    <row r="426" spans="3:44" x14ac:dyDescent="0.3">
      <c r="O426" s="130"/>
      <c r="P426" s="130"/>
    </row>
    <row r="427" spans="3:44" x14ac:dyDescent="0.3">
      <c r="O427" s="130"/>
      <c r="P427" s="130"/>
    </row>
    <row r="428" spans="3:44" x14ac:dyDescent="0.3">
      <c r="O428" s="130"/>
      <c r="P428" s="130"/>
    </row>
    <row r="429" spans="3:44" x14ac:dyDescent="0.3">
      <c r="O429" s="130"/>
      <c r="P429" s="130"/>
    </row>
    <row r="430" spans="3:44" x14ac:dyDescent="0.3">
      <c r="O430" s="130"/>
      <c r="P430" s="130"/>
    </row>
    <row r="431" spans="3:44" x14ac:dyDescent="0.3">
      <c r="O431" s="130"/>
      <c r="P431" s="130"/>
    </row>
    <row r="432" spans="3:44" x14ac:dyDescent="0.3">
      <c r="O432" s="130"/>
      <c r="P432" s="130"/>
    </row>
    <row r="433" spans="15:16" x14ac:dyDescent="0.3">
      <c r="O433" s="130"/>
      <c r="P433" s="130"/>
    </row>
    <row r="434" spans="15:16" x14ac:dyDescent="0.3">
      <c r="O434" s="130"/>
      <c r="P434" s="130"/>
    </row>
    <row r="435" spans="15:16" x14ac:dyDescent="0.3">
      <c r="O435" s="130"/>
      <c r="P435" s="130"/>
    </row>
    <row r="436" spans="15:16" x14ac:dyDescent="0.3">
      <c r="O436" s="130"/>
      <c r="P436" s="130"/>
    </row>
    <row r="437" spans="15:16" x14ac:dyDescent="0.3">
      <c r="O437" s="130"/>
      <c r="P437" s="130"/>
    </row>
    <row r="438" spans="15:16" x14ac:dyDescent="0.3">
      <c r="O438" s="130"/>
      <c r="P438" s="130"/>
    </row>
    <row r="439" spans="15:16" x14ac:dyDescent="0.3">
      <c r="O439" s="130"/>
      <c r="P439" s="130"/>
    </row>
    <row r="440" spans="15:16" x14ac:dyDescent="0.3">
      <c r="O440" s="130"/>
      <c r="P440" s="130"/>
    </row>
    <row r="441" spans="15:16" x14ac:dyDescent="0.3">
      <c r="O441" s="130"/>
      <c r="P441" s="130"/>
    </row>
    <row r="442" spans="15:16" x14ac:dyDescent="0.3">
      <c r="O442" s="130"/>
      <c r="P442" s="130"/>
    </row>
    <row r="443" spans="15:16" x14ac:dyDescent="0.3">
      <c r="O443" s="130"/>
      <c r="P443" s="130"/>
    </row>
    <row r="444" spans="15:16" x14ac:dyDescent="0.3">
      <c r="O444" s="130"/>
      <c r="P444" s="130"/>
    </row>
    <row r="445" spans="15:16" x14ac:dyDescent="0.3">
      <c r="O445" s="130"/>
      <c r="P445" s="130"/>
    </row>
    <row r="446" spans="15:16" x14ac:dyDescent="0.3">
      <c r="O446" s="130"/>
      <c r="P446" s="130"/>
    </row>
    <row r="447" spans="15:16" x14ac:dyDescent="0.3">
      <c r="O447" s="130"/>
      <c r="P447" s="130"/>
    </row>
    <row r="448" spans="15:16" x14ac:dyDescent="0.3">
      <c r="O448" s="130"/>
      <c r="P448" s="130"/>
    </row>
    <row r="449" spans="15:16" x14ac:dyDescent="0.3">
      <c r="O449" s="130"/>
      <c r="P449" s="130"/>
    </row>
    <row r="450" spans="15:16" x14ac:dyDescent="0.3">
      <c r="O450" s="130"/>
      <c r="P450" s="130"/>
    </row>
    <row r="451" spans="15:16" x14ac:dyDescent="0.3">
      <c r="O451" s="130"/>
      <c r="P451" s="130"/>
    </row>
    <row r="452" spans="15:16" x14ac:dyDescent="0.3">
      <c r="O452" s="130"/>
      <c r="P452" s="130"/>
    </row>
    <row r="453" spans="15:16" x14ac:dyDescent="0.3">
      <c r="O453" s="130"/>
      <c r="P453" s="130"/>
    </row>
    <row r="454" spans="15:16" x14ac:dyDescent="0.3">
      <c r="O454" s="130"/>
      <c r="P454" s="130"/>
    </row>
    <row r="455" spans="15:16" x14ac:dyDescent="0.3">
      <c r="O455" s="130"/>
      <c r="P455" s="130"/>
    </row>
    <row r="456" spans="15:16" x14ac:dyDescent="0.3">
      <c r="O456" s="130"/>
      <c r="P456" s="130"/>
    </row>
    <row r="457" spans="15:16" x14ac:dyDescent="0.3">
      <c r="O457" s="130"/>
      <c r="P457" s="130"/>
    </row>
    <row r="458" spans="15:16" x14ac:dyDescent="0.3">
      <c r="O458" s="130"/>
      <c r="P458" s="130"/>
    </row>
    <row r="459" spans="15:16" x14ac:dyDescent="0.3">
      <c r="O459" s="130"/>
      <c r="P459" s="130"/>
    </row>
    <row r="460" spans="15:16" x14ac:dyDescent="0.3">
      <c r="O460" s="130"/>
      <c r="P460" s="130"/>
    </row>
    <row r="461" spans="15:16" x14ac:dyDescent="0.3">
      <c r="O461" s="130"/>
      <c r="P461" s="130"/>
    </row>
    <row r="462" spans="15:16" x14ac:dyDescent="0.3">
      <c r="O462" s="130"/>
      <c r="P462" s="130"/>
    </row>
    <row r="463" spans="15:16" x14ac:dyDescent="0.3">
      <c r="O463" s="130"/>
      <c r="P463" s="130"/>
    </row>
    <row r="464" spans="15:16" x14ac:dyDescent="0.3">
      <c r="O464" s="130"/>
      <c r="P464" s="130"/>
    </row>
    <row r="465" spans="15:16" x14ac:dyDescent="0.3">
      <c r="O465" s="130"/>
      <c r="P465" s="375"/>
    </row>
    <row r="466" spans="15:16" x14ac:dyDescent="0.3">
      <c r="O466" s="130"/>
      <c r="P466" s="130"/>
    </row>
    <row r="467" spans="15:16" x14ac:dyDescent="0.3">
      <c r="O467" s="130"/>
      <c r="P467" s="130"/>
    </row>
    <row r="468" spans="15:16" x14ac:dyDescent="0.3">
      <c r="O468" s="130"/>
      <c r="P468" s="130"/>
    </row>
    <row r="469" spans="15:16" x14ac:dyDescent="0.3">
      <c r="O469" s="130"/>
      <c r="P469" s="130"/>
    </row>
    <row r="470" spans="15:16" x14ac:dyDescent="0.3">
      <c r="O470" s="130"/>
      <c r="P470" s="130"/>
    </row>
    <row r="471" spans="15:16" x14ac:dyDescent="0.3">
      <c r="O471" s="130"/>
      <c r="P471" s="130"/>
    </row>
    <row r="472" spans="15:16" x14ac:dyDescent="0.3">
      <c r="O472" s="130"/>
      <c r="P472" s="130"/>
    </row>
    <row r="473" spans="15:16" x14ac:dyDescent="0.3">
      <c r="O473" s="130"/>
      <c r="P473" s="130"/>
    </row>
    <row r="474" spans="15:16" x14ac:dyDescent="0.3">
      <c r="O474" s="130"/>
      <c r="P474" s="130"/>
    </row>
    <row r="475" spans="15:16" x14ac:dyDescent="0.3">
      <c r="O475" s="130"/>
      <c r="P475" s="130"/>
    </row>
    <row r="476" spans="15:16" x14ac:dyDescent="0.3">
      <c r="O476" s="130"/>
      <c r="P476" s="130"/>
    </row>
    <row r="477" spans="15:16" x14ac:dyDescent="0.3">
      <c r="O477" s="130"/>
      <c r="P477" s="130"/>
    </row>
    <row r="478" spans="15:16" x14ac:dyDescent="0.3">
      <c r="O478" s="130"/>
      <c r="P478" s="130"/>
    </row>
    <row r="479" spans="15:16" x14ac:dyDescent="0.3">
      <c r="O479" s="130"/>
      <c r="P479" s="130"/>
    </row>
    <row r="480" spans="15:16" x14ac:dyDescent="0.3">
      <c r="O480" s="130"/>
      <c r="P480" s="130"/>
    </row>
    <row r="481" spans="15:16" x14ac:dyDescent="0.3">
      <c r="O481" s="130"/>
      <c r="P481" s="130"/>
    </row>
    <row r="482" spans="15:16" x14ac:dyDescent="0.3">
      <c r="O482" s="130"/>
      <c r="P482" s="234"/>
    </row>
    <row r="483" spans="15:16" x14ac:dyDescent="0.3">
      <c r="O483" s="130"/>
      <c r="P483" s="130"/>
    </row>
    <row r="484" spans="15:16" x14ac:dyDescent="0.3">
      <c r="O484" s="130"/>
      <c r="P484" s="130"/>
    </row>
    <row r="485" spans="15:16" x14ac:dyDescent="0.3">
      <c r="O485" s="130"/>
      <c r="P485" s="130"/>
    </row>
    <row r="486" spans="15:16" x14ac:dyDescent="0.3">
      <c r="O486" s="130"/>
      <c r="P486" s="130"/>
    </row>
    <row r="487" spans="15:16" x14ac:dyDescent="0.3">
      <c r="O487" s="130"/>
      <c r="P487" s="130"/>
    </row>
    <row r="488" spans="15:16" x14ac:dyDescent="0.3">
      <c r="O488" s="130"/>
      <c r="P488" s="234"/>
    </row>
    <row r="489" spans="15:16" x14ac:dyDescent="0.3">
      <c r="O489" s="130"/>
      <c r="P489" s="130"/>
    </row>
    <row r="490" spans="15:16" x14ac:dyDescent="0.3">
      <c r="O490" s="130"/>
      <c r="P490" s="130"/>
    </row>
    <row r="491" spans="15:16" x14ac:dyDescent="0.3">
      <c r="O491" s="130"/>
      <c r="P491" s="130"/>
    </row>
    <row r="492" spans="15:16" x14ac:dyDescent="0.3">
      <c r="O492" s="130"/>
      <c r="P492" s="130"/>
    </row>
    <row r="493" spans="15:16" x14ac:dyDescent="0.3">
      <c r="O493" s="130"/>
      <c r="P493" s="130"/>
    </row>
    <row r="494" spans="15:16" x14ac:dyDescent="0.3">
      <c r="O494" s="130"/>
      <c r="P494" s="130"/>
    </row>
    <row r="495" spans="15:16" x14ac:dyDescent="0.3">
      <c r="O495" s="130"/>
      <c r="P495" s="130"/>
    </row>
    <row r="496" spans="15:16" x14ac:dyDescent="0.3">
      <c r="O496" s="130"/>
      <c r="P496" s="130"/>
    </row>
    <row r="497" spans="15:16" x14ac:dyDescent="0.3">
      <c r="O497" s="130"/>
      <c r="P497" s="130"/>
    </row>
    <row r="498" spans="15:16" x14ac:dyDescent="0.3">
      <c r="O498" s="130"/>
      <c r="P498" s="130"/>
    </row>
    <row r="499" spans="15:16" x14ac:dyDescent="0.3">
      <c r="O499" s="130"/>
      <c r="P499" s="130"/>
    </row>
    <row r="500" spans="15:16" x14ac:dyDescent="0.3">
      <c r="O500" s="130"/>
      <c r="P500" s="130"/>
    </row>
    <row r="501" spans="15:16" x14ac:dyDescent="0.3">
      <c r="O501" s="130"/>
      <c r="P501" s="130"/>
    </row>
    <row r="502" spans="15:16" x14ac:dyDescent="0.3">
      <c r="O502" s="130"/>
      <c r="P502" s="130"/>
    </row>
    <row r="503" spans="15:16" x14ac:dyDescent="0.3">
      <c r="O503" s="130"/>
      <c r="P503" s="130"/>
    </row>
    <row r="504" spans="15:16" x14ac:dyDescent="0.3">
      <c r="O504" s="130"/>
      <c r="P504" s="130"/>
    </row>
    <row r="505" spans="15:16" x14ac:dyDescent="0.3">
      <c r="O505" s="130"/>
      <c r="P505" s="130"/>
    </row>
    <row r="506" spans="15:16" x14ac:dyDescent="0.3">
      <c r="O506" s="130"/>
      <c r="P506" s="130"/>
    </row>
    <row r="507" spans="15:16" x14ac:dyDescent="0.3">
      <c r="O507" s="130"/>
      <c r="P507" s="130"/>
    </row>
    <row r="508" spans="15:16" x14ac:dyDescent="0.3">
      <c r="O508" s="130"/>
      <c r="P508" s="130"/>
    </row>
    <row r="509" spans="15:16" x14ac:dyDescent="0.3">
      <c r="O509" s="130"/>
      <c r="P509" s="130"/>
    </row>
    <row r="510" spans="15:16" x14ac:dyDescent="0.3">
      <c r="O510" s="130"/>
      <c r="P510" s="130"/>
    </row>
    <row r="511" spans="15:16" x14ac:dyDescent="0.3">
      <c r="O511" s="130"/>
      <c r="P511" s="375"/>
    </row>
    <row r="512" spans="15:16" x14ac:dyDescent="0.3">
      <c r="O512" s="130"/>
      <c r="P512" s="130"/>
    </row>
    <row r="513" spans="15:16" x14ac:dyDescent="0.3">
      <c r="O513" s="130"/>
      <c r="P513" s="130"/>
    </row>
    <row r="514" spans="15:16" x14ac:dyDescent="0.3">
      <c r="O514" s="130"/>
      <c r="P514" s="130"/>
    </row>
    <row r="515" spans="15:16" x14ac:dyDescent="0.3">
      <c r="O515" s="130"/>
      <c r="P515" s="130"/>
    </row>
    <row r="516" spans="15:16" x14ac:dyDescent="0.3">
      <c r="O516" s="130"/>
      <c r="P516" s="130"/>
    </row>
    <row r="517" spans="15:16" x14ac:dyDescent="0.3">
      <c r="O517" s="130"/>
      <c r="P517" s="130"/>
    </row>
    <row r="518" spans="15:16" x14ac:dyDescent="0.3">
      <c r="O518" s="130"/>
      <c r="P518" s="130"/>
    </row>
    <row r="519" spans="15:16" x14ac:dyDescent="0.3">
      <c r="O519" s="130"/>
      <c r="P519" s="130"/>
    </row>
    <row r="520" spans="15:16" x14ac:dyDescent="0.3">
      <c r="O520" s="130"/>
      <c r="P520" s="130"/>
    </row>
    <row r="521" spans="15:16" x14ac:dyDescent="0.3">
      <c r="O521" s="130"/>
      <c r="P521" s="130"/>
    </row>
    <row r="522" spans="15:16" x14ac:dyDescent="0.3">
      <c r="O522" s="130"/>
      <c r="P522" s="130"/>
    </row>
    <row r="523" spans="15:16" x14ac:dyDescent="0.3">
      <c r="O523" s="130"/>
      <c r="P523" s="130"/>
    </row>
    <row r="524" spans="15:16" x14ac:dyDescent="0.3">
      <c r="O524" s="130"/>
      <c r="P524" s="130"/>
    </row>
    <row r="525" spans="15:16" x14ac:dyDescent="0.3">
      <c r="O525" s="130"/>
      <c r="P525" s="130"/>
    </row>
    <row r="526" spans="15:16" x14ac:dyDescent="0.3">
      <c r="O526" s="130"/>
      <c r="P526" s="130"/>
    </row>
    <row r="527" spans="15:16" x14ac:dyDescent="0.3">
      <c r="O527" s="130"/>
      <c r="P527" s="130"/>
    </row>
    <row r="528" spans="15:16" x14ac:dyDescent="0.3">
      <c r="O528" s="130"/>
      <c r="P528" s="130"/>
    </row>
    <row r="529" spans="15:16" x14ac:dyDescent="0.3">
      <c r="O529" s="130"/>
      <c r="P529" s="130"/>
    </row>
    <row r="530" spans="15:16" x14ac:dyDescent="0.3">
      <c r="O530" s="130"/>
      <c r="P530" s="130"/>
    </row>
    <row r="531" spans="15:16" x14ac:dyDescent="0.3">
      <c r="O531" s="130"/>
      <c r="P531" s="130"/>
    </row>
    <row r="532" spans="15:16" x14ac:dyDescent="0.3">
      <c r="O532" s="130"/>
      <c r="P532" s="130"/>
    </row>
    <row r="533" spans="15:16" x14ac:dyDescent="0.3">
      <c r="O533" s="130"/>
      <c r="P533" s="130"/>
    </row>
    <row r="534" spans="15:16" x14ac:dyDescent="0.3">
      <c r="O534" s="130"/>
      <c r="P534" s="130"/>
    </row>
    <row r="535" spans="15:16" x14ac:dyDescent="0.3">
      <c r="O535" s="130"/>
      <c r="P535" s="130"/>
    </row>
    <row r="536" spans="15:16" x14ac:dyDescent="0.3">
      <c r="O536" s="130"/>
      <c r="P536" s="130"/>
    </row>
    <row r="537" spans="15:16" x14ac:dyDescent="0.3">
      <c r="O537" s="130"/>
      <c r="P537" s="130"/>
    </row>
    <row r="538" spans="15:16" x14ac:dyDescent="0.3">
      <c r="O538" s="130"/>
      <c r="P538" s="130"/>
    </row>
    <row r="539" spans="15:16" x14ac:dyDescent="0.3">
      <c r="O539" s="130"/>
      <c r="P539" s="130"/>
    </row>
    <row r="540" spans="15:16" x14ac:dyDescent="0.3">
      <c r="O540" s="130"/>
      <c r="P540" s="130"/>
    </row>
    <row r="541" spans="15:16" x14ac:dyDescent="0.3">
      <c r="O541" s="130"/>
      <c r="P541" s="130"/>
    </row>
    <row r="542" spans="15:16" x14ac:dyDescent="0.3">
      <c r="O542" s="130"/>
      <c r="P542" s="130"/>
    </row>
    <row r="543" spans="15:16" x14ac:dyDescent="0.3">
      <c r="O543" s="130"/>
      <c r="P543" s="130"/>
    </row>
    <row r="544" spans="15:16" x14ac:dyDescent="0.3">
      <c r="O544" s="130"/>
      <c r="P544" s="130"/>
    </row>
    <row r="545" spans="15:16" x14ac:dyDescent="0.3">
      <c r="O545" s="130"/>
      <c r="P545" s="130"/>
    </row>
    <row r="546" spans="15:16" x14ac:dyDescent="0.3">
      <c r="O546" s="130"/>
      <c r="P546" s="130"/>
    </row>
    <row r="547" spans="15:16" x14ac:dyDescent="0.3">
      <c r="O547" s="130"/>
      <c r="P547" s="130"/>
    </row>
    <row r="548" spans="15:16" x14ac:dyDescent="0.3">
      <c r="O548" s="130"/>
      <c r="P548" s="130"/>
    </row>
    <row r="549" spans="15:16" x14ac:dyDescent="0.3">
      <c r="O549" s="130"/>
      <c r="P549" s="130"/>
    </row>
    <row r="550" spans="15:16" x14ac:dyDescent="0.3">
      <c r="O550" s="130"/>
      <c r="P550" s="130"/>
    </row>
    <row r="551" spans="15:16" x14ac:dyDescent="0.3">
      <c r="O551" s="130"/>
      <c r="P551" s="130"/>
    </row>
    <row r="552" spans="15:16" x14ac:dyDescent="0.3">
      <c r="O552" s="130"/>
      <c r="P552" s="130"/>
    </row>
    <row r="553" spans="15:16" x14ac:dyDescent="0.3">
      <c r="O553" s="130"/>
      <c r="P553" s="130"/>
    </row>
    <row r="554" spans="15:16" x14ac:dyDescent="0.3">
      <c r="O554" s="130"/>
      <c r="P554" s="130"/>
    </row>
    <row r="555" spans="15:16" x14ac:dyDescent="0.3">
      <c r="O555" s="130"/>
      <c r="P555" s="130"/>
    </row>
    <row r="556" spans="15:16" x14ac:dyDescent="0.3">
      <c r="O556" s="130"/>
      <c r="P556" s="130"/>
    </row>
    <row r="557" spans="15:16" x14ac:dyDescent="0.3">
      <c r="O557" s="130"/>
      <c r="P557" s="130"/>
    </row>
    <row r="558" spans="15:16" x14ac:dyDescent="0.3">
      <c r="O558" s="130"/>
      <c r="P558" s="130"/>
    </row>
    <row r="559" spans="15:16" x14ac:dyDescent="0.3">
      <c r="O559" s="130"/>
      <c r="P559" s="130"/>
    </row>
    <row r="560" spans="15:16" x14ac:dyDescent="0.3">
      <c r="O560" s="130"/>
      <c r="P560" s="130"/>
    </row>
    <row r="561" spans="15:16" x14ac:dyDescent="0.3">
      <c r="O561" s="130"/>
      <c r="P561" s="130"/>
    </row>
    <row r="562" spans="15:16" x14ac:dyDescent="0.3">
      <c r="O562" s="130"/>
      <c r="P562" s="130"/>
    </row>
    <row r="563" spans="15:16" x14ac:dyDescent="0.3">
      <c r="O563" s="130"/>
      <c r="P563" s="130"/>
    </row>
    <row r="564" spans="15:16" x14ac:dyDescent="0.3">
      <c r="O564" s="130"/>
      <c r="P564" s="130"/>
    </row>
    <row r="565" spans="15:16" x14ac:dyDescent="0.3">
      <c r="O565" s="130"/>
      <c r="P565" s="130"/>
    </row>
    <row r="566" spans="15:16" x14ac:dyDescent="0.3">
      <c r="O566" s="130"/>
      <c r="P566" s="130"/>
    </row>
    <row r="567" spans="15:16" x14ac:dyDescent="0.3">
      <c r="O567" s="130"/>
      <c r="P567" s="130"/>
    </row>
    <row r="568" spans="15:16" x14ac:dyDescent="0.3">
      <c r="O568" s="130"/>
      <c r="P568" s="130"/>
    </row>
    <row r="569" spans="15:16" x14ac:dyDescent="0.3">
      <c r="O569" s="130"/>
      <c r="P569" s="130"/>
    </row>
    <row r="570" spans="15:16" x14ac:dyDescent="0.3">
      <c r="O570" s="130"/>
      <c r="P570" s="130"/>
    </row>
    <row r="571" spans="15:16" x14ac:dyDescent="0.3">
      <c r="O571" s="130"/>
      <c r="P571" s="130"/>
    </row>
    <row r="572" spans="15:16" x14ac:dyDescent="0.3">
      <c r="O572" s="130"/>
      <c r="P572" s="130"/>
    </row>
    <row r="573" spans="15:16" x14ac:dyDescent="0.3">
      <c r="O573" s="130"/>
      <c r="P573" s="130"/>
    </row>
    <row r="574" spans="15:16" x14ac:dyDescent="0.3">
      <c r="O574" s="130"/>
      <c r="P574" s="130"/>
    </row>
    <row r="575" spans="15:16" x14ac:dyDescent="0.3">
      <c r="O575" s="130"/>
      <c r="P575" s="130"/>
    </row>
    <row r="576" spans="15:16" x14ac:dyDescent="0.3">
      <c r="O576" s="130"/>
      <c r="P576" s="130"/>
    </row>
    <row r="577" spans="15:16" x14ac:dyDescent="0.3">
      <c r="O577" s="130"/>
      <c r="P577" s="130"/>
    </row>
    <row r="578" spans="15:16" x14ac:dyDescent="0.3">
      <c r="O578" s="130"/>
      <c r="P578" s="130"/>
    </row>
    <row r="579" spans="15:16" x14ac:dyDescent="0.3">
      <c r="O579" s="130"/>
      <c r="P579" s="130"/>
    </row>
    <row r="580" spans="15:16" x14ac:dyDescent="0.3">
      <c r="O580" s="130"/>
      <c r="P580" s="130"/>
    </row>
    <row r="581" spans="15:16" x14ac:dyDescent="0.3">
      <c r="O581" s="130"/>
      <c r="P581" s="130"/>
    </row>
    <row r="582" spans="15:16" x14ac:dyDescent="0.3">
      <c r="O582" s="130"/>
      <c r="P582" s="130"/>
    </row>
    <row r="583" spans="15:16" x14ac:dyDescent="0.3">
      <c r="O583" s="130"/>
      <c r="P583" s="130"/>
    </row>
    <row r="584" spans="15:16" x14ac:dyDescent="0.3">
      <c r="O584" s="130"/>
      <c r="P584" s="130"/>
    </row>
    <row r="585" spans="15:16" x14ac:dyDescent="0.3">
      <c r="O585" s="130"/>
      <c r="P585" s="130"/>
    </row>
    <row r="586" spans="15:16" x14ac:dyDescent="0.3">
      <c r="O586" s="130"/>
      <c r="P586" s="130"/>
    </row>
    <row r="587" spans="15:16" x14ac:dyDescent="0.3">
      <c r="O587" s="130"/>
      <c r="P587" s="130"/>
    </row>
    <row r="588" spans="15:16" x14ac:dyDescent="0.3">
      <c r="O588" s="130"/>
      <c r="P588" s="130"/>
    </row>
    <row r="589" spans="15:16" x14ac:dyDescent="0.3">
      <c r="O589" s="130"/>
      <c r="P589" s="130"/>
    </row>
    <row r="590" spans="15:16" x14ac:dyDescent="0.3">
      <c r="O590" s="130"/>
      <c r="P590" s="130"/>
    </row>
    <row r="591" spans="15:16" x14ac:dyDescent="0.3">
      <c r="O591" s="130"/>
      <c r="P591" s="130"/>
    </row>
    <row r="592" spans="15:16" x14ac:dyDescent="0.3">
      <c r="O592" s="130"/>
      <c r="P592" s="130"/>
    </row>
    <row r="593" spans="15:16" x14ac:dyDescent="0.3">
      <c r="O593" s="130"/>
      <c r="P593" s="130"/>
    </row>
    <row r="594" spans="15:16" x14ac:dyDescent="0.3">
      <c r="O594" s="130"/>
      <c r="P594" s="130"/>
    </row>
    <row r="595" spans="15:16" x14ac:dyDescent="0.3">
      <c r="O595" s="130"/>
      <c r="P595" s="130"/>
    </row>
    <row r="596" spans="15:16" x14ac:dyDescent="0.3">
      <c r="O596" s="130"/>
      <c r="P596" s="130"/>
    </row>
    <row r="597" spans="15:16" x14ac:dyDescent="0.3">
      <c r="O597" s="130"/>
      <c r="P597" s="130"/>
    </row>
    <row r="598" spans="15:16" x14ac:dyDescent="0.3">
      <c r="O598" s="130"/>
      <c r="P598" s="130"/>
    </row>
    <row r="599" spans="15:16" x14ac:dyDescent="0.3">
      <c r="O599" s="130"/>
      <c r="P599" s="130"/>
    </row>
    <row r="600" spans="15:16" x14ac:dyDescent="0.3">
      <c r="O600" s="130"/>
      <c r="P600" s="130"/>
    </row>
    <row r="601" spans="15:16" x14ac:dyDescent="0.3">
      <c r="O601" s="130"/>
      <c r="P601" s="130"/>
    </row>
    <row r="602" spans="15:16" x14ac:dyDescent="0.3">
      <c r="O602" s="130"/>
      <c r="P602" s="130"/>
    </row>
    <row r="603" spans="15:16" x14ac:dyDescent="0.3">
      <c r="O603" s="130"/>
      <c r="P603" s="130"/>
    </row>
    <row r="604" spans="15:16" x14ac:dyDescent="0.3">
      <c r="O604" s="130"/>
      <c r="P604" s="130"/>
    </row>
    <row r="605" spans="15:16" x14ac:dyDescent="0.3">
      <c r="O605" s="130"/>
      <c r="P605" s="130"/>
    </row>
    <row r="606" spans="15:16" x14ac:dyDescent="0.3">
      <c r="O606" s="130"/>
      <c r="P606" s="130"/>
    </row>
    <row r="607" spans="15:16" x14ac:dyDescent="0.3">
      <c r="O607" s="130"/>
      <c r="P607" s="130"/>
    </row>
    <row r="608" spans="15:16" x14ac:dyDescent="0.3">
      <c r="O608" s="130"/>
      <c r="P608" s="130"/>
    </row>
    <row r="609" spans="15:16" x14ac:dyDescent="0.3">
      <c r="O609" s="130"/>
      <c r="P609" s="130"/>
    </row>
    <row r="610" spans="15:16" x14ac:dyDescent="0.3">
      <c r="O610" s="130"/>
      <c r="P610" s="130"/>
    </row>
    <row r="611" spans="15:16" x14ac:dyDescent="0.3">
      <c r="O611" s="130"/>
      <c r="P611" s="130"/>
    </row>
    <row r="612" spans="15:16" x14ac:dyDescent="0.3">
      <c r="O612" s="130"/>
      <c r="P612" s="130"/>
    </row>
    <row r="613" spans="15:16" x14ac:dyDescent="0.3">
      <c r="O613" s="130"/>
      <c r="P613" s="130"/>
    </row>
    <row r="614" spans="15:16" x14ac:dyDescent="0.3">
      <c r="O614" s="130"/>
      <c r="P614" s="130"/>
    </row>
    <row r="615" spans="15:16" x14ac:dyDescent="0.3">
      <c r="O615" s="130"/>
      <c r="P615" s="130"/>
    </row>
    <row r="616" spans="15:16" x14ac:dyDescent="0.3">
      <c r="O616" s="130"/>
      <c r="P616" s="130"/>
    </row>
    <row r="617" spans="15:16" x14ac:dyDescent="0.3">
      <c r="O617" s="130"/>
      <c r="P617" s="130"/>
    </row>
    <row r="618" spans="15:16" x14ac:dyDescent="0.3">
      <c r="O618" s="130"/>
      <c r="P618" s="130"/>
    </row>
    <row r="619" spans="15:16" x14ac:dyDescent="0.3">
      <c r="O619" s="130"/>
      <c r="P619" s="130"/>
    </row>
    <row r="620" spans="15:16" x14ac:dyDescent="0.3">
      <c r="O620" s="130"/>
      <c r="P620" s="130"/>
    </row>
    <row r="621" spans="15:16" x14ac:dyDescent="0.3">
      <c r="O621" s="130"/>
      <c r="P621" s="130"/>
    </row>
    <row r="622" spans="15:16" x14ac:dyDescent="0.3">
      <c r="O622" s="130"/>
      <c r="P622" s="130"/>
    </row>
    <row r="623" spans="15:16" x14ac:dyDescent="0.3">
      <c r="O623" s="130"/>
      <c r="P623" s="130"/>
    </row>
    <row r="624" spans="15:16" x14ac:dyDescent="0.3">
      <c r="O624" s="130"/>
      <c r="P624" s="130"/>
    </row>
    <row r="625" spans="15:16" x14ac:dyDescent="0.3">
      <c r="O625" s="130"/>
      <c r="P625" s="130"/>
    </row>
    <row r="626" spans="15:16" x14ac:dyDescent="0.3">
      <c r="O626" s="130"/>
      <c r="P626" s="130"/>
    </row>
    <row r="627" spans="15:16" x14ac:dyDescent="0.3">
      <c r="O627" s="130"/>
      <c r="P627" s="130"/>
    </row>
    <row r="628" spans="15:16" x14ac:dyDescent="0.3">
      <c r="O628" s="130"/>
      <c r="P628" s="130"/>
    </row>
    <row r="629" spans="15:16" x14ac:dyDescent="0.3">
      <c r="O629" s="130"/>
      <c r="P629" s="130"/>
    </row>
    <row r="630" spans="15:16" x14ac:dyDescent="0.3">
      <c r="O630" s="130"/>
      <c r="P630" s="130"/>
    </row>
    <row r="631" spans="15:16" x14ac:dyDescent="0.3">
      <c r="O631" s="130"/>
      <c r="P631" s="130"/>
    </row>
    <row r="632" spans="15:16" x14ac:dyDescent="0.3">
      <c r="O632" s="130"/>
      <c r="P632" s="130"/>
    </row>
    <row r="633" spans="15:16" x14ac:dyDescent="0.3">
      <c r="O633" s="130"/>
      <c r="P633" s="130"/>
    </row>
    <row r="634" spans="15:16" x14ac:dyDescent="0.3">
      <c r="O634" s="130"/>
      <c r="P634" s="130"/>
    </row>
    <row r="635" spans="15:16" x14ac:dyDescent="0.3">
      <c r="O635" s="130"/>
      <c r="P635" s="130"/>
    </row>
    <row r="636" spans="15:16" x14ac:dyDescent="0.3">
      <c r="O636" s="130"/>
      <c r="P636" s="130"/>
    </row>
    <row r="637" spans="15:16" x14ac:dyDescent="0.3">
      <c r="O637" s="130"/>
      <c r="P637" s="130"/>
    </row>
    <row r="638" spans="15:16" x14ac:dyDescent="0.3">
      <c r="O638" s="130"/>
      <c r="P638" s="130"/>
    </row>
    <row r="639" spans="15:16" x14ac:dyDescent="0.3">
      <c r="O639" s="130"/>
      <c r="P639" s="130"/>
    </row>
    <row r="640" spans="15:16" x14ac:dyDescent="0.3">
      <c r="O640" s="130"/>
      <c r="P640" s="130"/>
    </row>
    <row r="641" spans="15:16" x14ac:dyDescent="0.3">
      <c r="O641" s="130"/>
      <c r="P641" s="130"/>
    </row>
    <row r="642" spans="15:16" x14ac:dyDescent="0.3">
      <c r="O642" s="130"/>
      <c r="P642" s="130"/>
    </row>
    <row r="643" spans="15:16" x14ac:dyDescent="0.3">
      <c r="O643" s="130"/>
      <c r="P643" s="130"/>
    </row>
    <row r="644" spans="15:16" x14ac:dyDescent="0.3">
      <c r="O644" s="130"/>
      <c r="P644" s="130"/>
    </row>
    <row r="645" spans="15:16" x14ac:dyDescent="0.3">
      <c r="O645" s="130"/>
      <c r="P645" s="130"/>
    </row>
    <row r="646" spans="15:16" x14ac:dyDescent="0.3">
      <c r="O646" s="130"/>
      <c r="P646" s="130"/>
    </row>
    <row r="647" spans="15:16" x14ac:dyDescent="0.3">
      <c r="O647" s="130"/>
      <c r="P647" s="130"/>
    </row>
    <row r="648" spans="15:16" x14ac:dyDescent="0.3">
      <c r="O648" s="130"/>
      <c r="P648" s="130"/>
    </row>
    <row r="649" spans="15:16" x14ac:dyDescent="0.3">
      <c r="O649" s="130"/>
      <c r="P649" s="130"/>
    </row>
    <row r="650" spans="15:16" x14ac:dyDescent="0.3">
      <c r="O650" s="130"/>
      <c r="P650" s="130"/>
    </row>
    <row r="651" spans="15:16" x14ac:dyDescent="0.3">
      <c r="O651" s="130"/>
      <c r="P651" s="130"/>
    </row>
    <row r="652" spans="15:16" x14ac:dyDescent="0.3">
      <c r="O652" s="130"/>
      <c r="P652" s="130"/>
    </row>
    <row r="653" spans="15:16" x14ac:dyDescent="0.3">
      <c r="O653" s="130"/>
      <c r="P653" s="130"/>
    </row>
    <row r="654" spans="15:16" x14ac:dyDescent="0.3">
      <c r="O654" s="130"/>
      <c r="P654" s="130"/>
    </row>
    <row r="655" spans="15:16" x14ac:dyDescent="0.3">
      <c r="O655" s="130"/>
      <c r="P655" s="130"/>
    </row>
    <row r="656" spans="15:16" x14ac:dyDescent="0.3">
      <c r="O656" s="130"/>
      <c r="P656" s="130"/>
    </row>
    <row r="657" spans="15:16" x14ac:dyDescent="0.3">
      <c r="O657" s="130"/>
      <c r="P657" s="130"/>
    </row>
    <row r="658" spans="15:16" x14ac:dyDescent="0.3">
      <c r="O658" s="130"/>
      <c r="P658" s="130"/>
    </row>
    <row r="659" spans="15:16" x14ac:dyDescent="0.3">
      <c r="O659" s="130"/>
      <c r="P659" s="130"/>
    </row>
    <row r="660" spans="15:16" x14ac:dyDescent="0.3">
      <c r="O660" s="130"/>
      <c r="P660" s="130"/>
    </row>
    <row r="661" spans="15:16" x14ac:dyDescent="0.3">
      <c r="O661" s="130"/>
      <c r="P661" s="130"/>
    </row>
    <row r="662" spans="15:16" x14ac:dyDescent="0.3">
      <c r="O662" s="130"/>
      <c r="P662" s="130"/>
    </row>
    <row r="663" spans="15:16" x14ac:dyDescent="0.3">
      <c r="O663" s="130"/>
      <c r="P663" s="130"/>
    </row>
    <row r="664" spans="15:16" x14ac:dyDescent="0.3">
      <c r="O664" s="130"/>
      <c r="P664" s="130"/>
    </row>
    <row r="665" spans="15:16" x14ac:dyDescent="0.3">
      <c r="O665" s="130"/>
      <c r="P665" s="130"/>
    </row>
    <row r="666" spans="15:16" x14ac:dyDescent="0.3">
      <c r="O666" s="130"/>
      <c r="P666" s="130"/>
    </row>
    <row r="667" spans="15:16" x14ac:dyDescent="0.3">
      <c r="O667" s="130"/>
      <c r="P667" s="130"/>
    </row>
    <row r="668" spans="15:16" x14ac:dyDescent="0.3">
      <c r="O668" s="130"/>
      <c r="P668" s="130"/>
    </row>
    <row r="669" spans="15:16" x14ac:dyDescent="0.3">
      <c r="O669" s="130"/>
      <c r="P669" s="130"/>
    </row>
    <row r="670" spans="15:16" x14ac:dyDescent="0.3">
      <c r="O670" s="130"/>
      <c r="P670" s="130"/>
    </row>
    <row r="671" spans="15:16" x14ac:dyDescent="0.3">
      <c r="O671" s="130"/>
      <c r="P671" s="130"/>
    </row>
    <row r="672" spans="15:16" x14ac:dyDescent="0.3">
      <c r="O672" s="130"/>
      <c r="P672" s="130"/>
    </row>
    <row r="673" spans="15:16" x14ac:dyDescent="0.3">
      <c r="O673" s="130"/>
      <c r="P673" s="130"/>
    </row>
    <row r="674" spans="15:16" x14ac:dyDescent="0.3">
      <c r="O674" s="130"/>
      <c r="P674" s="130"/>
    </row>
    <row r="675" spans="15:16" x14ac:dyDescent="0.3">
      <c r="O675" s="130"/>
      <c r="P675" s="130"/>
    </row>
    <row r="676" spans="15:16" x14ac:dyDescent="0.3">
      <c r="O676" s="130"/>
      <c r="P676" s="130"/>
    </row>
    <row r="677" spans="15:16" x14ac:dyDescent="0.3">
      <c r="O677" s="130"/>
      <c r="P677" s="130"/>
    </row>
    <row r="678" spans="15:16" x14ac:dyDescent="0.3">
      <c r="O678" s="130"/>
      <c r="P678" s="130"/>
    </row>
    <row r="679" spans="15:16" x14ac:dyDescent="0.3">
      <c r="O679" s="130"/>
      <c r="P679" s="130"/>
    </row>
    <row r="680" spans="15:16" x14ac:dyDescent="0.3">
      <c r="O680" s="130"/>
      <c r="P680" s="130"/>
    </row>
    <row r="681" spans="15:16" x14ac:dyDescent="0.3">
      <c r="O681" s="130"/>
      <c r="P681" s="130"/>
    </row>
    <row r="682" spans="15:16" x14ac:dyDescent="0.3">
      <c r="O682" s="130"/>
      <c r="P682" s="130"/>
    </row>
    <row r="683" spans="15:16" x14ac:dyDescent="0.3">
      <c r="O683" s="130"/>
      <c r="P683" s="130"/>
    </row>
    <row r="684" spans="15:16" x14ac:dyDescent="0.3">
      <c r="O684" s="130"/>
      <c r="P684" s="130"/>
    </row>
    <row r="685" spans="15:16" x14ac:dyDescent="0.3">
      <c r="O685" s="130"/>
      <c r="P685" s="130"/>
    </row>
    <row r="686" spans="15:16" x14ac:dyDescent="0.3">
      <c r="O686" s="130"/>
      <c r="P686" s="130"/>
    </row>
    <row r="687" spans="15:16" x14ac:dyDescent="0.3">
      <c r="O687" s="130"/>
      <c r="P687" s="130"/>
    </row>
    <row r="688" spans="15:16" x14ac:dyDescent="0.3">
      <c r="O688" s="130"/>
      <c r="P688" s="130"/>
    </row>
    <row r="689" spans="15:16" x14ac:dyDescent="0.3">
      <c r="O689" s="130"/>
      <c r="P689" s="130"/>
    </row>
    <row r="690" spans="15:16" x14ac:dyDescent="0.3">
      <c r="O690" s="130"/>
      <c r="P690" s="130"/>
    </row>
    <row r="691" spans="15:16" x14ac:dyDescent="0.3">
      <c r="O691" s="130"/>
      <c r="P691" s="130"/>
    </row>
    <row r="692" spans="15:16" x14ac:dyDescent="0.3">
      <c r="O692" s="130"/>
      <c r="P692" s="130"/>
    </row>
    <row r="693" spans="15:16" x14ac:dyDescent="0.3">
      <c r="O693" s="130"/>
      <c r="P693" s="130"/>
    </row>
    <row r="694" spans="15:16" x14ac:dyDescent="0.3">
      <c r="O694" s="130"/>
      <c r="P694" s="130"/>
    </row>
    <row r="695" spans="15:16" x14ac:dyDescent="0.3">
      <c r="O695" s="130"/>
      <c r="P695" s="130"/>
    </row>
    <row r="696" spans="15:16" x14ac:dyDescent="0.3">
      <c r="O696" s="130"/>
      <c r="P696" s="130"/>
    </row>
    <row r="697" spans="15:16" x14ac:dyDescent="0.3">
      <c r="O697" s="130"/>
      <c r="P697" s="130"/>
    </row>
    <row r="698" spans="15:16" x14ac:dyDescent="0.3">
      <c r="O698" s="130"/>
      <c r="P698" s="130"/>
    </row>
    <row r="699" spans="15:16" x14ac:dyDescent="0.3">
      <c r="O699" s="130"/>
      <c r="P699" s="130"/>
    </row>
    <row r="700" spans="15:16" x14ac:dyDescent="0.3">
      <c r="O700" s="130"/>
      <c r="P700" s="130"/>
    </row>
    <row r="701" spans="15:16" x14ac:dyDescent="0.3">
      <c r="O701" s="130"/>
      <c r="P701" s="130"/>
    </row>
    <row r="702" spans="15:16" x14ac:dyDescent="0.3">
      <c r="O702" s="130"/>
      <c r="P702" s="130"/>
    </row>
    <row r="703" spans="15:16" x14ac:dyDescent="0.3">
      <c r="O703" s="130"/>
      <c r="P703" s="130"/>
    </row>
    <row r="704" spans="15:16" x14ac:dyDescent="0.3">
      <c r="O704" s="130"/>
      <c r="P704" s="130"/>
    </row>
    <row r="705" spans="15:16" x14ac:dyDescent="0.3">
      <c r="O705" s="130"/>
      <c r="P705" s="130"/>
    </row>
    <row r="706" spans="15:16" x14ac:dyDescent="0.3">
      <c r="O706" s="130"/>
      <c r="P706" s="130"/>
    </row>
    <row r="707" spans="15:16" x14ac:dyDescent="0.3">
      <c r="O707" s="130"/>
      <c r="P707" s="130"/>
    </row>
    <row r="708" spans="15:16" x14ac:dyDescent="0.3">
      <c r="O708" s="130"/>
      <c r="P708" s="130"/>
    </row>
    <row r="709" spans="15:16" x14ac:dyDescent="0.3">
      <c r="O709" s="130"/>
      <c r="P709" s="130"/>
    </row>
    <row r="710" spans="15:16" x14ac:dyDescent="0.3">
      <c r="O710" s="130"/>
      <c r="P710" s="130"/>
    </row>
    <row r="711" spans="15:16" x14ac:dyDescent="0.3">
      <c r="O711" s="130"/>
      <c r="P711" s="130"/>
    </row>
    <row r="712" spans="15:16" x14ac:dyDescent="0.3">
      <c r="O712" s="130"/>
      <c r="P712" s="130"/>
    </row>
    <row r="713" spans="15:16" x14ac:dyDescent="0.3">
      <c r="O713" s="130"/>
      <c r="P713" s="130"/>
    </row>
    <row r="714" spans="15:16" x14ac:dyDescent="0.3">
      <c r="O714" s="130"/>
      <c r="P714" s="130"/>
    </row>
    <row r="715" spans="15:16" x14ac:dyDescent="0.3">
      <c r="O715" s="130"/>
      <c r="P715" s="130"/>
    </row>
    <row r="716" spans="15:16" x14ac:dyDescent="0.3">
      <c r="O716" s="130"/>
      <c r="P716" s="130"/>
    </row>
    <row r="717" spans="15:16" x14ac:dyDescent="0.3">
      <c r="O717" s="130"/>
      <c r="P717" s="130"/>
    </row>
    <row r="718" spans="15:16" x14ac:dyDescent="0.3">
      <c r="O718" s="130"/>
      <c r="P718" s="130"/>
    </row>
    <row r="719" spans="15:16" x14ac:dyDescent="0.3">
      <c r="O719" s="130"/>
      <c r="P719" s="130"/>
    </row>
    <row r="720" spans="15:16" x14ac:dyDescent="0.3">
      <c r="O720" s="130"/>
      <c r="P720" s="130"/>
    </row>
    <row r="721" spans="15:16" x14ac:dyDescent="0.3">
      <c r="O721" s="130"/>
      <c r="P721" s="130"/>
    </row>
    <row r="722" spans="15:16" x14ac:dyDescent="0.3">
      <c r="O722" s="130"/>
      <c r="P722" s="130"/>
    </row>
    <row r="723" spans="15:16" x14ac:dyDescent="0.3">
      <c r="O723" s="130"/>
      <c r="P723" s="130"/>
    </row>
    <row r="724" spans="15:16" x14ac:dyDescent="0.3">
      <c r="O724" s="130"/>
      <c r="P724" s="130"/>
    </row>
    <row r="725" spans="15:16" x14ac:dyDescent="0.3">
      <c r="O725" s="130"/>
      <c r="P725" s="130"/>
    </row>
    <row r="726" spans="15:16" x14ac:dyDescent="0.3">
      <c r="O726" s="130"/>
      <c r="P726" s="130"/>
    </row>
    <row r="727" spans="15:16" x14ac:dyDescent="0.3">
      <c r="O727" s="130"/>
      <c r="P727" s="130"/>
    </row>
    <row r="728" spans="15:16" x14ac:dyDescent="0.3">
      <c r="O728" s="130"/>
      <c r="P728" s="130"/>
    </row>
    <row r="729" spans="15:16" x14ac:dyDescent="0.3">
      <c r="O729" s="130"/>
      <c r="P729" s="130"/>
    </row>
    <row r="730" spans="15:16" x14ac:dyDescent="0.3">
      <c r="O730" s="130"/>
      <c r="P730" s="130"/>
    </row>
    <row r="731" spans="15:16" x14ac:dyDescent="0.3">
      <c r="O731" s="130"/>
      <c r="P731" s="130"/>
    </row>
    <row r="732" spans="15:16" x14ac:dyDescent="0.3">
      <c r="O732" s="130"/>
      <c r="P732" s="130"/>
    </row>
    <row r="733" spans="15:16" x14ac:dyDescent="0.3">
      <c r="O733" s="130"/>
      <c r="P733" s="130"/>
    </row>
    <row r="734" spans="15:16" x14ac:dyDescent="0.3">
      <c r="O734" s="130"/>
      <c r="P734" s="130"/>
    </row>
    <row r="735" spans="15:16" x14ac:dyDescent="0.3">
      <c r="O735" s="130"/>
      <c r="P735" s="130"/>
    </row>
    <row r="736" spans="15:16" x14ac:dyDescent="0.3">
      <c r="O736" s="130"/>
      <c r="P736" s="130"/>
    </row>
    <row r="737" spans="15:16" x14ac:dyDescent="0.3">
      <c r="O737" s="130"/>
      <c r="P737" s="130"/>
    </row>
    <row r="738" spans="15:16" x14ac:dyDescent="0.3">
      <c r="O738" s="130"/>
      <c r="P738" s="130"/>
    </row>
    <row r="739" spans="15:16" x14ac:dyDescent="0.3">
      <c r="O739" s="130"/>
      <c r="P739" s="130"/>
    </row>
    <row r="740" spans="15:16" x14ac:dyDescent="0.3">
      <c r="O740" s="130"/>
      <c r="P740" s="130"/>
    </row>
    <row r="741" spans="15:16" x14ac:dyDescent="0.3">
      <c r="O741" s="130"/>
      <c r="P741" s="130"/>
    </row>
    <row r="742" spans="15:16" x14ac:dyDescent="0.3">
      <c r="O742" s="130"/>
      <c r="P742" s="130"/>
    </row>
    <row r="743" spans="15:16" x14ac:dyDescent="0.3">
      <c r="O743" s="130"/>
      <c r="P743" s="130"/>
    </row>
    <row r="744" spans="15:16" x14ac:dyDescent="0.3">
      <c r="O744" s="130"/>
      <c r="P744" s="130"/>
    </row>
    <row r="745" spans="15:16" x14ac:dyDescent="0.3">
      <c r="O745" s="130"/>
      <c r="P745" s="130"/>
    </row>
    <row r="746" spans="15:16" x14ac:dyDescent="0.3">
      <c r="O746" s="130"/>
      <c r="P746" s="130"/>
    </row>
    <row r="747" spans="15:16" x14ac:dyDescent="0.3">
      <c r="O747" s="130"/>
      <c r="P747" s="130"/>
    </row>
    <row r="748" spans="15:16" x14ac:dyDescent="0.3">
      <c r="O748" s="130"/>
      <c r="P748" s="130"/>
    </row>
    <row r="749" spans="15:16" x14ac:dyDescent="0.3">
      <c r="O749" s="130"/>
      <c r="P749" s="130"/>
    </row>
    <row r="750" spans="15:16" x14ac:dyDescent="0.3">
      <c r="O750" s="130"/>
      <c r="P750" s="130"/>
    </row>
    <row r="751" spans="15:16" x14ac:dyDescent="0.3">
      <c r="O751" s="130"/>
      <c r="P751" s="130"/>
    </row>
    <row r="752" spans="15:16" x14ac:dyDescent="0.3">
      <c r="O752" s="130"/>
      <c r="P752" s="130"/>
    </row>
    <row r="753" spans="15:16" x14ac:dyDescent="0.3">
      <c r="O753" s="130"/>
      <c r="P753" s="130"/>
    </row>
    <row r="754" spans="15:16" x14ac:dyDescent="0.3">
      <c r="O754" s="130"/>
      <c r="P754" s="130"/>
    </row>
    <row r="755" spans="15:16" x14ac:dyDescent="0.3">
      <c r="O755" s="130"/>
      <c r="P755" s="130"/>
    </row>
    <row r="756" spans="15:16" x14ac:dyDescent="0.3">
      <c r="O756" s="130"/>
      <c r="P756" s="130"/>
    </row>
    <row r="757" spans="15:16" x14ac:dyDescent="0.3">
      <c r="O757" s="130"/>
      <c r="P757" s="375"/>
    </row>
    <row r="758" spans="15:16" x14ac:dyDescent="0.3">
      <c r="O758" s="130"/>
      <c r="P758" s="130"/>
    </row>
    <row r="759" spans="15:16" x14ac:dyDescent="0.3">
      <c r="O759" s="130"/>
      <c r="P759" s="130"/>
    </row>
    <row r="760" spans="15:16" x14ac:dyDescent="0.3">
      <c r="O760" s="130"/>
      <c r="P760" s="130"/>
    </row>
    <row r="761" spans="15:16" x14ac:dyDescent="0.3">
      <c r="O761" s="130"/>
      <c r="P761" s="130"/>
    </row>
    <row r="762" spans="15:16" x14ac:dyDescent="0.3">
      <c r="O762" s="130"/>
      <c r="P762" s="130"/>
    </row>
    <row r="763" spans="15:16" x14ac:dyDescent="0.3">
      <c r="O763" s="130"/>
      <c r="P763" s="130"/>
    </row>
    <row r="764" spans="15:16" x14ac:dyDescent="0.3">
      <c r="O764" s="130"/>
      <c r="P764" s="130"/>
    </row>
    <row r="765" spans="15:16" x14ac:dyDescent="0.3">
      <c r="O765" s="130"/>
      <c r="P765" s="130"/>
    </row>
    <row r="766" spans="15:16" x14ac:dyDescent="0.3">
      <c r="O766" s="130"/>
      <c r="P766" s="130"/>
    </row>
    <row r="767" spans="15:16" x14ac:dyDescent="0.3">
      <c r="O767" s="130"/>
      <c r="P767" s="130"/>
    </row>
    <row r="768" spans="15:16" x14ac:dyDescent="0.3">
      <c r="O768" s="130"/>
      <c r="P768" s="130"/>
    </row>
    <row r="769" spans="15:16" x14ac:dyDescent="0.3">
      <c r="O769" s="130"/>
      <c r="P769" s="130"/>
    </row>
    <row r="770" spans="15:16" x14ac:dyDescent="0.3">
      <c r="O770" s="130"/>
      <c r="P770" s="130"/>
    </row>
    <row r="771" spans="15:16" x14ac:dyDescent="0.3">
      <c r="O771" s="130"/>
      <c r="P771" s="130"/>
    </row>
    <row r="772" spans="15:16" x14ac:dyDescent="0.3">
      <c r="O772" s="130"/>
      <c r="P772" s="130"/>
    </row>
    <row r="773" spans="15:16" x14ac:dyDescent="0.3">
      <c r="O773" s="130"/>
      <c r="P773" s="130"/>
    </row>
    <row r="774" spans="15:16" x14ac:dyDescent="0.3">
      <c r="O774" s="130"/>
      <c r="P774" s="130"/>
    </row>
    <row r="775" spans="15:16" x14ac:dyDescent="0.3">
      <c r="O775" s="130"/>
      <c r="P775" s="130"/>
    </row>
    <row r="776" spans="15:16" x14ac:dyDescent="0.3">
      <c r="O776" s="130"/>
      <c r="P776" s="130"/>
    </row>
    <row r="777" spans="15:16" x14ac:dyDescent="0.3">
      <c r="O777" s="130"/>
      <c r="P777" s="130"/>
    </row>
    <row r="778" spans="15:16" x14ac:dyDescent="0.3">
      <c r="O778" s="130"/>
      <c r="P778" s="130"/>
    </row>
    <row r="779" spans="15:16" x14ac:dyDescent="0.3">
      <c r="O779" s="130"/>
      <c r="P779" s="130"/>
    </row>
    <row r="780" spans="15:16" x14ac:dyDescent="0.3">
      <c r="O780" s="130"/>
      <c r="P780" s="130"/>
    </row>
    <row r="781" spans="15:16" x14ac:dyDescent="0.3">
      <c r="O781" s="130"/>
      <c r="P781" s="130"/>
    </row>
    <row r="782" spans="15:16" x14ac:dyDescent="0.3">
      <c r="O782" s="130"/>
      <c r="P782" s="130"/>
    </row>
    <row r="783" spans="15:16" x14ac:dyDescent="0.3">
      <c r="O783" s="130"/>
      <c r="P783" s="130"/>
    </row>
    <row r="784" spans="15:16" x14ac:dyDescent="0.3">
      <c r="O784" s="130"/>
      <c r="P784" s="130"/>
    </row>
    <row r="785" spans="15:16" x14ac:dyDescent="0.3">
      <c r="O785" s="130"/>
      <c r="P785" s="130"/>
    </row>
    <row r="786" spans="15:16" x14ac:dyDescent="0.3">
      <c r="O786" s="130"/>
      <c r="P786" s="130"/>
    </row>
    <row r="787" spans="15:16" x14ac:dyDescent="0.3">
      <c r="O787" s="130"/>
      <c r="P787" s="130"/>
    </row>
    <row r="788" spans="15:16" x14ac:dyDescent="0.3">
      <c r="O788" s="130"/>
      <c r="P788" s="130"/>
    </row>
    <row r="789" spans="15:16" x14ac:dyDescent="0.3">
      <c r="O789" s="130"/>
      <c r="P789" s="130"/>
    </row>
    <row r="790" spans="15:16" x14ac:dyDescent="0.3">
      <c r="O790" s="130"/>
      <c r="P790" s="130"/>
    </row>
    <row r="791" spans="15:16" x14ac:dyDescent="0.3">
      <c r="O791" s="130"/>
      <c r="P791" s="130"/>
    </row>
    <row r="792" spans="15:16" x14ac:dyDescent="0.3">
      <c r="O792" s="130"/>
      <c r="P792" s="130"/>
    </row>
    <row r="793" spans="15:16" x14ac:dyDescent="0.3">
      <c r="O793" s="130"/>
      <c r="P793" s="130"/>
    </row>
    <row r="794" spans="15:16" x14ac:dyDescent="0.3">
      <c r="O794" s="130"/>
      <c r="P794" s="130"/>
    </row>
    <row r="795" spans="15:16" x14ac:dyDescent="0.3">
      <c r="O795" s="130"/>
      <c r="P795" s="130"/>
    </row>
    <row r="796" spans="15:16" x14ac:dyDescent="0.3">
      <c r="O796" s="130"/>
      <c r="P796" s="130"/>
    </row>
    <row r="797" spans="15:16" x14ac:dyDescent="0.3">
      <c r="O797" s="130"/>
      <c r="P797" s="130"/>
    </row>
    <row r="798" spans="15:16" x14ac:dyDescent="0.3">
      <c r="O798" s="130"/>
      <c r="P798" s="130"/>
    </row>
    <row r="799" spans="15:16" x14ac:dyDescent="0.3">
      <c r="O799" s="130"/>
      <c r="P799" s="130"/>
    </row>
    <row r="800" spans="15:16" x14ac:dyDescent="0.3">
      <c r="O800" s="130"/>
      <c r="P800" s="130"/>
    </row>
    <row r="801" spans="15:16" x14ac:dyDescent="0.3">
      <c r="O801" s="130"/>
      <c r="P801" s="130"/>
    </row>
    <row r="802" spans="15:16" x14ac:dyDescent="0.3">
      <c r="O802" s="130"/>
      <c r="P802" s="130"/>
    </row>
    <row r="803" spans="15:16" x14ac:dyDescent="0.3">
      <c r="O803" s="130"/>
      <c r="P803" s="130"/>
    </row>
    <row r="804" spans="15:16" x14ac:dyDescent="0.3">
      <c r="O804" s="130"/>
      <c r="P804" s="130"/>
    </row>
    <row r="805" spans="15:16" x14ac:dyDescent="0.3">
      <c r="O805" s="130"/>
      <c r="P805" s="130"/>
    </row>
    <row r="806" spans="15:16" x14ac:dyDescent="0.3">
      <c r="O806" s="130"/>
      <c r="P806" s="130"/>
    </row>
    <row r="807" spans="15:16" x14ac:dyDescent="0.3">
      <c r="O807" s="130"/>
      <c r="P807" s="130"/>
    </row>
    <row r="808" spans="15:16" x14ac:dyDescent="0.3">
      <c r="O808" s="130"/>
      <c r="P808" s="130"/>
    </row>
    <row r="809" spans="15:16" x14ac:dyDescent="0.3">
      <c r="O809" s="130"/>
      <c r="P809" s="130"/>
    </row>
    <row r="810" spans="15:16" x14ac:dyDescent="0.3">
      <c r="O810" s="130"/>
      <c r="P810" s="130"/>
    </row>
    <row r="811" spans="15:16" x14ac:dyDescent="0.3">
      <c r="O811" s="130"/>
      <c r="P811" s="130"/>
    </row>
    <row r="812" spans="15:16" x14ac:dyDescent="0.3">
      <c r="O812" s="130"/>
      <c r="P812" s="138"/>
    </row>
  </sheetData>
  <autoFilter ref="A5:AN417"/>
  <mergeCells count="25">
    <mergeCell ref="J2:J4"/>
    <mergeCell ref="K2:K4"/>
    <mergeCell ref="AC3:AD3"/>
    <mergeCell ref="AC2:AN2"/>
    <mergeCell ref="AE3:AF3"/>
    <mergeCell ref="AG3:AH3"/>
    <mergeCell ref="AI3:AJ3"/>
    <mergeCell ref="AK3:AL3"/>
    <mergeCell ref="AM3:AN3"/>
    <mergeCell ref="Q2:AB2"/>
    <mergeCell ref="Q3:R3"/>
    <mergeCell ref="S3:T3"/>
    <mergeCell ref="U3:V3"/>
    <mergeCell ref="W3:X3"/>
    <mergeCell ref="Y3:Z3"/>
    <mergeCell ref="AR2:AR4"/>
    <mergeCell ref="AS2:AS4"/>
    <mergeCell ref="AA3:AB3"/>
    <mergeCell ref="L2:M2"/>
    <mergeCell ref="L3:M4"/>
    <mergeCell ref="AP2:AP4"/>
    <mergeCell ref="AQ2:AQ4"/>
    <mergeCell ref="AO2:AO4"/>
    <mergeCell ref="O2:P3"/>
    <mergeCell ref="N2:N4"/>
  </mergeCells>
  <conditionalFormatting sqref="K26 K28:K32">
    <cfRule type="duplicateValues" dxfId="406" priority="15"/>
  </conditionalFormatting>
  <conditionalFormatting sqref="K77:K81">
    <cfRule type="duplicateValues" dxfId="405" priority="14"/>
  </conditionalFormatting>
  <conditionalFormatting sqref="K117">
    <cfRule type="duplicateValues" dxfId="404" priority="13"/>
  </conditionalFormatting>
  <conditionalFormatting sqref="C26:D26">
    <cfRule type="duplicateValues" dxfId="403" priority="31"/>
  </conditionalFormatting>
  <conditionalFormatting sqref="C77:D81">
    <cfRule type="duplicateValues" dxfId="402" priority="32"/>
  </conditionalFormatting>
  <conditionalFormatting sqref="C117:D117">
    <cfRule type="duplicateValues" dxfId="401" priority="33"/>
  </conditionalFormatting>
  <conditionalFormatting sqref="K419:K1048576 K2:K4 K6:K417">
    <cfRule type="duplicateValues" dxfId="400" priority="4"/>
  </conditionalFormatting>
  <conditionalFormatting sqref="K5">
    <cfRule type="duplicateValues" dxfId="399" priority="3"/>
  </conditionalFormatting>
  <conditionalFormatting sqref="K343:K346">
    <cfRule type="duplicateValues" dxfId="398" priority="106"/>
  </conditionalFormatting>
  <conditionalFormatting sqref="C343:D346">
    <cfRule type="duplicateValues" dxfId="397" priority="107"/>
  </conditionalFormatting>
  <conditionalFormatting sqref="K407:K413">
    <cfRule type="duplicateValues" dxfId="396" priority="108"/>
  </conditionalFormatting>
  <conditionalFormatting sqref="L1:L1048576">
    <cfRule type="containsText" dxfId="395" priority="2" operator="containsText" text="Please">
      <formula>NOT(ISERROR(SEARCH("Please",L1)))</formula>
    </cfRule>
  </conditionalFormatting>
  <conditionalFormatting sqref="M1:M1048576 O2 O1:P1 O4:P5 O813:P1048576">
    <cfRule type="containsText" dxfId="394" priority="1" operator="containsText" text="Pay">
      <formula>NOT(ISERROR(SEARCH("Pay",M1)))</formula>
    </cfRule>
  </conditionalFormatting>
  <hyperlinks>
    <hyperlink ref="J307" r:id="rId1" display="mailto:Rajapaksha-krukshan@gmail.com"/>
    <hyperlink ref="AR408" r:id="rId2"/>
    <hyperlink ref="AR409" r:id="rId3"/>
    <hyperlink ref="AR284" r:id="rId4"/>
    <hyperlink ref="AR88" r:id="rId5"/>
    <hyperlink ref="AP88" r:id="rId6"/>
    <hyperlink ref="AP45" r:id="rId7"/>
    <hyperlink ref="AP30" r:id="rId8"/>
    <hyperlink ref="AP29" r:id="rId9"/>
    <hyperlink ref="AP410" r:id="rId10"/>
    <hyperlink ref="AP247" r:id="rId11"/>
    <hyperlink ref="AP94" r:id="rId12"/>
    <hyperlink ref="AP284" r:id="rId13"/>
    <hyperlink ref="AP170" r:id="rId14"/>
    <hyperlink ref="AP313" r:id="rId15"/>
    <hyperlink ref="AP344" r:id="rId16"/>
    <hyperlink ref="AP246" r:id="rId17"/>
    <hyperlink ref="AP360" r:id="rId18"/>
    <hyperlink ref="AP169" r:id="rId19"/>
    <hyperlink ref="AP79" r:id="rId20"/>
    <hyperlink ref="AP355" r:id="rId21"/>
    <hyperlink ref="AP312" r:id="rId22"/>
    <hyperlink ref="AP210" r:id="rId23"/>
    <hyperlink ref="AP409" r:id="rId24"/>
    <hyperlink ref="AP283" r:id="rId25"/>
    <hyperlink ref="AP408" r:id="rId26"/>
    <hyperlink ref="AP345" r:id="rId27"/>
    <hyperlink ref="AP314" r:id="rId28"/>
    <hyperlink ref="AP147" r:id="rId29"/>
    <hyperlink ref="AP31" r:id="rId30"/>
    <hyperlink ref="AR31" r:id="rId31"/>
    <hyperlink ref="AP148" r:id="rId32"/>
    <hyperlink ref="AR148" r:id="rId33"/>
    <hyperlink ref="AP346" r:id="rId34"/>
    <hyperlink ref="AP361" r:id="rId35"/>
    <hyperlink ref="AR361" r:id="rId36"/>
    <hyperlink ref="AP285" r:id="rId37"/>
    <hyperlink ref="AR285" r:id="rId38"/>
    <hyperlink ref="AP127" r:id="rId39"/>
    <hyperlink ref="AP81" r:id="rId40"/>
    <hyperlink ref="AR127" r:id="rId41"/>
    <hyperlink ref="AP254" r:id="rId42"/>
    <hyperlink ref="AP172" r:id="rId43"/>
    <hyperlink ref="AP253" r:id="rId44"/>
    <hyperlink ref="AP413" r:id="rId45"/>
    <hyperlink ref="N88" r:id="rId46"/>
    <hyperlink ref="N45" r:id="rId47"/>
    <hyperlink ref="N30" r:id="rId48"/>
    <hyperlink ref="N29" r:id="rId49"/>
    <hyperlink ref="N410" r:id="rId50"/>
    <hyperlink ref="N247" r:id="rId51"/>
    <hyperlink ref="N94" r:id="rId52"/>
    <hyperlink ref="N284" r:id="rId53"/>
    <hyperlink ref="N170" r:id="rId54"/>
    <hyperlink ref="N313" r:id="rId55"/>
    <hyperlink ref="N344" r:id="rId56"/>
    <hyperlink ref="N246" r:id="rId57"/>
    <hyperlink ref="N360" r:id="rId58"/>
    <hyperlink ref="N169" r:id="rId59"/>
    <hyperlink ref="N79" r:id="rId60"/>
    <hyperlink ref="N355" r:id="rId61"/>
    <hyperlink ref="N312" r:id="rId62"/>
    <hyperlink ref="N210" r:id="rId63"/>
    <hyperlink ref="N409" r:id="rId64"/>
    <hyperlink ref="N283" r:id="rId65"/>
    <hyperlink ref="N408" r:id="rId66"/>
    <hyperlink ref="N345" r:id="rId67"/>
    <hyperlink ref="N314" r:id="rId68"/>
    <hyperlink ref="N147" r:id="rId69"/>
    <hyperlink ref="N31" r:id="rId70"/>
    <hyperlink ref="N148" r:id="rId71"/>
    <hyperlink ref="N346" r:id="rId72"/>
    <hyperlink ref="N361" r:id="rId73"/>
    <hyperlink ref="N285" r:id="rId74"/>
    <hyperlink ref="N127" r:id="rId75"/>
    <hyperlink ref="N81" r:id="rId76"/>
    <hyperlink ref="N254" r:id="rId77"/>
    <hyperlink ref="N172" r:id="rId78"/>
    <hyperlink ref="N253" r:id="rId79"/>
    <hyperlink ref="N413" r:id="rId80"/>
  </hyperlinks>
  <pageMargins left="0.23622047244094491" right="0.23622047244094491" top="0.74803149606299213" bottom="0.74803149606299213" header="0.31496062992125984" footer="0.31496062992125984"/>
  <pageSetup paperSize="9" orientation="portrait" horizontalDpi="4294967293" verticalDpi="4294967293" r:id="rId81"/>
  <headerFooter>
    <oddFooter>Page &amp;P of &amp;N</oddFooter>
  </headerFooter>
  <legacyDrawing r:id="rId8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workbookViewId="0">
      <pane xSplit="5" ySplit="9" topLeftCell="F37" activePane="bottomRight" state="frozen"/>
      <selection pane="topRight" activeCell="F1" sqref="F1"/>
      <selection pane="bottomLeft" activeCell="A10" sqref="A10"/>
      <selection pane="bottomRight" activeCell="A40" sqref="A40:E50"/>
    </sheetView>
  </sheetViews>
  <sheetFormatPr defaultColWidth="9.109375" defaultRowHeight="14.4" x14ac:dyDescent="0.3"/>
  <cols>
    <col min="1" max="1" width="11.33203125" style="138" customWidth="1"/>
    <col min="2" max="2" width="10.6640625" style="138" bestFit="1" customWidth="1"/>
    <col min="3" max="3" width="11.88671875" style="138" bestFit="1" customWidth="1"/>
    <col min="4" max="4" width="12.44140625" style="139" customWidth="1"/>
    <col min="5" max="5" width="75.5546875" style="138" customWidth="1"/>
    <col min="6" max="6" width="12.6640625" style="138" customWidth="1"/>
    <col min="7" max="7" width="13.44140625" style="138" customWidth="1"/>
    <col min="8" max="22" width="12.6640625" style="138" customWidth="1"/>
    <col min="23" max="16384" width="9.109375" style="138"/>
  </cols>
  <sheetData>
    <row r="1" spans="1:22" s="139" customFormat="1" x14ac:dyDescent="0.3">
      <c r="E1" s="15"/>
      <c r="F1" s="15"/>
      <c r="G1" s="10" t="s">
        <v>78</v>
      </c>
      <c r="H1" s="10"/>
      <c r="I1" s="10"/>
      <c r="J1" s="11"/>
    </row>
    <row r="2" spans="1:22" s="139" customFormat="1" x14ac:dyDescent="0.3">
      <c r="B2" s="43"/>
      <c r="E2" s="15"/>
      <c r="F2" s="15"/>
      <c r="G2" s="11" t="s">
        <v>79</v>
      </c>
      <c r="H2" s="10"/>
      <c r="I2" s="10"/>
      <c r="J2" s="11"/>
    </row>
    <row r="3" spans="1:22" s="139" customFormat="1" x14ac:dyDescent="0.3">
      <c r="B3" s="43"/>
      <c r="E3" s="15"/>
      <c r="F3" s="15"/>
      <c r="G3" s="11" t="s">
        <v>467</v>
      </c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418" t="s">
        <v>5476</v>
      </c>
      <c r="G4" s="421" t="s">
        <v>29</v>
      </c>
      <c r="H4" s="422"/>
      <c r="I4" s="422"/>
      <c r="J4" s="423" t="s">
        <v>33</v>
      </c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5"/>
    </row>
    <row r="5" spans="1:22" s="139" customFormat="1" ht="15" customHeigh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419"/>
      <c r="G5" s="426" t="s">
        <v>374</v>
      </c>
      <c r="H5" s="428" t="s">
        <v>31</v>
      </c>
      <c r="I5" s="426" t="s">
        <v>375</v>
      </c>
      <c r="J5" s="430" t="s">
        <v>376</v>
      </c>
      <c r="K5" s="430" t="s">
        <v>2847</v>
      </c>
      <c r="L5" s="430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420"/>
      <c r="G6" s="427"/>
      <c r="H6" s="429"/>
      <c r="I6" s="427" t="s">
        <v>245</v>
      </c>
      <c r="J6" s="431"/>
      <c r="K6" s="431"/>
      <c r="L6" s="431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D8+D168</f>
        <v>-15593.389999999996</v>
      </c>
      <c r="E7" s="25" t="s">
        <v>5875</v>
      </c>
      <c r="F7" s="25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SUM(D11:D166)</f>
        <v>-25611.81</v>
      </c>
      <c r="E8" s="28" t="s">
        <v>84</v>
      </c>
      <c r="F8" s="28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 t="shared" ref="F9:V9" si="0">SUM(F11:F166)</f>
        <v>330</v>
      </c>
      <c r="G9" s="26">
        <f t="shared" si="0"/>
        <v>4180</v>
      </c>
      <c r="H9" s="26">
        <f t="shared" si="0"/>
        <v>20340</v>
      </c>
      <c r="I9" s="26">
        <f t="shared" si="0"/>
        <v>3065</v>
      </c>
      <c r="J9" s="26">
        <f t="shared" si="0"/>
        <v>0</v>
      </c>
      <c r="K9" s="26">
        <f t="shared" si="0"/>
        <v>-414.07</v>
      </c>
      <c r="L9" s="26">
        <f t="shared" si="0"/>
        <v>-2995.08</v>
      </c>
      <c r="M9" s="26">
        <f t="shared" si="0"/>
        <v>0</v>
      </c>
      <c r="N9" s="26">
        <f t="shared" si="0"/>
        <v>-25617.37</v>
      </c>
      <c r="O9" s="26">
        <f t="shared" si="0"/>
        <v>0</v>
      </c>
      <c r="P9" s="26">
        <f t="shared" si="0"/>
        <v>0</v>
      </c>
      <c r="Q9" s="26">
        <f t="shared" si="0"/>
        <v>-4500.29</v>
      </c>
      <c r="R9" s="26">
        <f t="shared" si="0"/>
        <v>0</v>
      </c>
      <c r="S9" s="26">
        <f t="shared" si="0"/>
        <v>-20000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8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387" customFormat="1" x14ac:dyDescent="0.3">
      <c r="A11" s="39"/>
      <c r="B11" s="47"/>
      <c r="C11" s="29">
        <v>42521</v>
      </c>
      <c r="D11" s="22">
        <v>-500</v>
      </c>
      <c r="E11" s="28">
        <v>1644</v>
      </c>
      <c r="F11" s="38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2">
        <v>-500</v>
      </c>
      <c r="R11" s="27"/>
      <c r="S11" s="27"/>
      <c r="T11" s="27"/>
      <c r="U11" s="27"/>
      <c r="V11" s="27"/>
    </row>
    <row r="12" spans="1:22" s="139" customFormat="1" x14ac:dyDescent="0.3">
      <c r="A12" s="155"/>
      <c r="B12" s="46"/>
      <c r="C12" s="29">
        <v>42520</v>
      </c>
      <c r="D12" s="22">
        <v>-80.22</v>
      </c>
      <c r="E12" s="28" t="s">
        <v>3320</v>
      </c>
      <c r="F12" s="386"/>
      <c r="G12" s="32"/>
      <c r="H12" s="32"/>
      <c r="I12" s="32"/>
      <c r="J12" s="22"/>
      <c r="K12" s="22">
        <v>-80.22</v>
      </c>
      <c r="L12" s="22"/>
      <c r="M12" s="27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155" t="s">
        <v>713</v>
      </c>
      <c r="B13" s="46"/>
      <c r="C13" s="29">
        <v>42520</v>
      </c>
      <c r="D13" s="22">
        <v>240</v>
      </c>
      <c r="E13" s="28" t="s">
        <v>5879</v>
      </c>
      <c r="F13" s="386"/>
      <c r="G13" s="22">
        <v>240</v>
      </c>
      <c r="H13" s="32"/>
      <c r="I13" s="32"/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/>
      <c r="B14" s="46"/>
      <c r="C14" s="29">
        <v>42520</v>
      </c>
      <c r="D14" s="40">
        <v>60</v>
      </c>
      <c r="E14" s="215" t="s">
        <v>5880</v>
      </c>
      <c r="F14" s="22">
        <v>60</v>
      </c>
      <c r="H14" s="32"/>
      <c r="I14" s="32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21" t="str">
        <f>INDEX('Apr16'!A:A, MATCH('May16'!$E15, 'Apr16'!$E:$E, 0))</f>
        <v>A035</v>
      </c>
      <c r="B15" s="46"/>
      <c r="C15" s="29">
        <v>42520</v>
      </c>
      <c r="D15" s="22">
        <v>20</v>
      </c>
      <c r="E15" s="28" t="s">
        <v>2880</v>
      </c>
      <c r="F15" s="386"/>
      <c r="G15" s="22">
        <v>20</v>
      </c>
      <c r="H15" s="32"/>
      <c r="I15" s="32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 t="str">
        <f>INDEX('Apr16'!A:A, MATCH('May16'!$E16, 'Apr16'!$E:$E, 0))</f>
        <v>R004</v>
      </c>
      <c r="B16" s="46"/>
      <c r="C16" s="29">
        <v>42520</v>
      </c>
      <c r="D16" s="22">
        <v>20</v>
      </c>
      <c r="E16" s="28" t="s">
        <v>2846</v>
      </c>
      <c r="F16" s="386"/>
      <c r="G16" s="22">
        <v>20</v>
      </c>
      <c r="H16" s="32"/>
      <c r="I16" s="32"/>
      <c r="J16" s="22"/>
      <c r="K16" s="22"/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21" t="str">
        <f>INDEX('Apr16'!A:A, MATCH('May16'!$E17, 'Apr16'!$E:$E, 0))</f>
        <v>R024</v>
      </c>
      <c r="B17" s="46"/>
      <c r="C17" s="29">
        <v>42520</v>
      </c>
      <c r="D17" s="22">
        <v>20</v>
      </c>
      <c r="E17" s="28" t="s">
        <v>11</v>
      </c>
      <c r="F17" s="386"/>
      <c r="G17" s="22">
        <v>20</v>
      </c>
      <c r="H17" s="32"/>
      <c r="I17" s="32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21" t="str">
        <f>INDEX('Apr16'!A:A, MATCH('May16'!$E18, 'Apr16'!$E:$E, 0))</f>
        <v>K036</v>
      </c>
      <c r="B18" s="47"/>
      <c r="C18" s="29">
        <v>42520</v>
      </c>
      <c r="D18" s="22">
        <v>20</v>
      </c>
      <c r="E18" s="28" t="s">
        <v>3147</v>
      </c>
      <c r="F18" s="28"/>
      <c r="G18" s="22">
        <v>20</v>
      </c>
      <c r="H18" s="26"/>
      <c r="I18" s="32"/>
      <c r="J18" s="22"/>
      <c r="K18" s="22"/>
      <c r="L18" s="22"/>
      <c r="M18" s="27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21" t="str">
        <f>INDEX('Apr16'!A:A, MATCH('May16'!$E19, 'Apr16'!$E:$E, 0))</f>
        <v>G004</v>
      </c>
      <c r="B19" s="47"/>
      <c r="C19" s="29">
        <v>42520</v>
      </c>
      <c r="D19" s="22">
        <v>20</v>
      </c>
      <c r="E19" s="28" t="s">
        <v>13</v>
      </c>
      <c r="F19" s="28"/>
      <c r="G19" s="22">
        <v>20</v>
      </c>
      <c r="H19" s="26"/>
      <c r="I19" s="26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21" t="str">
        <f>INDEX('Apr16'!A:A, MATCH('May16'!$E20, 'Apr16'!$E:$E, 0))</f>
        <v>R001</v>
      </c>
      <c r="B20" s="47"/>
      <c r="C20" s="29">
        <v>42520</v>
      </c>
      <c r="D20" s="22">
        <v>20</v>
      </c>
      <c r="E20" s="28" t="s">
        <v>14</v>
      </c>
      <c r="F20" s="28"/>
      <c r="G20" s="22">
        <v>20</v>
      </c>
      <c r="H20" s="26"/>
      <c r="I20" s="22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155" t="s">
        <v>1477</v>
      </c>
      <c r="B21" s="47"/>
      <c r="C21" s="29">
        <v>42520</v>
      </c>
      <c r="D21" s="22">
        <v>20</v>
      </c>
      <c r="E21" s="28" t="s">
        <v>5922</v>
      </c>
      <c r="F21" s="28"/>
      <c r="G21" s="22">
        <v>20</v>
      </c>
      <c r="H21" s="26"/>
      <c r="I21" s="22"/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 t="str">
        <f>INDEX('Apr16'!A:A, MATCH('May16'!$E22, 'Apr16'!$E:$E, 0))</f>
        <v>H017</v>
      </c>
      <c r="B22" s="47"/>
      <c r="C22" s="29">
        <v>42520</v>
      </c>
      <c r="D22" s="22">
        <v>20</v>
      </c>
      <c r="E22" s="28" t="s">
        <v>12</v>
      </c>
      <c r="F22" s="28"/>
      <c r="G22" s="22">
        <v>20</v>
      </c>
      <c r="H22" s="26"/>
      <c r="I22" s="26"/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155" t="s">
        <v>393</v>
      </c>
      <c r="B23" s="46"/>
      <c r="C23" s="29">
        <v>42517</v>
      </c>
      <c r="D23" s="22">
        <v>1000</v>
      </c>
      <c r="E23" s="28" t="s">
        <v>5881</v>
      </c>
      <c r="F23" s="28"/>
      <c r="G23" s="22"/>
      <c r="H23" s="22">
        <v>1000</v>
      </c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/>
      <c r="B24" s="46"/>
      <c r="C24" s="29">
        <v>42517</v>
      </c>
      <c r="D24" s="22">
        <v>225</v>
      </c>
      <c r="E24" s="28" t="s">
        <v>5882</v>
      </c>
      <c r="F24" s="28"/>
      <c r="G24" s="22"/>
      <c r="H24" s="26"/>
      <c r="I24" s="22">
        <v>225</v>
      </c>
      <c r="J24" s="22"/>
      <c r="K24" s="22"/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21" t="str">
        <f>INDEX('Apr16'!A:A, MATCH('May16'!$E25, 'Apr16'!$E:$E, 0))</f>
        <v>D002</v>
      </c>
      <c r="B25" s="46"/>
      <c r="C25" s="29">
        <v>42517</v>
      </c>
      <c r="D25" s="22">
        <v>30</v>
      </c>
      <c r="E25" s="28" t="s">
        <v>15</v>
      </c>
      <c r="F25" s="28"/>
      <c r="G25" s="22">
        <v>30</v>
      </c>
      <c r="H25" s="26"/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21" t="str">
        <f>INDEX('Apr16'!A:A, MATCH('May16'!$E26, 'Apr16'!$E:$E, 0))</f>
        <v>L015</v>
      </c>
      <c r="B26" s="46"/>
      <c r="C26" s="29">
        <v>42517</v>
      </c>
      <c r="D26" s="22">
        <v>20</v>
      </c>
      <c r="E26" s="28" t="s">
        <v>5123</v>
      </c>
      <c r="F26" s="28"/>
      <c r="G26" s="22">
        <v>20</v>
      </c>
      <c r="H26" s="26"/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str">
        <f>INDEX('Apr16'!A:A, MATCH('May16'!$E27, 'Apr16'!$E:$E, 0))</f>
        <v>W049</v>
      </c>
      <c r="B27" s="46"/>
      <c r="C27" s="29">
        <v>42517</v>
      </c>
      <c r="D27" s="22">
        <v>20</v>
      </c>
      <c r="E27" s="28" t="s">
        <v>5567</v>
      </c>
      <c r="F27" s="28"/>
      <c r="G27" s="22">
        <v>20</v>
      </c>
      <c r="H27" s="26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21" t="str">
        <f>INDEX('Apr16'!A:A, MATCH('May16'!$E28, 'Apr16'!$E:$E, 0))</f>
        <v>M015</v>
      </c>
      <c r="B28" s="46"/>
      <c r="C28" s="29">
        <v>42517</v>
      </c>
      <c r="D28" s="22">
        <v>20</v>
      </c>
      <c r="E28" s="28" t="s">
        <v>2752</v>
      </c>
      <c r="F28" s="28"/>
      <c r="G28" s="22">
        <v>20</v>
      </c>
      <c r="H28" s="26"/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21" t="str">
        <f>INDEX('Apr16'!A:A, MATCH('May16'!$E29, 'Apr16'!$E:$E, 0))</f>
        <v>J023</v>
      </c>
      <c r="B29" s="46"/>
      <c r="C29" s="29">
        <v>42516</v>
      </c>
      <c r="D29" s="22">
        <v>20</v>
      </c>
      <c r="E29" s="28" t="s">
        <v>2872</v>
      </c>
      <c r="F29" s="28"/>
      <c r="G29" s="22">
        <v>20</v>
      </c>
      <c r="H29" s="22"/>
      <c r="I29" s="26"/>
      <c r="J29" s="22"/>
      <c r="K29" s="22"/>
      <c r="L29" s="22"/>
      <c r="M29" s="27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21" t="str">
        <f>INDEX('Apr16'!A:A, MATCH('May16'!$E30, 'Apr16'!$E:$E, 0))</f>
        <v>S035</v>
      </c>
      <c r="B30" s="46"/>
      <c r="C30" s="29">
        <v>42516</v>
      </c>
      <c r="D30" s="22">
        <v>20</v>
      </c>
      <c r="E30" s="28" t="s">
        <v>5333</v>
      </c>
      <c r="F30" s="28"/>
      <c r="G30" s="22">
        <v>20</v>
      </c>
      <c r="H30" s="26"/>
      <c r="I30" s="26"/>
      <c r="J30" s="22"/>
      <c r="K30" s="22"/>
      <c r="L30" s="22"/>
      <c r="M30" s="27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155" t="s">
        <v>50</v>
      </c>
      <c r="B31" s="46"/>
      <c r="C31" s="29">
        <v>42515</v>
      </c>
      <c r="D31" s="22">
        <v>1000</v>
      </c>
      <c r="E31" s="28" t="s">
        <v>5883</v>
      </c>
      <c r="F31" s="28"/>
      <c r="G31" s="22"/>
      <c r="H31" s="22">
        <v>1000</v>
      </c>
      <c r="I31" s="26"/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21"/>
      <c r="B32" s="46"/>
      <c r="C32" s="29">
        <v>42515</v>
      </c>
      <c r="D32" s="40">
        <v>500</v>
      </c>
      <c r="E32" s="215" t="s">
        <v>5884</v>
      </c>
      <c r="F32" s="28"/>
      <c r="G32" s="22"/>
      <c r="H32" s="22">
        <v>500</v>
      </c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21"/>
      <c r="B33" s="46"/>
      <c r="C33" s="29">
        <v>42515</v>
      </c>
      <c r="D33" s="22">
        <v>100</v>
      </c>
      <c r="E33" s="28" t="s">
        <v>5885</v>
      </c>
      <c r="F33" s="28"/>
      <c r="G33" s="22"/>
      <c r="H33" s="26"/>
      <c r="I33" s="22">
        <v>100</v>
      </c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21" t="str">
        <f>INDEX('Apr16'!A:A, MATCH('May16'!$E34, 'Apr16'!$E:$E, 0))</f>
        <v>H016</v>
      </c>
      <c r="B34" s="46"/>
      <c r="C34" s="29">
        <v>42515</v>
      </c>
      <c r="D34" s="22">
        <v>20</v>
      </c>
      <c r="E34" s="28" t="s">
        <v>107</v>
      </c>
      <c r="F34" s="28"/>
      <c r="G34" s="22">
        <v>20</v>
      </c>
      <c r="H34" s="26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21" t="s">
        <v>750</v>
      </c>
      <c r="B35" s="46"/>
      <c r="C35" s="29">
        <v>42515</v>
      </c>
      <c r="D35" s="22">
        <v>20</v>
      </c>
      <c r="E35" s="28" t="s">
        <v>5457</v>
      </c>
      <c r="F35" s="28"/>
      <c r="G35" s="22">
        <v>20</v>
      </c>
      <c r="H35" s="26"/>
      <c r="I35" s="26"/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21"/>
      <c r="B36" s="46" t="s">
        <v>5923</v>
      </c>
      <c r="C36" s="29">
        <v>42514</v>
      </c>
      <c r="D36" s="22">
        <v>5000</v>
      </c>
      <c r="E36" s="28" t="s">
        <v>5886</v>
      </c>
      <c r="F36" s="28"/>
      <c r="G36" s="26"/>
      <c r="H36" s="22">
        <v>5000</v>
      </c>
      <c r="I36" s="22"/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21"/>
      <c r="B37" s="47"/>
      <c r="C37" s="29">
        <v>42514</v>
      </c>
      <c r="D37" s="40">
        <v>100</v>
      </c>
      <c r="E37" s="215" t="s">
        <v>5887</v>
      </c>
      <c r="F37" s="28"/>
      <c r="G37" s="26"/>
      <c r="H37" s="26"/>
      <c r="I37" s="22">
        <v>100</v>
      </c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21" t="str">
        <f>INDEX('Apr16'!A:A, MATCH('May16'!$E38, 'Apr16'!$E:$E, 0))</f>
        <v>P017</v>
      </c>
      <c r="B38" s="46"/>
      <c r="C38" s="29">
        <v>42514</v>
      </c>
      <c r="D38" s="22">
        <v>20</v>
      </c>
      <c r="E38" s="28" t="s">
        <v>19</v>
      </c>
      <c r="F38" s="28"/>
      <c r="G38" s="22">
        <v>20</v>
      </c>
      <c r="H38" s="26"/>
      <c r="I38" s="22"/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21"/>
      <c r="B39" s="46"/>
      <c r="C39" s="29">
        <v>42513</v>
      </c>
      <c r="D39" s="22">
        <v>3740</v>
      </c>
      <c r="E39" s="28" t="s">
        <v>0</v>
      </c>
      <c r="F39" s="28"/>
      <c r="G39" s="26"/>
      <c r="H39" s="26"/>
      <c r="I39" s="22"/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155" t="s">
        <v>490</v>
      </c>
      <c r="B40" s="46" t="s">
        <v>5620</v>
      </c>
      <c r="C40" s="222"/>
      <c r="D40" s="22"/>
      <c r="E40" s="17" t="s">
        <v>5844</v>
      </c>
      <c r="F40" s="14"/>
      <c r="G40" s="32">
        <v>120</v>
      </c>
      <c r="H40" s="32"/>
      <c r="I40" s="384"/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155" t="s">
        <v>5869</v>
      </c>
      <c r="B41" s="46" t="s">
        <v>5621</v>
      </c>
      <c r="C41" s="222"/>
      <c r="D41" s="22"/>
      <c r="E41" s="17" t="s">
        <v>5613</v>
      </c>
      <c r="F41" s="14"/>
      <c r="G41" s="32">
        <v>120</v>
      </c>
      <c r="H41" s="32"/>
      <c r="I41" s="384"/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155" t="s">
        <v>1856</v>
      </c>
      <c r="B42" s="46" t="s">
        <v>5622</v>
      </c>
      <c r="C42" s="222"/>
      <c r="D42" s="22"/>
      <c r="E42" s="17" t="s">
        <v>5623</v>
      </c>
      <c r="F42" s="14"/>
      <c r="G42" s="32">
        <v>240</v>
      </c>
      <c r="H42" s="32"/>
      <c r="I42" s="384"/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160" t="s">
        <v>3286</v>
      </c>
      <c r="B43" s="46" t="s">
        <v>5624</v>
      </c>
      <c r="C43" s="222"/>
      <c r="D43" s="22"/>
      <c r="E43" s="17" t="s">
        <v>5625</v>
      </c>
      <c r="F43" s="14"/>
      <c r="G43" s="32">
        <v>20</v>
      </c>
      <c r="H43" s="32"/>
      <c r="I43" s="384"/>
      <c r="J43" s="22"/>
      <c r="K43" s="22"/>
      <c r="L43" s="22"/>
      <c r="M43" s="27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171" t="s">
        <v>360</v>
      </c>
      <c r="B44" s="46" t="s">
        <v>5626</v>
      </c>
      <c r="C44" s="222"/>
      <c r="D44" s="22"/>
      <c r="E44" s="17" t="s">
        <v>5599</v>
      </c>
      <c r="F44" s="14"/>
      <c r="G44" s="32"/>
      <c r="H44" s="32">
        <v>200</v>
      </c>
      <c r="I44" s="384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155" t="s">
        <v>1411</v>
      </c>
      <c r="B45" s="46" t="s">
        <v>5627</v>
      </c>
      <c r="C45" s="222"/>
      <c r="D45" s="22"/>
      <c r="E45" s="17" t="s">
        <v>5871</v>
      </c>
      <c r="F45" s="14"/>
      <c r="G45" s="32"/>
      <c r="H45" s="32">
        <v>1000</v>
      </c>
      <c r="I45" s="384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384"/>
      <c r="B46" s="46" t="s">
        <v>5628</v>
      </c>
      <c r="C46" s="222"/>
      <c r="D46" s="22"/>
      <c r="E46" s="17" t="s">
        <v>5634</v>
      </c>
      <c r="F46" s="14"/>
      <c r="G46" s="32"/>
      <c r="H46" s="32">
        <v>10</v>
      </c>
      <c r="I46" s="384"/>
      <c r="J46" s="22"/>
      <c r="K46" s="22"/>
      <c r="L46" s="22"/>
      <c r="M46" s="27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384"/>
      <c r="B47" s="46" t="s">
        <v>5629</v>
      </c>
      <c r="C47" s="222"/>
      <c r="D47" s="22"/>
      <c r="E47" s="17" t="s">
        <v>5635</v>
      </c>
      <c r="F47" s="14"/>
      <c r="G47" s="32"/>
      <c r="H47" s="32">
        <v>50</v>
      </c>
      <c r="I47" s="384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384"/>
      <c r="B48" s="46" t="s">
        <v>5630</v>
      </c>
      <c r="C48" s="222"/>
      <c r="D48" s="22"/>
      <c r="E48" s="17" t="s">
        <v>5636</v>
      </c>
      <c r="F48" s="14"/>
      <c r="G48" s="32"/>
      <c r="H48" s="32">
        <v>10</v>
      </c>
      <c r="I48" s="384"/>
      <c r="J48" s="22"/>
      <c r="K48" s="22"/>
      <c r="L48" s="22"/>
      <c r="M48" s="27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155" t="s">
        <v>1470</v>
      </c>
      <c r="B49" s="46" t="s">
        <v>5631</v>
      </c>
      <c r="C49" s="222"/>
      <c r="D49" s="22"/>
      <c r="E49" s="17" t="s">
        <v>5637</v>
      </c>
      <c r="F49" s="14"/>
      <c r="G49" s="32"/>
      <c r="H49" s="32">
        <v>1000</v>
      </c>
      <c r="I49" s="384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384"/>
      <c r="B50" s="46" t="s">
        <v>5632</v>
      </c>
      <c r="C50" s="222"/>
      <c r="D50" s="22"/>
      <c r="E50" s="17" t="s">
        <v>5643</v>
      </c>
      <c r="F50" s="14"/>
      <c r="G50" s="32"/>
      <c r="H50" s="32">
        <v>20</v>
      </c>
      <c r="I50" s="384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384"/>
      <c r="B51" s="46" t="s">
        <v>5633</v>
      </c>
      <c r="C51" s="222"/>
      <c r="D51" s="22"/>
      <c r="E51" s="17" t="s">
        <v>5644</v>
      </c>
      <c r="F51" s="14"/>
      <c r="G51" s="32"/>
      <c r="H51" s="32">
        <v>50</v>
      </c>
      <c r="I51" s="384"/>
      <c r="J51" s="22"/>
      <c r="K51" s="22"/>
      <c r="L51" s="22"/>
      <c r="M51" s="27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155" t="s">
        <v>43</v>
      </c>
      <c r="B52" s="46" t="s">
        <v>5638</v>
      </c>
      <c r="C52" s="222"/>
      <c r="D52" s="22"/>
      <c r="E52" s="17" t="s">
        <v>5645</v>
      </c>
      <c r="F52" s="14"/>
      <c r="G52" s="32"/>
      <c r="H52" s="32">
        <v>50</v>
      </c>
      <c r="I52" s="384"/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384"/>
      <c r="B53" s="46" t="s">
        <v>5639</v>
      </c>
      <c r="C53" s="222"/>
      <c r="D53" s="22"/>
      <c r="E53" s="17" t="s">
        <v>5646</v>
      </c>
      <c r="F53" s="14"/>
      <c r="G53" s="32"/>
      <c r="H53" s="32">
        <v>50</v>
      </c>
      <c r="I53" s="384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384"/>
      <c r="B54" s="46" t="s">
        <v>5640</v>
      </c>
      <c r="C54" s="222"/>
      <c r="D54" s="22"/>
      <c r="E54" s="17" t="s">
        <v>5647</v>
      </c>
      <c r="F54" s="14"/>
      <c r="G54" s="32"/>
      <c r="H54" s="32">
        <v>100</v>
      </c>
      <c r="I54" s="384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155" t="s">
        <v>5306</v>
      </c>
      <c r="B55" s="46" t="s">
        <v>5641</v>
      </c>
      <c r="C55" s="222"/>
      <c r="D55" s="22"/>
      <c r="E55" s="17" t="s">
        <v>5648</v>
      </c>
      <c r="F55" s="14"/>
      <c r="G55" s="32"/>
      <c r="H55" s="32">
        <v>100</v>
      </c>
      <c r="I55" s="384"/>
      <c r="J55" s="22"/>
      <c r="K55" s="22"/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384"/>
      <c r="B56" s="46" t="s">
        <v>5642</v>
      </c>
      <c r="C56" s="222"/>
      <c r="D56" s="22"/>
      <c r="E56" s="17" t="s">
        <v>5649</v>
      </c>
      <c r="F56" s="14"/>
      <c r="G56" s="32"/>
      <c r="H56" s="32">
        <v>100</v>
      </c>
      <c r="I56" s="384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125" t="s">
        <v>2894</v>
      </c>
      <c r="B57" s="46" t="s">
        <v>5650</v>
      </c>
      <c r="C57" s="222"/>
      <c r="D57" s="22"/>
      <c r="E57" s="138" t="s">
        <v>5655</v>
      </c>
      <c r="F57" s="14"/>
      <c r="G57" s="32"/>
      <c r="H57" s="32">
        <v>100</v>
      </c>
      <c r="I57" s="384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155" t="s">
        <v>49</v>
      </c>
      <c r="B58" s="46" t="s">
        <v>5651</v>
      </c>
      <c r="C58" s="222"/>
      <c r="D58" s="22"/>
      <c r="E58" s="17" t="s">
        <v>147</v>
      </c>
      <c r="F58" s="14"/>
      <c r="G58" s="32"/>
      <c r="H58" s="32">
        <v>100</v>
      </c>
      <c r="I58" s="384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384"/>
      <c r="B59" s="46" t="s">
        <v>5652</v>
      </c>
      <c r="C59" s="222"/>
      <c r="D59" s="22"/>
      <c r="E59" s="138" t="s">
        <v>3475</v>
      </c>
      <c r="F59" s="14"/>
      <c r="G59" s="32"/>
      <c r="H59" s="32">
        <v>100</v>
      </c>
      <c r="I59" s="384"/>
      <c r="J59" s="22"/>
      <c r="K59" s="22"/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155" t="s">
        <v>3275</v>
      </c>
      <c r="B60" s="46" t="s">
        <v>5653</v>
      </c>
      <c r="C60" s="222"/>
      <c r="D60" s="22"/>
      <c r="E60" s="17" t="s">
        <v>5656</v>
      </c>
      <c r="F60" s="14"/>
      <c r="G60" s="32"/>
      <c r="H60" s="32">
        <v>100</v>
      </c>
      <c r="I60" s="384"/>
      <c r="J60" s="22"/>
      <c r="K60" s="22"/>
      <c r="L60" s="22"/>
      <c r="M60" s="27"/>
      <c r="N60" s="22"/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384"/>
      <c r="B61" s="46" t="s">
        <v>5654</v>
      </c>
      <c r="C61" s="222"/>
      <c r="D61" s="22"/>
      <c r="E61" s="17" t="s">
        <v>5657</v>
      </c>
      <c r="F61" s="14"/>
      <c r="G61" s="32"/>
      <c r="H61" s="32">
        <v>100</v>
      </c>
      <c r="I61" s="384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155" t="s">
        <v>1824</v>
      </c>
      <c r="B62" s="46"/>
      <c r="C62" s="29">
        <v>42513</v>
      </c>
      <c r="D62" s="22">
        <v>1000</v>
      </c>
      <c r="E62" s="28" t="s">
        <v>5888</v>
      </c>
      <c r="F62" s="22"/>
      <c r="G62" s="26"/>
      <c r="H62" s="22">
        <v>1000</v>
      </c>
      <c r="J62" s="22"/>
      <c r="K62" s="22"/>
      <c r="L62" s="22"/>
      <c r="M62" s="27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155" t="s">
        <v>1824</v>
      </c>
      <c r="B63" s="46"/>
      <c r="C63" s="29">
        <v>42513</v>
      </c>
      <c r="D63" s="22">
        <v>500</v>
      </c>
      <c r="E63" s="28" t="s">
        <v>5889</v>
      </c>
      <c r="F63" s="28"/>
      <c r="G63" s="26"/>
      <c r="H63" s="22">
        <v>500</v>
      </c>
      <c r="I63" s="22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155" t="s">
        <v>59</v>
      </c>
      <c r="B64" s="46"/>
      <c r="C64" s="29">
        <v>42513</v>
      </c>
      <c r="D64" s="22">
        <v>500</v>
      </c>
      <c r="E64" s="28" t="s">
        <v>5890</v>
      </c>
      <c r="F64" s="28"/>
      <c r="G64" s="22"/>
      <c r="H64" s="22">
        <v>500</v>
      </c>
      <c r="I64" s="32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21" t="str">
        <f>INDEX('Apr16'!A:A, MATCH('May16'!$E65, 'Apr16'!$E:$E, 0))</f>
        <v>D035</v>
      </c>
      <c r="B65" s="46"/>
      <c r="C65" s="29">
        <v>42513</v>
      </c>
      <c r="D65" s="22">
        <v>60</v>
      </c>
      <c r="E65" s="28" t="s">
        <v>5454</v>
      </c>
      <c r="F65" s="28"/>
      <c r="G65" s="22">
        <v>60</v>
      </c>
      <c r="H65" s="26"/>
      <c r="I65" s="26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21" t="str">
        <f>INDEX('Apr16'!A:A, MATCH('May16'!$E66, 'Apr16'!$E:$E, 0))</f>
        <v>R018</v>
      </c>
      <c r="B66" s="46"/>
      <c r="C66" s="29">
        <v>42513</v>
      </c>
      <c r="D66" s="22">
        <v>50</v>
      </c>
      <c r="E66" s="28" t="s">
        <v>20</v>
      </c>
      <c r="F66" s="28"/>
      <c r="G66" s="22">
        <v>50</v>
      </c>
      <c r="H66" s="26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21"/>
      <c r="B67" s="46"/>
      <c r="C67" s="29">
        <v>42513</v>
      </c>
      <c r="D67" s="40">
        <v>30</v>
      </c>
      <c r="E67" s="215" t="s">
        <v>5891</v>
      </c>
      <c r="F67" s="22">
        <v>30</v>
      </c>
      <c r="H67" s="26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 t="s">
        <v>750</v>
      </c>
      <c r="B68" s="46"/>
      <c r="C68" s="29">
        <v>42513</v>
      </c>
      <c r="D68" s="22">
        <v>20</v>
      </c>
      <c r="E68" s="28" t="s">
        <v>5457</v>
      </c>
      <c r="F68" s="28"/>
      <c r="G68" s="22">
        <v>20</v>
      </c>
      <c r="H68" s="26"/>
      <c r="I68" s="26"/>
      <c r="J68" s="22"/>
      <c r="K68" s="22"/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21" t="str">
        <f>INDEX('Apr16'!A:A, MATCH('May16'!$E69, 'Apr16'!$E:$E, 0))</f>
        <v>G033</v>
      </c>
      <c r="B69" s="47"/>
      <c r="C69" s="29">
        <v>42513</v>
      </c>
      <c r="D69" s="22">
        <v>20</v>
      </c>
      <c r="E69" s="28" t="s">
        <v>2843</v>
      </c>
      <c r="F69" s="28"/>
      <c r="G69" s="22">
        <v>20</v>
      </c>
      <c r="H69" s="26"/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21" t="str">
        <f>INDEX('Apr16'!A:A, MATCH('May16'!$E70, 'Apr16'!$E:$E, 0))</f>
        <v>G029</v>
      </c>
      <c r="B70" s="47"/>
      <c r="C70" s="29">
        <v>42513</v>
      </c>
      <c r="D70" s="22">
        <v>20</v>
      </c>
      <c r="E70" s="28" t="s">
        <v>21</v>
      </c>
      <c r="F70" s="28"/>
      <c r="G70" s="22">
        <v>20</v>
      </c>
      <c r="H70" s="26"/>
      <c r="I70" s="26"/>
      <c r="J70" s="22"/>
      <c r="K70" s="22"/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 t="str">
        <f>INDEX('Apr16'!A:A, MATCH('May16'!$E71, 'Apr16'!$E:$E, 0))</f>
        <v>K014</v>
      </c>
      <c r="B71" s="47"/>
      <c r="C71" s="29">
        <v>42513</v>
      </c>
      <c r="D71" s="22">
        <v>20</v>
      </c>
      <c r="E71" s="28" t="s">
        <v>5126</v>
      </c>
      <c r="F71" s="28"/>
      <c r="G71" s="22">
        <v>20</v>
      </c>
      <c r="H71" s="26"/>
      <c r="I71" s="26"/>
      <c r="J71" s="22"/>
      <c r="K71" s="22"/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INDEX('Apr16'!A:A, MATCH('May16'!$E72, 'Apr16'!$E:$E, 0))</f>
        <v>W012</v>
      </c>
      <c r="B72" s="47"/>
      <c r="C72" s="29">
        <v>42513</v>
      </c>
      <c r="D72" s="22">
        <v>20</v>
      </c>
      <c r="E72" s="28" t="s">
        <v>18</v>
      </c>
      <c r="F72" s="28"/>
      <c r="G72" s="22">
        <v>20</v>
      </c>
      <c r="H72" s="26"/>
      <c r="I72" s="22"/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INDEX('Apr16'!A:A, MATCH('May16'!$E73, 'Apr16'!$E:$E, 0))</f>
        <v>K039</v>
      </c>
      <c r="B73" s="47"/>
      <c r="C73" s="29">
        <v>42513</v>
      </c>
      <c r="D73" s="22">
        <v>20</v>
      </c>
      <c r="E73" s="28" t="s">
        <v>2759</v>
      </c>
      <c r="F73" s="28"/>
      <c r="G73" s="22">
        <v>20</v>
      </c>
      <c r="H73" s="26"/>
      <c r="I73" s="22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/>
      <c r="B74" s="47"/>
      <c r="C74" s="29">
        <v>42510</v>
      </c>
      <c r="D74" s="22">
        <v>-5960.08</v>
      </c>
      <c r="E74" s="28">
        <v>1643</v>
      </c>
      <c r="F74" s="28"/>
      <c r="G74" s="22"/>
      <c r="H74" s="26"/>
      <c r="I74" s="26"/>
      <c r="J74" s="22"/>
      <c r="K74" s="22"/>
      <c r="L74" s="22"/>
      <c r="M74" s="27"/>
      <c r="N74" s="22">
        <v>-5960.08</v>
      </c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155" t="s">
        <v>1883</v>
      </c>
      <c r="B75" s="47"/>
      <c r="C75" s="29">
        <v>42510</v>
      </c>
      <c r="D75" s="22">
        <v>200</v>
      </c>
      <c r="E75" s="28" t="s">
        <v>5892</v>
      </c>
      <c r="F75" s="28"/>
      <c r="G75" s="22">
        <v>200</v>
      </c>
      <c r="H75" s="26"/>
      <c r="I75" s="26"/>
      <c r="J75" s="22"/>
      <c r="K75" s="22"/>
      <c r="L75" s="22"/>
      <c r="M75" s="27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 t="str">
        <f>INDEX('Apr16'!A:A, MATCH('May16'!$E76, 'Apr16'!$E:$E, 0))</f>
        <v>S017</v>
      </c>
      <c r="B76" s="47"/>
      <c r="C76" s="29">
        <v>42510</v>
      </c>
      <c r="D76" s="22">
        <v>20</v>
      </c>
      <c r="E76" s="28" t="s">
        <v>22</v>
      </c>
      <c r="F76" s="28"/>
      <c r="G76" s="22">
        <v>20</v>
      </c>
      <c r="H76" s="26"/>
      <c r="I76" s="22"/>
      <c r="J76" s="22"/>
      <c r="K76" s="22"/>
      <c r="L76" s="22"/>
      <c r="M76" s="27"/>
      <c r="N76" s="22"/>
      <c r="O76" s="22"/>
      <c r="P76" s="22"/>
      <c r="Q76" s="22"/>
      <c r="R76" s="22"/>
      <c r="S76" s="22"/>
      <c r="T76" s="22"/>
      <c r="U76" s="22"/>
      <c r="V76" s="22"/>
    </row>
    <row r="77" spans="1:22" s="139" customFormat="1" x14ac:dyDescent="0.3">
      <c r="A77" s="21" t="str">
        <f>INDEX('Apr16'!A:A, MATCH('May16'!$E77, 'Apr16'!$E:$E, 0))</f>
        <v>L003</v>
      </c>
      <c r="B77" s="47"/>
      <c r="C77" s="29">
        <v>42510</v>
      </c>
      <c r="D77" s="22">
        <v>20</v>
      </c>
      <c r="E77" s="28" t="s">
        <v>98</v>
      </c>
      <c r="F77" s="28"/>
      <c r="G77" s="22">
        <v>20</v>
      </c>
      <c r="H77" s="26"/>
      <c r="I77" s="26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21" t="str">
        <f>INDEX('Apr16'!A:A, MATCH('May16'!$E78, 'Apr16'!$E:$E, 0))</f>
        <v>O001</v>
      </c>
      <c r="B78" s="47"/>
      <c r="C78" s="29">
        <v>42510</v>
      </c>
      <c r="D78" s="22">
        <v>20</v>
      </c>
      <c r="E78" s="28" t="s">
        <v>248</v>
      </c>
      <c r="F78" s="28"/>
      <c r="G78" s="22">
        <v>20</v>
      </c>
      <c r="H78" s="26"/>
      <c r="I78" s="26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tr">
        <f>INDEX('Apr16'!A:A, MATCH('May16'!$E79, 'Apr16'!$E:$E, 0))</f>
        <v>P002</v>
      </c>
      <c r="B79" s="47"/>
      <c r="C79" s="29">
        <v>42510</v>
      </c>
      <c r="D79" s="22">
        <v>20</v>
      </c>
      <c r="E79" s="28" t="s">
        <v>68</v>
      </c>
      <c r="F79" s="28"/>
      <c r="G79" s="22">
        <v>20</v>
      </c>
      <c r="H79" s="26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tr">
        <f>INDEX('Apr16'!A:A, MATCH('May16'!$E80, 'Apr16'!$E:$E, 0))</f>
        <v>K040</v>
      </c>
      <c r="B80" s="47"/>
      <c r="C80" s="29">
        <v>42510</v>
      </c>
      <c r="D80" s="22">
        <v>20</v>
      </c>
      <c r="E80" s="28" t="s">
        <v>2875</v>
      </c>
      <c r="F80" s="28"/>
      <c r="G80" s="22">
        <v>20</v>
      </c>
      <c r="H80" s="26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INDEX('Apr16'!A:A, MATCH('May16'!$E81, 'Apr16'!$E:$E, 0))</f>
        <v>S034</v>
      </c>
      <c r="B81" s="47"/>
      <c r="C81" s="29">
        <v>42509</v>
      </c>
      <c r="D81" s="22">
        <v>20</v>
      </c>
      <c r="E81" s="28" t="s">
        <v>2878</v>
      </c>
      <c r="F81" s="28"/>
      <c r="G81" s="22">
        <v>20</v>
      </c>
      <c r="H81" s="26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21" t="str">
        <f>INDEX('Apr16'!A:A, MATCH('May16'!$E82, 'Apr16'!$E:$E, 0))</f>
        <v>J026</v>
      </c>
      <c r="B82" s="47"/>
      <c r="C82" s="29">
        <v>42509</v>
      </c>
      <c r="D82" s="22">
        <v>20</v>
      </c>
      <c r="E82" s="28" t="s">
        <v>5130</v>
      </c>
      <c r="F82" s="28"/>
      <c r="G82" s="22">
        <v>20</v>
      </c>
      <c r="H82" s="26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21"/>
      <c r="B83" s="47"/>
      <c r="C83" s="29">
        <v>42508</v>
      </c>
      <c r="D83" s="22">
        <v>-194.9</v>
      </c>
      <c r="E83" s="28" t="s">
        <v>5893</v>
      </c>
      <c r="F83" s="28"/>
      <c r="G83" s="22"/>
      <c r="H83" s="26"/>
      <c r="I83" s="26"/>
      <c r="J83" s="22"/>
      <c r="K83" s="22">
        <v>-194.9</v>
      </c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/>
      <c r="B84" s="47"/>
      <c r="C84" s="29">
        <v>42508</v>
      </c>
      <c r="D84" s="22">
        <v>-138.94999999999999</v>
      </c>
      <c r="E84" s="28" t="s">
        <v>5894</v>
      </c>
      <c r="F84" s="28"/>
      <c r="G84" s="22"/>
      <c r="H84" s="26"/>
      <c r="I84" s="26"/>
      <c r="J84" s="22"/>
      <c r="K84" s="22">
        <v>-138.94999999999999</v>
      </c>
      <c r="L84" s="22"/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 t="str">
        <f>INDEX('Apr16'!A:A, MATCH('May16'!$E85, 'Apr16'!$E:$E, 0))</f>
        <v>P029</v>
      </c>
      <c r="B85" s="47"/>
      <c r="C85" s="29">
        <v>42508</v>
      </c>
      <c r="D85" s="22">
        <v>20</v>
      </c>
      <c r="E85" s="28" t="s">
        <v>247</v>
      </c>
      <c r="F85" s="28"/>
      <c r="G85" s="22">
        <v>20</v>
      </c>
      <c r="H85" s="26"/>
      <c r="I85" s="26"/>
      <c r="J85" s="22"/>
      <c r="K85" s="22"/>
      <c r="L85" s="22"/>
      <c r="M85" s="27"/>
      <c r="N85" s="22"/>
      <c r="O85" s="22"/>
      <c r="P85" s="22"/>
      <c r="Q85" s="22"/>
      <c r="R85" s="22"/>
      <c r="S85" s="22"/>
      <c r="T85" s="22"/>
      <c r="U85" s="22"/>
      <c r="V85" s="22"/>
    </row>
    <row r="86" spans="1:22" s="139" customFormat="1" x14ac:dyDescent="0.3">
      <c r="A86" s="21" t="str">
        <f>INDEX('Apr16'!A:A, MATCH('May16'!$E86, 'Apr16'!$E:$E, 0))</f>
        <v>Y001</v>
      </c>
      <c r="B86" s="47"/>
      <c r="C86" s="29">
        <v>42508</v>
      </c>
      <c r="D86" s="22">
        <v>20</v>
      </c>
      <c r="E86" s="28" t="s">
        <v>5135</v>
      </c>
      <c r="F86" s="28"/>
      <c r="G86" s="22">
        <v>20</v>
      </c>
      <c r="H86" s="26"/>
      <c r="I86" s="26"/>
      <c r="J86" s="22"/>
      <c r="K86" s="22"/>
      <c r="L86" s="22"/>
      <c r="M86" s="27"/>
      <c r="N86" s="22"/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155" t="s">
        <v>63</v>
      </c>
      <c r="B87" s="46"/>
      <c r="C87" s="29">
        <v>42508</v>
      </c>
      <c r="D87" s="22">
        <v>20</v>
      </c>
      <c r="E87" s="28" t="s">
        <v>26</v>
      </c>
      <c r="F87" s="28"/>
      <c r="G87" s="22">
        <v>20</v>
      </c>
      <c r="H87" s="32"/>
      <c r="I87" s="26"/>
      <c r="J87" s="22"/>
      <c r="K87" s="22"/>
      <c r="L87" s="22"/>
      <c r="M87" s="27"/>
      <c r="N87" s="22"/>
      <c r="O87" s="22"/>
      <c r="P87" s="22"/>
      <c r="Q87" s="22"/>
      <c r="R87" s="22"/>
      <c r="S87" s="22"/>
      <c r="T87" s="22"/>
      <c r="U87" s="22"/>
      <c r="V87" s="22"/>
    </row>
    <row r="88" spans="1:22" s="139" customFormat="1" x14ac:dyDescent="0.3">
      <c r="A88" s="21"/>
      <c r="B88" s="46"/>
      <c r="C88" s="29">
        <v>42507</v>
      </c>
      <c r="D88" s="22">
        <v>-1265.44</v>
      </c>
      <c r="E88" s="28">
        <v>1640</v>
      </c>
      <c r="F88" s="28"/>
      <c r="G88" s="32"/>
      <c r="H88" s="32"/>
      <c r="I88" s="26"/>
      <c r="J88" s="22"/>
      <c r="K88" s="22"/>
      <c r="L88" s="22"/>
      <c r="M88" s="27"/>
      <c r="N88" s="22"/>
      <c r="O88" s="22"/>
      <c r="P88" s="22"/>
      <c r="Q88" s="22">
        <v>-1265.44</v>
      </c>
      <c r="R88" s="22"/>
      <c r="S88" s="22"/>
      <c r="T88" s="22"/>
      <c r="U88" s="22"/>
      <c r="V88" s="22"/>
    </row>
    <row r="89" spans="1:22" s="139" customFormat="1" x14ac:dyDescent="0.3">
      <c r="A89" s="21"/>
      <c r="B89" s="46"/>
      <c r="C89" s="29">
        <v>42507</v>
      </c>
      <c r="D89" s="22">
        <v>-152.5</v>
      </c>
      <c r="E89" s="28">
        <v>1637</v>
      </c>
      <c r="F89" s="28"/>
      <c r="G89" s="32"/>
      <c r="H89" s="32"/>
      <c r="I89" s="26"/>
      <c r="J89" s="22"/>
      <c r="K89" s="22"/>
      <c r="L89" s="22"/>
      <c r="M89" s="27"/>
      <c r="N89" s="22"/>
      <c r="O89" s="22"/>
      <c r="P89" s="22"/>
      <c r="Q89" s="22">
        <v>-152.5</v>
      </c>
      <c r="R89" s="22"/>
      <c r="S89" s="22"/>
      <c r="T89" s="22"/>
      <c r="U89" s="22"/>
      <c r="V89" s="22"/>
    </row>
    <row r="90" spans="1:22" s="139" customFormat="1" x14ac:dyDescent="0.3">
      <c r="A90" s="21" t="s">
        <v>366</v>
      </c>
      <c r="B90" s="46"/>
      <c r="C90" s="29">
        <v>42507</v>
      </c>
      <c r="D90" s="22">
        <v>200</v>
      </c>
      <c r="E90" s="28" t="s">
        <v>5895</v>
      </c>
      <c r="F90" s="28"/>
      <c r="G90" s="22">
        <v>200</v>
      </c>
      <c r="H90" s="32"/>
      <c r="I90" s="26"/>
      <c r="J90" s="22"/>
      <c r="K90" s="22"/>
      <c r="L90" s="22"/>
      <c r="M90" s="27"/>
      <c r="N90" s="22"/>
      <c r="O90" s="22"/>
      <c r="P90" s="22"/>
      <c r="Q90" s="22"/>
      <c r="R90" s="22"/>
      <c r="S90" s="22"/>
      <c r="T90" s="22"/>
      <c r="U90" s="22"/>
      <c r="V90" s="22"/>
    </row>
    <row r="91" spans="1:22" s="139" customFormat="1" x14ac:dyDescent="0.3">
      <c r="A91" s="21" t="s">
        <v>1693</v>
      </c>
      <c r="B91" s="46"/>
      <c r="C91" s="29">
        <v>42507</v>
      </c>
      <c r="D91" s="22">
        <v>100</v>
      </c>
      <c r="E91" s="28" t="s">
        <v>5896</v>
      </c>
      <c r="F91" s="28"/>
      <c r="G91" s="22">
        <v>100</v>
      </c>
      <c r="H91" s="32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21"/>
      <c r="B92" s="47"/>
      <c r="C92" s="29">
        <v>42506</v>
      </c>
      <c r="D92" s="22">
        <v>-1998</v>
      </c>
      <c r="E92" s="28">
        <v>1638</v>
      </c>
      <c r="F92" s="28"/>
      <c r="G92" s="26"/>
      <c r="H92" s="26"/>
      <c r="I92" s="22"/>
      <c r="J92" s="22"/>
      <c r="K92" s="22"/>
      <c r="L92" s="22"/>
      <c r="M92" s="27"/>
      <c r="N92" s="22"/>
      <c r="O92" s="22"/>
      <c r="P92" s="22"/>
      <c r="Q92" s="22">
        <v>-1998</v>
      </c>
      <c r="R92" s="22"/>
      <c r="S92" s="22"/>
      <c r="T92" s="22"/>
      <c r="U92" s="22"/>
      <c r="V92" s="22"/>
    </row>
    <row r="93" spans="1:22" s="139" customFormat="1" x14ac:dyDescent="0.3">
      <c r="A93" s="21"/>
      <c r="B93" s="47"/>
      <c r="C93" s="29">
        <v>42506</v>
      </c>
      <c r="D93" s="22">
        <v>-803.29</v>
      </c>
      <c r="E93" s="28">
        <v>1641</v>
      </c>
      <c r="F93" s="28"/>
      <c r="G93" s="26"/>
      <c r="H93" s="26"/>
      <c r="I93" s="22"/>
      <c r="J93" s="22"/>
      <c r="K93" s="22"/>
      <c r="L93" s="22"/>
      <c r="M93" s="27"/>
      <c r="N93" s="22">
        <v>-803.29</v>
      </c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21"/>
      <c r="B94" s="47"/>
      <c r="C94" s="29">
        <v>42506</v>
      </c>
      <c r="D94" s="22">
        <v>2080</v>
      </c>
      <c r="E94" s="28" t="s">
        <v>0</v>
      </c>
      <c r="F94" s="28"/>
      <c r="G94" s="22"/>
      <c r="H94" s="26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384" t="s">
        <v>2359</v>
      </c>
      <c r="B95" s="46" t="s">
        <v>5604</v>
      </c>
      <c r="C95" s="222"/>
      <c r="D95" s="22"/>
      <c r="E95" s="17" t="s">
        <v>5603</v>
      </c>
      <c r="F95" s="14"/>
      <c r="G95" s="32">
        <v>200</v>
      </c>
      <c r="H95" s="32"/>
      <c r="I95" s="22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155" t="s">
        <v>5870</v>
      </c>
      <c r="B96" s="46" t="s">
        <v>5610</v>
      </c>
      <c r="C96" s="222"/>
      <c r="D96" s="22"/>
      <c r="E96" s="17" t="s">
        <v>5611</v>
      </c>
      <c r="F96" s="14"/>
      <c r="G96" s="32">
        <v>20</v>
      </c>
      <c r="H96" s="32"/>
      <c r="I96" s="22"/>
      <c r="J96" s="22"/>
      <c r="K96" s="22"/>
      <c r="L96" s="22"/>
      <c r="M96" s="27"/>
      <c r="N96" s="22"/>
      <c r="O96" s="22"/>
      <c r="P96" s="22"/>
      <c r="Q96" s="22"/>
      <c r="R96" s="22"/>
      <c r="S96" s="22"/>
      <c r="T96" s="22"/>
      <c r="U96" s="22"/>
      <c r="V96" s="22"/>
    </row>
    <row r="97" spans="1:22" s="139" customFormat="1" x14ac:dyDescent="0.3">
      <c r="A97" s="155" t="s">
        <v>5869</v>
      </c>
      <c r="B97" s="46" t="s">
        <v>5612</v>
      </c>
      <c r="C97" s="222"/>
      <c r="D97" s="22"/>
      <c r="E97" s="17" t="s">
        <v>5613</v>
      </c>
      <c r="F97" s="14"/>
      <c r="G97" s="32">
        <v>240</v>
      </c>
      <c r="H97" s="32"/>
      <c r="I97" s="22"/>
      <c r="J97" s="22"/>
      <c r="K97" s="22"/>
      <c r="L97" s="22"/>
      <c r="M97" s="27"/>
      <c r="N97" s="22"/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155" t="s">
        <v>645</v>
      </c>
      <c r="B98" s="46" t="s">
        <v>5614</v>
      </c>
      <c r="C98" s="222"/>
      <c r="D98" s="22"/>
      <c r="E98" s="17" t="s">
        <v>5615</v>
      </c>
      <c r="F98" s="14"/>
      <c r="G98" s="32">
        <v>20</v>
      </c>
      <c r="H98" s="32"/>
      <c r="I98" s="22"/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155" t="s">
        <v>729</v>
      </c>
      <c r="B99" s="46" t="s">
        <v>5605</v>
      </c>
      <c r="C99" s="222"/>
      <c r="D99" s="22"/>
      <c r="E99" s="17" t="s">
        <v>5606</v>
      </c>
      <c r="F99" s="14"/>
      <c r="G99" s="32"/>
      <c r="H99" s="32">
        <v>100</v>
      </c>
      <c r="I99" s="22"/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155" t="s">
        <v>1526</v>
      </c>
      <c r="B100" s="46" t="s">
        <v>5616</v>
      </c>
      <c r="C100" s="222"/>
      <c r="D100" s="22"/>
      <c r="E100" s="17" t="s">
        <v>5617</v>
      </c>
      <c r="F100" s="14"/>
      <c r="G100" s="32"/>
      <c r="H100" s="32">
        <v>1000</v>
      </c>
      <c r="I100" s="22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x14ac:dyDescent="0.3">
      <c r="A101" s="379"/>
      <c r="B101" s="46" t="s">
        <v>5618</v>
      </c>
      <c r="C101" s="222"/>
      <c r="D101" s="22"/>
      <c r="E101" s="17" t="s">
        <v>5619</v>
      </c>
      <c r="F101" s="14"/>
      <c r="G101" s="32"/>
      <c r="H101" s="32">
        <v>500</v>
      </c>
    </row>
    <row r="102" spans="1:22" s="139" customFormat="1" x14ac:dyDescent="0.3">
      <c r="A102" s="21"/>
      <c r="B102" s="47"/>
      <c r="C102" s="29">
        <v>42506</v>
      </c>
      <c r="D102" s="22">
        <v>1030</v>
      </c>
      <c r="E102" s="28" t="s">
        <v>5897</v>
      </c>
      <c r="F102" s="28"/>
      <c r="G102" s="22"/>
      <c r="H102" s="26"/>
      <c r="I102" s="22">
        <v>1030</v>
      </c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21"/>
      <c r="B103" s="47"/>
      <c r="C103" s="29">
        <v>42506</v>
      </c>
      <c r="D103" s="22">
        <v>630</v>
      </c>
      <c r="E103" s="28" t="s">
        <v>5898</v>
      </c>
      <c r="F103" s="28"/>
      <c r="G103" s="26"/>
      <c r="H103" s="26"/>
      <c r="I103" s="22">
        <v>630</v>
      </c>
      <c r="J103" s="22"/>
      <c r="K103" s="22"/>
      <c r="L103" s="22"/>
      <c r="M103" s="27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155" t="s">
        <v>52</v>
      </c>
      <c r="B104" s="47"/>
      <c r="C104" s="29">
        <v>42506</v>
      </c>
      <c r="D104" s="22">
        <v>200</v>
      </c>
      <c r="E104" s="28" t="s">
        <v>5899</v>
      </c>
      <c r="F104" s="28"/>
      <c r="G104" s="22">
        <v>200</v>
      </c>
      <c r="H104" s="26"/>
      <c r="I104" s="22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155" t="s">
        <v>2234</v>
      </c>
      <c r="B105" s="47"/>
      <c r="C105" s="29">
        <v>42506</v>
      </c>
      <c r="D105" s="22">
        <v>160</v>
      </c>
      <c r="E105" s="28" t="s">
        <v>5147</v>
      </c>
      <c r="F105" s="28"/>
      <c r="G105" s="22">
        <v>160</v>
      </c>
      <c r="H105" s="26"/>
      <c r="I105" s="26"/>
      <c r="J105" s="22"/>
      <c r="K105" s="22"/>
      <c r="L105" s="22"/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155" t="s">
        <v>2273</v>
      </c>
      <c r="B106" s="47"/>
      <c r="C106" s="29">
        <v>42506</v>
      </c>
      <c r="D106" s="22">
        <v>160</v>
      </c>
      <c r="E106" s="28" t="s">
        <v>5900</v>
      </c>
      <c r="F106" s="28"/>
      <c r="G106" s="22">
        <v>160</v>
      </c>
      <c r="H106" s="26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155" t="s">
        <v>499</v>
      </c>
      <c r="B107" s="47"/>
      <c r="C107" s="29">
        <v>42506</v>
      </c>
      <c r="D107" s="22">
        <v>60</v>
      </c>
      <c r="E107" s="28" t="s">
        <v>492</v>
      </c>
      <c r="F107" s="28"/>
      <c r="G107" s="22">
        <v>60</v>
      </c>
      <c r="H107" s="26"/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21" t="str">
        <f>INDEX('Apr16'!A:A, MATCH('May16'!$E108, 'Apr16'!$E:$E, 0))</f>
        <v>H018</v>
      </c>
      <c r="B108" s="47"/>
      <c r="C108" s="29">
        <v>42506</v>
      </c>
      <c r="D108" s="22">
        <v>20</v>
      </c>
      <c r="E108" s="28" t="s">
        <v>5579</v>
      </c>
      <c r="F108" s="28"/>
      <c r="G108" s="22">
        <v>20</v>
      </c>
      <c r="H108" s="26"/>
      <c r="I108" s="26"/>
      <c r="J108" s="22"/>
      <c r="K108" s="22"/>
      <c r="L108" s="22"/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21" t="str">
        <f>INDEX('Apr16'!A:A, MATCH('May16'!$E109, 'Apr16'!$E:$E, 0))</f>
        <v>D025</v>
      </c>
      <c r="B109" s="47"/>
      <c r="C109" s="29">
        <v>42506</v>
      </c>
      <c r="D109" s="22">
        <v>20</v>
      </c>
      <c r="E109" s="28" t="s">
        <v>109</v>
      </c>
      <c r="F109" s="28"/>
      <c r="G109" s="22">
        <v>20</v>
      </c>
      <c r="H109" s="26"/>
      <c r="I109" s="26"/>
      <c r="J109" s="22"/>
      <c r="K109" s="22"/>
      <c r="L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21" t="str">
        <f>INDEX('Apr16'!A:A, MATCH('May16'!$E110, 'Apr16'!$E:$E, 0))</f>
        <v>P030</v>
      </c>
      <c r="B110" s="47"/>
      <c r="C110" s="29">
        <v>42506</v>
      </c>
      <c r="D110" s="22">
        <v>20</v>
      </c>
      <c r="E110" s="28" t="s">
        <v>334</v>
      </c>
      <c r="F110" s="28"/>
      <c r="G110" s="22">
        <v>20</v>
      </c>
      <c r="H110" s="26"/>
      <c r="I110" s="26"/>
      <c r="J110" s="22"/>
      <c r="K110" s="22"/>
      <c r="L110" s="22"/>
      <c r="M110" s="27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s="139" customFormat="1" x14ac:dyDescent="0.3">
      <c r="A111" s="21" t="str">
        <f>INDEX('Apr16'!A:A, MATCH('May16'!$E111, 'Apr16'!$E:$E, 0))</f>
        <v>K013</v>
      </c>
      <c r="B111" s="47"/>
      <c r="C111" s="29">
        <v>42506</v>
      </c>
      <c r="D111" s="22">
        <v>20</v>
      </c>
      <c r="E111" s="28" t="s">
        <v>27</v>
      </c>
      <c r="F111" s="28"/>
      <c r="G111" s="22">
        <v>20</v>
      </c>
      <c r="H111" s="26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21" t="str">
        <f>INDEX('Apr16'!A:A, MATCH('May16'!$E112, 'Apr16'!$E:$E, 0))</f>
        <v>K007</v>
      </c>
      <c r="B112" s="47"/>
      <c r="C112" s="29">
        <v>42506</v>
      </c>
      <c r="D112" s="22">
        <v>20</v>
      </c>
      <c r="E112" s="28" t="s">
        <v>99</v>
      </c>
      <c r="F112" s="28"/>
      <c r="G112" s="22">
        <v>20</v>
      </c>
      <c r="H112" s="26"/>
      <c r="I112" s="22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21" t="str">
        <f>INDEX('Apr16'!A:A, MATCH('May16'!$E113, 'Apr16'!$E:$E, 0))</f>
        <v>G001</v>
      </c>
      <c r="B113" s="47"/>
      <c r="C113" s="29">
        <v>42506</v>
      </c>
      <c r="D113" s="22">
        <v>20</v>
      </c>
      <c r="E113" s="28" t="s">
        <v>25</v>
      </c>
      <c r="F113" s="28"/>
      <c r="G113" s="22">
        <v>20</v>
      </c>
      <c r="H113" s="26"/>
      <c r="I113" s="26"/>
      <c r="J113" s="22"/>
      <c r="K113" s="22"/>
      <c r="L113" s="22"/>
      <c r="M113" s="27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s="139" customFormat="1" x14ac:dyDescent="0.3">
      <c r="A114" s="21" t="str">
        <f>INDEX('Apr16'!A:A, MATCH('May16'!$E114, 'Apr16'!$E:$E, 0))</f>
        <v>K038</v>
      </c>
      <c r="B114" s="47"/>
      <c r="C114" s="29">
        <v>42506</v>
      </c>
      <c r="D114" s="22">
        <v>20</v>
      </c>
      <c r="E114" s="28" t="s">
        <v>5450</v>
      </c>
      <c r="F114" s="28"/>
      <c r="G114" s="22">
        <v>20</v>
      </c>
      <c r="H114" s="26"/>
      <c r="I114" s="29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21" t="str">
        <f>INDEX('Apr16'!A:A, MATCH('May16'!$E115, 'Apr16'!$E:$E, 0))</f>
        <v>H008</v>
      </c>
      <c r="B115" s="47"/>
      <c r="C115" s="29">
        <v>42506</v>
      </c>
      <c r="D115" s="22">
        <v>20</v>
      </c>
      <c r="E115" s="28" t="s">
        <v>24</v>
      </c>
      <c r="F115" s="28"/>
      <c r="G115" s="22">
        <v>20</v>
      </c>
      <c r="H115" s="26"/>
      <c r="I115" s="29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21" t="str">
        <f>INDEX('Apr16'!A:A, MATCH('May16'!$E116, 'Apr16'!$E:$E, 0))</f>
        <v>E008</v>
      </c>
      <c r="B116" s="47"/>
      <c r="C116" s="29">
        <v>42506</v>
      </c>
      <c r="D116" s="22">
        <v>20</v>
      </c>
      <c r="E116" s="28" t="s">
        <v>2574</v>
      </c>
      <c r="F116" s="28"/>
      <c r="G116" s="22">
        <v>20</v>
      </c>
      <c r="H116" s="26"/>
      <c r="I116" s="29"/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21" t="str">
        <f>INDEX('Apr16'!A:A, MATCH('May16'!$E117, 'Apr16'!$E:$E, 0))</f>
        <v>L005</v>
      </c>
      <c r="B117" s="47"/>
      <c r="C117" s="29">
        <v>42506</v>
      </c>
      <c r="D117" s="22">
        <v>20</v>
      </c>
      <c r="E117" s="28" t="s">
        <v>3150</v>
      </c>
      <c r="F117" s="28"/>
      <c r="G117" s="22">
        <v>20</v>
      </c>
      <c r="H117" s="26"/>
      <c r="I117" s="29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21" t="str">
        <f>INDEX('Apr16'!A:A, MATCH('May16'!$E118, 'Apr16'!$E:$E, 0))</f>
        <v>D021</v>
      </c>
      <c r="B118" s="47"/>
      <c r="C118" s="29">
        <v>42506</v>
      </c>
      <c r="D118" s="22">
        <v>20</v>
      </c>
      <c r="E118" s="28" t="s">
        <v>110</v>
      </c>
      <c r="F118" s="28"/>
      <c r="G118" s="22">
        <v>20</v>
      </c>
      <c r="H118" s="26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21" t="str">
        <f>INDEX('Apr16'!A:A, MATCH('May16'!$E119, 'Apr16'!$E:$E, 0))</f>
        <v>M017</v>
      </c>
      <c r="B119" s="47"/>
      <c r="C119" s="29">
        <v>42506</v>
      </c>
      <c r="D119" s="22">
        <v>20</v>
      </c>
      <c r="E119" s="28" t="s">
        <v>243</v>
      </c>
      <c r="F119" s="28"/>
      <c r="G119" s="22">
        <v>20</v>
      </c>
      <c r="H119" s="26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21"/>
      <c r="B120" s="47"/>
      <c r="C120" s="29">
        <v>42503</v>
      </c>
      <c r="D120" s="22">
        <v>-584.35</v>
      </c>
      <c r="E120" s="28">
        <v>1636</v>
      </c>
      <c r="F120" s="28"/>
      <c r="G120" s="22"/>
      <c r="H120" s="26"/>
      <c r="I120" s="26"/>
      <c r="J120" s="22"/>
      <c r="K120" s="22"/>
      <c r="L120" s="22"/>
      <c r="M120" s="27"/>
      <c r="N120" s="22"/>
      <c r="O120" s="22"/>
      <c r="P120" s="22"/>
      <c r="Q120" s="22">
        <v>-584.35</v>
      </c>
      <c r="R120" s="22"/>
      <c r="S120" s="22"/>
      <c r="T120" s="22"/>
      <c r="U120" s="22"/>
      <c r="V120" s="22"/>
    </row>
    <row r="121" spans="1:22" s="139" customFormat="1" x14ac:dyDescent="0.3">
      <c r="A121" s="155" t="s">
        <v>39</v>
      </c>
      <c r="B121" s="47"/>
      <c r="C121" s="29">
        <v>42503</v>
      </c>
      <c r="D121" s="22">
        <v>1000</v>
      </c>
      <c r="E121" s="28" t="s">
        <v>5901</v>
      </c>
      <c r="F121" s="28"/>
      <c r="G121" s="22"/>
      <c r="H121" s="22">
        <v>1000</v>
      </c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160" t="s">
        <v>3053</v>
      </c>
      <c r="B122" s="47"/>
      <c r="C122" s="29">
        <v>42503</v>
      </c>
      <c r="D122" s="22">
        <v>60</v>
      </c>
      <c r="E122" s="28" t="s">
        <v>5902</v>
      </c>
      <c r="F122" s="28"/>
      <c r="G122" s="22">
        <v>60</v>
      </c>
      <c r="H122" s="26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21" t="str">
        <f>INDEX('Apr16'!A:A, MATCH('May16'!$E123, 'Apr16'!$E:$E, 0))</f>
        <v>M021</v>
      </c>
      <c r="B123" s="47"/>
      <c r="C123" s="29">
        <v>42503</v>
      </c>
      <c r="D123" s="22">
        <v>20</v>
      </c>
      <c r="E123" s="28" t="s">
        <v>92</v>
      </c>
      <c r="F123" s="28"/>
      <c r="G123" s="22">
        <v>20</v>
      </c>
      <c r="H123" s="26"/>
      <c r="I123" s="26"/>
      <c r="J123" s="22"/>
      <c r="K123" s="22"/>
      <c r="L123" s="22"/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21"/>
      <c r="B124" s="47"/>
      <c r="C124" s="29">
        <v>42503</v>
      </c>
      <c r="D124" s="22">
        <v>-1666.95</v>
      </c>
      <c r="E124" s="28" t="s">
        <v>3</v>
      </c>
      <c r="F124" s="28"/>
      <c r="G124" s="22"/>
      <c r="H124" s="26"/>
      <c r="I124" s="26"/>
      <c r="J124" s="22"/>
      <c r="K124" s="22"/>
      <c r="L124" s="22">
        <v>-1666.95</v>
      </c>
      <c r="M124" s="27"/>
      <c r="N124" s="22"/>
      <c r="O124" s="22"/>
      <c r="P124" s="22"/>
      <c r="Q124" s="122"/>
      <c r="R124" s="22"/>
      <c r="S124" s="22"/>
      <c r="T124" s="22"/>
      <c r="U124" s="22"/>
      <c r="V124" s="22"/>
    </row>
    <row r="125" spans="1:22" s="139" customFormat="1" x14ac:dyDescent="0.3">
      <c r="A125" s="21" t="s">
        <v>1477</v>
      </c>
      <c r="B125" s="47"/>
      <c r="C125" s="29">
        <v>42502</v>
      </c>
      <c r="D125" s="22">
        <v>20</v>
      </c>
      <c r="E125" s="28" t="s">
        <v>5922</v>
      </c>
      <c r="F125" s="28"/>
      <c r="G125" s="22">
        <v>20</v>
      </c>
      <c r="H125" s="26"/>
      <c r="I125" s="26"/>
      <c r="J125" s="22"/>
      <c r="K125" s="22"/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21"/>
      <c r="B126" s="47"/>
      <c r="C126" s="29">
        <v>42500</v>
      </c>
      <c r="D126" s="22">
        <v>2360</v>
      </c>
      <c r="E126" s="28" t="s">
        <v>0</v>
      </c>
      <c r="F126" s="28"/>
      <c r="G126" s="26"/>
      <c r="H126" s="22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8" t="s">
        <v>5311</v>
      </c>
      <c r="B127" s="46" t="s">
        <v>5602</v>
      </c>
      <c r="C127" s="222"/>
      <c r="E127" s="17" t="s">
        <v>5310</v>
      </c>
      <c r="F127" s="14"/>
      <c r="G127" s="32">
        <v>60</v>
      </c>
      <c r="H127" s="32"/>
      <c r="I127" s="26"/>
      <c r="J127" s="22"/>
      <c r="K127" s="22"/>
      <c r="L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155" t="s">
        <v>1201</v>
      </c>
      <c r="B128" s="46" t="s">
        <v>5594</v>
      </c>
      <c r="C128" s="222"/>
      <c r="E128" s="17" t="s">
        <v>5598</v>
      </c>
      <c r="F128" s="14"/>
      <c r="H128" s="32">
        <v>1000</v>
      </c>
      <c r="I128" s="26"/>
      <c r="J128" s="22"/>
      <c r="K128" s="22"/>
      <c r="L128" s="22"/>
      <c r="M128" s="27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s="139" customFormat="1" x14ac:dyDescent="0.3">
      <c r="A129" s="171" t="s">
        <v>360</v>
      </c>
      <c r="B129" s="46" t="s">
        <v>5595</v>
      </c>
      <c r="C129" s="222"/>
      <c r="E129" s="17" t="s">
        <v>5599</v>
      </c>
      <c r="F129" s="14"/>
      <c r="H129" s="32">
        <v>200</v>
      </c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s="139" customFormat="1" x14ac:dyDescent="0.3">
      <c r="A130" s="8"/>
      <c r="B130" s="46" t="s">
        <v>5596</v>
      </c>
      <c r="C130" s="222"/>
      <c r="E130" s="17" t="s">
        <v>5600</v>
      </c>
      <c r="F130" s="14"/>
      <c r="H130" s="32">
        <v>500</v>
      </c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s="139" customFormat="1" x14ac:dyDescent="0.3">
      <c r="A131" s="155" t="s">
        <v>544</v>
      </c>
      <c r="B131" s="46" t="s">
        <v>5597</v>
      </c>
      <c r="C131" s="222"/>
      <c r="E131" s="17" t="s">
        <v>5601</v>
      </c>
      <c r="F131" s="14"/>
      <c r="H131" s="32">
        <v>600</v>
      </c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s="139" customFormat="1" x14ac:dyDescent="0.3">
      <c r="A132" s="21" t="str">
        <f>INDEX('Apr16'!A:A, MATCH('May16'!$E132, 'Apr16'!$E:$E, 0))</f>
        <v>G036</v>
      </c>
      <c r="B132" s="47"/>
      <c r="C132" s="29">
        <v>42500</v>
      </c>
      <c r="D132" s="22">
        <v>20</v>
      </c>
      <c r="E132" s="28" t="s">
        <v>5346</v>
      </c>
      <c r="F132" s="28"/>
      <c r="G132" s="22">
        <v>20</v>
      </c>
      <c r="H132" s="26"/>
      <c r="I132" s="22"/>
      <c r="J132" s="22"/>
      <c r="K132" s="22"/>
      <c r="L132" s="22"/>
      <c r="M132" s="27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s="139" customFormat="1" x14ac:dyDescent="0.3">
      <c r="A133" s="21" t="str">
        <f>INDEX('Apr16'!A:A, MATCH('May16'!$E133, 'Apr16'!$E:$E, 0))</f>
        <v>W033</v>
      </c>
      <c r="B133" s="47"/>
      <c r="C133" s="29">
        <v>42500</v>
      </c>
      <c r="D133" s="22">
        <v>20</v>
      </c>
      <c r="E133" s="28" t="s">
        <v>497</v>
      </c>
      <c r="F133" s="28"/>
      <c r="G133" s="22">
        <v>20</v>
      </c>
      <c r="H133" s="26"/>
      <c r="I133" s="26"/>
      <c r="J133" s="22"/>
      <c r="K133" s="22"/>
      <c r="L133" s="22"/>
      <c r="M133" s="27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s="139" customFormat="1" x14ac:dyDescent="0.3">
      <c r="A134" s="21"/>
      <c r="B134" s="47"/>
      <c r="C134" s="29">
        <v>42499</v>
      </c>
      <c r="D134" s="22">
        <v>-20000</v>
      </c>
      <c r="E134" s="28" t="s">
        <v>5903</v>
      </c>
      <c r="F134" s="28"/>
      <c r="G134" s="22"/>
      <c r="H134" s="26"/>
      <c r="I134" s="26"/>
      <c r="J134" s="22"/>
      <c r="K134" s="22"/>
      <c r="L134" s="22"/>
      <c r="M134" s="27"/>
      <c r="N134" s="22"/>
      <c r="O134" s="22"/>
      <c r="P134" s="22"/>
      <c r="Q134" s="22"/>
      <c r="R134" s="22"/>
      <c r="S134" s="22">
        <v>-20000</v>
      </c>
      <c r="T134" s="22"/>
      <c r="U134" s="22"/>
      <c r="V134" s="22"/>
    </row>
    <row r="135" spans="1:22" s="139" customFormat="1" x14ac:dyDescent="0.3">
      <c r="A135" s="21"/>
      <c r="B135" s="47"/>
      <c r="C135" s="29">
        <v>42499</v>
      </c>
      <c r="D135" s="22">
        <v>-18590</v>
      </c>
      <c r="E135" s="28">
        <v>1639</v>
      </c>
      <c r="F135" s="28"/>
      <c r="G135" s="22"/>
      <c r="H135" s="26"/>
      <c r="I135" s="26"/>
      <c r="J135" s="22"/>
      <c r="K135" s="22"/>
      <c r="L135" s="22"/>
      <c r="M135" s="27"/>
      <c r="N135" s="22">
        <v>-18590</v>
      </c>
      <c r="O135" s="22"/>
      <c r="P135" s="22"/>
      <c r="Q135" s="22"/>
      <c r="R135" s="22"/>
      <c r="S135" s="22"/>
      <c r="T135" s="22"/>
      <c r="U135" s="22"/>
      <c r="V135" s="22"/>
    </row>
    <row r="136" spans="1:22" s="139" customFormat="1" x14ac:dyDescent="0.3">
      <c r="A136" s="21"/>
      <c r="B136" s="47"/>
      <c r="C136" s="29">
        <v>42499</v>
      </c>
      <c r="D136" s="40">
        <v>240</v>
      </c>
      <c r="E136" s="215" t="s">
        <v>5904</v>
      </c>
      <c r="F136" s="22">
        <v>240</v>
      </c>
      <c r="H136" s="26"/>
      <c r="I136" s="26"/>
      <c r="J136" s="22"/>
      <c r="K136" s="22"/>
      <c r="L136" s="22"/>
      <c r="M136" s="27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s="139" customFormat="1" x14ac:dyDescent="0.3">
      <c r="A137" s="155" t="s">
        <v>441</v>
      </c>
      <c r="B137" s="47"/>
      <c r="C137" s="29">
        <v>42499</v>
      </c>
      <c r="D137" s="22">
        <v>100</v>
      </c>
      <c r="E137" s="28" t="s">
        <v>5905</v>
      </c>
      <c r="F137" s="28"/>
      <c r="G137" s="22"/>
      <c r="H137" s="22">
        <v>100</v>
      </c>
      <c r="I137" s="26"/>
      <c r="J137" s="22"/>
      <c r="K137" s="22"/>
      <c r="L137" s="22"/>
      <c r="M137" s="27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s="139" customFormat="1" x14ac:dyDescent="0.3">
      <c r="A138" s="171" t="s">
        <v>64</v>
      </c>
      <c r="B138" s="47"/>
      <c r="C138" s="29">
        <v>42499</v>
      </c>
      <c r="D138" s="22">
        <v>20</v>
      </c>
      <c r="E138" s="28" t="s">
        <v>5906</v>
      </c>
      <c r="F138" s="28"/>
      <c r="G138" s="22">
        <v>20</v>
      </c>
      <c r="H138" s="26"/>
      <c r="I138" s="26"/>
      <c r="J138" s="22"/>
      <c r="K138" s="22"/>
      <c r="L138" s="22"/>
      <c r="M138" s="27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s="139" customFormat="1" x14ac:dyDescent="0.3">
      <c r="A139" s="21" t="str">
        <f>INDEX('Apr16'!A:A, MATCH('May16'!$E139, 'Apr16'!$E:$E, 0))</f>
        <v>A029</v>
      </c>
      <c r="B139" s="47"/>
      <c r="C139" s="29">
        <v>42499</v>
      </c>
      <c r="D139" s="22">
        <v>20</v>
      </c>
      <c r="E139" s="28" t="s">
        <v>2663</v>
      </c>
      <c r="F139" s="28"/>
      <c r="G139" s="22">
        <v>20</v>
      </c>
      <c r="H139" s="26"/>
      <c r="I139" s="26"/>
      <c r="J139" s="22"/>
      <c r="K139" s="22"/>
      <c r="L139" s="22"/>
      <c r="M139" s="27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s="139" customFormat="1" x14ac:dyDescent="0.3">
      <c r="A140" s="21">
        <f>INDEX('Apr16'!A:A, MATCH('May16'!$E140, 'Apr16'!$E:$E, 0))</f>
        <v>0</v>
      </c>
      <c r="B140" s="46"/>
      <c r="C140" s="29">
        <v>42496</v>
      </c>
      <c r="D140" s="22">
        <v>-1328.13</v>
      </c>
      <c r="E140" s="28" t="s">
        <v>3</v>
      </c>
      <c r="F140" s="28"/>
      <c r="G140" s="32"/>
      <c r="H140" s="32"/>
      <c r="I140" s="26"/>
      <c r="J140" s="22"/>
      <c r="K140" s="22"/>
      <c r="L140" s="22">
        <v>-1328.13</v>
      </c>
      <c r="M140" s="27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2" s="139" customFormat="1" x14ac:dyDescent="0.3">
      <c r="A141" s="155" t="s">
        <v>877</v>
      </c>
      <c r="B141" s="46"/>
      <c r="C141" s="29">
        <v>42495</v>
      </c>
      <c r="D141" s="22">
        <v>100</v>
      </c>
      <c r="E141" s="28" t="s">
        <v>5907</v>
      </c>
      <c r="F141" s="28"/>
      <c r="G141" s="22">
        <v>100</v>
      </c>
      <c r="H141" s="32"/>
      <c r="I141" s="26"/>
      <c r="J141" s="22"/>
      <c r="K141" s="22"/>
      <c r="L141" s="22"/>
      <c r="M141" s="27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s="139" customFormat="1" x14ac:dyDescent="0.3">
      <c r="A142" s="155" t="s">
        <v>2159</v>
      </c>
      <c r="B142" s="46"/>
      <c r="C142" s="29">
        <v>42495</v>
      </c>
      <c r="D142" s="22">
        <v>100</v>
      </c>
      <c r="E142" s="28" t="s">
        <v>5908</v>
      </c>
      <c r="F142" s="28"/>
      <c r="G142" s="22">
        <v>100</v>
      </c>
      <c r="H142" s="32"/>
      <c r="I142" s="26"/>
      <c r="J142" s="22"/>
      <c r="K142" s="22"/>
      <c r="L142" s="22"/>
      <c r="M142" s="27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s="139" customFormat="1" x14ac:dyDescent="0.3">
      <c r="A143" s="21"/>
      <c r="B143" s="47"/>
      <c r="C143" s="29">
        <v>42494</v>
      </c>
      <c r="D143" s="22">
        <v>-264</v>
      </c>
      <c r="E143" s="28">
        <v>1634</v>
      </c>
      <c r="F143" s="28"/>
      <c r="G143" s="26"/>
      <c r="H143" s="26"/>
      <c r="I143" s="26"/>
      <c r="J143" s="22"/>
      <c r="K143" s="22"/>
      <c r="L143" s="22"/>
      <c r="M143" s="27"/>
      <c r="N143" s="22">
        <v>-264</v>
      </c>
      <c r="O143" s="22"/>
      <c r="P143" s="22"/>
      <c r="Q143" s="22"/>
      <c r="R143" s="22"/>
      <c r="S143" s="22"/>
      <c r="T143" s="22"/>
      <c r="U143" s="22"/>
      <c r="V143" s="22"/>
    </row>
    <row r="144" spans="1:22" s="139" customFormat="1" x14ac:dyDescent="0.3">
      <c r="A144" s="155"/>
      <c r="B144" s="46"/>
      <c r="C144" s="29">
        <v>42494</v>
      </c>
      <c r="D144" s="22">
        <v>2760</v>
      </c>
      <c r="E144" s="28" t="s">
        <v>0</v>
      </c>
      <c r="F144" s="14"/>
      <c r="G144" s="32"/>
      <c r="H144" s="32"/>
      <c r="I144" s="26"/>
      <c r="J144" s="22"/>
      <c r="K144" s="22"/>
      <c r="L144" s="22"/>
      <c r="M144" s="27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 s="139" customFormat="1" x14ac:dyDescent="0.3">
      <c r="A145" s="155" t="s">
        <v>1539</v>
      </c>
      <c r="B145" s="46" t="s">
        <v>5551</v>
      </c>
      <c r="C145" s="222"/>
      <c r="E145" s="17" t="s">
        <v>5552</v>
      </c>
      <c r="F145" s="14"/>
      <c r="G145" s="32">
        <v>120</v>
      </c>
      <c r="H145" s="32"/>
      <c r="I145" s="26"/>
      <c r="J145" s="22"/>
      <c r="K145" s="22"/>
      <c r="L145" s="22"/>
      <c r="M145" s="27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 s="139" customFormat="1" x14ac:dyDescent="0.3">
      <c r="A146" s="155" t="s">
        <v>93</v>
      </c>
      <c r="B146" s="46" t="s">
        <v>5553</v>
      </c>
      <c r="C146" s="222"/>
      <c r="E146" s="17" t="s">
        <v>214</v>
      </c>
      <c r="F146" s="14"/>
      <c r="G146" s="32">
        <v>20</v>
      </c>
      <c r="H146" s="32"/>
      <c r="I146" s="26"/>
      <c r="J146" s="22"/>
      <c r="K146" s="22"/>
      <c r="L146" s="22"/>
      <c r="M146" s="27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2" s="139" customFormat="1" x14ac:dyDescent="0.3">
      <c r="A147" s="155" t="s">
        <v>2052</v>
      </c>
      <c r="B147" s="46" t="s">
        <v>5554</v>
      </c>
      <c r="C147" s="222"/>
      <c r="E147" s="17" t="s">
        <v>5400</v>
      </c>
      <c r="F147" s="14"/>
      <c r="G147" s="32">
        <v>20</v>
      </c>
      <c r="H147" s="32"/>
      <c r="I147" s="26"/>
      <c r="J147" s="22"/>
      <c r="K147" s="22"/>
      <c r="L147" s="22"/>
      <c r="M147" s="27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2" s="139" customFormat="1" x14ac:dyDescent="0.3">
      <c r="A148" s="155" t="s">
        <v>1539</v>
      </c>
      <c r="B148" s="46" t="s">
        <v>5555</v>
      </c>
      <c r="C148" s="222"/>
      <c r="E148" s="17" t="s">
        <v>5552</v>
      </c>
      <c r="F148" s="14"/>
      <c r="G148" s="32"/>
      <c r="H148" s="32">
        <v>100</v>
      </c>
      <c r="I148" s="26"/>
      <c r="J148" s="22"/>
      <c r="K148" s="22"/>
      <c r="L148" s="22"/>
      <c r="M148" s="27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2" s="139" customFormat="1" x14ac:dyDescent="0.3">
      <c r="A149" s="155" t="s">
        <v>501</v>
      </c>
      <c r="B149" s="46" t="s">
        <v>5556</v>
      </c>
      <c r="C149" s="222"/>
      <c r="E149" s="17" t="s">
        <v>5559</v>
      </c>
      <c r="F149" s="14"/>
      <c r="G149" s="32"/>
      <c r="H149" s="32">
        <v>500</v>
      </c>
      <c r="I149" s="26"/>
      <c r="J149" s="22"/>
      <c r="K149" s="22"/>
      <c r="L149" s="22"/>
      <c r="M149" s="27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2" s="139" customFormat="1" x14ac:dyDescent="0.3">
      <c r="A150" s="155" t="s">
        <v>2227</v>
      </c>
      <c r="B150" s="46" t="s">
        <v>5557</v>
      </c>
      <c r="C150" s="222"/>
      <c r="E150" s="17" t="s">
        <v>5560</v>
      </c>
      <c r="F150" s="14"/>
      <c r="G150" s="32"/>
      <c r="H150" s="32">
        <v>1000</v>
      </c>
      <c r="I150" s="26"/>
      <c r="J150" s="22"/>
      <c r="K150" s="22"/>
      <c r="L150" s="22"/>
      <c r="M150" s="27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 s="139" customFormat="1" x14ac:dyDescent="0.3">
      <c r="A151" s="8"/>
      <c r="B151" s="46" t="s">
        <v>5558</v>
      </c>
      <c r="C151" s="222"/>
      <c r="E151" s="17" t="s">
        <v>5561</v>
      </c>
      <c r="F151" s="14"/>
      <c r="G151" s="32"/>
      <c r="H151" s="32">
        <v>1000</v>
      </c>
      <c r="I151" s="26"/>
      <c r="J151" s="22"/>
      <c r="K151" s="22"/>
      <c r="L151" s="22"/>
      <c r="M151" s="27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2" s="139" customFormat="1" x14ac:dyDescent="0.3">
      <c r="A152" s="21"/>
      <c r="B152" s="46"/>
      <c r="C152" s="29">
        <v>42494</v>
      </c>
      <c r="D152" s="22">
        <v>435</v>
      </c>
      <c r="E152" s="28" t="s">
        <v>5909</v>
      </c>
      <c r="F152" s="14"/>
      <c r="G152" s="32"/>
      <c r="H152" s="32"/>
      <c r="I152" s="22">
        <v>435</v>
      </c>
      <c r="J152" s="22"/>
      <c r="K152" s="22"/>
      <c r="L152" s="22"/>
      <c r="M152" s="27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2" s="139" customFormat="1" x14ac:dyDescent="0.3">
      <c r="A153" s="21" t="str">
        <f>INDEX('Apr16'!A:A, MATCH('May16'!$E153, 'Apr16'!$E:$E, 0))</f>
        <v>H024</v>
      </c>
      <c r="B153" s="46"/>
      <c r="C153" s="29">
        <v>42493</v>
      </c>
      <c r="D153" s="22">
        <v>20</v>
      </c>
      <c r="E153" s="28" t="s">
        <v>5461</v>
      </c>
      <c r="F153" s="14"/>
      <c r="G153" s="22">
        <v>20</v>
      </c>
      <c r="H153" s="32"/>
      <c r="I153" s="26"/>
      <c r="J153" s="22"/>
      <c r="K153" s="22"/>
      <c r="L153" s="22"/>
      <c r="M153" s="27"/>
      <c r="N153" s="22"/>
      <c r="O153" s="22"/>
      <c r="P153" s="22"/>
      <c r="Q153" s="22"/>
      <c r="R153" s="22"/>
      <c r="S153" s="22"/>
      <c r="T153" s="22"/>
      <c r="U153" s="22"/>
      <c r="V153" s="22"/>
    </row>
    <row r="154" spans="1:22" s="139" customFormat="1" x14ac:dyDescent="0.3">
      <c r="A154" s="21"/>
      <c r="B154" s="46"/>
      <c r="C154" s="29">
        <v>42492</v>
      </c>
      <c r="D154" s="22">
        <v>545</v>
      </c>
      <c r="E154" s="28" t="s">
        <v>5910</v>
      </c>
      <c r="F154" s="14"/>
      <c r="G154" s="32"/>
      <c r="H154" s="32"/>
      <c r="I154" s="22">
        <v>545</v>
      </c>
      <c r="J154" s="22"/>
      <c r="K154" s="22"/>
      <c r="L154" s="22"/>
      <c r="M154" s="27"/>
      <c r="N154" s="22"/>
      <c r="O154" s="22"/>
      <c r="P154" s="22"/>
      <c r="Q154" s="22"/>
      <c r="R154" s="22"/>
      <c r="S154" s="22"/>
      <c r="T154" s="22"/>
      <c r="U154" s="22"/>
      <c r="V154" s="22"/>
    </row>
    <row r="155" spans="1:22" s="139" customFormat="1" x14ac:dyDescent="0.3">
      <c r="A155" s="21" t="str">
        <f>INDEX('Apr16'!A:A, MATCH('May16'!$E155, 'Apr16'!$E:$E, 0))</f>
        <v>S008</v>
      </c>
      <c r="B155" s="47"/>
      <c r="C155" s="29">
        <v>42492</v>
      </c>
      <c r="D155" s="22">
        <v>20</v>
      </c>
      <c r="E155" s="28" t="s">
        <v>4</v>
      </c>
      <c r="F155" s="28"/>
      <c r="G155" s="22">
        <v>20</v>
      </c>
      <c r="H155" s="26"/>
      <c r="I155" s="22"/>
      <c r="J155" s="22"/>
      <c r="K155" s="22"/>
      <c r="L155" s="22"/>
      <c r="M155" s="27"/>
      <c r="N155" s="22"/>
      <c r="O155" s="22"/>
      <c r="P155" s="22"/>
      <c r="Q155" s="22"/>
      <c r="R155" s="22"/>
      <c r="S155" s="22"/>
      <c r="T155" s="22"/>
      <c r="U155" s="22"/>
      <c r="V155" s="22"/>
    </row>
    <row r="156" spans="1:22" s="139" customFormat="1" x14ac:dyDescent="0.3">
      <c r="A156" s="21" t="str">
        <f>INDEX('Apr16'!A:A, MATCH('May16'!$E156, 'Apr16'!$E:$E, 0))</f>
        <v>K023</v>
      </c>
      <c r="B156" s="47"/>
      <c r="C156" s="29">
        <v>42492</v>
      </c>
      <c r="D156" s="22">
        <v>20</v>
      </c>
      <c r="E156" s="28" t="s">
        <v>8</v>
      </c>
      <c r="F156" s="28"/>
      <c r="G156" s="22">
        <v>20</v>
      </c>
      <c r="H156" s="26"/>
      <c r="I156" s="22"/>
      <c r="J156" s="22"/>
      <c r="K156" s="22"/>
      <c r="L156" s="22"/>
      <c r="M156" s="27"/>
      <c r="N156" s="22"/>
      <c r="O156" s="22"/>
      <c r="P156" s="22"/>
      <c r="Q156" s="22"/>
      <c r="R156" s="22"/>
      <c r="S156" s="22"/>
      <c r="T156" s="22"/>
      <c r="U156" s="22"/>
      <c r="V156" s="22"/>
    </row>
    <row r="157" spans="1:22" s="139" customFormat="1" x14ac:dyDescent="0.3">
      <c r="A157" s="21" t="str">
        <f>INDEX('Apr16'!A:A, MATCH('May16'!$E157, 'Apr16'!$E:$E, 0))</f>
        <v>W039</v>
      </c>
      <c r="B157" s="47"/>
      <c r="C157" s="29">
        <v>42492</v>
      </c>
      <c r="D157" s="22">
        <v>20</v>
      </c>
      <c r="E157" s="28" t="s">
        <v>5144</v>
      </c>
      <c r="F157" s="28"/>
      <c r="G157" s="22">
        <v>20</v>
      </c>
      <c r="H157" s="26"/>
      <c r="I157" s="26"/>
      <c r="J157" s="22"/>
      <c r="K157" s="22"/>
      <c r="L157" s="22"/>
      <c r="M157" s="27"/>
      <c r="N157" s="22"/>
      <c r="O157" s="22"/>
      <c r="P157" s="22"/>
      <c r="Q157" s="22"/>
      <c r="R157" s="22"/>
      <c r="S157" s="22"/>
      <c r="T157" s="22"/>
      <c r="U157" s="22"/>
      <c r="V157" s="22"/>
    </row>
    <row r="158" spans="1:22" s="139" customFormat="1" x14ac:dyDescent="0.3">
      <c r="A158" s="21" t="str">
        <f>INDEX('Apr16'!A:A, MATCH('May16'!$E158, 'Apr16'!$E:$E, 0))</f>
        <v>S030</v>
      </c>
      <c r="B158" s="47"/>
      <c r="C158" s="29">
        <v>42492</v>
      </c>
      <c r="D158" s="22">
        <v>20</v>
      </c>
      <c r="E158" s="28" t="s">
        <v>2669</v>
      </c>
      <c r="F158" s="28"/>
      <c r="G158" s="22">
        <v>20</v>
      </c>
      <c r="H158" s="26"/>
      <c r="I158" s="26"/>
      <c r="J158" s="22"/>
      <c r="K158" s="22"/>
      <c r="L158" s="22"/>
      <c r="M158" s="27"/>
      <c r="N158" s="22"/>
      <c r="O158" s="22"/>
      <c r="P158" s="22"/>
      <c r="Q158" s="22"/>
      <c r="R158" s="22"/>
      <c r="S158" s="22"/>
      <c r="T158" s="22"/>
      <c r="U158" s="22"/>
      <c r="V158" s="22"/>
    </row>
    <row r="159" spans="1:22" s="139" customFormat="1" x14ac:dyDescent="0.3">
      <c r="A159" s="21" t="str">
        <f>INDEX('Apr16'!A:A, MATCH('May16'!$E159, 'Apr16'!$E:$E, 0))</f>
        <v>S005</v>
      </c>
      <c r="B159" s="47"/>
      <c r="C159" s="29">
        <v>42492</v>
      </c>
      <c r="D159" s="22">
        <v>20</v>
      </c>
      <c r="E159" s="28" t="s">
        <v>270</v>
      </c>
      <c r="F159" s="28"/>
      <c r="G159" s="22">
        <v>20</v>
      </c>
      <c r="H159" s="26"/>
      <c r="I159" s="26"/>
      <c r="J159" s="22"/>
      <c r="K159" s="22"/>
      <c r="L159" s="22"/>
      <c r="M159" s="27"/>
      <c r="N159" s="22"/>
      <c r="O159" s="22"/>
      <c r="P159" s="22"/>
      <c r="Q159" s="22"/>
      <c r="R159" s="22"/>
      <c r="S159" s="22"/>
      <c r="T159" s="22"/>
      <c r="U159" s="22"/>
      <c r="V159" s="22"/>
    </row>
    <row r="160" spans="1:22" s="139" customFormat="1" x14ac:dyDescent="0.3">
      <c r="A160" s="21" t="str">
        <f>INDEX('Apr16'!A:A, MATCH('May16'!$E160, 'Apr16'!$E:$E, 0))</f>
        <v>W058</v>
      </c>
      <c r="B160" s="47"/>
      <c r="C160" s="29">
        <v>42492</v>
      </c>
      <c r="D160" s="22">
        <v>20</v>
      </c>
      <c r="E160" s="28" t="s">
        <v>3322</v>
      </c>
      <c r="F160" s="28"/>
      <c r="G160" s="22">
        <v>20</v>
      </c>
      <c r="H160" s="26"/>
      <c r="I160" s="26"/>
      <c r="J160" s="22"/>
      <c r="K160" s="22"/>
      <c r="L160" s="22"/>
      <c r="M160" s="27"/>
      <c r="N160" s="22"/>
      <c r="O160" s="22"/>
      <c r="P160" s="22"/>
      <c r="Q160" s="22"/>
      <c r="R160" s="22"/>
      <c r="S160" s="22"/>
      <c r="T160" s="22"/>
      <c r="U160" s="22"/>
      <c r="V160" s="22"/>
    </row>
    <row r="161" spans="1:29" s="139" customFormat="1" x14ac:dyDescent="0.3">
      <c r="A161" s="21" t="str">
        <f>INDEX('Apr16'!A:A, MATCH('May16'!$E161, 'Apr16'!$E:$E, 0))</f>
        <v>S010</v>
      </c>
      <c r="B161" s="47"/>
      <c r="C161" s="29">
        <v>42492</v>
      </c>
      <c r="D161" s="22">
        <v>20</v>
      </c>
      <c r="E161" s="28" t="s">
        <v>289</v>
      </c>
      <c r="F161" s="28"/>
      <c r="G161" s="22">
        <v>20</v>
      </c>
      <c r="H161" s="26"/>
      <c r="I161" s="26"/>
      <c r="J161" s="22"/>
      <c r="K161" s="22"/>
      <c r="L161" s="22"/>
      <c r="M161" s="27"/>
      <c r="N161" s="22"/>
      <c r="O161" s="22"/>
      <c r="P161" s="22"/>
      <c r="Q161" s="22"/>
      <c r="R161" s="22"/>
      <c r="S161" s="22"/>
      <c r="T161" s="22"/>
      <c r="U161" s="22"/>
      <c r="V161" s="22"/>
    </row>
    <row r="162" spans="1:29" s="139" customFormat="1" x14ac:dyDescent="0.3">
      <c r="A162" s="21" t="str">
        <f>INDEX('Apr16'!A:A, MATCH('May16'!$E162, 'Apr16'!$E:$E, 0))</f>
        <v>P014</v>
      </c>
      <c r="B162" s="47"/>
      <c r="C162" s="29">
        <v>42492</v>
      </c>
      <c r="D162" s="22">
        <v>20</v>
      </c>
      <c r="E162" s="28" t="s">
        <v>100</v>
      </c>
      <c r="F162" s="28"/>
      <c r="G162" s="22">
        <v>20</v>
      </c>
      <c r="H162" s="26"/>
      <c r="I162" s="26"/>
      <c r="J162" s="22"/>
      <c r="K162" s="22"/>
      <c r="L162" s="22"/>
      <c r="M162" s="27"/>
      <c r="N162" s="22"/>
      <c r="O162" s="22"/>
      <c r="P162" s="22"/>
      <c r="Q162" s="22"/>
      <c r="R162" s="22"/>
      <c r="S162" s="22"/>
      <c r="T162" s="22"/>
      <c r="U162" s="22"/>
      <c r="V162" s="22"/>
    </row>
    <row r="163" spans="1:29" s="139" customFormat="1" x14ac:dyDescent="0.3">
      <c r="A163" s="21" t="str">
        <f>INDEX('Apr16'!A:A, MATCH('May16'!$E163, 'Apr16'!$E:$E, 0))</f>
        <v>J025</v>
      </c>
      <c r="B163" s="47"/>
      <c r="C163" s="29">
        <v>42492</v>
      </c>
      <c r="D163" s="22">
        <v>20</v>
      </c>
      <c r="E163" s="28" t="s">
        <v>5355</v>
      </c>
      <c r="F163" s="28"/>
      <c r="G163" s="22">
        <v>20</v>
      </c>
      <c r="H163" s="26"/>
      <c r="I163" s="26"/>
      <c r="J163" s="22"/>
      <c r="K163" s="22"/>
      <c r="L163" s="22"/>
      <c r="M163" s="27"/>
      <c r="N163" s="22"/>
      <c r="O163" s="22"/>
      <c r="P163" s="22"/>
      <c r="Q163" s="22"/>
      <c r="R163" s="22"/>
      <c r="S163" s="22"/>
      <c r="T163" s="22"/>
      <c r="U163" s="22"/>
      <c r="V163" s="22"/>
    </row>
    <row r="164" spans="1:29" s="139" customFormat="1" x14ac:dyDescent="0.3">
      <c r="A164" s="21" t="str">
        <f>INDEX('Apr16'!A:A, MATCH('May16'!$E164, 'Apr16'!$E:$E, 0))</f>
        <v>P013</v>
      </c>
      <c r="B164" s="47"/>
      <c r="C164" s="29">
        <v>42492</v>
      </c>
      <c r="D164" s="22">
        <v>20</v>
      </c>
      <c r="E164" s="28" t="s">
        <v>7</v>
      </c>
      <c r="F164" s="28"/>
      <c r="G164" s="22">
        <v>20</v>
      </c>
      <c r="H164" s="26"/>
      <c r="I164" s="26"/>
      <c r="J164" s="22"/>
      <c r="K164" s="22"/>
      <c r="L164" s="22"/>
      <c r="M164" s="27"/>
      <c r="N164" s="22"/>
      <c r="O164" s="22"/>
      <c r="P164" s="22"/>
      <c r="Q164" s="22"/>
      <c r="R164" s="22"/>
      <c r="S164" s="22"/>
      <c r="T164" s="22"/>
      <c r="U164" s="22"/>
      <c r="V164" s="22"/>
    </row>
    <row r="165" spans="1:29" s="139" customFormat="1" x14ac:dyDescent="0.3">
      <c r="A165" s="21" t="str">
        <f>INDEX('Apr16'!A:A, MATCH('May16'!$E165, 'Apr16'!$E:$E, 0))</f>
        <v>W004</v>
      </c>
      <c r="B165" s="47"/>
      <c r="C165" s="29">
        <v>42492</v>
      </c>
      <c r="D165" s="22">
        <v>20</v>
      </c>
      <c r="E165" s="28" t="s">
        <v>5462</v>
      </c>
      <c r="F165" s="28"/>
      <c r="G165" s="22">
        <v>20</v>
      </c>
      <c r="H165" s="26"/>
      <c r="I165" s="26"/>
      <c r="J165" s="22"/>
      <c r="K165" s="22"/>
      <c r="L165" s="22"/>
      <c r="M165" s="27"/>
      <c r="N165" s="22"/>
      <c r="O165" s="22"/>
      <c r="P165" s="22"/>
      <c r="Q165" s="22"/>
      <c r="R165" s="22"/>
      <c r="S165" s="22"/>
      <c r="T165" s="22"/>
      <c r="U165" s="22"/>
      <c r="V165" s="22"/>
    </row>
    <row r="166" spans="1:29" s="139" customFormat="1" x14ac:dyDescent="0.3">
      <c r="A166" s="21" t="e">
        <f>INDEX('Apr16'!A:A, MATCH('May16'!$E166, 'Apr16'!$E:$E, 0))</f>
        <v>#N/A</v>
      </c>
      <c r="B166" s="47"/>
      <c r="C166" s="29">
        <v>42492</v>
      </c>
      <c r="D166" s="22">
        <v>20</v>
      </c>
      <c r="E166" s="28" t="s">
        <v>5332</v>
      </c>
      <c r="F166" s="28"/>
      <c r="G166" s="22">
        <v>20</v>
      </c>
      <c r="H166" s="26"/>
      <c r="I166" s="26"/>
      <c r="J166" s="22"/>
      <c r="K166" s="22"/>
      <c r="L166" s="22"/>
      <c r="M166" s="27"/>
      <c r="N166" s="22"/>
      <c r="O166" s="22"/>
      <c r="P166" s="22"/>
      <c r="Q166" s="22"/>
      <c r="R166" s="22"/>
      <c r="S166" s="22"/>
      <c r="T166" s="22"/>
      <c r="U166" s="22"/>
      <c r="V166" s="22"/>
    </row>
    <row r="167" spans="1:29" s="139" customFormat="1" x14ac:dyDescent="0.3">
      <c r="A167" s="22"/>
      <c r="B167" s="47"/>
      <c r="C167" s="29"/>
      <c r="D167" s="22"/>
      <c r="E167" s="28"/>
      <c r="F167" s="28"/>
      <c r="G167" s="26"/>
      <c r="H167" s="26"/>
      <c r="I167" s="26"/>
      <c r="J167" s="22"/>
      <c r="K167" s="22"/>
      <c r="L167" s="22"/>
      <c r="M167" s="27"/>
      <c r="N167" s="22"/>
      <c r="O167" s="22"/>
      <c r="P167" s="22"/>
      <c r="Q167" s="22"/>
      <c r="R167" s="22"/>
      <c r="S167" s="22"/>
      <c r="T167" s="22"/>
      <c r="U167" s="22"/>
      <c r="V167" s="22"/>
    </row>
    <row r="168" spans="1:29" x14ac:dyDescent="0.3">
      <c r="A168" s="29"/>
      <c r="B168" s="48"/>
      <c r="C168" s="29"/>
      <c r="D168" s="22">
        <v>10018.420000000006</v>
      </c>
      <c r="E168" s="21" t="s">
        <v>5874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2"/>
      <c r="Q168" s="21"/>
      <c r="R168" s="21"/>
      <c r="S168" s="21"/>
      <c r="T168" s="21"/>
      <c r="U168" s="21"/>
      <c r="V168" s="21"/>
      <c r="W168" s="2"/>
      <c r="X168" s="2"/>
      <c r="Y168" s="2"/>
      <c r="Z168" s="2"/>
      <c r="AA168" s="2"/>
      <c r="AB168" s="2"/>
      <c r="AC168" s="5"/>
    </row>
    <row r="169" spans="1:29" x14ac:dyDescent="0.3">
      <c r="A169" s="29"/>
      <c r="B169" s="48"/>
      <c r="C169" s="29"/>
      <c r="D169" s="22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7"/>
      <c r="X169" s="7"/>
      <c r="Y169" s="7"/>
      <c r="Z169" s="7"/>
      <c r="AA169" s="7"/>
      <c r="AB169" s="7"/>
      <c r="AC169" s="9"/>
    </row>
    <row r="170" spans="1:29" ht="15" thickBot="1" x14ac:dyDescent="0.35">
      <c r="A170" s="21"/>
      <c r="B170" s="49"/>
      <c r="C170" s="21"/>
      <c r="D170" s="22"/>
      <c r="E170" s="21"/>
      <c r="F170" s="21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141"/>
      <c r="X170" s="141"/>
      <c r="Y170" s="141"/>
      <c r="Z170" s="141"/>
      <c r="AA170" s="141"/>
      <c r="AB170" s="141"/>
      <c r="AC170" s="141"/>
    </row>
    <row r="171" spans="1:29" ht="15" thickTop="1" x14ac:dyDescent="0.3">
      <c r="B171" s="50"/>
      <c r="L171" s="4"/>
      <c r="P171" s="37"/>
    </row>
    <row r="172" spans="1:29" x14ac:dyDescent="0.3">
      <c r="B172" s="140"/>
      <c r="E172" s="52" t="s">
        <v>84</v>
      </c>
      <c r="F172" s="52"/>
      <c r="G172" s="4">
        <f>SUM(G170:V170)</f>
        <v>0</v>
      </c>
    </row>
    <row r="173" spans="1:29" x14ac:dyDescent="0.3">
      <c r="B173" s="140"/>
      <c r="E173" s="74"/>
      <c r="F173" s="74"/>
      <c r="G173" s="139"/>
    </row>
    <row r="174" spans="1:29" x14ac:dyDescent="0.3">
      <c r="B174" s="140"/>
      <c r="G174" s="71"/>
    </row>
    <row r="175" spans="1:29" x14ac:dyDescent="0.3">
      <c r="B175" s="140"/>
    </row>
    <row r="176" spans="1:29" x14ac:dyDescent="0.3">
      <c r="B176" s="140"/>
      <c r="D176" s="138"/>
    </row>
    <row r="177" spans="2:4" x14ac:dyDescent="0.3">
      <c r="B177" s="140"/>
      <c r="D177" s="138"/>
    </row>
    <row r="178" spans="2:4" x14ac:dyDescent="0.3">
      <c r="B178" s="140"/>
      <c r="D178" s="138"/>
    </row>
    <row r="179" spans="2:4" x14ac:dyDescent="0.3">
      <c r="B179" s="140"/>
      <c r="D179" s="138"/>
    </row>
  </sheetData>
  <mergeCells count="9">
    <mergeCell ref="F4:F6"/>
    <mergeCell ref="G4:I4"/>
    <mergeCell ref="J4:V4"/>
    <mergeCell ref="G5:G6"/>
    <mergeCell ref="H5:H6"/>
    <mergeCell ref="I5:I6"/>
    <mergeCell ref="J5:J6"/>
    <mergeCell ref="K5:K6"/>
    <mergeCell ref="L5:L6"/>
  </mergeCells>
  <conditionalFormatting sqref="B155:B1048576 B143 B69:B86 B37 B1:B11 B18:B22 B102:B126 B92:B94 B132:B139">
    <cfRule type="duplicateValues" dxfId="393" priority="99"/>
  </conditionalFormatting>
  <conditionalFormatting sqref="B33:B36 B23:B31">
    <cfRule type="duplicateValues" dxfId="392" priority="98"/>
  </conditionalFormatting>
  <conditionalFormatting sqref="B32">
    <cfRule type="duplicateValues" dxfId="391" priority="97"/>
  </conditionalFormatting>
  <conditionalFormatting sqref="B65:B68">
    <cfRule type="duplicateValues" dxfId="390" priority="95"/>
  </conditionalFormatting>
  <conditionalFormatting sqref="B15">
    <cfRule type="duplicateValues" dxfId="389" priority="92"/>
  </conditionalFormatting>
  <conditionalFormatting sqref="B16:B17 B12:B14">
    <cfRule type="duplicateValues" dxfId="388" priority="93"/>
  </conditionalFormatting>
  <conditionalFormatting sqref="A12">
    <cfRule type="duplicateValues" dxfId="387" priority="90"/>
  </conditionalFormatting>
  <conditionalFormatting sqref="A13">
    <cfRule type="duplicateValues" dxfId="386" priority="89"/>
  </conditionalFormatting>
  <conditionalFormatting sqref="A90">
    <cfRule type="duplicateValues" dxfId="385" priority="80"/>
  </conditionalFormatting>
  <conditionalFormatting sqref="A87">
    <cfRule type="duplicateValues" dxfId="384" priority="79"/>
  </conditionalFormatting>
  <conditionalFormatting sqref="B87:B91">
    <cfRule type="duplicateValues" dxfId="383" priority="82"/>
  </conditionalFormatting>
  <conditionalFormatting sqref="B140:B142">
    <cfRule type="duplicateValues" dxfId="382" priority="76"/>
  </conditionalFormatting>
  <conditionalFormatting sqref="C40:C61">
    <cfRule type="duplicateValues" dxfId="381" priority="63"/>
  </conditionalFormatting>
  <conditionalFormatting sqref="B40:B61">
    <cfRule type="duplicateValues" dxfId="380" priority="64"/>
  </conditionalFormatting>
  <conditionalFormatting sqref="A60">
    <cfRule type="duplicateValues" dxfId="379" priority="62"/>
  </conditionalFormatting>
  <conditionalFormatting sqref="A58">
    <cfRule type="duplicateValues" dxfId="378" priority="61"/>
  </conditionalFormatting>
  <conditionalFormatting sqref="A57">
    <cfRule type="duplicateValues" dxfId="377" priority="60"/>
  </conditionalFormatting>
  <conditionalFormatting sqref="A57">
    <cfRule type="duplicateValues" dxfId="376" priority="59"/>
  </conditionalFormatting>
  <conditionalFormatting sqref="A55">
    <cfRule type="duplicateValues" dxfId="375" priority="57"/>
  </conditionalFormatting>
  <conditionalFormatting sqref="A55">
    <cfRule type="duplicateValues" dxfId="374" priority="58"/>
  </conditionalFormatting>
  <conditionalFormatting sqref="A52">
    <cfRule type="duplicateValues" dxfId="373" priority="56"/>
  </conditionalFormatting>
  <conditionalFormatting sqref="A49">
    <cfRule type="duplicateValues" dxfId="372" priority="55"/>
  </conditionalFormatting>
  <conditionalFormatting sqref="A45">
    <cfRule type="duplicateValues" dxfId="371" priority="54"/>
  </conditionalFormatting>
  <conditionalFormatting sqref="A44">
    <cfRule type="duplicateValues" dxfId="370" priority="53"/>
  </conditionalFormatting>
  <conditionalFormatting sqref="A43">
    <cfRule type="duplicateValues" dxfId="369" priority="52"/>
  </conditionalFormatting>
  <conditionalFormatting sqref="A42">
    <cfRule type="duplicateValues" dxfId="368" priority="51"/>
  </conditionalFormatting>
  <conditionalFormatting sqref="A41">
    <cfRule type="duplicateValues" dxfId="367" priority="50"/>
  </conditionalFormatting>
  <conditionalFormatting sqref="A40">
    <cfRule type="duplicateValues" dxfId="366" priority="49"/>
  </conditionalFormatting>
  <conditionalFormatting sqref="B38:B39 B62:B64">
    <cfRule type="duplicateValues" dxfId="365" priority="716"/>
  </conditionalFormatting>
  <conditionalFormatting sqref="C95:C101">
    <cfRule type="duplicateValues" dxfId="364" priority="47"/>
  </conditionalFormatting>
  <conditionalFormatting sqref="A99 A101">
    <cfRule type="duplicateValues" dxfId="363" priority="46"/>
  </conditionalFormatting>
  <conditionalFormatting sqref="B95:B101">
    <cfRule type="duplicateValues" dxfId="362" priority="48"/>
  </conditionalFormatting>
  <conditionalFormatting sqref="A100">
    <cfRule type="duplicateValues" dxfId="361" priority="45"/>
  </conditionalFormatting>
  <conditionalFormatting sqref="A98">
    <cfRule type="duplicateValues" dxfId="360" priority="44"/>
  </conditionalFormatting>
  <conditionalFormatting sqref="A97">
    <cfRule type="duplicateValues" dxfId="359" priority="43"/>
  </conditionalFormatting>
  <conditionalFormatting sqref="A96">
    <cfRule type="duplicateValues" dxfId="358" priority="42"/>
  </conditionalFormatting>
  <conditionalFormatting sqref="C127:C131">
    <cfRule type="duplicateValues" dxfId="357" priority="39"/>
  </conditionalFormatting>
  <conditionalFormatting sqref="A131">
    <cfRule type="duplicateValues" dxfId="356" priority="38"/>
  </conditionalFormatting>
  <conditionalFormatting sqref="A127 A130">
    <cfRule type="duplicateValues" dxfId="355" priority="40"/>
  </conditionalFormatting>
  <conditionalFormatting sqref="A128">
    <cfRule type="duplicateValues" dxfId="354" priority="37"/>
  </conditionalFormatting>
  <conditionalFormatting sqref="A129">
    <cfRule type="duplicateValues" dxfId="353" priority="36"/>
  </conditionalFormatting>
  <conditionalFormatting sqref="B127:B131">
    <cfRule type="duplicateValues" dxfId="352" priority="41"/>
  </conditionalFormatting>
  <conditionalFormatting sqref="C145:C151">
    <cfRule type="duplicateValues" dxfId="351" priority="34"/>
  </conditionalFormatting>
  <conditionalFormatting sqref="B145:B151">
    <cfRule type="duplicateValues" dxfId="350" priority="35"/>
  </conditionalFormatting>
  <conditionalFormatting sqref="A145">
    <cfRule type="duplicateValues" dxfId="349" priority="33"/>
  </conditionalFormatting>
  <conditionalFormatting sqref="A146">
    <cfRule type="duplicateValues" dxfId="348" priority="32"/>
  </conditionalFormatting>
  <conditionalFormatting sqref="A147">
    <cfRule type="duplicateValues" dxfId="347" priority="31"/>
  </conditionalFormatting>
  <conditionalFormatting sqref="A148">
    <cfRule type="duplicateValues" dxfId="346" priority="30"/>
  </conditionalFormatting>
  <conditionalFormatting sqref="A149">
    <cfRule type="duplicateValues" dxfId="345" priority="29"/>
  </conditionalFormatting>
  <conditionalFormatting sqref="A150">
    <cfRule type="duplicateValues" dxfId="344" priority="28"/>
  </conditionalFormatting>
  <conditionalFormatting sqref="A144">
    <cfRule type="duplicateValues" dxfId="343" priority="753"/>
  </conditionalFormatting>
  <conditionalFormatting sqref="B144 B152:B154">
    <cfRule type="duplicateValues" dxfId="342" priority="754"/>
  </conditionalFormatting>
  <conditionalFormatting sqref="A1:A11 A167:A1048576 A92:A94 A14:A20 A65:A74 A102:A103 A132:A136 A22 A24:A30 A32:A39 A76:A86 A108:A120 A123:A126 A139:A140 A143">
    <cfRule type="duplicateValues" dxfId="341" priority="766"/>
  </conditionalFormatting>
  <conditionalFormatting sqref="A11 A92:A94 A14:A20 A65:A74 A102:A103 A132:A136 A22 A24:A30 A32:A39 A76:A86 A108:A120 A123:A126 A139:A140 A143">
    <cfRule type="duplicateValues" dxfId="340" priority="782"/>
  </conditionalFormatting>
  <conditionalFormatting sqref="A88:A94">
    <cfRule type="duplicateValues" dxfId="339" priority="26"/>
  </conditionalFormatting>
  <conditionalFormatting sqref="A88:A94">
    <cfRule type="duplicateValues" dxfId="338" priority="27"/>
  </conditionalFormatting>
  <conditionalFormatting sqref="A102:A103 A108:A120 A123:A126">
    <cfRule type="duplicateValues" dxfId="337" priority="24"/>
  </conditionalFormatting>
  <conditionalFormatting sqref="A102:A103 A108:A120 A123:A126">
    <cfRule type="duplicateValues" dxfId="336" priority="25"/>
  </conditionalFormatting>
  <conditionalFormatting sqref="A132:A136 A139:A140">
    <cfRule type="duplicateValues" dxfId="335" priority="22"/>
  </conditionalFormatting>
  <conditionalFormatting sqref="A132:A136 A139:A140">
    <cfRule type="duplicateValues" dxfId="334" priority="23"/>
  </conditionalFormatting>
  <conditionalFormatting sqref="A152:A166">
    <cfRule type="duplicateValues" dxfId="333" priority="20"/>
  </conditionalFormatting>
  <conditionalFormatting sqref="A152:A166">
    <cfRule type="duplicateValues" dxfId="332" priority="21"/>
  </conditionalFormatting>
  <conditionalFormatting sqref="A152:A166">
    <cfRule type="duplicateValues" dxfId="331" priority="18"/>
  </conditionalFormatting>
  <conditionalFormatting sqref="A152:A166">
    <cfRule type="duplicateValues" dxfId="330" priority="19"/>
  </conditionalFormatting>
  <conditionalFormatting sqref="A21">
    <cfRule type="duplicateValues" dxfId="329" priority="17"/>
  </conditionalFormatting>
  <conditionalFormatting sqref="A23">
    <cfRule type="duplicateValues" dxfId="328" priority="16"/>
  </conditionalFormatting>
  <conditionalFormatting sqref="A31">
    <cfRule type="duplicateValues" dxfId="327" priority="15"/>
  </conditionalFormatting>
  <conditionalFormatting sqref="A62">
    <cfRule type="duplicateValues" dxfId="326" priority="14"/>
  </conditionalFormatting>
  <conditionalFormatting sqref="A63">
    <cfRule type="duplicateValues" dxfId="325" priority="13"/>
  </conditionalFormatting>
  <conditionalFormatting sqref="A64">
    <cfRule type="duplicateValues" dxfId="324" priority="12"/>
  </conditionalFormatting>
  <conditionalFormatting sqref="A75">
    <cfRule type="duplicateValues" dxfId="323" priority="11"/>
  </conditionalFormatting>
  <conditionalFormatting sqref="A104">
    <cfRule type="duplicateValues" dxfId="322" priority="10"/>
  </conditionalFormatting>
  <conditionalFormatting sqref="A105">
    <cfRule type="duplicateValues" dxfId="321" priority="9"/>
  </conditionalFormatting>
  <conditionalFormatting sqref="A106">
    <cfRule type="duplicateValues" dxfId="320" priority="8"/>
  </conditionalFormatting>
  <conditionalFormatting sqref="A107">
    <cfRule type="duplicateValues" dxfId="319" priority="7"/>
  </conditionalFormatting>
  <conditionalFormatting sqref="A121">
    <cfRule type="duplicateValues" dxfId="318" priority="6"/>
  </conditionalFormatting>
  <conditionalFormatting sqref="A122">
    <cfRule type="duplicateValues" dxfId="317" priority="5"/>
  </conditionalFormatting>
  <conditionalFormatting sqref="A138">
    <cfRule type="duplicateValues" dxfId="316" priority="4"/>
  </conditionalFormatting>
  <conditionalFormatting sqref="A141">
    <cfRule type="duplicateValues" dxfId="315" priority="3"/>
  </conditionalFormatting>
  <conditionalFormatting sqref="A142">
    <cfRule type="duplicateValues" dxfId="314" priority="2"/>
  </conditionalFormatting>
  <conditionalFormatting sqref="A137">
    <cfRule type="duplicateValues" dxfId="3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5"/>
  <sheetViews>
    <sheetView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G9" sqref="G9"/>
    </sheetView>
  </sheetViews>
  <sheetFormatPr defaultColWidth="9.109375" defaultRowHeight="14.4" x14ac:dyDescent="0.3"/>
  <cols>
    <col min="1" max="1" width="11.33203125" style="138" customWidth="1"/>
    <col min="2" max="2" width="10.6640625" style="138" bestFit="1" customWidth="1"/>
    <col min="3" max="3" width="11.88671875" style="138" bestFit="1" customWidth="1"/>
    <col min="4" max="4" width="12.44140625" style="139" customWidth="1"/>
    <col min="5" max="5" width="75.5546875" style="138" customWidth="1"/>
    <col min="6" max="6" width="12.6640625" style="138" customWidth="1"/>
    <col min="7" max="7" width="13.44140625" style="138" customWidth="1"/>
    <col min="8" max="22" width="12.6640625" style="138" customWidth="1"/>
    <col min="23" max="16384" width="9.109375" style="138"/>
  </cols>
  <sheetData>
    <row r="1" spans="1:22" s="139" customFormat="1" x14ac:dyDescent="0.3">
      <c r="E1" s="15"/>
      <c r="F1" s="15"/>
      <c r="G1" s="10" t="s">
        <v>78</v>
      </c>
      <c r="H1" s="10"/>
      <c r="I1" s="10"/>
      <c r="J1" s="11"/>
    </row>
    <row r="2" spans="1:22" s="139" customFormat="1" x14ac:dyDescent="0.3">
      <c r="B2" s="43"/>
      <c r="E2" s="15"/>
      <c r="F2" s="15"/>
      <c r="G2" s="11" t="s">
        <v>79</v>
      </c>
      <c r="H2" s="10"/>
      <c r="I2" s="10"/>
      <c r="J2" s="11"/>
    </row>
    <row r="3" spans="1:22" s="139" customFormat="1" x14ac:dyDescent="0.3">
      <c r="B3" s="43"/>
      <c r="E3" s="15"/>
      <c r="F3" s="15"/>
      <c r="G3" s="11" t="s">
        <v>467</v>
      </c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418" t="s">
        <v>5476</v>
      </c>
      <c r="G4" s="421" t="s">
        <v>29</v>
      </c>
      <c r="H4" s="422"/>
      <c r="I4" s="422"/>
      <c r="J4" s="423" t="s">
        <v>33</v>
      </c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5"/>
    </row>
    <row r="5" spans="1:22" s="139" customFormat="1" ht="15" customHeigh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419"/>
      <c r="G5" s="426" t="s">
        <v>374</v>
      </c>
      <c r="H5" s="428" t="s">
        <v>31</v>
      </c>
      <c r="I5" s="426" t="s">
        <v>375</v>
      </c>
      <c r="J5" s="430" t="s">
        <v>376</v>
      </c>
      <c r="K5" s="430" t="s">
        <v>2847</v>
      </c>
      <c r="L5" s="430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420"/>
      <c r="G6" s="427"/>
      <c r="H6" s="429"/>
      <c r="I6" s="427" t="s">
        <v>245</v>
      </c>
      <c r="J6" s="431"/>
      <c r="K6" s="431"/>
      <c r="L6" s="431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D8+D144</f>
        <v>49212.960000000006</v>
      </c>
      <c r="E7" s="25" t="s">
        <v>5876</v>
      </c>
      <c r="F7" s="25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SUM(D11:D142)</f>
        <v>39194.54</v>
      </c>
      <c r="E8" s="28" t="s">
        <v>84</v>
      </c>
      <c r="F8" s="28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>SUM(F11:F142)</f>
        <v>0</v>
      </c>
      <c r="G9" s="26">
        <f>SUM(G11:G142)</f>
        <v>3900</v>
      </c>
      <c r="H9" s="26">
        <f t="shared" ref="H9:V9" si="0">SUM(H12:H142)</f>
        <v>26246.2</v>
      </c>
      <c r="I9" s="26">
        <f t="shared" si="0"/>
        <v>10080</v>
      </c>
      <c r="J9" s="26">
        <f t="shared" si="0"/>
        <v>0</v>
      </c>
      <c r="K9" s="26">
        <f t="shared" si="0"/>
        <v>-1333.3300000000002</v>
      </c>
      <c r="L9" s="26">
        <f t="shared" si="0"/>
        <v>-2995.08</v>
      </c>
      <c r="M9" s="26">
        <f t="shared" si="0"/>
        <v>0</v>
      </c>
      <c r="N9" s="26">
        <f t="shared" si="0"/>
        <v>-5815.43</v>
      </c>
      <c r="O9" s="26">
        <f t="shared" si="0"/>
        <v>-373</v>
      </c>
      <c r="P9" s="26">
        <f t="shared" si="0"/>
        <v>0</v>
      </c>
      <c r="Q9" s="26">
        <f t="shared" si="0"/>
        <v>-4509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8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21"/>
      <c r="B11" s="47"/>
      <c r="C11" s="29">
        <v>42489</v>
      </c>
      <c r="D11" s="22">
        <v>-81.92</v>
      </c>
      <c r="E11" s="28" t="s">
        <v>3320</v>
      </c>
      <c r="F11" s="28"/>
      <c r="G11" s="26"/>
      <c r="H11" s="26"/>
      <c r="I11" s="26"/>
      <c r="J11" s="22"/>
      <c r="K11" s="22">
        <v>-81.92</v>
      </c>
      <c r="L11" s="22"/>
      <c r="M11" s="27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387" customFormat="1" x14ac:dyDescent="0.3">
      <c r="A12" s="39"/>
      <c r="B12" s="47"/>
      <c r="C12" s="385">
        <v>42489</v>
      </c>
      <c r="D12" s="27">
        <v>8000</v>
      </c>
      <c r="E12" s="386" t="s">
        <v>0</v>
      </c>
      <c r="F12" s="38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s="139" customFormat="1" x14ac:dyDescent="0.3">
      <c r="A13" s="155" t="s">
        <v>69</v>
      </c>
      <c r="B13" s="46" t="s">
        <v>5534</v>
      </c>
      <c r="C13" s="222"/>
      <c r="E13" s="17" t="s">
        <v>5535</v>
      </c>
      <c r="F13" s="386"/>
      <c r="G13" s="32">
        <v>140</v>
      </c>
      <c r="H13" s="32"/>
      <c r="I13" s="32"/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155" t="s">
        <v>666</v>
      </c>
      <c r="B14" s="46" t="s">
        <v>5536</v>
      </c>
      <c r="C14" s="222"/>
      <c r="E14" s="17" t="s">
        <v>5538</v>
      </c>
      <c r="F14" s="386"/>
      <c r="G14" s="32">
        <v>240</v>
      </c>
      <c r="H14" s="32"/>
      <c r="I14" s="32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155" t="s">
        <v>2347</v>
      </c>
      <c r="B15" s="46" t="s">
        <v>5537</v>
      </c>
      <c r="C15" s="222"/>
      <c r="E15" s="17" t="s">
        <v>5539</v>
      </c>
      <c r="F15" s="386"/>
      <c r="G15" s="32">
        <v>120</v>
      </c>
      <c r="H15" s="32"/>
      <c r="I15" s="32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/>
      <c r="B16" s="46" t="s">
        <v>5530</v>
      </c>
      <c r="C16" s="222"/>
      <c r="E16" s="17" t="s">
        <v>5532</v>
      </c>
      <c r="F16" s="386"/>
      <c r="G16" s="32"/>
      <c r="H16" s="32">
        <v>500</v>
      </c>
      <c r="I16" s="32"/>
      <c r="J16" s="22"/>
      <c r="K16" s="22"/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155" t="s">
        <v>2266</v>
      </c>
      <c r="B17" s="46" t="s">
        <v>5531</v>
      </c>
      <c r="C17" s="222"/>
      <c r="E17" s="17" t="s">
        <v>5541</v>
      </c>
      <c r="F17" s="386"/>
      <c r="G17" s="32"/>
      <c r="H17" s="32">
        <v>5000</v>
      </c>
      <c r="I17" s="32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155" t="s">
        <v>2313</v>
      </c>
      <c r="B18" s="46" t="s">
        <v>5533</v>
      </c>
      <c r="C18" s="222"/>
      <c r="E18" s="17" t="s">
        <v>5540</v>
      </c>
      <c r="F18" s="386"/>
      <c r="G18" s="32"/>
      <c r="H18" s="32">
        <v>2000</v>
      </c>
      <c r="I18" s="32"/>
      <c r="J18" s="22"/>
      <c r="K18" s="22"/>
      <c r="L18" s="22"/>
      <c r="M18" s="27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21" t="str">
        <f>INDEX('Mar16'!A:A, MATCH('Apr16'!$E19, 'Mar16'!$E:$E, 0))</f>
        <v>A035</v>
      </c>
      <c r="B19" s="47"/>
      <c r="C19" s="29">
        <v>42489</v>
      </c>
      <c r="D19" s="22">
        <v>20</v>
      </c>
      <c r="E19" s="28" t="s">
        <v>2880</v>
      </c>
      <c r="F19" s="28"/>
      <c r="G19" s="26">
        <v>20</v>
      </c>
      <c r="H19" s="26"/>
      <c r="I19" s="32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21" t="str">
        <f>INDEX('Mar16'!A:A, MATCH('Apr16'!$E20, 'Mar16'!$E:$E, 0))</f>
        <v>E008</v>
      </c>
      <c r="B20" s="47"/>
      <c r="C20" s="29">
        <v>42489</v>
      </c>
      <c r="D20" s="22">
        <v>20</v>
      </c>
      <c r="E20" s="28" t="s">
        <v>2574</v>
      </c>
      <c r="F20" s="28"/>
      <c r="G20" s="26">
        <v>20</v>
      </c>
      <c r="H20" s="26"/>
      <c r="I20" s="26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21"/>
      <c r="B21" s="47"/>
      <c r="C21" s="29">
        <v>42488</v>
      </c>
      <c r="D21" s="22">
        <v>1145</v>
      </c>
      <c r="E21" s="28" t="s">
        <v>5562</v>
      </c>
      <c r="F21" s="28"/>
      <c r="G21" s="26"/>
      <c r="H21" s="26"/>
      <c r="I21" s="22">
        <v>1145</v>
      </c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/>
      <c r="B22" s="47"/>
      <c r="C22" s="29">
        <v>42488</v>
      </c>
      <c r="D22" s="22">
        <v>135</v>
      </c>
      <c r="E22" s="28" t="s">
        <v>5563</v>
      </c>
      <c r="F22" s="28"/>
      <c r="G22" s="26"/>
      <c r="H22" s="26"/>
      <c r="I22" s="22">
        <v>135</v>
      </c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21" t="str">
        <f>INDEX('Mar16'!A:A, MATCH('Apr16'!$E23, 'Mar16'!$E:$E, 0))</f>
        <v>H017</v>
      </c>
      <c r="B23" s="47"/>
      <c r="C23" s="29">
        <v>42488</v>
      </c>
      <c r="D23" s="22">
        <v>20</v>
      </c>
      <c r="E23" s="28" t="s">
        <v>12</v>
      </c>
      <c r="F23" s="28"/>
      <c r="G23" s="22">
        <v>20</v>
      </c>
      <c r="H23" s="26"/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 t="str">
        <f>INDEX('Mar16'!A:A, MATCH('Apr16'!$E24, 'Mar16'!$E:$E, 0))</f>
        <v>G004</v>
      </c>
      <c r="B24" s="46"/>
      <c r="C24" s="29">
        <v>42488</v>
      </c>
      <c r="D24" s="22">
        <v>20</v>
      </c>
      <c r="E24" s="28" t="s">
        <v>13</v>
      </c>
      <c r="F24" s="28"/>
      <c r="G24" s="22">
        <v>20</v>
      </c>
      <c r="H24" s="26"/>
      <c r="I24" s="26"/>
      <c r="J24" s="22"/>
      <c r="K24" s="22"/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21" t="str">
        <f>INDEX('Mar16'!A:A, MATCH('Apr16'!$E25, 'Mar16'!$E:$E, 0))</f>
        <v>K036</v>
      </c>
      <c r="B25" s="46"/>
      <c r="C25" s="29">
        <v>42488</v>
      </c>
      <c r="D25" s="22">
        <v>20</v>
      </c>
      <c r="E25" s="28" t="s">
        <v>3147</v>
      </c>
      <c r="F25" s="28"/>
      <c r="G25" s="22">
        <v>20</v>
      </c>
      <c r="H25" s="26"/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21" t="str">
        <f>INDEX('Mar16'!A:A, MATCH('Apr16'!$E26, 'Mar16'!$E:$E, 0))</f>
        <v>R001</v>
      </c>
      <c r="B26" s="46"/>
      <c r="C26" s="29">
        <v>42488</v>
      </c>
      <c r="D26" s="22">
        <v>20</v>
      </c>
      <c r="E26" s="28" t="s">
        <v>14</v>
      </c>
      <c r="F26" s="28"/>
      <c r="G26" s="22">
        <v>20</v>
      </c>
      <c r="H26" s="26"/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str">
        <f>INDEX('Mar16'!A:A, MATCH('Apr16'!$E27, 'Mar16'!$E:$E, 0))</f>
        <v>R024</v>
      </c>
      <c r="B27" s="46"/>
      <c r="C27" s="29">
        <v>42488</v>
      </c>
      <c r="D27" s="22">
        <v>20</v>
      </c>
      <c r="E27" s="28" t="s">
        <v>11</v>
      </c>
      <c r="F27" s="28"/>
      <c r="G27" s="22">
        <v>20</v>
      </c>
      <c r="H27" s="26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21" t="str">
        <f>INDEX('Mar16'!A:A, MATCH('Apr16'!$E28, 'Mar16'!$E:$E, 0))</f>
        <v>R004</v>
      </c>
      <c r="B28" s="46"/>
      <c r="C28" s="29">
        <v>42488</v>
      </c>
      <c r="D28" s="22">
        <v>20</v>
      </c>
      <c r="E28" s="28" t="s">
        <v>2846</v>
      </c>
      <c r="F28" s="28"/>
      <c r="G28" s="22">
        <v>20</v>
      </c>
      <c r="H28" s="26"/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21"/>
      <c r="B29" s="46"/>
      <c r="C29" s="29">
        <v>42487</v>
      </c>
      <c r="D29" s="22">
        <v>-1000</v>
      </c>
      <c r="E29" s="28">
        <v>1624</v>
      </c>
      <c r="F29" s="28"/>
      <c r="G29" s="26"/>
      <c r="H29" s="26"/>
      <c r="I29" s="26"/>
      <c r="J29" s="22"/>
      <c r="K29" s="22"/>
      <c r="L29" s="22"/>
      <c r="M29" s="27"/>
      <c r="N29" s="22"/>
      <c r="O29" s="22"/>
      <c r="P29" s="22"/>
      <c r="Q29" s="22">
        <v>-1000</v>
      </c>
      <c r="R29" s="22"/>
      <c r="S29" s="22"/>
      <c r="T29" s="22"/>
      <c r="U29" s="22"/>
      <c r="V29" s="22"/>
    </row>
    <row r="30" spans="1:22" s="139" customFormat="1" x14ac:dyDescent="0.3">
      <c r="A30" s="155" t="s">
        <v>94</v>
      </c>
      <c r="B30" s="46"/>
      <c r="C30" s="29">
        <v>42487</v>
      </c>
      <c r="D30" s="22">
        <v>1000</v>
      </c>
      <c r="E30" s="28" t="s">
        <v>5564</v>
      </c>
      <c r="F30" s="28"/>
      <c r="G30" s="26"/>
      <c r="H30" s="22">
        <v>1000</v>
      </c>
      <c r="I30" s="26"/>
      <c r="J30" s="22"/>
      <c r="K30" s="22"/>
      <c r="L30" s="22"/>
      <c r="M30" s="27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21" t="s">
        <v>3072</v>
      </c>
      <c r="B31" s="46"/>
      <c r="C31" s="29">
        <v>42487</v>
      </c>
      <c r="D31" s="22">
        <v>240</v>
      </c>
      <c r="E31" s="28" t="s">
        <v>5565</v>
      </c>
      <c r="F31" s="28"/>
      <c r="G31" s="22">
        <v>240</v>
      </c>
      <c r="H31" s="26"/>
      <c r="I31" s="26"/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155" t="s">
        <v>428</v>
      </c>
      <c r="B32" s="46"/>
      <c r="C32" s="29">
        <v>42487</v>
      </c>
      <c r="D32" s="22">
        <v>80</v>
      </c>
      <c r="E32" s="28" t="s">
        <v>5566</v>
      </c>
      <c r="F32" s="28"/>
      <c r="G32" s="22">
        <v>80</v>
      </c>
      <c r="H32" s="26"/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21" t="str">
        <f>INDEX('Mar16'!A:A, MATCH('Apr16'!$E33, 'Mar16'!$E:$E, 0))</f>
        <v>D002</v>
      </c>
      <c r="B33" s="46"/>
      <c r="C33" s="29">
        <v>42487</v>
      </c>
      <c r="D33" s="22">
        <v>30</v>
      </c>
      <c r="E33" s="28" t="s">
        <v>15</v>
      </c>
      <c r="F33" s="28"/>
      <c r="G33" s="22">
        <v>30</v>
      </c>
      <c r="H33" s="26"/>
      <c r="I33" s="26"/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21" t="str">
        <f>INDEX('Mar16'!A:A, MATCH('Apr16'!$E34, 'Mar16'!$E:$E, 0))</f>
        <v>L015</v>
      </c>
      <c r="B34" s="46"/>
      <c r="C34" s="29">
        <v>42487</v>
      </c>
      <c r="D34" s="22">
        <v>20</v>
      </c>
      <c r="E34" s="28" t="s">
        <v>5123</v>
      </c>
      <c r="F34" s="28"/>
      <c r="G34" s="22">
        <v>20</v>
      </c>
      <c r="H34" s="26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21" t="s">
        <v>66</v>
      </c>
      <c r="B35" s="46"/>
      <c r="C35" s="29">
        <v>42487</v>
      </c>
      <c r="D35" s="22">
        <v>20</v>
      </c>
      <c r="E35" s="28" t="s">
        <v>5567</v>
      </c>
      <c r="F35" s="28"/>
      <c r="G35" s="22">
        <v>20</v>
      </c>
      <c r="H35" s="26"/>
      <c r="I35" s="26"/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21" t="str">
        <f>INDEX('Mar16'!A:A, MATCH('Apr16'!$E36, 'Mar16'!$E:$E, 0))</f>
        <v>M015</v>
      </c>
      <c r="B36" s="46"/>
      <c r="C36" s="29">
        <v>42487</v>
      </c>
      <c r="D36" s="22">
        <v>20</v>
      </c>
      <c r="E36" s="28" t="s">
        <v>2752</v>
      </c>
      <c r="F36" s="28"/>
      <c r="G36" s="22">
        <v>20</v>
      </c>
      <c r="H36" s="26"/>
      <c r="I36" s="26"/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21"/>
      <c r="B37" s="46"/>
      <c r="C37" s="29">
        <v>42486</v>
      </c>
      <c r="D37" s="22">
        <v>1500</v>
      </c>
      <c r="E37" s="28" t="s">
        <v>5568</v>
      </c>
      <c r="F37" s="28"/>
      <c r="G37" s="26"/>
      <c r="H37" s="26"/>
      <c r="I37" s="22">
        <v>1500</v>
      </c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21"/>
      <c r="B38" s="47"/>
      <c r="C38" s="29">
        <v>42486</v>
      </c>
      <c r="D38" s="22">
        <v>1055</v>
      </c>
      <c r="E38" s="28" t="s">
        <v>5569</v>
      </c>
      <c r="F38" s="28"/>
      <c r="G38" s="26"/>
      <c r="H38" s="26"/>
      <c r="I38" s="22">
        <v>1055</v>
      </c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21"/>
      <c r="B39" s="46"/>
      <c r="C39" s="29">
        <v>42486</v>
      </c>
      <c r="D39" s="22">
        <v>950</v>
      </c>
      <c r="E39" s="28" t="s">
        <v>5570</v>
      </c>
      <c r="F39" s="28"/>
      <c r="G39" s="26"/>
      <c r="H39" s="26"/>
      <c r="I39" s="22">
        <v>950</v>
      </c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21"/>
      <c r="B40" s="46"/>
      <c r="C40" s="29">
        <v>42486</v>
      </c>
      <c r="D40" s="22">
        <v>920</v>
      </c>
      <c r="E40" s="28" t="s">
        <v>5571</v>
      </c>
      <c r="F40" s="28"/>
      <c r="G40" s="26"/>
      <c r="H40" s="26"/>
      <c r="I40" s="22">
        <v>920</v>
      </c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/>
      <c r="B41" s="46"/>
      <c r="C41" s="29">
        <v>42486</v>
      </c>
      <c r="D41" s="22">
        <v>500</v>
      </c>
      <c r="E41" s="28" t="s">
        <v>5572</v>
      </c>
      <c r="F41" s="22"/>
      <c r="G41" s="26"/>
      <c r="H41" s="22">
        <v>500</v>
      </c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/>
      <c r="B42" s="46"/>
      <c r="C42" s="29">
        <v>42486</v>
      </c>
      <c r="D42" s="22">
        <v>250</v>
      </c>
      <c r="E42" s="28" t="s">
        <v>5573</v>
      </c>
      <c r="F42" s="28"/>
      <c r="G42" s="26"/>
      <c r="H42" s="26"/>
      <c r="I42" s="22">
        <v>250</v>
      </c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 t="str">
        <f>INDEX('Mar16'!A:A, MATCH('Apr16'!$E43, 'Mar16'!$E:$E, 0))</f>
        <v>D035</v>
      </c>
      <c r="B43" s="46"/>
      <c r="C43" s="29">
        <v>42486</v>
      </c>
      <c r="D43" s="22">
        <v>60</v>
      </c>
      <c r="E43" s="28" t="s">
        <v>5454</v>
      </c>
      <c r="F43" s="28"/>
      <c r="G43" s="22">
        <v>60</v>
      </c>
      <c r="H43" s="26"/>
      <c r="I43" s="32"/>
      <c r="J43" s="22"/>
      <c r="K43" s="22"/>
      <c r="L43" s="22"/>
      <c r="M43" s="27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21" t="str">
        <f>INDEX('Mar16'!A:A, MATCH('Apr16'!$E44, 'Mar16'!$E:$E, 0))</f>
        <v>S035</v>
      </c>
      <c r="B44" s="46"/>
      <c r="C44" s="29">
        <v>42486</v>
      </c>
      <c r="D44" s="22">
        <v>20</v>
      </c>
      <c r="E44" s="28" t="s">
        <v>5333</v>
      </c>
      <c r="F44" s="28"/>
      <c r="G44" s="22">
        <v>20</v>
      </c>
      <c r="H44" s="26"/>
      <c r="I44" s="26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21" t="str">
        <f>INDEX('Mar16'!A:A, MATCH('Apr16'!$E45, 'Mar16'!$E:$E, 0))</f>
        <v>K014</v>
      </c>
      <c r="B45" s="46"/>
      <c r="C45" s="29">
        <v>42486</v>
      </c>
      <c r="D45" s="22">
        <v>20</v>
      </c>
      <c r="E45" s="28" t="s">
        <v>5126</v>
      </c>
      <c r="F45" s="28"/>
      <c r="G45" s="22">
        <v>20</v>
      </c>
      <c r="H45" s="26"/>
      <c r="I45" s="26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 t="str">
        <f>INDEX('Mar16'!A:A, MATCH('Apr16'!$E46, 'Mar16'!$E:$E, 0))</f>
        <v>W012</v>
      </c>
      <c r="B46" s="46"/>
      <c r="C46" s="29">
        <v>42486</v>
      </c>
      <c r="D46" s="22">
        <v>20</v>
      </c>
      <c r="E46" s="28" t="s">
        <v>18</v>
      </c>
      <c r="F46" s="28"/>
      <c r="G46" s="22">
        <v>20</v>
      </c>
      <c r="H46" s="26"/>
      <c r="I46" s="26"/>
      <c r="J46" s="22"/>
      <c r="K46" s="22"/>
      <c r="L46" s="22"/>
      <c r="M46" s="27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INDEX('Mar16'!A:A, MATCH('Apr16'!$E47, 'Mar16'!$E:$E, 0))</f>
        <v>J023</v>
      </c>
      <c r="B47" s="46"/>
      <c r="C47" s="29">
        <v>42486</v>
      </c>
      <c r="D47" s="22">
        <v>20</v>
      </c>
      <c r="E47" s="28" t="s">
        <v>2872</v>
      </c>
      <c r="F47" s="28"/>
      <c r="G47" s="22">
        <v>20</v>
      </c>
      <c r="H47" s="26"/>
      <c r="I47" s="26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 t="str">
        <f>INDEX('Mar16'!A:A, MATCH('Apr16'!$E48, 'Mar16'!$E:$E, 0))</f>
        <v>P034</v>
      </c>
      <c r="B48" s="47"/>
      <c r="C48" s="29">
        <v>42486</v>
      </c>
      <c r="D48" s="22">
        <v>20</v>
      </c>
      <c r="E48" s="28" t="s">
        <v>5443</v>
      </c>
      <c r="F48" s="28"/>
      <c r="G48" s="22">
        <v>20</v>
      </c>
      <c r="H48" s="26"/>
      <c r="I48" s="26"/>
      <c r="J48" s="22"/>
      <c r="K48" s="22"/>
      <c r="L48" s="22"/>
      <c r="M48" s="27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21" t="str">
        <f>INDEX('Mar16'!A:A, MATCH('Apr16'!$E49, 'Mar16'!$E:$E, 0))</f>
        <v>H016</v>
      </c>
      <c r="B49" s="47"/>
      <c r="C49" s="29">
        <v>42486</v>
      </c>
      <c r="D49" s="22">
        <v>20</v>
      </c>
      <c r="E49" s="28" t="s">
        <v>107</v>
      </c>
      <c r="F49" s="28"/>
      <c r="G49" s="22">
        <v>20</v>
      </c>
      <c r="H49" s="26"/>
      <c r="I49" s="26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INDEX('Mar16'!A:A, MATCH('Apr16'!$E50, 'Mar16'!$E:$E, 0))</f>
        <v>P017</v>
      </c>
      <c r="B50" s="47"/>
      <c r="C50" s="29">
        <v>42486</v>
      </c>
      <c r="D50" s="22">
        <v>20</v>
      </c>
      <c r="E50" s="28" t="s">
        <v>19</v>
      </c>
      <c r="F50" s="28"/>
      <c r="G50" s="22">
        <v>20</v>
      </c>
      <c r="H50" s="26"/>
      <c r="I50" s="26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21"/>
      <c r="B51" s="47"/>
      <c r="C51" s="29">
        <v>42482</v>
      </c>
      <c r="D51" s="22">
        <v>730</v>
      </c>
      <c r="E51" s="28" t="s">
        <v>5574</v>
      </c>
      <c r="F51" s="28"/>
      <c r="G51" s="26"/>
      <c r="H51" s="26"/>
      <c r="I51" s="22">
        <v>730</v>
      </c>
      <c r="J51" s="22"/>
      <c r="K51" s="22"/>
      <c r="L51" s="22"/>
      <c r="M51" s="27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21"/>
      <c r="B52" s="47"/>
      <c r="C52" s="29">
        <v>42481</v>
      </c>
      <c r="D52" s="22">
        <v>700</v>
      </c>
      <c r="E52" s="28" t="s">
        <v>5575</v>
      </c>
      <c r="F52" s="28"/>
      <c r="G52" s="26"/>
      <c r="H52" s="26"/>
      <c r="I52" s="22">
        <v>700</v>
      </c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21" t="s">
        <v>2137</v>
      </c>
      <c r="B53" s="47"/>
      <c r="C53" s="29">
        <v>42481</v>
      </c>
      <c r="D53" s="22">
        <v>240</v>
      </c>
      <c r="E53" s="28" t="s">
        <v>5576</v>
      </c>
      <c r="F53" s="28"/>
      <c r="G53" s="22">
        <v>240</v>
      </c>
      <c r="H53" s="26"/>
      <c r="I53" s="26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21" t="str">
        <f>INDEX('Mar16'!A:A, MATCH('Apr16'!$E54, 'Mar16'!$E:$E, 0))</f>
        <v>R018</v>
      </c>
      <c r="B54" s="47"/>
      <c r="C54" s="29">
        <v>42481</v>
      </c>
      <c r="D54" s="22">
        <v>50</v>
      </c>
      <c r="E54" s="28" t="s">
        <v>20</v>
      </c>
      <c r="F54" s="28"/>
      <c r="G54" s="22">
        <v>50</v>
      </c>
      <c r="H54" s="26"/>
      <c r="I54" s="26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21"/>
      <c r="B55" s="47"/>
      <c r="C55" s="29">
        <v>42481</v>
      </c>
      <c r="D55" s="22">
        <v>40</v>
      </c>
      <c r="E55" s="28" t="s">
        <v>5577</v>
      </c>
      <c r="F55" s="28"/>
      <c r="G55" s="26"/>
      <c r="H55" s="26"/>
      <c r="I55" s="22">
        <v>40</v>
      </c>
      <c r="J55" s="22"/>
      <c r="K55" s="22"/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INDEX('Mar16'!A:A, MATCH('Apr16'!$E56, 'Mar16'!$E:$E, 0))</f>
        <v>K039</v>
      </c>
      <c r="B56" s="47"/>
      <c r="C56" s="29">
        <v>42481</v>
      </c>
      <c r="D56" s="22">
        <v>20</v>
      </c>
      <c r="E56" s="28" t="s">
        <v>2759</v>
      </c>
      <c r="F56" s="28"/>
      <c r="G56" s="22">
        <v>20</v>
      </c>
      <c r="H56" s="26"/>
      <c r="I56" s="26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INDEX('Mar16'!A:A, MATCH('Apr16'!$E57, 'Mar16'!$E:$E, 0))</f>
        <v>G033</v>
      </c>
      <c r="B57" s="47"/>
      <c r="C57" s="29">
        <v>42481</v>
      </c>
      <c r="D57" s="22">
        <v>20</v>
      </c>
      <c r="E57" s="28" t="s">
        <v>2843</v>
      </c>
      <c r="F57" s="28"/>
      <c r="G57" s="22">
        <v>20</v>
      </c>
      <c r="H57" s="26"/>
      <c r="I57" s="26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INDEX('Mar16'!A:A, MATCH('Apr16'!$E58, 'Mar16'!$E:$E, 0))</f>
        <v>G029</v>
      </c>
      <c r="B58" s="47"/>
      <c r="C58" s="29">
        <v>42481</v>
      </c>
      <c r="D58" s="22">
        <v>20</v>
      </c>
      <c r="E58" s="28" t="s">
        <v>21</v>
      </c>
      <c r="F58" s="28"/>
      <c r="G58" s="22">
        <v>20</v>
      </c>
      <c r="H58" s="26"/>
      <c r="I58" s="26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/>
      <c r="B59" s="47"/>
      <c r="C59" s="29">
        <v>42480</v>
      </c>
      <c r="D59" s="22">
        <v>-616.94000000000005</v>
      </c>
      <c r="E59" s="28" t="s">
        <v>3149</v>
      </c>
      <c r="F59" s="28"/>
      <c r="G59" s="26"/>
      <c r="H59" s="26"/>
      <c r="I59" s="26"/>
      <c r="J59" s="22"/>
      <c r="K59" s="22">
        <v>-616.94000000000005</v>
      </c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 t="str">
        <f>INDEX('Mar16'!A:A, MATCH('Apr16'!$E60, 'Mar16'!$E:$E, 0))</f>
        <v>S017</v>
      </c>
      <c r="B60" s="47"/>
      <c r="C60" s="29">
        <v>42480</v>
      </c>
      <c r="D60" s="22">
        <v>20</v>
      </c>
      <c r="E60" s="28" t="s">
        <v>22</v>
      </c>
      <c r="F60" s="28"/>
      <c r="G60" s="22">
        <v>20</v>
      </c>
      <c r="H60" s="26"/>
      <c r="I60" s="26"/>
      <c r="J60" s="22"/>
      <c r="K60" s="22"/>
      <c r="L60" s="22"/>
      <c r="M60" s="27"/>
      <c r="N60" s="22"/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21" t="str">
        <f>INDEX('Mar16'!A:A, MATCH('Apr16'!$E61, 'Mar16'!$E:$E, 0))</f>
        <v>L003</v>
      </c>
      <c r="B61" s="47"/>
      <c r="C61" s="29">
        <v>42480</v>
      </c>
      <c r="D61" s="22">
        <v>20</v>
      </c>
      <c r="E61" s="28" t="s">
        <v>98</v>
      </c>
      <c r="F61" s="28"/>
      <c r="G61" s="22">
        <v>20</v>
      </c>
      <c r="H61" s="26"/>
      <c r="I61" s="26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INDEX('Mar16'!A:A, MATCH('Apr16'!$E62, 'Mar16'!$E:$E, 0))</f>
        <v>K040</v>
      </c>
      <c r="B62" s="47"/>
      <c r="C62" s="29">
        <v>42480</v>
      </c>
      <c r="D62" s="22">
        <v>20</v>
      </c>
      <c r="E62" s="28" t="s">
        <v>2875</v>
      </c>
      <c r="F62" s="28"/>
      <c r="G62" s="22">
        <v>20</v>
      </c>
      <c r="H62" s="26"/>
      <c r="I62" s="26"/>
      <c r="J62" s="22"/>
      <c r="K62" s="22"/>
      <c r="L62" s="22"/>
      <c r="M62" s="27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21" t="str">
        <f>INDEX('Mar16'!A:A, MATCH('Apr16'!$E63, 'Mar16'!$E:$E, 0))</f>
        <v>O001</v>
      </c>
      <c r="B63" s="47"/>
      <c r="C63" s="29">
        <v>42480</v>
      </c>
      <c r="D63" s="22">
        <v>20</v>
      </c>
      <c r="E63" s="28" t="s">
        <v>248</v>
      </c>
      <c r="F63" s="28"/>
      <c r="G63" s="22">
        <v>20</v>
      </c>
      <c r="H63" s="26"/>
      <c r="I63" s="26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 t="str">
        <f>INDEX('Mar16'!A:A, MATCH('Apr16'!$E64, 'Mar16'!$E:$E, 0))</f>
        <v>P002</v>
      </c>
      <c r="B64" s="47"/>
      <c r="C64" s="29">
        <v>42480</v>
      </c>
      <c r="D64" s="22">
        <v>20</v>
      </c>
      <c r="E64" s="28" t="s">
        <v>68</v>
      </c>
      <c r="F64" s="28"/>
      <c r="G64" s="22">
        <v>20</v>
      </c>
      <c r="H64" s="26"/>
      <c r="I64" s="26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21"/>
      <c r="B65" s="47"/>
      <c r="C65" s="29">
        <v>42479</v>
      </c>
      <c r="D65" s="22">
        <v>16160</v>
      </c>
      <c r="E65" s="28" t="s">
        <v>0</v>
      </c>
      <c r="F65" s="28"/>
      <c r="G65" s="26"/>
      <c r="H65" s="26"/>
      <c r="I65" s="26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155" t="s">
        <v>1280</v>
      </c>
      <c r="B66" s="46" t="s">
        <v>5512</v>
      </c>
      <c r="C66" s="222"/>
      <c r="D66" s="22"/>
      <c r="E66" s="28" t="s">
        <v>5513</v>
      </c>
      <c r="F66" s="28"/>
      <c r="G66" s="32">
        <v>100</v>
      </c>
      <c r="H66" s="32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171" t="s">
        <v>5523</v>
      </c>
      <c r="B67" s="46" t="s">
        <v>5514</v>
      </c>
      <c r="C67" s="222"/>
      <c r="D67" s="22"/>
      <c r="E67" s="28" t="s">
        <v>5515</v>
      </c>
      <c r="F67" s="28"/>
      <c r="G67" s="32">
        <v>60</v>
      </c>
      <c r="H67" s="32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8"/>
      <c r="B68" s="46" t="s">
        <v>5516</v>
      </c>
      <c r="C68" s="222"/>
      <c r="D68" s="22"/>
      <c r="E68" s="28" t="s">
        <v>5519</v>
      </c>
      <c r="F68" s="28"/>
      <c r="G68" s="32"/>
      <c r="H68" s="32">
        <v>5000</v>
      </c>
      <c r="I68" s="26"/>
      <c r="J68" s="22"/>
      <c r="K68" s="22"/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155" t="s">
        <v>1378</v>
      </c>
      <c r="B69" s="46" t="s">
        <v>5517</v>
      </c>
      <c r="C69" s="222"/>
      <c r="D69" s="22"/>
      <c r="E69" s="28" t="s">
        <v>5520</v>
      </c>
      <c r="F69" s="28"/>
      <c r="G69" s="32"/>
      <c r="H69" s="32">
        <v>10000</v>
      </c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8"/>
      <c r="B70" s="46" t="s">
        <v>5518</v>
      </c>
      <c r="C70" s="222"/>
      <c r="D70" s="22"/>
      <c r="E70" s="28" t="s">
        <v>5521</v>
      </c>
      <c r="F70" s="28"/>
      <c r="G70" s="32"/>
      <c r="H70" s="32">
        <v>1000</v>
      </c>
      <c r="I70" s="26"/>
      <c r="J70" s="22"/>
      <c r="K70" s="22"/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/>
      <c r="B71" s="47"/>
      <c r="C71" s="29">
        <v>42479</v>
      </c>
      <c r="D71" s="22">
        <v>1655</v>
      </c>
      <c r="E71" s="28" t="s">
        <v>5592</v>
      </c>
      <c r="F71" s="28"/>
      <c r="G71" s="26"/>
      <c r="H71" s="26"/>
      <c r="I71" s="22">
        <v>1655</v>
      </c>
      <c r="J71" s="22"/>
      <c r="K71" s="22"/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/>
      <c r="B72" s="47"/>
      <c r="C72" s="29">
        <v>42479</v>
      </c>
      <c r="D72" s="22">
        <v>500</v>
      </c>
      <c r="E72" s="28" t="s">
        <v>5578</v>
      </c>
      <c r="F72" s="28"/>
      <c r="G72" s="26"/>
      <c r="H72" s="26"/>
      <c r="I72" s="22">
        <v>500</v>
      </c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INDEX('Mar16'!A:A, MATCH('Apr16'!$E73, 'Mar16'!$E:$E, 0))</f>
        <v>J026</v>
      </c>
      <c r="B73" s="47"/>
      <c r="C73" s="29">
        <v>42479</v>
      </c>
      <c r="D73" s="22">
        <v>20</v>
      </c>
      <c r="E73" s="28" t="s">
        <v>5130</v>
      </c>
      <c r="F73" s="28"/>
      <c r="G73" s="22">
        <v>20</v>
      </c>
      <c r="H73" s="26"/>
      <c r="I73" s="26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INDEX('Mar16'!A:A, MATCH('Apr16'!$E74, 'Mar16'!$E:$E, 0))</f>
        <v>S034</v>
      </c>
      <c r="B74" s="47"/>
      <c r="C74" s="29">
        <v>42479</v>
      </c>
      <c r="D74" s="22">
        <v>20</v>
      </c>
      <c r="E74" s="28" t="s">
        <v>2878</v>
      </c>
      <c r="F74" s="28"/>
      <c r="G74" s="22">
        <v>20</v>
      </c>
      <c r="H74" s="26"/>
      <c r="I74" s="26"/>
      <c r="J74" s="22"/>
      <c r="K74" s="22"/>
      <c r="L74" s="22"/>
      <c r="M74" s="27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/>
      <c r="B75" s="47"/>
      <c r="C75" s="29">
        <v>42478</v>
      </c>
      <c r="D75" s="22">
        <v>-3300</v>
      </c>
      <c r="E75" s="28">
        <v>1622</v>
      </c>
      <c r="F75" s="28"/>
      <c r="G75" s="26"/>
      <c r="H75" s="26"/>
      <c r="I75" s="26"/>
      <c r="J75" s="22"/>
      <c r="K75" s="22"/>
      <c r="L75" s="22"/>
      <c r="M75" s="27"/>
      <c r="N75" s="22"/>
      <c r="O75" s="22"/>
      <c r="P75" s="22"/>
      <c r="Q75" s="22">
        <v>-3300</v>
      </c>
      <c r="R75" s="22"/>
      <c r="S75" s="22"/>
      <c r="T75" s="22"/>
      <c r="U75" s="22"/>
      <c r="V75" s="22"/>
    </row>
    <row r="76" spans="1:22" s="139" customFormat="1" x14ac:dyDescent="0.3">
      <c r="A76" s="21"/>
      <c r="B76" s="47"/>
      <c r="C76" s="29">
        <v>42478</v>
      </c>
      <c r="D76" s="22">
        <v>-209</v>
      </c>
      <c r="E76" s="28">
        <v>1625</v>
      </c>
      <c r="F76" s="28"/>
      <c r="G76" s="26"/>
      <c r="H76" s="26"/>
      <c r="I76" s="22"/>
      <c r="J76" s="22"/>
      <c r="K76" s="22"/>
      <c r="L76" s="22"/>
      <c r="M76" s="27"/>
      <c r="N76" s="22"/>
      <c r="O76" s="22"/>
      <c r="P76" s="22"/>
      <c r="Q76" s="22">
        <v>-209</v>
      </c>
      <c r="R76" s="22"/>
      <c r="S76" s="22"/>
      <c r="T76" s="22"/>
      <c r="U76" s="22"/>
      <c r="V76" s="22"/>
    </row>
    <row r="77" spans="1:22" s="139" customFormat="1" x14ac:dyDescent="0.3">
      <c r="A77" s="21" t="str">
        <f>INDEX('Mar16'!A:A, MATCH('Apr16'!$E77, 'Mar16'!$E:$E, 0))</f>
        <v>Y001</v>
      </c>
      <c r="B77" s="47"/>
      <c r="C77" s="29">
        <v>42478</v>
      </c>
      <c r="D77" s="22">
        <v>20</v>
      </c>
      <c r="E77" s="28" t="s">
        <v>5135</v>
      </c>
      <c r="F77" s="28"/>
      <c r="G77" s="22">
        <v>20</v>
      </c>
      <c r="H77" s="26"/>
      <c r="I77" s="26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21" t="str">
        <f>INDEX('Mar16'!A:A, MATCH('Apr16'!$E78, 'Mar16'!$E:$E, 0))</f>
        <v>H008</v>
      </c>
      <c r="B78" s="47"/>
      <c r="C78" s="29">
        <v>42478</v>
      </c>
      <c r="D78" s="22">
        <v>20</v>
      </c>
      <c r="E78" s="28" t="s">
        <v>24</v>
      </c>
      <c r="F78" s="28"/>
      <c r="G78" s="22">
        <v>20</v>
      </c>
      <c r="H78" s="26"/>
      <c r="I78" s="26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tr">
        <f>INDEX('Mar16'!A:A, MATCH('Apr16'!$E79, 'Mar16'!$E:$E, 0))</f>
        <v>G001</v>
      </c>
      <c r="B79" s="47"/>
      <c r="C79" s="29">
        <v>42478</v>
      </c>
      <c r="D79" s="22">
        <v>20</v>
      </c>
      <c r="E79" s="28" t="s">
        <v>25</v>
      </c>
      <c r="F79" s="28"/>
      <c r="G79" s="22">
        <v>20</v>
      </c>
      <c r="H79" s="26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tr">
        <f>INDEX('Mar16'!A:A, MATCH('Apr16'!$E80, 'Mar16'!$E:$E, 0))</f>
        <v>P029</v>
      </c>
      <c r="B80" s="47"/>
      <c r="C80" s="29">
        <v>42478</v>
      </c>
      <c r="D80" s="22">
        <v>20</v>
      </c>
      <c r="E80" s="28" t="s">
        <v>247</v>
      </c>
      <c r="F80" s="28"/>
      <c r="G80" s="22">
        <v>20</v>
      </c>
      <c r="H80" s="26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INDEX('Mar16'!A:A, MATCH('Apr16'!$E81, 'Mar16'!$E:$E, 0))</f>
        <v>K038</v>
      </c>
      <c r="B81" s="47"/>
      <c r="C81" s="29">
        <v>42478</v>
      </c>
      <c r="D81" s="22">
        <v>20</v>
      </c>
      <c r="E81" s="28" t="s">
        <v>5450</v>
      </c>
      <c r="F81" s="28"/>
      <c r="G81" s="22">
        <v>20</v>
      </c>
      <c r="H81" s="26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21" t="str">
        <f>INDEX('Mar16'!A:A, MATCH('Apr16'!$E82, 'Mar16'!$E:$E, 0))</f>
        <v>M001</v>
      </c>
      <c r="B82" s="47"/>
      <c r="C82" s="29">
        <v>42478</v>
      </c>
      <c r="D82" s="22">
        <v>20</v>
      </c>
      <c r="E82" s="28" t="s">
        <v>26</v>
      </c>
      <c r="F82" s="28"/>
      <c r="G82" s="22">
        <v>20</v>
      </c>
      <c r="H82" s="26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21" t="str">
        <f>INDEX('Mar16'!A:A, MATCH('Apr16'!$E83, 'Mar16'!$E:$E, 0))</f>
        <v>P030</v>
      </c>
      <c r="B83" s="47"/>
      <c r="C83" s="29">
        <v>42478</v>
      </c>
      <c r="D83" s="22">
        <v>20</v>
      </c>
      <c r="E83" s="28" t="s">
        <v>334</v>
      </c>
      <c r="F83" s="28"/>
      <c r="G83" s="22">
        <v>20</v>
      </c>
      <c r="H83" s="26"/>
      <c r="I83" s="26"/>
      <c r="J83" s="22"/>
      <c r="K83" s="22"/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 t="str">
        <f>INDEX('Mar16'!A:A, MATCH('Apr16'!$E84, 'Mar16'!$E:$E, 0))</f>
        <v>P019</v>
      </c>
      <c r="B84" s="47"/>
      <c r="C84" s="29">
        <v>42478</v>
      </c>
      <c r="D84" s="22">
        <v>20</v>
      </c>
      <c r="E84" s="28" t="s">
        <v>202</v>
      </c>
      <c r="F84" s="28"/>
      <c r="G84" s="22">
        <v>20</v>
      </c>
      <c r="H84" s="26"/>
      <c r="I84" s="22"/>
      <c r="J84" s="22"/>
      <c r="K84" s="22"/>
      <c r="L84" s="22"/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/>
      <c r="B85" s="47"/>
      <c r="C85" s="29">
        <v>42475</v>
      </c>
      <c r="D85" s="22">
        <v>-1410</v>
      </c>
      <c r="E85" s="28">
        <v>1632</v>
      </c>
      <c r="F85" s="28"/>
      <c r="G85" s="26"/>
      <c r="H85" s="26"/>
      <c r="I85" s="26"/>
      <c r="J85" s="22"/>
      <c r="K85" s="22"/>
      <c r="L85" s="22"/>
      <c r="M85" s="27"/>
      <c r="N85" s="22">
        <v>-1410</v>
      </c>
      <c r="O85" s="22"/>
      <c r="P85" s="22"/>
      <c r="Q85" s="22"/>
      <c r="R85" s="22"/>
      <c r="S85" s="22"/>
      <c r="T85" s="22"/>
      <c r="U85" s="22"/>
      <c r="V85" s="22"/>
    </row>
    <row r="86" spans="1:22" s="139" customFormat="1" x14ac:dyDescent="0.3">
      <c r="A86" s="21"/>
      <c r="B86" s="47"/>
      <c r="C86" s="29">
        <v>42475</v>
      </c>
      <c r="D86" s="22">
        <v>-1385.46</v>
      </c>
      <c r="E86" s="28">
        <v>1630</v>
      </c>
      <c r="F86" s="28"/>
      <c r="G86" s="26"/>
      <c r="H86" s="26"/>
      <c r="I86" s="29"/>
      <c r="J86" s="22"/>
      <c r="K86" s="22"/>
      <c r="L86" s="22"/>
      <c r="M86" s="27"/>
      <c r="N86" s="22">
        <v>-1385.46</v>
      </c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21"/>
      <c r="B87" s="47"/>
      <c r="C87" s="29">
        <v>42475</v>
      </c>
      <c r="D87" s="22">
        <v>-1163</v>
      </c>
      <c r="E87" s="28">
        <v>1631</v>
      </c>
      <c r="F87" s="28"/>
      <c r="G87" s="26"/>
      <c r="H87" s="26"/>
      <c r="I87" s="29"/>
      <c r="J87" s="22"/>
      <c r="K87" s="22"/>
      <c r="L87" s="22"/>
      <c r="M87" s="27"/>
      <c r="N87" s="22">
        <v>-1163</v>
      </c>
      <c r="O87" s="22"/>
      <c r="P87" s="22"/>
      <c r="Q87" s="22"/>
      <c r="R87" s="22"/>
      <c r="S87" s="22"/>
      <c r="T87" s="22"/>
      <c r="U87" s="22"/>
      <c r="V87" s="22"/>
    </row>
    <row r="88" spans="1:22" s="139" customFormat="1" x14ac:dyDescent="0.3">
      <c r="A88" s="21"/>
      <c r="B88" s="47"/>
      <c r="C88" s="29">
        <v>42475</v>
      </c>
      <c r="D88" s="22">
        <v>-424.94</v>
      </c>
      <c r="E88" s="28" t="s">
        <v>3151</v>
      </c>
      <c r="F88" s="28"/>
      <c r="G88" s="26"/>
      <c r="H88" s="26"/>
      <c r="I88" s="29"/>
      <c r="J88" s="22"/>
      <c r="K88" s="22">
        <v>-424.94</v>
      </c>
      <c r="L88" s="22"/>
      <c r="M88" s="27"/>
      <c r="N88" s="22"/>
      <c r="O88" s="22"/>
      <c r="P88" s="22"/>
      <c r="Q88" s="22"/>
      <c r="R88" s="22"/>
      <c r="S88" s="22"/>
      <c r="T88" s="22"/>
      <c r="U88" s="22"/>
      <c r="V88" s="22"/>
    </row>
    <row r="89" spans="1:22" s="139" customFormat="1" x14ac:dyDescent="0.3">
      <c r="A89" s="21"/>
      <c r="B89" s="47"/>
      <c r="C89" s="29">
        <v>42475</v>
      </c>
      <c r="D89" s="22">
        <v>-58.41</v>
      </c>
      <c r="E89" s="28">
        <v>1633</v>
      </c>
      <c r="F89" s="28"/>
      <c r="G89" s="26"/>
      <c r="H89" s="26"/>
      <c r="I89" s="29"/>
      <c r="J89" s="22"/>
      <c r="K89" s="22"/>
      <c r="L89" s="22"/>
      <c r="M89" s="27"/>
      <c r="N89" s="22">
        <v>-58.41</v>
      </c>
      <c r="O89" s="22"/>
      <c r="P89" s="22"/>
      <c r="Q89" s="22"/>
      <c r="R89" s="22"/>
      <c r="S89" s="22"/>
      <c r="T89" s="22"/>
      <c r="U89" s="22"/>
      <c r="V89" s="22"/>
    </row>
    <row r="90" spans="1:22" s="139" customFormat="1" x14ac:dyDescent="0.3">
      <c r="A90" s="21" t="s">
        <v>3303</v>
      </c>
      <c r="B90" s="47"/>
      <c r="C90" s="29">
        <v>42475</v>
      </c>
      <c r="D90" s="22">
        <v>60</v>
      </c>
      <c r="E90" s="28" t="s">
        <v>5137</v>
      </c>
      <c r="F90" s="28"/>
      <c r="G90" s="22">
        <v>60</v>
      </c>
      <c r="H90" s="26"/>
      <c r="I90" s="26"/>
      <c r="J90" s="22"/>
      <c r="K90" s="22"/>
      <c r="L90" s="22"/>
      <c r="M90" s="27"/>
      <c r="N90" s="22"/>
      <c r="O90" s="22"/>
      <c r="P90" s="22"/>
      <c r="Q90" s="22"/>
      <c r="R90" s="22"/>
      <c r="S90" s="22"/>
      <c r="T90" s="22"/>
      <c r="U90" s="22"/>
      <c r="V90" s="22"/>
    </row>
    <row r="91" spans="1:22" s="139" customFormat="1" x14ac:dyDescent="0.3">
      <c r="A91" s="21" t="s">
        <v>3306</v>
      </c>
      <c r="B91" s="47"/>
      <c r="C91" s="29">
        <v>42475</v>
      </c>
      <c r="D91" s="22">
        <v>60</v>
      </c>
      <c r="E91" s="28" t="s">
        <v>5136</v>
      </c>
      <c r="F91" s="28"/>
      <c r="G91" s="22">
        <v>60</v>
      </c>
      <c r="H91" s="26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21" t="str">
        <f>INDEX('Mar16'!A:A, MATCH('Apr16'!$E92, 'Mar16'!$E:$E, 0))</f>
        <v>L005</v>
      </c>
      <c r="B92" s="47"/>
      <c r="C92" s="29">
        <v>42475</v>
      </c>
      <c r="D92" s="22">
        <v>20</v>
      </c>
      <c r="E92" s="28" t="s">
        <v>3150</v>
      </c>
      <c r="F92" s="28"/>
      <c r="G92" s="22">
        <v>20</v>
      </c>
      <c r="H92" s="26"/>
      <c r="I92" s="26"/>
      <c r="J92" s="22"/>
      <c r="K92" s="22"/>
      <c r="L92" s="22"/>
      <c r="M92" s="27"/>
      <c r="N92" s="22"/>
      <c r="O92" s="22"/>
      <c r="P92" s="22"/>
      <c r="Q92" s="22"/>
      <c r="R92" s="22"/>
      <c r="S92" s="22"/>
      <c r="T92" s="22"/>
      <c r="U92" s="22"/>
      <c r="V92" s="22"/>
    </row>
    <row r="93" spans="1:22" s="139" customFormat="1" x14ac:dyDescent="0.3">
      <c r="A93" s="21" t="str">
        <f>INDEX('Mar16'!A:A, MATCH('Apr16'!$E93, 'Mar16'!$E:$E, 0))</f>
        <v>D021</v>
      </c>
      <c r="B93" s="47"/>
      <c r="C93" s="29">
        <v>42475</v>
      </c>
      <c r="D93" s="22">
        <v>20</v>
      </c>
      <c r="E93" s="28" t="s">
        <v>110</v>
      </c>
      <c r="F93" s="28"/>
      <c r="G93" s="22">
        <v>20</v>
      </c>
      <c r="H93" s="26"/>
      <c r="I93" s="26"/>
      <c r="J93" s="22"/>
      <c r="K93" s="22"/>
      <c r="L93" s="22"/>
      <c r="M93" s="27"/>
      <c r="N93" s="22"/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21" t="str">
        <f>INDEX('Mar16'!A:A, MATCH('Apr16'!$E94, 'Mar16'!$E:$E, 0))</f>
        <v>K013</v>
      </c>
      <c r="B94" s="47"/>
      <c r="C94" s="29">
        <v>42475</v>
      </c>
      <c r="D94" s="22">
        <v>20</v>
      </c>
      <c r="E94" s="28" t="s">
        <v>27</v>
      </c>
      <c r="F94" s="28"/>
      <c r="G94" s="22">
        <v>20</v>
      </c>
      <c r="H94" s="26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21" t="str">
        <f>INDEX('Mar16'!A:A, MATCH('Apr16'!$E95, 'Mar16'!$E:$E, 0))</f>
        <v>D025</v>
      </c>
      <c r="B95" s="47"/>
      <c r="C95" s="29">
        <v>42475</v>
      </c>
      <c r="D95" s="22">
        <v>20</v>
      </c>
      <c r="E95" s="28" t="s">
        <v>109</v>
      </c>
      <c r="F95" s="28"/>
      <c r="G95" s="22">
        <v>20</v>
      </c>
      <c r="H95" s="26"/>
      <c r="I95" s="26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21" t="s">
        <v>2523</v>
      </c>
      <c r="B96" s="47"/>
      <c r="C96" s="29">
        <v>42475</v>
      </c>
      <c r="D96" s="22">
        <v>20</v>
      </c>
      <c r="E96" s="28" t="s">
        <v>5579</v>
      </c>
      <c r="F96" s="28"/>
      <c r="G96" s="22">
        <v>20</v>
      </c>
      <c r="H96" s="26"/>
      <c r="I96" s="26"/>
      <c r="J96" s="22"/>
      <c r="K96" s="22"/>
      <c r="L96" s="22"/>
      <c r="M96" s="27"/>
      <c r="N96" s="22"/>
      <c r="O96" s="22"/>
      <c r="P96" s="22"/>
      <c r="Q96" s="122"/>
      <c r="R96" s="22"/>
      <c r="S96" s="22"/>
      <c r="T96" s="22"/>
      <c r="U96" s="22"/>
      <c r="V96" s="22"/>
    </row>
    <row r="97" spans="1:22" s="139" customFormat="1" x14ac:dyDescent="0.3">
      <c r="A97" s="21"/>
      <c r="B97" s="47"/>
      <c r="C97" s="29">
        <v>42474</v>
      </c>
      <c r="D97" s="22">
        <v>-1798.56</v>
      </c>
      <c r="E97" s="28">
        <v>1627</v>
      </c>
      <c r="F97" s="28"/>
      <c r="G97" s="26"/>
      <c r="H97" s="26"/>
      <c r="I97" s="26"/>
      <c r="J97" s="22"/>
      <c r="K97" s="22"/>
      <c r="L97" s="22"/>
      <c r="M97" s="27"/>
      <c r="N97" s="22">
        <v>-1798.56</v>
      </c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21"/>
      <c r="B98" s="47"/>
      <c r="C98" s="29">
        <v>42474</v>
      </c>
      <c r="D98" s="22">
        <v>500</v>
      </c>
      <c r="E98" s="28" t="s">
        <v>5580</v>
      </c>
      <c r="F98" s="28"/>
      <c r="G98" s="26"/>
      <c r="H98" s="22">
        <v>500</v>
      </c>
      <c r="I98" s="26"/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21"/>
      <c r="B99" s="47"/>
      <c r="C99" s="29">
        <v>42474</v>
      </c>
      <c r="D99" s="22">
        <v>400</v>
      </c>
      <c r="E99" s="28" t="s">
        <v>3154</v>
      </c>
      <c r="F99" s="28"/>
      <c r="G99" s="26"/>
      <c r="H99" s="26"/>
      <c r="I99" s="22">
        <v>400</v>
      </c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155" t="s">
        <v>1095</v>
      </c>
      <c r="B100" s="47"/>
      <c r="C100" s="29">
        <v>42474</v>
      </c>
      <c r="D100" s="22">
        <v>100</v>
      </c>
      <c r="E100" s="28" t="s">
        <v>5581</v>
      </c>
      <c r="F100" s="28"/>
      <c r="G100" s="22">
        <v>100</v>
      </c>
      <c r="H100" s="26"/>
      <c r="I100" s="26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s="139" customFormat="1" x14ac:dyDescent="0.3">
      <c r="A101" s="21" t="str">
        <f>INDEX('Mar16'!A:A, MATCH('Apr16'!$E101, 'Mar16'!$E:$E, 0))</f>
        <v>M017</v>
      </c>
      <c r="B101" s="47"/>
      <c r="C101" s="29">
        <v>42474</v>
      </c>
      <c r="D101" s="22">
        <v>20</v>
      </c>
      <c r="E101" s="28" t="s">
        <v>243</v>
      </c>
      <c r="F101" s="28"/>
      <c r="G101" s="22">
        <v>20</v>
      </c>
      <c r="H101" s="26"/>
      <c r="I101" s="26"/>
      <c r="J101" s="22"/>
      <c r="K101" s="22"/>
      <c r="L101" s="22"/>
      <c r="M101" s="27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s="139" customFormat="1" x14ac:dyDescent="0.3">
      <c r="A102" s="21" t="str">
        <f>INDEX('Mar16'!A:A, MATCH('Apr16'!$E102, 'Mar16'!$E:$E, 0))</f>
        <v>K007</v>
      </c>
      <c r="B102" s="47"/>
      <c r="C102" s="29">
        <v>42474</v>
      </c>
      <c r="D102" s="22">
        <v>20</v>
      </c>
      <c r="E102" s="28" t="s">
        <v>99</v>
      </c>
      <c r="F102" s="28"/>
      <c r="G102" s="22">
        <v>20</v>
      </c>
      <c r="H102" s="26"/>
      <c r="I102" s="26"/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21"/>
      <c r="B103" s="47"/>
      <c r="C103" s="29">
        <v>42473</v>
      </c>
      <c r="D103" s="22">
        <v>-373</v>
      </c>
      <c r="E103" s="28">
        <v>1623</v>
      </c>
      <c r="F103" s="28"/>
      <c r="G103" s="26"/>
      <c r="H103" s="26"/>
      <c r="I103" s="26"/>
      <c r="J103" s="22"/>
      <c r="K103" s="22"/>
      <c r="L103" s="22"/>
      <c r="M103" s="27"/>
      <c r="N103" s="22"/>
      <c r="O103" s="22">
        <v>-373</v>
      </c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21" t="str">
        <f>INDEX('Mar16'!A:A, MATCH('Apr16'!$E104, 'Mar16'!$E:$E, 0))</f>
        <v>M021</v>
      </c>
      <c r="B104" s="47"/>
      <c r="C104" s="29">
        <v>42473</v>
      </c>
      <c r="D104" s="22">
        <v>20</v>
      </c>
      <c r="E104" s="28" t="s">
        <v>92</v>
      </c>
      <c r="F104" s="28"/>
      <c r="G104" s="22">
        <v>20</v>
      </c>
      <c r="H104" s="26"/>
      <c r="I104" s="26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21"/>
      <c r="B105" s="47"/>
      <c r="C105" s="29">
        <v>42473</v>
      </c>
      <c r="D105" s="22">
        <v>-1666.95</v>
      </c>
      <c r="E105" s="28" t="s">
        <v>3</v>
      </c>
      <c r="F105" s="28"/>
      <c r="G105" s="26"/>
      <c r="H105" s="26"/>
      <c r="I105" s="26"/>
      <c r="J105" s="22"/>
      <c r="K105" s="22"/>
      <c r="L105" s="22">
        <v>-1666.95</v>
      </c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21"/>
      <c r="B106" s="47"/>
      <c r="C106" s="29">
        <v>42471</v>
      </c>
      <c r="D106" s="22">
        <v>686.2</v>
      </c>
      <c r="E106" s="28" t="s">
        <v>0</v>
      </c>
      <c r="F106" s="28"/>
      <c r="G106" s="26"/>
      <c r="H106" s="26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21"/>
      <c r="B107" s="46" t="s">
        <v>5528</v>
      </c>
      <c r="C107" s="222"/>
      <c r="D107" s="22"/>
      <c r="E107" s="28" t="s">
        <v>5529</v>
      </c>
      <c r="F107" s="28"/>
      <c r="G107" s="32"/>
      <c r="H107" s="32">
        <v>546.20000000000005</v>
      </c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21"/>
      <c r="B108" s="46" t="s">
        <v>5438</v>
      </c>
      <c r="C108" s="222"/>
      <c r="D108" s="22"/>
      <c r="E108" s="28" t="s">
        <v>193</v>
      </c>
      <c r="F108" s="28"/>
      <c r="G108" s="32"/>
      <c r="H108" s="32">
        <v>100</v>
      </c>
      <c r="I108" s="26"/>
      <c r="J108" s="22"/>
      <c r="K108" s="22"/>
      <c r="L108" s="22"/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155" t="s">
        <v>5306</v>
      </c>
      <c r="B109" s="46" t="s">
        <v>5467</v>
      </c>
      <c r="C109" s="222"/>
      <c r="D109" s="22"/>
      <c r="E109" s="28" t="s">
        <v>5468</v>
      </c>
      <c r="F109" s="28"/>
      <c r="G109" s="32">
        <v>40</v>
      </c>
      <c r="H109" s="32"/>
      <c r="I109" s="26"/>
      <c r="J109" s="22"/>
      <c r="K109" s="22"/>
      <c r="L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21"/>
      <c r="B110" s="47"/>
      <c r="C110" s="29">
        <v>42471</v>
      </c>
      <c r="D110" s="22">
        <v>600</v>
      </c>
      <c r="E110" s="28" t="s">
        <v>0</v>
      </c>
      <c r="F110" s="28"/>
      <c r="G110" s="26"/>
      <c r="H110" s="26"/>
      <c r="I110" s="26"/>
      <c r="J110" s="22"/>
      <c r="K110" s="22"/>
      <c r="L110" s="22"/>
      <c r="M110" s="27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s="139" customFormat="1" x14ac:dyDescent="0.3">
      <c r="A111" s="155" t="s">
        <v>93</v>
      </c>
      <c r="B111" s="46" t="s">
        <v>5469</v>
      </c>
      <c r="C111" s="222"/>
      <c r="D111" s="22"/>
      <c r="E111" s="17" t="s">
        <v>214</v>
      </c>
      <c r="F111" s="14"/>
      <c r="G111" s="32">
        <v>20</v>
      </c>
      <c r="H111" s="32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155" t="s">
        <v>2258</v>
      </c>
      <c r="B112" s="46" t="s">
        <v>5470</v>
      </c>
      <c r="C112" s="222"/>
      <c r="D112" s="22"/>
      <c r="E112" s="17" t="s">
        <v>5472</v>
      </c>
      <c r="F112" s="14"/>
      <c r="G112" s="32">
        <v>240</v>
      </c>
      <c r="H112" s="32"/>
      <c r="I112" s="26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155" t="s">
        <v>1176</v>
      </c>
      <c r="B113" s="46" t="s">
        <v>5471</v>
      </c>
      <c r="C113" s="222"/>
      <c r="D113" s="22"/>
      <c r="E113" s="17" t="s">
        <v>5473</v>
      </c>
      <c r="F113" s="14"/>
      <c r="G113" s="32">
        <v>240</v>
      </c>
      <c r="H113" s="32"/>
      <c r="I113" s="26"/>
      <c r="J113" s="22"/>
      <c r="K113" s="22"/>
      <c r="L113" s="22"/>
      <c r="M113" s="27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s="139" customFormat="1" x14ac:dyDescent="0.3">
      <c r="A114" s="8"/>
      <c r="B114" s="46" t="s">
        <v>5479</v>
      </c>
      <c r="C114" s="222"/>
      <c r="D114" s="22"/>
      <c r="E114" s="17" t="s">
        <v>5480</v>
      </c>
      <c r="F114" s="14"/>
      <c r="G114" s="32"/>
      <c r="H114" s="32">
        <v>100</v>
      </c>
      <c r="I114" s="26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21"/>
      <c r="B115" s="47"/>
      <c r="C115" s="29">
        <v>42471</v>
      </c>
      <c r="D115" s="22">
        <v>440</v>
      </c>
      <c r="E115" s="28" t="s">
        <v>5593</v>
      </c>
      <c r="F115" s="28"/>
      <c r="G115" s="26"/>
      <c r="H115" s="26"/>
      <c r="I115" s="22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21"/>
      <c r="B116" s="47"/>
      <c r="C116" s="29">
        <v>42471</v>
      </c>
      <c r="D116" s="22">
        <v>100</v>
      </c>
      <c r="E116" s="28" t="s">
        <v>5582</v>
      </c>
      <c r="F116" s="28"/>
      <c r="G116" s="26"/>
      <c r="H116" s="26"/>
      <c r="I116" s="22">
        <v>100</v>
      </c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21" t="str">
        <f>INDEX('Mar16'!A:A, MATCH('Apr16'!$E117, 'Mar16'!$E:$E, 0))</f>
        <v>W033</v>
      </c>
      <c r="B117" s="47"/>
      <c r="C117" s="29">
        <v>42471</v>
      </c>
      <c r="D117" s="22">
        <v>20</v>
      </c>
      <c r="E117" s="28" t="s">
        <v>497</v>
      </c>
      <c r="F117" s="28"/>
      <c r="G117" s="22">
        <v>20</v>
      </c>
      <c r="H117" s="26"/>
      <c r="I117" s="26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21" t="str">
        <f>INDEX('Mar16'!A:A, MATCH('Apr16'!$E118, 'Mar16'!$E:$E, 0))</f>
        <v>G036</v>
      </c>
      <c r="B118" s="47"/>
      <c r="C118" s="29">
        <v>42471</v>
      </c>
      <c r="D118" s="22">
        <v>20</v>
      </c>
      <c r="E118" s="28" t="s">
        <v>5346</v>
      </c>
      <c r="F118" s="28"/>
      <c r="G118" s="22">
        <v>20</v>
      </c>
      <c r="H118" s="26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155" t="s">
        <v>1522</v>
      </c>
      <c r="B119" s="47"/>
      <c r="C119" s="29">
        <v>42468</v>
      </c>
      <c r="D119" s="22">
        <v>120</v>
      </c>
      <c r="E119" s="28" t="s">
        <v>5583</v>
      </c>
      <c r="F119" s="28"/>
      <c r="G119" s="22">
        <v>120</v>
      </c>
      <c r="H119" s="26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21" t="str">
        <f>INDEX('Mar16'!A:A, MATCH('Apr16'!$E120, 'Mar16'!$E:$E, 0))</f>
        <v>A029</v>
      </c>
      <c r="B120" s="47"/>
      <c r="C120" s="29">
        <v>42468</v>
      </c>
      <c r="D120" s="22">
        <v>20</v>
      </c>
      <c r="E120" s="28" t="s">
        <v>2663</v>
      </c>
      <c r="F120" s="28"/>
      <c r="G120" s="22">
        <v>20</v>
      </c>
      <c r="H120" s="26"/>
      <c r="I120" s="26"/>
      <c r="J120" s="22"/>
      <c r="K120" s="22"/>
      <c r="L120" s="22"/>
      <c r="M120" s="27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s="139" customFormat="1" x14ac:dyDescent="0.3">
      <c r="A121" s="155" t="s">
        <v>1470</v>
      </c>
      <c r="B121" s="47"/>
      <c r="C121" s="29">
        <v>42466</v>
      </c>
      <c r="D121" s="22">
        <v>240</v>
      </c>
      <c r="E121" s="28" t="s">
        <v>5584</v>
      </c>
      <c r="F121" s="28"/>
      <c r="G121" s="26"/>
      <c r="H121" s="26"/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21" t="s">
        <v>2613</v>
      </c>
      <c r="B122" s="47"/>
      <c r="C122" s="29">
        <v>42466</v>
      </c>
      <c r="D122" s="22">
        <v>140</v>
      </c>
      <c r="E122" s="28" t="s">
        <v>5585</v>
      </c>
      <c r="F122" s="28"/>
      <c r="G122" s="26"/>
      <c r="H122" s="26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21"/>
      <c r="B123" s="47"/>
      <c r="C123" s="29">
        <v>42466</v>
      </c>
      <c r="D123" s="22">
        <v>-1328.13</v>
      </c>
      <c r="E123" s="28" t="s">
        <v>3</v>
      </c>
      <c r="F123" s="28"/>
      <c r="G123" s="26"/>
      <c r="H123" s="26"/>
      <c r="I123" s="26"/>
      <c r="J123" s="22"/>
      <c r="K123" s="22"/>
      <c r="L123" s="22">
        <v>-1328.13</v>
      </c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21"/>
      <c r="B124" s="47"/>
      <c r="C124" s="29">
        <v>42464</v>
      </c>
      <c r="D124" s="22">
        <v>-166.4</v>
      </c>
      <c r="E124" s="28" t="s">
        <v>5586</v>
      </c>
      <c r="F124" s="28"/>
      <c r="G124" s="26"/>
      <c r="H124" s="26"/>
      <c r="I124" s="26"/>
      <c r="J124" s="22"/>
      <c r="K124" s="22">
        <v>-166.4</v>
      </c>
      <c r="L124" s="22"/>
      <c r="M124" s="27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s="139" customFormat="1" x14ac:dyDescent="0.3">
      <c r="A125" s="21"/>
      <c r="B125" s="47"/>
      <c r="C125" s="29">
        <v>42464</v>
      </c>
      <c r="D125" s="22">
        <v>-125.05</v>
      </c>
      <c r="E125" s="28" t="s">
        <v>5587</v>
      </c>
      <c r="F125" s="28"/>
      <c r="G125" s="26"/>
      <c r="H125" s="26"/>
      <c r="I125" s="26"/>
      <c r="J125" s="22"/>
      <c r="K125" s="22">
        <v>-125.05</v>
      </c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21"/>
      <c r="B126" s="47"/>
      <c r="C126" s="29">
        <v>42464</v>
      </c>
      <c r="D126" s="22">
        <v>13256.1</v>
      </c>
      <c r="E126" s="28" t="s">
        <v>0</v>
      </c>
      <c r="F126" s="28"/>
      <c r="G126" s="26"/>
      <c r="H126" s="26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21" t="str">
        <f>INDEX('Mar16'!A:A, MATCH('Apr16'!$E127, 'Mar16'!$E:$E, 0))</f>
        <v>S005</v>
      </c>
      <c r="B127" s="47"/>
      <c r="C127" s="29">
        <v>42464</v>
      </c>
      <c r="D127" s="22">
        <v>20</v>
      </c>
      <c r="E127" s="28" t="s">
        <v>270</v>
      </c>
      <c r="F127" s="28"/>
      <c r="G127" s="22">
        <v>20</v>
      </c>
      <c r="H127" s="26"/>
      <c r="I127" s="26"/>
      <c r="J127" s="22"/>
      <c r="K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21" t="str">
        <f>INDEX('Mar16'!A:A, MATCH('Apr16'!$E128, 'Mar16'!$E:$E, 0))</f>
        <v>H024</v>
      </c>
      <c r="B128" s="47"/>
      <c r="C128" s="29">
        <v>42464</v>
      </c>
      <c r="D128" s="22">
        <v>20</v>
      </c>
      <c r="E128" s="28" t="s">
        <v>5461</v>
      </c>
      <c r="F128" s="28"/>
      <c r="G128" s="22">
        <v>20</v>
      </c>
      <c r="H128" s="26"/>
      <c r="I128" s="26"/>
      <c r="J128" s="22"/>
      <c r="K128" s="22"/>
      <c r="L128" s="22"/>
      <c r="M128" s="27"/>
      <c r="N128" s="22"/>
      <c r="O128" s="22"/>
      <c r="P128" s="22"/>
      <c r="R128" s="22"/>
      <c r="S128" s="22"/>
      <c r="T128" s="22"/>
      <c r="U128" s="22"/>
      <c r="V128" s="22"/>
    </row>
    <row r="129" spans="1:29" s="139" customFormat="1" x14ac:dyDescent="0.3">
      <c r="A129" s="21" t="str">
        <f>INDEX('Mar16'!A:A, MATCH('Apr16'!$E129, 'Mar16'!$E:$E, 0))</f>
        <v>W039</v>
      </c>
      <c r="B129" s="47"/>
      <c r="C129" s="29">
        <v>42464</v>
      </c>
      <c r="D129" s="22">
        <v>20</v>
      </c>
      <c r="E129" s="28" t="s">
        <v>5144</v>
      </c>
      <c r="F129" s="28"/>
      <c r="G129" s="22">
        <v>20</v>
      </c>
      <c r="H129" s="26"/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9" s="139" customFormat="1" x14ac:dyDescent="0.3">
      <c r="A130" s="21" t="str">
        <f>INDEX('Mar16'!A:A, MATCH('Apr16'!$E130, 'Mar16'!$E:$E, 0))</f>
        <v>S030</v>
      </c>
      <c r="B130" s="47"/>
      <c r="C130" s="29">
        <v>42464</v>
      </c>
      <c r="D130" s="22">
        <v>20</v>
      </c>
      <c r="E130" s="28" t="s">
        <v>2669</v>
      </c>
      <c r="F130" s="28"/>
      <c r="G130" s="22">
        <v>20</v>
      </c>
      <c r="H130" s="26"/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9" s="139" customFormat="1" x14ac:dyDescent="0.3">
      <c r="A131" s="21" t="str">
        <f>INDEX('Mar16'!A:A, MATCH('Apr16'!$E131, 'Mar16'!$E:$E, 0))</f>
        <v>J025</v>
      </c>
      <c r="B131" s="47"/>
      <c r="C131" s="29">
        <v>42464</v>
      </c>
      <c r="D131" s="22">
        <v>20</v>
      </c>
      <c r="E131" s="28" t="s">
        <v>5355</v>
      </c>
      <c r="F131" s="28"/>
      <c r="G131" s="22">
        <v>20</v>
      </c>
      <c r="H131" s="26"/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9" s="139" customFormat="1" x14ac:dyDescent="0.3">
      <c r="A132" s="21" t="str">
        <f>INDEX('Mar16'!A:A, MATCH('Apr16'!$E132, 'Mar16'!$E:$E, 0))</f>
        <v>S008</v>
      </c>
      <c r="B132" s="47"/>
      <c r="C132" s="29">
        <v>42464</v>
      </c>
      <c r="D132" s="22">
        <v>20</v>
      </c>
      <c r="E132" s="28" t="s">
        <v>4</v>
      </c>
      <c r="F132" s="28"/>
      <c r="G132" s="22">
        <v>20</v>
      </c>
      <c r="H132" s="26"/>
      <c r="I132" s="26"/>
      <c r="J132" s="22"/>
      <c r="K132" s="22"/>
      <c r="L132" s="22"/>
      <c r="M132" s="27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9" s="139" customFormat="1" x14ac:dyDescent="0.3">
      <c r="A133" s="21" t="s">
        <v>1546</v>
      </c>
      <c r="B133" s="47"/>
      <c r="C133" s="29">
        <v>42461</v>
      </c>
      <c r="D133" s="22">
        <v>240</v>
      </c>
      <c r="E133" s="28" t="s">
        <v>5588</v>
      </c>
      <c r="F133" s="28"/>
      <c r="G133" s="22">
        <v>240</v>
      </c>
      <c r="H133" s="26"/>
      <c r="I133" s="26"/>
      <c r="J133" s="22"/>
      <c r="K133" s="22"/>
      <c r="L133" s="22"/>
      <c r="M133" s="27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9" s="139" customFormat="1" x14ac:dyDescent="0.3">
      <c r="A134" s="155" t="s">
        <v>1143</v>
      </c>
      <c r="B134" s="47"/>
      <c r="C134" s="29">
        <v>42461</v>
      </c>
      <c r="D134" s="22">
        <v>120</v>
      </c>
      <c r="E134" s="28" t="s">
        <v>5589</v>
      </c>
      <c r="F134" s="28"/>
      <c r="G134" s="22">
        <v>120</v>
      </c>
      <c r="H134" s="26"/>
      <c r="I134" s="26"/>
      <c r="J134" s="22"/>
      <c r="K134" s="22"/>
      <c r="L134" s="22"/>
      <c r="M134" s="27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9" s="139" customFormat="1" x14ac:dyDescent="0.3">
      <c r="A135" s="155" t="s">
        <v>90</v>
      </c>
      <c r="B135" s="47"/>
      <c r="C135" s="29">
        <v>42461</v>
      </c>
      <c r="D135" s="22">
        <v>120</v>
      </c>
      <c r="E135" s="28" t="s">
        <v>5590</v>
      </c>
      <c r="F135" s="28"/>
      <c r="G135" s="22">
        <v>120</v>
      </c>
      <c r="H135" s="26"/>
      <c r="I135" s="26"/>
      <c r="J135" s="22"/>
      <c r="K135" s="22"/>
      <c r="L135" s="22"/>
      <c r="M135" s="27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9" s="139" customFormat="1" x14ac:dyDescent="0.3">
      <c r="A136" s="21" t="str">
        <f>INDEX('Mar16'!A:A, MATCH('Apr16'!$E136, 'Mar16'!$E:$E, 0))</f>
        <v>P013</v>
      </c>
      <c r="B136" s="47"/>
      <c r="C136" s="29">
        <v>42461</v>
      </c>
      <c r="D136" s="22">
        <v>20</v>
      </c>
      <c r="E136" s="28" t="s">
        <v>7</v>
      </c>
      <c r="F136" s="28"/>
      <c r="G136" s="22">
        <v>20</v>
      </c>
      <c r="H136" s="26"/>
      <c r="I136" s="26"/>
      <c r="J136" s="22"/>
      <c r="K136" s="22"/>
      <c r="L136" s="22"/>
      <c r="M136" s="27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9" s="139" customFormat="1" x14ac:dyDescent="0.3">
      <c r="A137" s="21" t="str">
        <f>INDEX('Mar16'!A:A, MATCH('Apr16'!$E137, 'Mar16'!$E:$E, 0))</f>
        <v>W004</v>
      </c>
      <c r="B137" s="47"/>
      <c r="C137" s="29">
        <v>42461</v>
      </c>
      <c r="D137" s="22">
        <v>20</v>
      </c>
      <c r="E137" s="28" t="s">
        <v>5462</v>
      </c>
      <c r="F137" s="28"/>
      <c r="G137" s="22">
        <v>20</v>
      </c>
      <c r="H137" s="26"/>
      <c r="I137" s="26"/>
      <c r="J137" s="22"/>
      <c r="K137" s="22"/>
      <c r="L137" s="22"/>
      <c r="M137" s="27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9" s="139" customFormat="1" x14ac:dyDescent="0.3">
      <c r="A138" s="21" t="str">
        <f>INDEX('Mar16'!A:A, MATCH('Apr16'!$E138, 'Mar16'!$E:$E, 0))</f>
        <v>S010</v>
      </c>
      <c r="B138" s="47"/>
      <c r="C138" s="29">
        <v>42461</v>
      </c>
      <c r="D138" s="22">
        <v>20</v>
      </c>
      <c r="E138" s="28" t="s">
        <v>289</v>
      </c>
      <c r="F138" s="28"/>
      <c r="G138" s="22">
        <v>20</v>
      </c>
      <c r="H138" s="26"/>
      <c r="I138" s="26"/>
      <c r="J138" s="22"/>
      <c r="K138" s="22"/>
      <c r="L138" s="22"/>
      <c r="M138" s="27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9" s="139" customFormat="1" x14ac:dyDescent="0.3">
      <c r="A139" s="21" t="str">
        <f>INDEX('Mar16'!A:A, MATCH('Apr16'!$E139, 'Mar16'!$E:$E, 0))</f>
        <v>P014</v>
      </c>
      <c r="B139" s="47"/>
      <c r="C139" s="29">
        <v>42461</v>
      </c>
      <c r="D139" s="22">
        <v>20</v>
      </c>
      <c r="E139" s="28" t="s">
        <v>100</v>
      </c>
      <c r="F139" s="28"/>
      <c r="G139" s="22">
        <v>20</v>
      </c>
      <c r="H139" s="26"/>
      <c r="I139" s="26"/>
      <c r="J139" s="22"/>
      <c r="K139" s="22"/>
      <c r="L139" s="22"/>
      <c r="M139" s="27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9" s="139" customFormat="1" x14ac:dyDescent="0.3">
      <c r="A140" s="21" t="str">
        <f>INDEX('Mar16'!A:A, MATCH('Apr16'!$E140, 'Mar16'!$E:$E, 0))</f>
        <v>K023</v>
      </c>
      <c r="B140" s="47"/>
      <c r="C140" s="29">
        <v>42461</v>
      </c>
      <c r="D140" s="22">
        <v>20</v>
      </c>
      <c r="E140" s="28" t="s">
        <v>8</v>
      </c>
      <c r="F140" s="28"/>
      <c r="G140" s="22">
        <v>20</v>
      </c>
      <c r="H140" s="26"/>
      <c r="I140" s="26"/>
      <c r="J140" s="22"/>
      <c r="K140" s="22"/>
      <c r="L140" s="22"/>
      <c r="M140" s="27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9" s="139" customFormat="1" x14ac:dyDescent="0.3">
      <c r="A141" s="21" t="str">
        <f>INDEX('Mar16'!A:A, MATCH('Apr16'!$E141, 'Mar16'!$E:$E, 0))</f>
        <v>W058</v>
      </c>
      <c r="B141" s="47"/>
      <c r="C141" s="29">
        <v>42461</v>
      </c>
      <c r="D141" s="22">
        <v>20</v>
      </c>
      <c r="E141" s="28" t="s">
        <v>3322</v>
      </c>
      <c r="F141" s="28"/>
      <c r="G141" s="22">
        <v>20</v>
      </c>
      <c r="H141" s="26"/>
      <c r="I141" s="26"/>
      <c r="J141" s="22"/>
      <c r="K141" s="22"/>
      <c r="L141" s="22"/>
      <c r="M141" s="27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9" s="139" customFormat="1" x14ac:dyDescent="0.3">
      <c r="A142" s="21"/>
      <c r="B142" s="47"/>
      <c r="C142" s="29"/>
      <c r="D142" s="22"/>
      <c r="E142" s="28"/>
      <c r="F142" s="28"/>
      <c r="G142" s="26"/>
      <c r="H142" s="26"/>
      <c r="I142" s="26"/>
      <c r="J142" s="22"/>
      <c r="K142" s="22"/>
      <c r="L142" s="22"/>
      <c r="M142" s="27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9" s="139" customFormat="1" x14ac:dyDescent="0.3">
      <c r="A143" s="22"/>
      <c r="B143" s="47"/>
      <c r="C143" s="29"/>
      <c r="D143" s="22"/>
      <c r="E143" s="28"/>
      <c r="F143" s="28"/>
      <c r="G143" s="26"/>
      <c r="H143" s="26"/>
      <c r="I143" s="26"/>
      <c r="J143" s="22"/>
      <c r="K143" s="22"/>
      <c r="L143" s="22"/>
      <c r="M143" s="27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9" x14ac:dyDescent="0.3">
      <c r="A144" s="29"/>
      <c r="B144" s="48"/>
      <c r="C144" s="29"/>
      <c r="D144" s="22">
        <v>10018.420000000006</v>
      </c>
      <c r="E144" s="21" t="s">
        <v>5591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2"/>
      <c r="Q144" s="21"/>
      <c r="R144" s="21"/>
      <c r="S144" s="21"/>
      <c r="T144" s="21"/>
      <c r="U144" s="21"/>
      <c r="V144" s="21"/>
      <c r="W144" s="2"/>
      <c r="X144" s="2"/>
      <c r="Y144" s="2"/>
      <c r="Z144" s="2"/>
      <c r="AA144" s="2"/>
      <c r="AB144" s="2"/>
      <c r="AC144" s="5"/>
    </row>
    <row r="145" spans="1:29" x14ac:dyDescent="0.3">
      <c r="A145" s="29"/>
      <c r="B145" s="48"/>
      <c r="C145" s="29"/>
      <c r="D145" s="2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7"/>
      <c r="X145" s="7"/>
      <c r="Y145" s="7"/>
      <c r="Z145" s="7"/>
      <c r="AA145" s="7"/>
      <c r="AB145" s="7"/>
      <c r="AC145" s="9"/>
    </row>
    <row r="146" spans="1:29" ht="15" thickBot="1" x14ac:dyDescent="0.35">
      <c r="A146" s="21"/>
      <c r="B146" s="49"/>
      <c r="C146" s="21"/>
      <c r="D146" s="22"/>
      <c r="E146" s="21"/>
      <c r="F146" s="21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141"/>
      <c r="X146" s="141"/>
      <c r="Y146" s="141"/>
      <c r="Z146" s="141"/>
      <c r="AA146" s="141"/>
      <c r="AB146" s="141"/>
      <c r="AC146" s="141"/>
    </row>
    <row r="147" spans="1:29" ht="15" thickTop="1" x14ac:dyDescent="0.3">
      <c r="B147" s="50"/>
      <c r="L147" s="4"/>
      <c r="P147" s="37"/>
    </row>
    <row r="148" spans="1:29" x14ac:dyDescent="0.3">
      <c r="B148" s="140"/>
      <c r="E148" s="52" t="s">
        <v>84</v>
      </c>
      <c r="F148" s="52"/>
      <c r="G148" s="4">
        <f>SUM(G146:V146)</f>
        <v>0</v>
      </c>
    </row>
    <row r="149" spans="1:29" x14ac:dyDescent="0.3">
      <c r="B149" s="140"/>
      <c r="E149" s="74"/>
      <c r="F149" s="74"/>
      <c r="G149" s="139"/>
    </row>
    <row r="150" spans="1:29" x14ac:dyDescent="0.3">
      <c r="B150" s="140"/>
      <c r="G150" s="71"/>
    </row>
    <row r="151" spans="1:29" x14ac:dyDescent="0.3">
      <c r="B151" s="140"/>
    </row>
    <row r="152" spans="1:29" x14ac:dyDescent="0.3">
      <c r="B152" s="140"/>
      <c r="D152" s="138"/>
    </row>
    <row r="153" spans="1:29" x14ac:dyDescent="0.3">
      <c r="B153" s="140"/>
      <c r="D153" s="138"/>
    </row>
    <row r="154" spans="1:29" x14ac:dyDescent="0.3">
      <c r="B154" s="140"/>
      <c r="D154" s="138"/>
    </row>
    <row r="155" spans="1:29" x14ac:dyDescent="0.3">
      <c r="B155" s="140"/>
      <c r="D155" s="138"/>
    </row>
  </sheetData>
  <mergeCells count="9">
    <mergeCell ref="F4:F6"/>
    <mergeCell ref="G4:I4"/>
    <mergeCell ref="J4:V4"/>
    <mergeCell ref="G5:G6"/>
    <mergeCell ref="H5:H6"/>
    <mergeCell ref="I5:I6"/>
    <mergeCell ref="J5:J6"/>
    <mergeCell ref="K5:K6"/>
    <mergeCell ref="L5:L6"/>
  </mergeCells>
  <conditionalFormatting sqref="B38 B1:B12 B48:B65 B19:B23 B71:B106 B110 B115:B1048576">
    <cfRule type="duplicateValues" dxfId="312" priority="87"/>
  </conditionalFormatting>
  <conditionalFormatting sqref="B34:B37 B24:B32">
    <cfRule type="duplicateValues" dxfId="311" priority="69"/>
  </conditionalFormatting>
  <conditionalFormatting sqref="B33">
    <cfRule type="duplicateValues" dxfId="310" priority="57"/>
  </conditionalFormatting>
  <conditionalFormatting sqref="B44:B47">
    <cfRule type="duplicateValues" dxfId="309" priority="52"/>
  </conditionalFormatting>
  <conditionalFormatting sqref="B39:B43">
    <cfRule type="duplicateValues" dxfId="308" priority="53"/>
  </conditionalFormatting>
  <conditionalFormatting sqref="A1:A12 A16 A19:A29 A31 A33:A65 A71:A99 A101:A108 A110 A115:A118 A120 A122:A133 A136:A1048576">
    <cfRule type="duplicateValues" dxfId="307" priority="549"/>
  </conditionalFormatting>
  <conditionalFormatting sqref="C16">
    <cfRule type="duplicateValues" dxfId="306" priority="27"/>
  </conditionalFormatting>
  <conditionalFormatting sqref="B16">
    <cfRule type="duplicateValues" dxfId="305" priority="28"/>
  </conditionalFormatting>
  <conditionalFormatting sqref="B17:B18 B13:B15">
    <cfRule type="duplicateValues" dxfId="304" priority="29"/>
  </conditionalFormatting>
  <conditionalFormatting sqref="C17:C18 C13:C15">
    <cfRule type="duplicateValues" dxfId="303" priority="30"/>
  </conditionalFormatting>
  <conditionalFormatting sqref="A13">
    <cfRule type="duplicateValues" dxfId="302" priority="26"/>
  </conditionalFormatting>
  <conditionalFormatting sqref="A14">
    <cfRule type="duplicateValues" dxfId="301" priority="25"/>
  </conditionalFormatting>
  <conditionalFormatting sqref="A15">
    <cfRule type="duplicateValues" dxfId="300" priority="24"/>
  </conditionalFormatting>
  <conditionalFormatting sqref="A17">
    <cfRule type="duplicateValues" dxfId="299" priority="23"/>
  </conditionalFormatting>
  <conditionalFormatting sqref="A18">
    <cfRule type="duplicateValues" dxfId="298" priority="22"/>
  </conditionalFormatting>
  <conditionalFormatting sqref="A30">
    <cfRule type="duplicateValues" dxfId="297" priority="21"/>
  </conditionalFormatting>
  <conditionalFormatting sqref="A32">
    <cfRule type="duplicateValues" dxfId="296" priority="20"/>
  </conditionalFormatting>
  <conditionalFormatting sqref="A69">
    <cfRule type="duplicateValues" dxfId="295" priority="16"/>
  </conditionalFormatting>
  <conditionalFormatting sqref="A66">
    <cfRule type="duplicateValues" dxfId="294" priority="15"/>
  </conditionalFormatting>
  <conditionalFormatting sqref="A67">
    <cfRule type="duplicateValues" dxfId="293" priority="17"/>
  </conditionalFormatting>
  <conditionalFormatting sqref="B66:B70">
    <cfRule type="duplicateValues" dxfId="292" priority="18"/>
  </conditionalFormatting>
  <conditionalFormatting sqref="C66:C70">
    <cfRule type="duplicateValues" dxfId="291" priority="19"/>
  </conditionalFormatting>
  <conditionalFormatting sqref="A11:A12 A16 A19:A29 A31 A33:A65 A71:A99 A101:A108 A110 A115:A118 A120 A122:A133 A136:A142">
    <cfRule type="duplicateValues" dxfId="290" priority="573"/>
  </conditionalFormatting>
  <conditionalFormatting sqref="A100">
    <cfRule type="duplicateValues" dxfId="289" priority="14"/>
  </conditionalFormatting>
  <conditionalFormatting sqref="B107:B109">
    <cfRule type="duplicateValues" dxfId="288" priority="12"/>
  </conditionalFormatting>
  <conditionalFormatting sqref="C107:C109">
    <cfRule type="duplicateValues" dxfId="287" priority="13"/>
  </conditionalFormatting>
  <conditionalFormatting sqref="A109">
    <cfRule type="duplicateValues" dxfId="286" priority="10"/>
  </conditionalFormatting>
  <conditionalFormatting sqref="A109">
    <cfRule type="duplicateValues" dxfId="285" priority="11"/>
  </conditionalFormatting>
  <conditionalFormatting sqref="A113">
    <cfRule type="duplicateValues" dxfId="284" priority="7"/>
  </conditionalFormatting>
  <conditionalFormatting sqref="A112">
    <cfRule type="duplicateValues" dxfId="283" priority="6"/>
  </conditionalFormatting>
  <conditionalFormatting sqref="A111">
    <cfRule type="duplicateValues" dxfId="282" priority="5"/>
  </conditionalFormatting>
  <conditionalFormatting sqref="B111:B114">
    <cfRule type="duplicateValues" dxfId="281" priority="8"/>
  </conditionalFormatting>
  <conditionalFormatting sqref="C111:C114">
    <cfRule type="duplicateValues" dxfId="280" priority="9"/>
  </conditionalFormatting>
  <conditionalFormatting sqref="A11:A12 A16 A19:A29 A31 A33:A65 A71:A99 A101:A108 A110 A115:A118 A120 A122:A133 A136:A141">
    <cfRule type="duplicateValues" dxfId="279" priority="604"/>
  </conditionalFormatting>
  <conditionalFormatting sqref="A119">
    <cfRule type="duplicateValues" dxfId="278" priority="4"/>
  </conditionalFormatting>
  <conditionalFormatting sqref="A121">
    <cfRule type="duplicateValues" dxfId="277" priority="3"/>
  </conditionalFormatting>
  <conditionalFormatting sqref="A134">
    <cfRule type="duplicateValues" dxfId="276" priority="2"/>
  </conditionalFormatting>
  <conditionalFormatting sqref="A135">
    <cfRule type="duplicateValues" dxfId="2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zoomScaleNormal="100" workbookViewId="0">
      <pane xSplit="5" ySplit="9" topLeftCell="F19" activePane="bottomRight" state="frozen"/>
      <selection pane="topRight" activeCell="F1" sqref="F1"/>
      <selection pane="bottomLeft" activeCell="A10" sqref="A10"/>
      <selection pane="bottomRight" activeCell="E7" sqref="E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44140625" style="139" customWidth="1"/>
    <col min="5" max="5" width="75.5546875" style="138" customWidth="1"/>
    <col min="6" max="6" width="12.6640625" style="138" customWidth="1"/>
    <col min="7" max="7" width="13.44140625" style="138" customWidth="1"/>
    <col min="8" max="22" width="12.6640625" style="138" customWidth="1"/>
    <col min="23" max="16384" width="9.109375" style="138"/>
  </cols>
  <sheetData>
    <row r="1" spans="1:22" s="139" customFormat="1" x14ac:dyDescent="0.3">
      <c r="E1" s="15"/>
      <c r="F1" s="15"/>
      <c r="G1" s="10" t="s">
        <v>78</v>
      </c>
      <c r="H1" s="10"/>
      <c r="I1" s="10"/>
      <c r="J1" s="11"/>
    </row>
    <row r="2" spans="1:22" s="139" customFormat="1" x14ac:dyDescent="0.3">
      <c r="B2" s="43"/>
      <c r="E2" s="15"/>
      <c r="F2" s="15"/>
      <c r="G2" s="11" t="s">
        <v>79</v>
      </c>
      <c r="H2" s="10"/>
      <c r="I2" s="10"/>
      <c r="J2" s="11"/>
    </row>
    <row r="3" spans="1:22" s="139" customFormat="1" x14ac:dyDescent="0.3">
      <c r="B3" s="43"/>
      <c r="E3" s="15"/>
      <c r="F3" s="15"/>
      <c r="G3" s="11" t="s">
        <v>467</v>
      </c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418" t="s">
        <v>5476</v>
      </c>
      <c r="G4" s="421" t="s">
        <v>29</v>
      </c>
      <c r="H4" s="422"/>
      <c r="I4" s="422"/>
      <c r="J4" s="423" t="s">
        <v>33</v>
      </c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5"/>
    </row>
    <row r="5" spans="1:22" s="139" customFormat="1" ht="15" customHeigh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419"/>
      <c r="G5" s="426" t="s">
        <v>374</v>
      </c>
      <c r="H5" s="428" t="s">
        <v>31</v>
      </c>
      <c r="I5" s="426" t="s">
        <v>375</v>
      </c>
      <c r="J5" s="430" t="s">
        <v>376</v>
      </c>
      <c r="K5" s="430" t="s">
        <v>2847</v>
      </c>
      <c r="L5" s="430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420"/>
      <c r="G6" s="427"/>
      <c r="H6" s="429"/>
      <c r="I6" s="427" t="s">
        <v>245</v>
      </c>
      <c r="J6" s="431"/>
      <c r="K6" s="431"/>
      <c r="L6" s="431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D8+D133</f>
        <v>8277.0900000000056</v>
      </c>
      <c r="E7" s="25" t="s">
        <v>5877</v>
      </c>
      <c r="F7" s="25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SUM(D11:D131)</f>
        <v>-1741.33</v>
      </c>
      <c r="E8" s="28" t="s">
        <v>84</v>
      </c>
      <c r="F8" s="28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>SUM(F11:F131)</f>
        <v>690</v>
      </c>
      <c r="G9" s="26">
        <f>SUM(G11:G131)</f>
        <v>5450</v>
      </c>
      <c r="H9" s="26">
        <f t="shared" ref="H9:V9" si="0">SUM(H12:H131)</f>
        <v>1000</v>
      </c>
      <c r="I9" s="26">
        <f t="shared" si="0"/>
        <v>225</v>
      </c>
      <c r="J9" s="26">
        <f t="shared" si="0"/>
        <v>0</v>
      </c>
      <c r="K9" s="26">
        <f t="shared" si="0"/>
        <v>-421.25</v>
      </c>
      <c r="L9" s="26">
        <f t="shared" si="0"/>
        <v>-2995.08</v>
      </c>
      <c r="M9" s="26">
        <f t="shared" si="0"/>
        <v>0</v>
      </c>
      <c r="N9" s="26">
        <f t="shared" si="0"/>
        <v>-3190</v>
      </c>
      <c r="O9" s="26">
        <f t="shared" si="0"/>
        <v>0</v>
      </c>
      <c r="P9" s="26">
        <f t="shared" si="0"/>
        <v>0</v>
      </c>
      <c r="Q9" s="26">
        <f t="shared" si="0"/>
        <v>-2500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8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155" t="s">
        <v>1038</v>
      </c>
      <c r="B11" s="47"/>
      <c r="C11" s="29">
        <v>42460</v>
      </c>
      <c r="D11" s="22">
        <v>240</v>
      </c>
      <c r="E11" s="28" t="s">
        <v>5439</v>
      </c>
      <c r="F11" s="28"/>
      <c r="G11" s="40">
        <v>240</v>
      </c>
      <c r="H11" s="26"/>
      <c r="I11" s="26"/>
      <c r="J11" s="22"/>
      <c r="K11" s="22"/>
      <c r="L11" s="22"/>
      <c r="M11" s="27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139" customFormat="1" x14ac:dyDescent="0.3">
      <c r="A12" s="21" t="s">
        <v>104</v>
      </c>
      <c r="B12" s="47"/>
      <c r="C12" s="29">
        <v>42460</v>
      </c>
      <c r="D12" s="22">
        <v>120</v>
      </c>
      <c r="E12" s="28" t="s">
        <v>3152</v>
      </c>
      <c r="F12" s="28"/>
      <c r="G12" s="40">
        <v>120</v>
      </c>
      <c r="H12" s="32"/>
      <c r="I12" s="26"/>
      <c r="J12" s="22"/>
      <c r="K12" s="22"/>
      <c r="L12" s="22"/>
      <c r="M12" s="27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 t="s">
        <v>1287</v>
      </c>
      <c r="B13" s="47"/>
      <c r="C13" s="29">
        <v>42460</v>
      </c>
      <c r="D13" s="22">
        <v>100</v>
      </c>
      <c r="E13" s="219" t="s">
        <v>5440</v>
      </c>
      <c r="F13" s="28"/>
      <c r="G13" s="40">
        <v>100</v>
      </c>
      <c r="I13" s="32"/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 t="s">
        <v>5475</v>
      </c>
      <c r="B14" s="47"/>
      <c r="C14" s="29">
        <v>42460</v>
      </c>
      <c r="D14" s="22">
        <v>60</v>
      </c>
      <c r="E14" s="219" t="s">
        <v>5441</v>
      </c>
      <c r="F14" s="28"/>
      <c r="G14" s="40">
        <v>60</v>
      </c>
      <c r="H14" s="26"/>
      <c r="I14" s="26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21" t="e">
        <f>INDEX('Feb16'!A:A, MATCH('Mar16'!$E15, 'Feb16'!$E:$E, 0))</f>
        <v>#N/A</v>
      </c>
      <c r="B15" s="47"/>
      <c r="C15" s="29">
        <v>42460</v>
      </c>
      <c r="D15" s="22">
        <v>20</v>
      </c>
      <c r="E15" s="215" t="s">
        <v>5442</v>
      </c>
      <c r="F15" s="28">
        <v>20</v>
      </c>
      <c r="H15" s="26"/>
      <c r="I15" s="26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/>
      <c r="B16" s="47"/>
      <c r="C16" s="29">
        <v>42459</v>
      </c>
      <c r="D16" s="22">
        <v>-81.5</v>
      </c>
      <c r="E16" s="28" t="s">
        <v>3320</v>
      </c>
      <c r="F16" s="28"/>
      <c r="G16" s="22"/>
      <c r="H16" s="26"/>
      <c r="I16" s="26"/>
      <c r="J16" s="22"/>
      <c r="K16" s="22">
        <v>-81.5</v>
      </c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21"/>
      <c r="B17" s="47"/>
      <c r="C17" s="116">
        <v>42459</v>
      </c>
      <c r="D17" s="75">
        <v>2430</v>
      </c>
      <c r="E17" s="210" t="s">
        <v>0</v>
      </c>
      <c r="F17" s="28"/>
      <c r="G17" s="22"/>
      <c r="H17" s="26"/>
      <c r="I17" s="26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155" t="s">
        <v>1317</v>
      </c>
      <c r="B18" s="46" t="s">
        <v>5395</v>
      </c>
      <c r="C18" s="222"/>
      <c r="D18" s="22"/>
      <c r="E18" s="17" t="s">
        <v>5399</v>
      </c>
      <c r="F18" s="28"/>
      <c r="G18" s="32">
        <v>120</v>
      </c>
      <c r="H18" s="32"/>
      <c r="I18" s="26"/>
      <c r="J18" s="22"/>
      <c r="K18" s="22"/>
      <c r="L18" s="22"/>
      <c r="M18" s="27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155" t="s">
        <v>738</v>
      </c>
      <c r="B19" s="46" t="s">
        <v>5397</v>
      </c>
      <c r="C19" s="222"/>
      <c r="D19" s="22"/>
      <c r="E19" s="17" t="s">
        <v>5396</v>
      </c>
      <c r="F19" s="28"/>
      <c r="G19" s="32">
        <v>120</v>
      </c>
      <c r="H19" s="32"/>
      <c r="I19" s="26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155" t="s">
        <v>2052</v>
      </c>
      <c r="B20" s="46" t="s">
        <v>5398</v>
      </c>
      <c r="C20" s="222"/>
      <c r="D20" s="22"/>
      <c r="E20" s="17" t="s">
        <v>5400</v>
      </c>
      <c r="F20" s="28"/>
      <c r="G20" s="32">
        <v>10</v>
      </c>
      <c r="H20" s="32"/>
      <c r="I20" s="26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155" t="s">
        <v>817</v>
      </c>
      <c r="B21" s="46" t="s">
        <v>5401</v>
      </c>
      <c r="C21" s="222"/>
      <c r="D21" s="22"/>
      <c r="E21" s="17" t="s">
        <v>5406</v>
      </c>
      <c r="F21" s="28"/>
      <c r="G21" s="32">
        <v>60</v>
      </c>
      <c r="H21" s="32"/>
      <c r="I21" s="26"/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155" t="s">
        <v>645</v>
      </c>
      <c r="B22" s="46" t="s">
        <v>5402</v>
      </c>
      <c r="C22" s="222"/>
      <c r="D22" s="22"/>
      <c r="E22" s="17" t="s">
        <v>3181</v>
      </c>
      <c r="F22" s="28"/>
      <c r="G22" s="32">
        <v>20</v>
      </c>
      <c r="H22" s="32"/>
      <c r="I22" s="26"/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155" t="s">
        <v>711</v>
      </c>
      <c r="B23" s="46" t="s">
        <v>5403</v>
      </c>
      <c r="C23" s="222"/>
      <c r="D23" s="22"/>
      <c r="E23" s="17" t="s">
        <v>5407</v>
      </c>
      <c r="F23" s="28"/>
      <c r="G23" s="32">
        <v>120</v>
      </c>
      <c r="H23" s="32"/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155" t="s">
        <v>5414</v>
      </c>
      <c r="B24" s="46" t="s">
        <v>5404</v>
      </c>
      <c r="C24" s="222"/>
      <c r="D24" s="22"/>
      <c r="E24" s="17" t="s">
        <v>5408</v>
      </c>
      <c r="F24" s="28"/>
      <c r="G24" s="32">
        <v>20</v>
      </c>
      <c r="H24" s="32"/>
      <c r="I24" s="26"/>
      <c r="J24" s="22"/>
      <c r="K24" s="22"/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155" t="s">
        <v>2319</v>
      </c>
      <c r="B25" s="46" t="s">
        <v>5405</v>
      </c>
      <c r="C25" s="222"/>
      <c r="D25" s="22"/>
      <c r="E25" s="17" t="s">
        <v>5437</v>
      </c>
      <c r="F25" s="28"/>
      <c r="G25" s="32">
        <v>240</v>
      </c>
      <c r="H25" s="32"/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155" t="s">
        <v>2313</v>
      </c>
      <c r="B26" s="46" t="s">
        <v>5409</v>
      </c>
      <c r="C26" s="222"/>
      <c r="D26" s="22"/>
      <c r="E26" s="17" t="s">
        <v>5410</v>
      </c>
      <c r="F26" s="28"/>
      <c r="G26" s="32">
        <v>240</v>
      </c>
      <c r="H26" s="32"/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e">
        <f>INDEX('Feb16'!A:A, MATCH('Mar16'!$E27, 'Feb16'!$E:$E, 0))</f>
        <v>#N/A</v>
      </c>
      <c r="B27" s="46" t="s">
        <v>5424</v>
      </c>
      <c r="C27" s="222"/>
      <c r="D27" s="22"/>
      <c r="E27" s="355" t="s">
        <v>5425</v>
      </c>
      <c r="F27" s="28">
        <v>240</v>
      </c>
      <c r="H27" s="32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155" t="s">
        <v>490</v>
      </c>
      <c r="B28" s="46" t="s">
        <v>5411</v>
      </c>
      <c r="C28" s="222"/>
      <c r="D28" s="22"/>
      <c r="E28" s="17" t="s">
        <v>169</v>
      </c>
      <c r="F28" s="28"/>
      <c r="G28" s="32"/>
      <c r="H28" s="32">
        <v>500</v>
      </c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8"/>
      <c r="B29" s="46" t="s">
        <v>5412</v>
      </c>
      <c r="C29" s="222"/>
      <c r="D29" s="22"/>
      <c r="E29" s="17" t="s">
        <v>5413</v>
      </c>
      <c r="F29" s="28"/>
      <c r="G29" s="32"/>
      <c r="H29" s="32">
        <v>100</v>
      </c>
      <c r="I29" s="26"/>
      <c r="J29" s="22"/>
      <c r="K29" s="22"/>
      <c r="L29" s="22"/>
      <c r="M29" s="27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155" t="s">
        <v>1020</v>
      </c>
      <c r="B30" s="46" t="s">
        <v>5433</v>
      </c>
      <c r="C30" s="222"/>
      <c r="D30" s="22"/>
      <c r="E30" s="197" t="s">
        <v>5435</v>
      </c>
      <c r="F30" s="28"/>
      <c r="G30" s="32"/>
      <c r="H30" s="32">
        <v>400</v>
      </c>
      <c r="I30" s="26"/>
      <c r="J30" s="22"/>
      <c r="K30" s="22"/>
      <c r="L30" s="22"/>
      <c r="M30" s="27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155" t="s">
        <v>1020</v>
      </c>
      <c r="B31" s="46" t="s">
        <v>5434</v>
      </c>
      <c r="C31" s="46"/>
      <c r="D31" s="22"/>
      <c r="E31" s="222" t="s">
        <v>5436</v>
      </c>
      <c r="F31" s="28"/>
      <c r="G31" s="32">
        <v>240</v>
      </c>
      <c r="H31" s="32"/>
      <c r="I31" s="26"/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21"/>
      <c r="B32" s="47"/>
      <c r="C32" s="116">
        <v>42459</v>
      </c>
      <c r="D32" s="75">
        <v>595</v>
      </c>
      <c r="E32" s="210" t="s">
        <v>0</v>
      </c>
      <c r="F32" s="28"/>
      <c r="G32" s="22"/>
      <c r="H32" s="26"/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21" t="e">
        <f>INDEX('Feb16'!A:A, MATCH('Mar16'!$E33, 'Feb16'!$E:$E, 0))</f>
        <v>#N/A</v>
      </c>
      <c r="B33" s="46" t="s">
        <v>5200</v>
      </c>
      <c r="C33" s="222"/>
      <c r="D33" s="22"/>
      <c r="E33" s="381" t="s">
        <v>5199</v>
      </c>
      <c r="F33" s="28">
        <v>20</v>
      </c>
      <c r="H33" s="26"/>
      <c r="I33" s="26"/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21" t="e">
        <f>INDEX('Feb16'!A:A, MATCH('Mar16'!$E34, 'Feb16'!$E:$E, 0))</f>
        <v>#N/A</v>
      </c>
      <c r="B34" s="46" t="s">
        <v>5201</v>
      </c>
      <c r="C34" s="222"/>
      <c r="D34" s="22"/>
      <c r="E34" s="381" t="s">
        <v>5202</v>
      </c>
      <c r="F34" s="28">
        <v>30</v>
      </c>
      <c r="H34" s="26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8"/>
      <c r="B35" s="46" t="s">
        <v>5203</v>
      </c>
      <c r="C35" s="222"/>
      <c r="D35" s="22"/>
      <c r="E35" s="382" t="s">
        <v>5207</v>
      </c>
      <c r="F35" s="28"/>
      <c r="G35" s="32"/>
      <c r="H35" s="26"/>
      <c r="I35" s="32">
        <v>10</v>
      </c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8"/>
      <c r="B36" s="46" t="s">
        <v>5204</v>
      </c>
      <c r="C36" s="222"/>
      <c r="D36" s="22"/>
      <c r="E36" s="382" t="s">
        <v>5208</v>
      </c>
      <c r="F36" s="28"/>
      <c r="G36" s="32"/>
      <c r="H36" s="26"/>
      <c r="I36" s="32">
        <v>10</v>
      </c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8"/>
      <c r="B37" s="46" t="s">
        <v>5205</v>
      </c>
      <c r="C37" s="222"/>
      <c r="D37" s="22"/>
      <c r="E37" s="382" t="s">
        <v>5209</v>
      </c>
      <c r="F37" s="28"/>
      <c r="G37" s="32"/>
      <c r="H37" s="26"/>
      <c r="I37" s="32">
        <v>5</v>
      </c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155" t="s">
        <v>1530</v>
      </c>
      <c r="B38" s="46" t="s">
        <v>5197</v>
      </c>
      <c r="C38" s="222"/>
      <c r="D38" s="22"/>
      <c r="E38" s="222" t="s">
        <v>5198</v>
      </c>
      <c r="F38" s="28"/>
      <c r="G38" s="32">
        <v>240</v>
      </c>
      <c r="H38" s="26"/>
      <c r="I38" s="26"/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155" t="s">
        <v>1383</v>
      </c>
      <c r="B39" s="46" t="s">
        <v>5276</v>
      </c>
      <c r="C39" s="222"/>
      <c r="D39" s="22"/>
      <c r="E39" s="222" t="s">
        <v>1382</v>
      </c>
      <c r="F39" s="28"/>
      <c r="G39" s="32">
        <v>240</v>
      </c>
      <c r="H39" s="26"/>
      <c r="I39" s="26"/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21" t="e">
        <f>INDEX('Feb16'!A:A, MATCH('Mar16'!$E40, 'Feb16'!$E:$E, 0))</f>
        <v>#N/A</v>
      </c>
      <c r="B40" s="46" t="s">
        <v>5272</v>
      </c>
      <c r="C40" s="222"/>
      <c r="D40" s="22"/>
      <c r="E40" s="381" t="s">
        <v>5274</v>
      </c>
      <c r="F40" s="28">
        <v>20</v>
      </c>
      <c r="H40" s="26"/>
      <c r="I40" s="26"/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 t="e">
        <f>INDEX('Feb16'!A:A, MATCH('Mar16'!$E41, 'Feb16'!$E:$E, 0))</f>
        <v>#N/A</v>
      </c>
      <c r="B41" s="46" t="s">
        <v>5273</v>
      </c>
      <c r="C41" s="222"/>
      <c r="D41" s="22"/>
      <c r="E41" s="381" t="s">
        <v>5275</v>
      </c>
      <c r="F41" s="28">
        <v>20</v>
      </c>
      <c r="H41" s="26"/>
      <c r="I41" s="26"/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 t="str">
        <f>INDEX('Feb16'!A:A, MATCH('Mar16'!$E42, 'Feb16'!$E:$E, 0))</f>
        <v>W041</v>
      </c>
      <c r="B42" s="47"/>
      <c r="C42" s="29">
        <v>42459</v>
      </c>
      <c r="D42" s="22">
        <v>20</v>
      </c>
      <c r="E42" s="28" t="s">
        <v>5332</v>
      </c>
      <c r="F42" s="28"/>
      <c r="G42" s="22">
        <v>20</v>
      </c>
      <c r="H42" s="26"/>
      <c r="I42" s="26"/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 t="s">
        <v>5317</v>
      </c>
      <c r="B43" s="47"/>
      <c r="C43" s="29">
        <v>42459</v>
      </c>
      <c r="D43" s="22">
        <v>20</v>
      </c>
      <c r="E43" s="28" t="s">
        <v>5443</v>
      </c>
      <c r="F43" s="28"/>
      <c r="G43" s="22">
        <v>20</v>
      </c>
      <c r="H43" s="26"/>
      <c r="I43" s="26"/>
      <c r="J43" s="22"/>
      <c r="K43" s="22"/>
      <c r="L43" s="22"/>
      <c r="M43" s="27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21" t="str">
        <f>INDEX('Feb16'!A:A, MATCH('Mar16'!$E44, 'Feb16'!$E:$E, 0))</f>
        <v>E008</v>
      </c>
      <c r="B44" s="47"/>
      <c r="C44" s="29">
        <v>42459</v>
      </c>
      <c r="D44" s="22">
        <v>20</v>
      </c>
      <c r="E44" s="28" t="s">
        <v>2574</v>
      </c>
      <c r="F44" s="28"/>
      <c r="G44" s="22">
        <v>20</v>
      </c>
      <c r="H44" s="32"/>
      <c r="I44" s="26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155" t="s">
        <v>1868</v>
      </c>
      <c r="B45" s="47"/>
      <c r="C45" s="29">
        <v>42458</v>
      </c>
      <c r="D45" s="22">
        <v>120</v>
      </c>
      <c r="E45" s="28" t="s">
        <v>5444</v>
      </c>
      <c r="F45" s="28"/>
      <c r="G45" s="22">
        <v>120</v>
      </c>
      <c r="H45" s="32"/>
      <c r="I45" s="26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 t="str">
        <f>INDEX('Feb16'!A:A, MATCH('Mar16'!$E46, 'Feb16'!$E:$E, 0))</f>
        <v>D002</v>
      </c>
      <c r="B46" s="47"/>
      <c r="C46" s="29">
        <v>42458</v>
      </c>
      <c r="D46" s="22">
        <v>30</v>
      </c>
      <c r="E46" s="28" t="s">
        <v>15</v>
      </c>
      <c r="F46" s="28"/>
      <c r="G46" s="22">
        <v>30</v>
      </c>
      <c r="H46" s="32"/>
      <c r="I46" s="26"/>
      <c r="J46" s="22"/>
      <c r="K46" s="22"/>
      <c r="L46" s="22"/>
      <c r="M46" s="27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INDEX('Feb16'!A:A, MATCH('Mar16'!$E47, 'Feb16'!$E:$E, 0))</f>
        <v>S035</v>
      </c>
      <c r="B47" s="47"/>
      <c r="C47" s="29">
        <v>42458</v>
      </c>
      <c r="D47" s="22">
        <v>20</v>
      </c>
      <c r="E47" s="28" t="s">
        <v>5333</v>
      </c>
      <c r="F47" s="28"/>
      <c r="G47" s="22">
        <v>20</v>
      </c>
      <c r="H47" s="32"/>
      <c r="I47" s="26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 t="str">
        <f>INDEX('Feb16'!A:A, MATCH('Mar16'!$E48, 'Feb16'!$E:$E, 0))</f>
        <v>R024</v>
      </c>
      <c r="B48" s="47"/>
      <c r="C48" s="29">
        <v>42458</v>
      </c>
      <c r="D48" s="22">
        <v>20</v>
      </c>
      <c r="E48" s="28" t="s">
        <v>11</v>
      </c>
      <c r="F48" s="28"/>
      <c r="G48" s="22">
        <v>20</v>
      </c>
      <c r="H48" s="32"/>
      <c r="I48" s="26"/>
      <c r="J48" s="22"/>
      <c r="K48" s="22"/>
      <c r="L48" s="22"/>
      <c r="M48" s="27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21" t="str">
        <f>INDEX('Feb16'!A:A, MATCH('Mar16'!$E49, 'Feb16'!$E:$E, 0))</f>
        <v>R004</v>
      </c>
      <c r="B49" s="47"/>
      <c r="C49" s="29">
        <v>42458</v>
      </c>
      <c r="D49" s="22">
        <v>20</v>
      </c>
      <c r="E49" s="28" t="s">
        <v>2846</v>
      </c>
      <c r="F49" s="28"/>
      <c r="G49" s="22">
        <v>20</v>
      </c>
      <c r="H49" s="32"/>
      <c r="I49" s="26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INDEX('Feb16'!A:A, MATCH('Mar16'!$E50, 'Feb16'!$E:$E, 0))</f>
        <v>G004</v>
      </c>
      <c r="B50" s="47"/>
      <c r="C50" s="29">
        <v>42458</v>
      </c>
      <c r="D50" s="22">
        <v>20</v>
      </c>
      <c r="E50" s="28" t="s">
        <v>13</v>
      </c>
      <c r="F50" s="28"/>
      <c r="G50" s="22">
        <v>20</v>
      </c>
      <c r="H50" s="32"/>
      <c r="I50" s="26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21" t="str">
        <f>INDEX('Feb16'!A:A, MATCH('Mar16'!$E51, 'Feb16'!$E:$E, 0))</f>
        <v>K036</v>
      </c>
      <c r="B51" s="47"/>
      <c r="C51" s="29">
        <v>42458</v>
      </c>
      <c r="D51" s="22">
        <v>20</v>
      </c>
      <c r="E51" s="28" t="s">
        <v>3147</v>
      </c>
      <c r="F51" s="28"/>
      <c r="G51" s="22">
        <v>20</v>
      </c>
      <c r="H51" s="32"/>
      <c r="I51" s="26"/>
      <c r="J51" s="22"/>
      <c r="K51" s="22"/>
      <c r="L51" s="22"/>
      <c r="M51" s="27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21" t="str">
        <f>INDEX('Feb16'!A:A, MATCH('Mar16'!$E52, 'Feb16'!$E:$E, 0))</f>
        <v>A035</v>
      </c>
      <c r="B52" s="47"/>
      <c r="C52" s="29">
        <v>42458</v>
      </c>
      <c r="D52" s="22">
        <v>20</v>
      </c>
      <c r="E52" s="28" t="s">
        <v>2880</v>
      </c>
      <c r="F52" s="28"/>
      <c r="G52" s="22">
        <v>20</v>
      </c>
      <c r="H52" s="32"/>
      <c r="I52" s="26"/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21" t="str">
        <f>INDEX('Feb16'!A:A, MATCH('Mar16'!$E53, 'Feb16'!$E:$E, 0))</f>
        <v>W012</v>
      </c>
      <c r="B53" s="47"/>
      <c r="C53" s="29">
        <v>42458</v>
      </c>
      <c r="D53" s="22">
        <v>20</v>
      </c>
      <c r="E53" s="28" t="s">
        <v>18</v>
      </c>
      <c r="F53" s="28"/>
      <c r="G53" s="22">
        <v>20</v>
      </c>
      <c r="H53" s="32"/>
      <c r="I53" s="26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21" t="str">
        <f>INDEX('Feb16'!A:A, MATCH('Mar16'!$E54, 'Feb16'!$E:$E, 0))</f>
        <v>R001</v>
      </c>
      <c r="B54" s="47"/>
      <c r="C54" s="29">
        <v>42458</v>
      </c>
      <c r="D54" s="22">
        <v>20</v>
      </c>
      <c r="E54" s="28" t="s">
        <v>14</v>
      </c>
      <c r="F54" s="28"/>
      <c r="G54" s="22">
        <v>20</v>
      </c>
      <c r="H54" s="32"/>
      <c r="I54" s="26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21" t="str">
        <f>INDEX('Feb16'!A:A, MATCH('Mar16'!$E55, 'Feb16'!$E:$E, 0))</f>
        <v>M015</v>
      </c>
      <c r="B55" s="47"/>
      <c r="C55" s="29">
        <v>42458</v>
      </c>
      <c r="D55" s="22">
        <v>20</v>
      </c>
      <c r="E55" s="28" t="s">
        <v>2752</v>
      </c>
      <c r="F55" s="28"/>
      <c r="G55" s="22">
        <v>20</v>
      </c>
      <c r="H55" s="32"/>
      <c r="I55" s="26"/>
      <c r="J55" s="22"/>
      <c r="K55" s="22"/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INDEX('Feb16'!A:A, MATCH('Mar16'!$E56, 'Feb16'!$E:$E, 0))</f>
        <v>J023</v>
      </c>
      <c r="B56" s="47"/>
      <c r="C56" s="29">
        <v>42458</v>
      </c>
      <c r="D56" s="22">
        <v>20</v>
      </c>
      <c r="E56" s="28" t="s">
        <v>2872</v>
      </c>
      <c r="F56" s="28"/>
      <c r="G56" s="22">
        <v>20</v>
      </c>
      <c r="H56" s="32"/>
      <c r="I56" s="26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INDEX('Feb16'!A:A, MATCH('Mar16'!$E57, 'Feb16'!$E:$E, 0))</f>
        <v>H017</v>
      </c>
      <c r="B57" s="47"/>
      <c r="C57" s="29">
        <v>42458</v>
      </c>
      <c r="D57" s="22">
        <v>20</v>
      </c>
      <c r="E57" s="28" t="s">
        <v>12</v>
      </c>
      <c r="F57" s="28"/>
      <c r="G57" s="22">
        <v>20</v>
      </c>
      <c r="H57" s="32"/>
      <c r="I57" s="26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INDEX('Feb16'!A:A, MATCH('Mar16'!$E58, 'Feb16'!$E:$E, 0))</f>
        <v>L015</v>
      </c>
      <c r="B58" s="47"/>
      <c r="C58" s="29">
        <v>42458</v>
      </c>
      <c r="D58" s="22">
        <v>20</v>
      </c>
      <c r="E58" s="28" t="s">
        <v>5123</v>
      </c>
      <c r="F58" s="28"/>
      <c r="G58" s="22">
        <v>20</v>
      </c>
      <c r="H58" s="32"/>
      <c r="I58" s="26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 t="str">
        <f>INDEX('Feb16'!A:A, MATCH('Mar16'!$E59, 'Feb16'!$E:$E, 0))</f>
        <v>H016</v>
      </c>
      <c r="B59" s="47"/>
      <c r="C59" s="29">
        <v>42458</v>
      </c>
      <c r="D59" s="22">
        <v>20</v>
      </c>
      <c r="E59" s="28" t="s">
        <v>107</v>
      </c>
      <c r="F59" s="28"/>
      <c r="G59" s="22">
        <v>20</v>
      </c>
      <c r="H59" s="32"/>
      <c r="I59" s="26"/>
      <c r="J59" s="22"/>
      <c r="K59" s="22"/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/>
      <c r="B60" s="47"/>
      <c r="C60" s="29">
        <v>42453</v>
      </c>
      <c r="D60" s="22">
        <v>-550</v>
      </c>
      <c r="E60" s="28">
        <v>1618</v>
      </c>
      <c r="F60" s="28"/>
      <c r="G60" s="32"/>
      <c r="H60" s="32"/>
      <c r="I60" s="26"/>
      <c r="J60" s="22"/>
      <c r="K60" s="22"/>
      <c r="L60" s="22"/>
      <c r="M60" s="27"/>
      <c r="N60" s="22">
        <v>-550</v>
      </c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21" t="s">
        <v>3205</v>
      </c>
      <c r="B61" s="47"/>
      <c r="C61" s="29">
        <v>42453</v>
      </c>
      <c r="D61" s="22">
        <v>240</v>
      </c>
      <c r="E61" s="28" t="s">
        <v>5445</v>
      </c>
      <c r="F61" s="28"/>
      <c r="G61" s="22">
        <v>240</v>
      </c>
      <c r="H61" s="32"/>
      <c r="I61" s="26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INDEX('Feb16'!A:A, MATCH('Mar16'!$E62, 'Feb16'!$E:$E, 0))</f>
        <v>P017</v>
      </c>
      <c r="B62" s="47"/>
      <c r="C62" s="29">
        <v>42453</v>
      </c>
      <c r="D62" s="22">
        <v>20</v>
      </c>
      <c r="E62" s="28" t="s">
        <v>19</v>
      </c>
      <c r="F62" s="28"/>
      <c r="G62" s="22">
        <v>20</v>
      </c>
      <c r="H62" s="32"/>
      <c r="I62" s="26"/>
      <c r="J62" s="22"/>
      <c r="K62" s="22"/>
      <c r="L62" s="22"/>
      <c r="M62" s="27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21" t="str">
        <f>INDEX('Feb16'!A:A, MATCH('Mar16'!$E63, 'Feb16'!$E:$E, 0))</f>
        <v>K014</v>
      </c>
      <c r="B63" s="47"/>
      <c r="C63" s="29">
        <v>42452</v>
      </c>
      <c r="D63" s="22">
        <v>20</v>
      </c>
      <c r="E63" s="28" t="s">
        <v>5126</v>
      </c>
      <c r="F63" s="28"/>
      <c r="G63" s="22">
        <v>20</v>
      </c>
      <c r="H63" s="32"/>
      <c r="I63" s="26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 t="e">
        <f>INDEX('Feb16'!A:A, MATCH('Mar16'!$E64, 'Feb16'!$E:$E, 0))</f>
        <v>#N/A</v>
      </c>
      <c r="B64" s="47"/>
      <c r="C64" s="29">
        <v>42452</v>
      </c>
      <c r="D64" s="22">
        <v>20</v>
      </c>
      <c r="E64" s="215" t="s">
        <v>5442</v>
      </c>
      <c r="F64" s="28">
        <v>20</v>
      </c>
      <c r="H64" s="32"/>
      <c r="I64" s="26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155" t="s">
        <v>65</v>
      </c>
      <c r="B65" s="47"/>
      <c r="C65" s="29">
        <v>42451</v>
      </c>
      <c r="D65" s="22">
        <v>200</v>
      </c>
      <c r="E65" s="28" t="s">
        <v>5</v>
      </c>
      <c r="F65" s="28"/>
      <c r="G65" s="22">
        <v>200</v>
      </c>
      <c r="H65" s="32"/>
      <c r="I65" s="22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171" t="s">
        <v>2437</v>
      </c>
      <c r="B66" s="47"/>
      <c r="C66" s="29">
        <v>42450</v>
      </c>
      <c r="D66" s="22">
        <v>240</v>
      </c>
      <c r="E66" s="28" t="s">
        <v>5446</v>
      </c>
      <c r="F66" s="28"/>
      <c r="G66" s="22">
        <v>240</v>
      </c>
      <c r="H66" s="32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155" t="s">
        <v>1942</v>
      </c>
      <c r="B67" s="47"/>
      <c r="C67" s="29">
        <v>42450</v>
      </c>
      <c r="D67" s="22">
        <v>200</v>
      </c>
      <c r="E67" s="28" t="s">
        <v>2885</v>
      </c>
      <c r="F67" s="28"/>
      <c r="G67" s="22">
        <v>200</v>
      </c>
      <c r="H67" s="32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 t="s">
        <v>5325</v>
      </c>
      <c r="B68" s="47"/>
      <c r="C68" s="29">
        <v>42450</v>
      </c>
      <c r="D68" s="22">
        <v>60</v>
      </c>
      <c r="E68" s="28" t="s">
        <v>5447</v>
      </c>
      <c r="F68" s="28"/>
      <c r="G68" s="22">
        <v>60</v>
      </c>
      <c r="H68" s="32"/>
      <c r="I68" s="26"/>
      <c r="J68" s="22"/>
      <c r="K68" s="22"/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21" t="str">
        <f>INDEX('Feb16'!A:A, MATCH('Mar16'!$E69, 'Feb16'!$E:$E, 0))</f>
        <v>R018</v>
      </c>
      <c r="B69" s="47"/>
      <c r="C69" s="29">
        <v>42450</v>
      </c>
      <c r="D69" s="22">
        <v>50</v>
      </c>
      <c r="E69" s="28" t="s">
        <v>20</v>
      </c>
      <c r="F69" s="28"/>
      <c r="G69" s="22">
        <v>50</v>
      </c>
      <c r="H69" s="32"/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21" t="str">
        <f>INDEX('Feb16'!A:A, MATCH('Mar16'!$E70, 'Feb16'!$E:$E, 0))</f>
        <v>K039</v>
      </c>
      <c r="B70" s="47"/>
      <c r="C70" s="29">
        <v>42450</v>
      </c>
      <c r="D70" s="22">
        <v>20</v>
      </c>
      <c r="E70" s="28" t="s">
        <v>2759</v>
      </c>
      <c r="F70" s="28"/>
      <c r="G70" s="22">
        <v>20</v>
      </c>
      <c r="H70" s="26"/>
      <c r="I70" s="26"/>
      <c r="J70" s="22"/>
      <c r="K70" s="22"/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 t="str">
        <f>INDEX('Feb16'!A:A, MATCH('Mar16'!$E71, 'Feb16'!$E:$E, 0))</f>
        <v>J026</v>
      </c>
      <c r="B71" s="47"/>
      <c r="C71" s="29">
        <v>42450</v>
      </c>
      <c r="D71" s="22">
        <v>20</v>
      </c>
      <c r="E71" s="28" t="s">
        <v>5130</v>
      </c>
      <c r="F71" s="28"/>
      <c r="G71" s="22">
        <v>20</v>
      </c>
      <c r="H71" s="26"/>
      <c r="I71" s="26"/>
      <c r="J71" s="22"/>
      <c r="K71" s="22"/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INDEX('Feb16'!A:A, MATCH('Mar16'!$E72, 'Feb16'!$E:$E, 0))</f>
        <v>P002</v>
      </c>
      <c r="B72" s="47"/>
      <c r="C72" s="29">
        <v>42450</v>
      </c>
      <c r="D72" s="22">
        <v>20</v>
      </c>
      <c r="E72" s="28" t="s">
        <v>68</v>
      </c>
      <c r="F72" s="28"/>
      <c r="G72" s="22">
        <v>20</v>
      </c>
      <c r="H72" s="26"/>
      <c r="I72" s="26"/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INDEX('Feb16'!A:A, MATCH('Mar16'!$E73, 'Feb16'!$E:$E, 0))</f>
        <v>O001</v>
      </c>
      <c r="B73" s="47"/>
      <c r="C73" s="29">
        <v>42450</v>
      </c>
      <c r="D73" s="22">
        <v>20</v>
      </c>
      <c r="E73" s="28" t="s">
        <v>248</v>
      </c>
      <c r="F73" s="28"/>
      <c r="G73" s="22">
        <v>20</v>
      </c>
      <c r="H73" s="26"/>
      <c r="I73" s="22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INDEX('Feb16'!A:A, MATCH('Mar16'!$E74, 'Feb16'!$E:$E, 0))</f>
        <v>S034</v>
      </c>
      <c r="B74" s="47"/>
      <c r="C74" s="29">
        <v>42450</v>
      </c>
      <c r="D74" s="22">
        <v>20</v>
      </c>
      <c r="E74" s="28" t="s">
        <v>2878</v>
      </c>
      <c r="F74" s="28"/>
      <c r="G74" s="22">
        <v>20</v>
      </c>
      <c r="H74" s="26"/>
      <c r="I74" s="26"/>
      <c r="J74" s="22"/>
      <c r="K74" s="22"/>
      <c r="L74" s="22"/>
      <c r="M74" s="27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 t="str">
        <f>INDEX('Feb16'!A:A, MATCH('Mar16'!$E75, 'Feb16'!$E:$E, 0))</f>
        <v>G029</v>
      </c>
      <c r="B75" s="47"/>
      <c r="C75" s="29">
        <v>42450</v>
      </c>
      <c r="D75" s="22">
        <v>20</v>
      </c>
      <c r="E75" s="28" t="s">
        <v>21</v>
      </c>
      <c r="F75" s="28"/>
      <c r="G75" s="22">
        <v>20</v>
      </c>
      <c r="H75" s="26"/>
      <c r="I75" s="29"/>
      <c r="J75" s="22"/>
      <c r="K75" s="22"/>
      <c r="L75" s="22"/>
      <c r="M75" s="27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 t="str">
        <f>INDEX('Feb16'!A:A, MATCH('Mar16'!$E76, 'Feb16'!$E:$E, 0))</f>
        <v>K040</v>
      </c>
      <c r="B76" s="47"/>
      <c r="C76" s="29">
        <v>42450</v>
      </c>
      <c r="D76" s="22">
        <v>20</v>
      </c>
      <c r="E76" s="28" t="s">
        <v>2875</v>
      </c>
      <c r="F76" s="28"/>
      <c r="G76" s="22">
        <v>20</v>
      </c>
      <c r="H76" s="26"/>
      <c r="I76" s="29"/>
      <c r="J76" s="22"/>
      <c r="K76" s="22"/>
      <c r="L76" s="22"/>
      <c r="M76" s="27"/>
      <c r="N76" s="22"/>
      <c r="O76" s="22"/>
      <c r="P76" s="22"/>
      <c r="Q76" s="22"/>
      <c r="R76" s="22"/>
      <c r="S76" s="22"/>
      <c r="T76" s="22"/>
      <c r="U76" s="22"/>
      <c r="V76" s="22"/>
    </row>
    <row r="77" spans="1:22" s="139" customFormat="1" x14ac:dyDescent="0.3">
      <c r="A77" s="21" t="str">
        <f>INDEX('Feb16'!A:A, MATCH('Mar16'!$E77, 'Feb16'!$E:$E, 0))</f>
        <v>G033</v>
      </c>
      <c r="B77" s="47"/>
      <c r="C77" s="29">
        <v>42450</v>
      </c>
      <c r="D77" s="22">
        <v>20</v>
      </c>
      <c r="E77" s="28" t="s">
        <v>2843</v>
      </c>
      <c r="F77" s="28"/>
      <c r="G77" s="22">
        <v>20</v>
      </c>
      <c r="H77" s="26"/>
      <c r="I77" s="29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21" t="str">
        <f>INDEX('Feb16'!A:A, MATCH('Mar16'!$E78, 'Feb16'!$E:$E, 0))</f>
        <v>S017</v>
      </c>
      <c r="B78" s="47"/>
      <c r="C78" s="29">
        <v>42450</v>
      </c>
      <c r="D78" s="22">
        <v>20</v>
      </c>
      <c r="E78" s="28" t="s">
        <v>22</v>
      </c>
      <c r="F78" s="28"/>
      <c r="G78" s="22">
        <v>20</v>
      </c>
      <c r="H78" s="26"/>
      <c r="I78" s="29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">
        <v>97</v>
      </c>
      <c r="B79" s="47"/>
      <c r="C79" s="29">
        <v>42450</v>
      </c>
      <c r="D79" s="22">
        <v>20</v>
      </c>
      <c r="E79" s="28" t="s">
        <v>98</v>
      </c>
      <c r="F79" s="28"/>
      <c r="G79" s="22">
        <v>20</v>
      </c>
      <c r="H79" s="26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tr">
        <f>INDEX('Feb16'!A:A, MATCH('Mar16'!$E80, 'Feb16'!$E:$E, 0))</f>
        <v>M001</v>
      </c>
      <c r="B80" s="47"/>
      <c r="C80" s="29">
        <v>42447</v>
      </c>
      <c r="D80" s="22">
        <v>20</v>
      </c>
      <c r="E80" s="28" t="s">
        <v>26</v>
      </c>
      <c r="F80" s="28"/>
      <c r="G80" s="22">
        <v>20</v>
      </c>
      <c r="H80" s="26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INDEX('Feb16'!A:A, MATCH('Mar16'!$E81, 'Feb16'!$E:$E, 0))</f>
        <v>Y001</v>
      </c>
      <c r="B81" s="47"/>
      <c r="C81" s="29">
        <v>42447</v>
      </c>
      <c r="D81" s="22">
        <v>20</v>
      </c>
      <c r="E81" s="28" t="s">
        <v>5135</v>
      </c>
      <c r="F81" s="28"/>
      <c r="G81" s="22">
        <v>20</v>
      </c>
      <c r="H81" s="26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21" t="str">
        <f>INDEX('Feb16'!A:A, MATCH('Mar16'!$E82, 'Feb16'!$E:$E, 0))</f>
        <v>P029</v>
      </c>
      <c r="B82" s="47"/>
      <c r="C82" s="29">
        <v>42447</v>
      </c>
      <c r="D82" s="22">
        <v>20</v>
      </c>
      <c r="E82" s="28" t="s">
        <v>247</v>
      </c>
      <c r="F82" s="28"/>
      <c r="G82" s="22">
        <v>20</v>
      </c>
      <c r="H82" s="32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21"/>
      <c r="B83" s="47"/>
      <c r="C83" s="29">
        <v>42445</v>
      </c>
      <c r="D83" s="22">
        <v>-188.45</v>
      </c>
      <c r="E83" s="28" t="s">
        <v>5448</v>
      </c>
      <c r="F83" s="28"/>
      <c r="G83" s="22"/>
      <c r="H83" s="32"/>
      <c r="I83" s="26"/>
      <c r="J83" s="22"/>
      <c r="K83" s="22">
        <v>-188.45</v>
      </c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/>
      <c r="B84" s="47"/>
      <c r="C84" s="29">
        <v>42445</v>
      </c>
      <c r="D84" s="22">
        <v>-151.30000000000001</v>
      </c>
      <c r="E84" s="28" t="s">
        <v>5449</v>
      </c>
      <c r="F84" s="28"/>
      <c r="G84" s="22"/>
      <c r="H84" s="32"/>
      <c r="I84" s="26"/>
      <c r="J84" s="22"/>
      <c r="K84" s="22">
        <v>-151.30000000000001</v>
      </c>
      <c r="L84" s="22"/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 t="str">
        <f>INDEX('Feb16'!A:A, MATCH('Mar16'!$E85, 'Feb16'!$E:$E, 0))</f>
        <v>P019</v>
      </c>
      <c r="B85" s="47"/>
      <c r="C85" s="29">
        <v>42445</v>
      </c>
      <c r="D85" s="22">
        <v>20</v>
      </c>
      <c r="E85" s="28" t="s">
        <v>202</v>
      </c>
      <c r="F85" s="28"/>
      <c r="G85" s="22">
        <v>20</v>
      </c>
      <c r="H85" s="32"/>
      <c r="I85" s="26"/>
      <c r="J85" s="22"/>
      <c r="K85" s="22"/>
      <c r="L85" s="22"/>
      <c r="M85" s="27"/>
      <c r="N85" s="22"/>
      <c r="O85" s="22"/>
      <c r="P85" s="22"/>
      <c r="Q85" s="122"/>
      <c r="R85" s="22"/>
      <c r="S85" s="22"/>
      <c r="T85" s="22"/>
      <c r="U85" s="22"/>
      <c r="V85" s="22"/>
    </row>
    <row r="86" spans="1:22" s="139" customFormat="1" x14ac:dyDescent="0.3">
      <c r="A86" s="21" t="str">
        <f>INDEX('Feb16'!A:A, MATCH('Mar16'!$E86, 'Feb16'!$E:$E, 0))</f>
        <v>P030</v>
      </c>
      <c r="B86" s="47"/>
      <c r="C86" s="29">
        <v>42445</v>
      </c>
      <c r="D86" s="22">
        <v>20</v>
      </c>
      <c r="E86" s="28" t="s">
        <v>334</v>
      </c>
      <c r="F86" s="28"/>
      <c r="G86" s="22">
        <v>20</v>
      </c>
      <c r="H86" s="26"/>
      <c r="I86" s="26"/>
      <c r="J86" s="22"/>
      <c r="K86" s="22"/>
      <c r="L86" s="22"/>
      <c r="M86" s="27"/>
      <c r="N86" s="22"/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155" t="s">
        <v>415</v>
      </c>
      <c r="B87" s="47"/>
      <c r="C87" s="29">
        <v>42445</v>
      </c>
      <c r="D87" s="22">
        <v>20</v>
      </c>
      <c r="E87" s="28" t="s">
        <v>5450</v>
      </c>
      <c r="F87" s="28"/>
      <c r="G87" s="22">
        <v>20</v>
      </c>
      <c r="H87" s="26"/>
      <c r="I87" s="26"/>
      <c r="J87" s="22"/>
      <c r="K87" s="22"/>
      <c r="L87" s="22"/>
      <c r="M87" s="27"/>
      <c r="N87" s="22"/>
      <c r="O87" s="22"/>
      <c r="P87" s="22"/>
      <c r="Q87" s="22"/>
      <c r="R87" s="22"/>
      <c r="S87" s="22"/>
      <c r="T87" s="22"/>
      <c r="U87" s="22"/>
      <c r="V87" s="22"/>
    </row>
    <row r="88" spans="1:22" s="139" customFormat="1" x14ac:dyDescent="0.3">
      <c r="A88" s="21" t="str">
        <f>INDEX('Feb16'!A:A, MATCH('Mar16'!$E88, 'Feb16'!$E:$E, 0))</f>
        <v>H008</v>
      </c>
      <c r="B88" s="47"/>
      <c r="C88" s="29">
        <v>42445</v>
      </c>
      <c r="D88" s="22">
        <v>20</v>
      </c>
      <c r="E88" s="28" t="s">
        <v>24</v>
      </c>
      <c r="F88" s="28"/>
      <c r="G88" s="22">
        <v>20</v>
      </c>
      <c r="H88" s="26"/>
      <c r="I88" s="26"/>
      <c r="J88" s="22"/>
      <c r="K88" s="22"/>
      <c r="L88" s="22"/>
      <c r="M88" s="27"/>
      <c r="N88" s="22"/>
      <c r="O88" s="22"/>
      <c r="P88" s="22"/>
      <c r="Q88" s="22"/>
      <c r="R88" s="22"/>
      <c r="S88" s="22"/>
      <c r="T88" s="22"/>
      <c r="U88" s="22"/>
      <c r="V88" s="22"/>
    </row>
    <row r="89" spans="1:22" s="139" customFormat="1" x14ac:dyDescent="0.3">
      <c r="A89" s="21" t="str">
        <f>INDEX('Feb16'!A:A, MATCH('Mar16'!$E89, 'Feb16'!$E:$E, 0))</f>
        <v>G001</v>
      </c>
      <c r="B89" s="47"/>
      <c r="C89" s="29">
        <v>42445</v>
      </c>
      <c r="D89" s="22">
        <v>20</v>
      </c>
      <c r="E89" s="28" t="s">
        <v>25</v>
      </c>
      <c r="F89" s="28"/>
      <c r="G89" s="22">
        <v>20</v>
      </c>
      <c r="H89" s="32"/>
      <c r="I89" s="26"/>
      <c r="J89" s="22"/>
      <c r="K89" s="22"/>
      <c r="L89" s="22"/>
      <c r="M89" s="27"/>
      <c r="N89" s="22"/>
      <c r="O89" s="22"/>
      <c r="P89" s="22"/>
      <c r="Q89" s="22"/>
      <c r="R89" s="22"/>
      <c r="S89" s="22"/>
      <c r="T89" s="22"/>
      <c r="U89" s="22"/>
      <c r="V89" s="22"/>
    </row>
    <row r="90" spans="1:22" s="139" customFormat="1" x14ac:dyDescent="0.3">
      <c r="A90" s="21"/>
      <c r="B90" s="47"/>
      <c r="C90" s="29">
        <v>42444</v>
      </c>
      <c r="D90" s="22">
        <v>-2500</v>
      </c>
      <c r="E90" s="137" t="s">
        <v>5466</v>
      </c>
      <c r="F90" s="28"/>
      <c r="G90" s="22"/>
      <c r="H90" s="32"/>
      <c r="I90" s="26"/>
      <c r="J90" s="22"/>
      <c r="K90" s="22"/>
      <c r="L90" s="22"/>
      <c r="M90" s="27"/>
      <c r="N90" s="22"/>
      <c r="O90" s="22"/>
      <c r="P90" s="22"/>
      <c r="Q90" s="22">
        <v>-2500</v>
      </c>
      <c r="R90" s="22"/>
      <c r="S90" s="22"/>
      <c r="T90" s="22"/>
      <c r="U90" s="22"/>
      <c r="V90" s="22"/>
    </row>
    <row r="91" spans="1:22" s="139" customFormat="1" x14ac:dyDescent="0.3">
      <c r="A91" s="21" t="str">
        <f>INDEX('Feb16'!A:A, MATCH('Mar16'!$E91, 'Feb16'!$E:$E, 0))</f>
        <v>L005</v>
      </c>
      <c r="B91" s="47"/>
      <c r="C91" s="29">
        <v>42444</v>
      </c>
      <c r="D91" s="22">
        <v>20</v>
      </c>
      <c r="E91" s="28" t="s">
        <v>3150</v>
      </c>
      <c r="F91" s="28"/>
      <c r="G91" s="22">
        <v>20</v>
      </c>
      <c r="H91" s="32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21" t="str">
        <f>INDEX('Feb16'!A:A, MATCH('Mar16'!$E92, 'Feb16'!$E:$E, 0))</f>
        <v>D021</v>
      </c>
      <c r="B92" s="47"/>
      <c r="C92" s="29">
        <v>42444</v>
      </c>
      <c r="D92" s="22">
        <v>20</v>
      </c>
      <c r="E92" s="28" t="s">
        <v>110</v>
      </c>
      <c r="F92" s="28"/>
      <c r="G92" s="22">
        <v>20</v>
      </c>
      <c r="H92" s="32"/>
      <c r="I92" s="26"/>
      <c r="J92" s="22"/>
      <c r="K92" s="22"/>
      <c r="L92" s="22"/>
      <c r="M92" s="27"/>
      <c r="N92" s="22"/>
      <c r="O92" s="22"/>
      <c r="P92" s="22"/>
      <c r="Q92" s="22"/>
      <c r="R92" s="22"/>
      <c r="S92" s="22"/>
      <c r="T92" s="22"/>
      <c r="U92" s="22"/>
      <c r="V92" s="22"/>
    </row>
    <row r="93" spans="1:22" s="139" customFormat="1" x14ac:dyDescent="0.3">
      <c r="A93" s="21" t="str">
        <f>INDEX('Feb16'!A:A, MATCH('Mar16'!$E93, 'Feb16'!$E:$E, 0))</f>
        <v>H018</v>
      </c>
      <c r="B93" s="47"/>
      <c r="C93" s="29">
        <v>42444</v>
      </c>
      <c r="D93" s="22">
        <v>20</v>
      </c>
      <c r="E93" s="28" t="s">
        <v>264</v>
      </c>
      <c r="F93" s="28"/>
      <c r="G93" s="22">
        <v>20</v>
      </c>
      <c r="H93" s="32"/>
      <c r="I93" s="26"/>
      <c r="J93" s="22"/>
      <c r="K93" s="22"/>
      <c r="L93" s="22"/>
      <c r="M93" s="27"/>
      <c r="N93" s="22"/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21" t="str">
        <f>INDEX('Feb16'!A:A, MATCH('Mar16'!$E94, 'Feb16'!$E:$E, 0))</f>
        <v>D025</v>
      </c>
      <c r="B94" s="47"/>
      <c r="C94" s="29">
        <v>42444</v>
      </c>
      <c r="D94" s="22">
        <v>20</v>
      </c>
      <c r="E94" s="28" t="s">
        <v>109</v>
      </c>
      <c r="F94" s="28"/>
      <c r="G94" s="22">
        <v>20</v>
      </c>
      <c r="H94" s="32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21" t="str">
        <f>INDEX('Feb16'!A:A, MATCH('Mar16'!$E95, 'Feb16'!$E:$E, 0))</f>
        <v>K013</v>
      </c>
      <c r="B95" s="47"/>
      <c r="C95" s="29">
        <v>42444</v>
      </c>
      <c r="D95" s="22">
        <v>20</v>
      </c>
      <c r="E95" s="28" t="s">
        <v>27</v>
      </c>
      <c r="F95" s="28"/>
      <c r="G95" s="22">
        <v>20</v>
      </c>
      <c r="H95" s="32"/>
      <c r="I95" s="26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21"/>
      <c r="B96" s="47"/>
      <c r="C96" s="29">
        <v>42444</v>
      </c>
      <c r="D96" s="22">
        <v>-1666.95</v>
      </c>
      <c r="E96" s="28" t="s">
        <v>3</v>
      </c>
      <c r="F96" s="28"/>
      <c r="G96" s="22"/>
      <c r="H96" s="32"/>
      <c r="I96" s="26"/>
      <c r="J96" s="22"/>
      <c r="K96" s="22"/>
      <c r="L96" s="22">
        <v>-1666.95</v>
      </c>
      <c r="M96" s="27"/>
      <c r="N96" s="22"/>
      <c r="O96" s="22"/>
      <c r="P96" s="22"/>
      <c r="Q96" s="22"/>
      <c r="R96" s="22"/>
      <c r="S96" s="22"/>
      <c r="T96" s="22"/>
      <c r="U96" s="22"/>
      <c r="V96" s="22"/>
    </row>
    <row r="97" spans="1:22" s="139" customFormat="1" x14ac:dyDescent="0.3">
      <c r="A97" s="21"/>
      <c r="B97" s="47"/>
      <c r="C97" s="29">
        <v>42443</v>
      </c>
      <c r="D97" s="22">
        <v>-2640</v>
      </c>
      <c r="E97" s="28">
        <v>1617</v>
      </c>
      <c r="F97" s="28"/>
      <c r="G97" s="22"/>
      <c r="H97" s="32"/>
      <c r="I97" s="22"/>
      <c r="J97" s="22"/>
      <c r="K97" s="22"/>
      <c r="L97" s="22"/>
      <c r="M97" s="27"/>
      <c r="N97" s="22">
        <v>-2640</v>
      </c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21"/>
      <c r="B98" s="47"/>
      <c r="C98" s="29">
        <v>42443</v>
      </c>
      <c r="D98" s="22">
        <v>200</v>
      </c>
      <c r="E98" s="28" t="s">
        <v>5451</v>
      </c>
      <c r="F98" s="28"/>
      <c r="G98" s="22"/>
      <c r="H98" s="32"/>
      <c r="I98" s="22">
        <v>200</v>
      </c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21" t="s">
        <v>102</v>
      </c>
      <c r="B99" s="47"/>
      <c r="C99" s="29">
        <v>42443</v>
      </c>
      <c r="D99" s="22">
        <v>160</v>
      </c>
      <c r="E99" s="28" t="s">
        <v>5452</v>
      </c>
      <c r="F99" s="28"/>
      <c r="G99" s="22">
        <v>160</v>
      </c>
      <c r="H99" s="32"/>
      <c r="I99" s="26"/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21" t="e">
        <f>INDEX('Feb16'!A:A, MATCH('Mar16'!$E100, 'Feb16'!$E:$E, 0))</f>
        <v>#N/A</v>
      </c>
      <c r="B100" s="47"/>
      <c r="C100" s="29">
        <v>42443</v>
      </c>
      <c r="D100" s="22">
        <v>60</v>
      </c>
      <c r="E100" s="215" t="s">
        <v>5453</v>
      </c>
      <c r="F100" s="28">
        <v>60</v>
      </c>
      <c r="H100" s="32"/>
      <c r="I100" s="26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s="139" customFormat="1" x14ac:dyDescent="0.3">
      <c r="A101" s="21" t="s">
        <v>2894</v>
      </c>
      <c r="B101" s="47"/>
      <c r="C101" s="29">
        <v>42443</v>
      </c>
      <c r="D101" s="22">
        <v>60</v>
      </c>
      <c r="E101" s="28" t="s">
        <v>5454</v>
      </c>
      <c r="F101" s="28"/>
      <c r="G101" s="22">
        <v>60</v>
      </c>
      <c r="H101" s="32"/>
      <c r="I101" s="26"/>
      <c r="J101" s="22"/>
      <c r="K101" s="22"/>
      <c r="L101" s="22"/>
      <c r="M101" s="27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s="139" customFormat="1" x14ac:dyDescent="0.3">
      <c r="A102" s="21" t="str">
        <f>INDEX('Feb16'!A:A, MATCH('Mar16'!$E102, 'Feb16'!$E:$E, 0))</f>
        <v>M017</v>
      </c>
      <c r="B102" s="47"/>
      <c r="C102" s="29">
        <v>42443</v>
      </c>
      <c r="D102" s="22">
        <v>20</v>
      </c>
      <c r="E102" s="28" t="s">
        <v>243</v>
      </c>
      <c r="F102" s="28"/>
      <c r="G102" s="22">
        <v>20</v>
      </c>
      <c r="H102" s="32"/>
      <c r="I102" s="26"/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21" t="str">
        <f>INDEX('Feb16'!A:A, MATCH('Mar16'!$E103, 'Feb16'!$E:$E, 0))</f>
        <v>M021</v>
      </c>
      <c r="B103" s="47"/>
      <c r="C103" s="29">
        <v>42443</v>
      </c>
      <c r="D103" s="22">
        <v>20</v>
      </c>
      <c r="E103" s="28" t="s">
        <v>92</v>
      </c>
      <c r="F103" s="28"/>
      <c r="G103" s="22">
        <v>20</v>
      </c>
      <c r="H103" s="32"/>
      <c r="I103" s="26"/>
      <c r="J103" s="22"/>
      <c r="K103" s="22"/>
      <c r="L103" s="22"/>
      <c r="M103" s="27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21" t="str">
        <f>INDEX('Feb16'!A:A, MATCH('Mar16'!$E104, 'Feb16'!$E:$E, 0))</f>
        <v>K007</v>
      </c>
      <c r="B104" s="47"/>
      <c r="C104" s="29">
        <v>42443</v>
      </c>
      <c r="D104" s="22">
        <v>20</v>
      </c>
      <c r="E104" s="28" t="s">
        <v>99</v>
      </c>
      <c r="F104" s="28"/>
      <c r="G104" s="22">
        <v>20</v>
      </c>
      <c r="H104" s="32"/>
      <c r="I104" s="26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21" t="str">
        <f>INDEX('Feb16'!A:A, MATCH('Mar16'!$E105, 'Feb16'!$E:$E, 0))</f>
        <v>D013</v>
      </c>
      <c r="B105" s="47"/>
      <c r="C105" s="29">
        <v>42443</v>
      </c>
      <c r="D105" s="22">
        <v>20</v>
      </c>
      <c r="E105" s="28" t="s">
        <v>2748</v>
      </c>
      <c r="F105" s="28"/>
      <c r="G105" s="22">
        <v>20</v>
      </c>
      <c r="H105" s="32"/>
      <c r="I105" s="26"/>
      <c r="J105" s="22"/>
      <c r="K105" s="22"/>
      <c r="L105" s="22"/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21" t="str">
        <f>INDEX('Feb16'!A:A, MATCH('Mar16'!$E106, 'Feb16'!$E:$E, 0))</f>
        <v>G036</v>
      </c>
      <c r="B106" s="47"/>
      <c r="C106" s="29">
        <v>42439</v>
      </c>
      <c r="D106" s="22">
        <v>20</v>
      </c>
      <c r="E106" s="28" t="s">
        <v>5346</v>
      </c>
      <c r="F106" s="28"/>
      <c r="G106" s="22">
        <v>20</v>
      </c>
      <c r="H106" s="32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21" t="str">
        <f>INDEX('Feb16'!A:A, MATCH('Mar16'!$E107, 'Feb16'!$E:$E, 0))</f>
        <v>W033</v>
      </c>
      <c r="B107" s="47"/>
      <c r="C107" s="29">
        <v>42439</v>
      </c>
      <c r="D107" s="22">
        <v>20</v>
      </c>
      <c r="E107" s="28" t="s">
        <v>497</v>
      </c>
      <c r="F107" s="28"/>
      <c r="G107" s="22">
        <v>20</v>
      </c>
      <c r="H107" s="32"/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21" t="str">
        <f>INDEX('Feb16'!A:A, MATCH('Mar16'!$E108, 'Feb16'!$E:$E, 0))</f>
        <v>A029</v>
      </c>
      <c r="B108" s="47"/>
      <c r="C108" s="29">
        <v>42437</v>
      </c>
      <c r="D108" s="22">
        <v>20</v>
      </c>
      <c r="E108" s="28" t="s">
        <v>2663</v>
      </c>
      <c r="F108" s="28"/>
      <c r="G108" s="22">
        <v>20</v>
      </c>
      <c r="H108" s="32"/>
      <c r="I108" s="26"/>
      <c r="J108" s="22"/>
      <c r="K108" s="22"/>
      <c r="L108" s="22"/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21" t="e">
        <f>INDEX('Feb16'!A:A, MATCH('Mar16'!$E109, 'Feb16'!$E:$E, 0))</f>
        <v>#N/A</v>
      </c>
      <c r="B109" s="47"/>
      <c r="C109" s="29">
        <v>42437</v>
      </c>
      <c r="D109" s="22">
        <v>20</v>
      </c>
      <c r="E109" s="215" t="s">
        <v>5442</v>
      </c>
      <c r="F109" s="28">
        <v>20</v>
      </c>
      <c r="H109" s="32"/>
      <c r="I109" s="26"/>
      <c r="J109" s="22"/>
      <c r="K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21">
        <f>INDEX('Feb16'!A:A, MATCH('Mar16'!$E110, 'Feb16'!$E:$E, 0))</f>
        <v>0</v>
      </c>
      <c r="B110" s="47"/>
      <c r="C110" s="29">
        <v>42437</v>
      </c>
      <c r="D110" s="22">
        <v>-1328.13</v>
      </c>
      <c r="E110" s="28" t="s">
        <v>3</v>
      </c>
      <c r="F110" s="28"/>
      <c r="G110" s="22"/>
      <c r="H110" s="32"/>
      <c r="I110" s="26"/>
      <c r="J110" s="22"/>
      <c r="K110" s="22"/>
      <c r="L110" s="22">
        <v>-1328.13</v>
      </c>
      <c r="M110" s="27"/>
      <c r="N110" s="22"/>
      <c r="O110" s="22"/>
      <c r="P110" s="22"/>
      <c r="R110" s="22"/>
      <c r="S110" s="22"/>
      <c r="T110" s="22"/>
      <c r="U110" s="22"/>
      <c r="V110" s="22"/>
    </row>
    <row r="111" spans="1:22" s="139" customFormat="1" x14ac:dyDescent="0.3">
      <c r="A111" s="21" t="s">
        <v>1028</v>
      </c>
      <c r="B111" s="47"/>
      <c r="C111" s="29">
        <v>42436</v>
      </c>
      <c r="D111" s="22">
        <v>240</v>
      </c>
      <c r="E111" s="28" t="s">
        <v>5455</v>
      </c>
      <c r="F111" s="28"/>
      <c r="G111" s="22">
        <v>240</v>
      </c>
      <c r="H111" s="32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21" t="e">
        <f>INDEX('Feb16'!A:A, MATCH('Mar16'!$E112, 'Feb16'!$E:$E, 0))</f>
        <v>#N/A</v>
      </c>
      <c r="B112" s="47"/>
      <c r="C112" s="29">
        <v>42436</v>
      </c>
      <c r="D112" s="22">
        <v>240</v>
      </c>
      <c r="E112" s="215" t="s">
        <v>5456</v>
      </c>
      <c r="F112" s="28">
        <v>240</v>
      </c>
      <c r="H112" s="22"/>
      <c r="I112" s="26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21" t="s">
        <v>750</v>
      </c>
      <c r="B113" s="47"/>
      <c r="C113" s="29">
        <v>42436</v>
      </c>
      <c r="D113" s="22">
        <v>60</v>
      </c>
      <c r="E113" s="28" t="s">
        <v>5457</v>
      </c>
      <c r="F113" s="28"/>
      <c r="G113" s="22">
        <v>60</v>
      </c>
      <c r="H113" s="32"/>
      <c r="I113" s="26"/>
      <c r="J113" s="22"/>
      <c r="K113" s="22"/>
      <c r="L113" s="22"/>
      <c r="M113" s="27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s="139" customFormat="1" x14ac:dyDescent="0.3">
      <c r="A114" s="155" t="s">
        <v>5301</v>
      </c>
      <c r="B114" s="47"/>
      <c r="C114" s="29">
        <v>42436</v>
      </c>
      <c r="D114" s="22">
        <v>20</v>
      </c>
      <c r="E114" s="28" t="s">
        <v>5458</v>
      </c>
      <c r="F114" s="28"/>
      <c r="G114" s="22">
        <v>20</v>
      </c>
      <c r="H114" s="32"/>
      <c r="I114" s="26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21" t="str">
        <f>INDEX('Feb16'!A:A, MATCH('Mar16'!$E115, 'Feb16'!$E:$E, 0))</f>
        <v>T007</v>
      </c>
      <c r="B115" s="47"/>
      <c r="C115" s="29">
        <v>42436</v>
      </c>
      <c r="D115" s="22">
        <v>20</v>
      </c>
      <c r="E115" s="28" t="s">
        <v>1</v>
      </c>
      <c r="F115" s="28"/>
      <c r="G115" s="22">
        <v>20</v>
      </c>
      <c r="H115" s="32"/>
      <c r="I115" s="26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21" t="s">
        <v>5323</v>
      </c>
      <c r="B116" s="47"/>
      <c r="C116" s="29">
        <v>42432</v>
      </c>
      <c r="D116" s="22">
        <v>240</v>
      </c>
      <c r="E116" s="28" t="s">
        <v>5459</v>
      </c>
      <c r="F116" s="28"/>
      <c r="G116" s="22">
        <v>240</v>
      </c>
      <c r="H116" s="32"/>
      <c r="I116" s="26"/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125" t="s">
        <v>5325</v>
      </c>
      <c r="B117" s="47"/>
      <c r="C117" s="29">
        <v>42432</v>
      </c>
      <c r="D117" s="22">
        <v>20</v>
      </c>
      <c r="E117" s="28" t="s">
        <v>5460</v>
      </c>
      <c r="F117" s="28"/>
      <c r="G117" s="22">
        <v>20</v>
      </c>
      <c r="H117" s="32"/>
      <c r="I117" s="26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21" t="s">
        <v>5291</v>
      </c>
      <c r="B118" s="47"/>
      <c r="C118" s="29">
        <v>42432</v>
      </c>
      <c r="D118" s="22">
        <v>20</v>
      </c>
      <c r="E118" s="28" t="s">
        <v>5461</v>
      </c>
      <c r="F118" s="28"/>
      <c r="G118" s="22">
        <v>20</v>
      </c>
      <c r="H118" s="32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21" t="str">
        <f>INDEX('Feb16'!A:A, MATCH('Mar16'!$E119, 'Feb16'!$E:$E, 0))</f>
        <v>S008</v>
      </c>
      <c r="B119" s="47"/>
      <c r="C119" s="29">
        <v>42431</v>
      </c>
      <c r="D119" s="22">
        <v>20</v>
      </c>
      <c r="E119" s="28" t="s">
        <v>4</v>
      </c>
      <c r="F119" s="28"/>
      <c r="G119" s="22">
        <v>20</v>
      </c>
      <c r="H119" s="32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21" t="str">
        <f>INDEX('Feb16'!A:A, MATCH('Mar16'!$E120, 'Feb16'!$E:$E, 0))</f>
        <v>W039</v>
      </c>
      <c r="B120" s="47"/>
      <c r="C120" s="29">
        <v>42431</v>
      </c>
      <c r="D120" s="22">
        <v>20</v>
      </c>
      <c r="E120" s="28" t="s">
        <v>5144</v>
      </c>
      <c r="F120" s="28"/>
      <c r="G120" s="22">
        <v>20</v>
      </c>
      <c r="H120" s="32"/>
      <c r="I120" s="26"/>
      <c r="J120" s="22"/>
      <c r="K120" s="22"/>
      <c r="L120" s="22"/>
      <c r="M120" s="27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s="139" customFormat="1" x14ac:dyDescent="0.3">
      <c r="A121" s="21" t="str">
        <f>INDEX('Feb16'!A:A, MATCH('Mar16'!$E121, 'Feb16'!$E:$E, 0))</f>
        <v>S030</v>
      </c>
      <c r="B121" s="47"/>
      <c r="C121" s="29">
        <v>42431</v>
      </c>
      <c r="D121" s="22">
        <v>20</v>
      </c>
      <c r="E121" s="28" t="s">
        <v>2669</v>
      </c>
      <c r="F121" s="28"/>
      <c r="G121" s="22">
        <v>20</v>
      </c>
      <c r="H121" s="32"/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21" t="str">
        <f>INDEX('Feb16'!A:A, MATCH('Mar16'!$E122, 'Feb16'!$E:$E, 0))</f>
        <v>S005</v>
      </c>
      <c r="B122" s="47"/>
      <c r="C122" s="29">
        <v>42431</v>
      </c>
      <c r="D122" s="22">
        <v>20</v>
      </c>
      <c r="E122" s="28" t="s">
        <v>270</v>
      </c>
      <c r="F122" s="28"/>
      <c r="G122" s="22">
        <v>20</v>
      </c>
      <c r="H122" s="32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21" t="str">
        <f>INDEX('Feb16'!A:A, MATCH('Mar16'!$E123, 'Feb16'!$E:$E, 0))</f>
        <v>E008</v>
      </c>
      <c r="B123" s="47"/>
      <c r="C123" s="29">
        <v>42431</v>
      </c>
      <c r="D123" s="22">
        <v>20</v>
      </c>
      <c r="E123" s="28" t="s">
        <v>2574</v>
      </c>
      <c r="F123" s="28"/>
      <c r="G123" s="22">
        <v>20</v>
      </c>
      <c r="H123" s="32"/>
      <c r="I123" s="26"/>
      <c r="J123" s="22"/>
      <c r="K123" s="22"/>
      <c r="L123" s="22"/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21" t="str">
        <f>INDEX('Feb16'!A:A, MATCH('Mar16'!$E124, 'Feb16'!$E:$E, 0))</f>
        <v>J025</v>
      </c>
      <c r="B124" s="47"/>
      <c r="C124" s="29">
        <v>42431</v>
      </c>
      <c r="D124" s="22">
        <v>20</v>
      </c>
      <c r="E124" s="28" t="s">
        <v>5355</v>
      </c>
      <c r="F124" s="28"/>
      <c r="G124" s="22">
        <v>20</v>
      </c>
      <c r="H124" s="32"/>
      <c r="I124" s="26"/>
      <c r="J124" s="22"/>
      <c r="K124" s="22"/>
      <c r="L124" s="22"/>
      <c r="M124" s="27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s="139" customFormat="1" x14ac:dyDescent="0.3">
      <c r="A125" s="21" t="str">
        <f>INDEX('Feb16'!A:A, MATCH('Mar16'!$E125, 'Feb16'!$E:$E, 0))</f>
        <v>A021</v>
      </c>
      <c r="B125" s="47"/>
      <c r="C125" s="29">
        <v>42430</v>
      </c>
      <c r="D125" s="22">
        <v>80</v>
      </c>
      <c r="E125" s="28" t="s">
        <v>10</v>
      </c>
      <c r="F125" s="28"/>
      <c r="G125" s="22">
        <v>80</v>
      </c>
      <c r="H125" s="32"/>
      <c r="I125" s="26"/>
      <c r="J125" s="22"/>
      <c r="K125" s="22"/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21" t="str">
        <f>INDEX('Feb16'!A:A, MATCH('Mar16'!$E126, 'Feb16'!$E:$E, 0))</f>
        <v>P013</v>
      </c>
      <c r="B126" s="47"/>
      <c r="C126" s="29">
        <v>42430</v>
      </c>
      <c r="D126" s="22">
        <v>20</v>
      </c>
      <c r="E126" s="28" t="s">
        <v>7</v>
      </c>
      <c r="F126" s="28"/>
      <c r="G126" s="22">
        <v>20</v>
      </c>
      <c r="H126" s="32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155" t="s">
        <v>391</v>
      </c>
      <c r="B127" s="47"/>
      <c r="C127" s="29">
        <v>42430</v>
      </c>
      <c r="D127" s="22">
        <v>20</v>
      </c>
      <c r="E127" s="28" t="s">
        <v>5462</v>
      </c>
      <c r="F127" s="28"/>
      <c r="G127" s="22">
        <v>20</v>
      </c>
      <c r="H127" s="32"/>
      <c r="I127" s="26"/>
      <c r="J127" s="22"/>
      <c r="K127" s="22"/>
      <c r="L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21" t="str">
        <f>INDEX('Feb16'!A:A, MATCH('Mar16'!$E128, 'Feb16'!$E:$E, 0))</f>
        <v>P014</v>
      </c>
      <c r="B128" s="47"/>
      <c r="C128" s="29">
        <v>42430</v>
      </c>
      <c r="D128" s="22">
        <v>20</v>
      </c>
      <c r="E128" s="28" t="s">
        <v>100</v>
      </c>
      <c r="F128" s="28"/>
      <c r="G128" s="22">
        <v>20</v>
      </c>
      <c r="H128" s="32"/>
      <c r="I128" s="26"/>
      <c r="J128" s="22"/>
      <c r="K128" s="22"/>
      <c r="L128" s="22"/>
      <c r="M128" s="27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9" s="139" customFormat="1" x14ac:dyDescent="0.3">
      <c r="A129" s="21" t="str">
        <f>INDEX('Feb16'!A:A, MATCH('Mar16'!$E129, 'Feb16'!$E:$E, 0))</f>
        <v>S010</v>
      </c>
      <c r="B129" s="47"/>
      <c r="C129" s="29">
        <v>42430</v>
      </c>
      <c r="D129" s="22">
        <v>20</v>
      </c>
      <c r="E129" s="28" t="s">
        <v>289</v>
      </c>
      <c r="F129" s="28"/>
      <c r="G129" s="22">
        <v>20</v>
      </c>
      <c r="H129" s="26"/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9" s="139" customFormat="1" x14ac:dyDescent="0.3">
      <c r="A130" s="21" t="str">
        <f>INDEX('Feb16'!A:A, MATCH('Mar16'!$E130, 'Feb16'!$E:$E, 0))</f>
        <v>K023</v>
      </c>
      <c r="B130" s="47"/>
      <c r="C130" s="29">
        <v>42430</v>
      </c>
      <c r="D130" s="22">
        <v>20</v>
      </c>
      <c r="E130" s="28" t="s">
        <v>8</v>
      </c>
      <c r="F130" s="28"/>
      <c r="G130" s="22">
        <v>20</v>
      </c>
      <c r="H130" s="26"/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9" s="139" customFormat="1" x14ac:dyDescent="0.3">
      <c r="A131" s="21" t="str">
        <f>INDEX('Feb16'!A:A, MATCH('Mar16'!$E131, 'Feb16'!$E:$E, 0))</f>
        <v>W058</v>
      </c>
      <c r="B131" s="47"/>
      <c r="C131" s="29">
        <v>42430</v>
      </c>
      <c r="D131" s="22">
        <v>20</v>
      </c>
      <c r="E131" s="28" t="s">
        <v>3322</v>
      </c>
      <c r="F131" s="28"/>
      <c r="G131" s="22">
        <v>20</v>
      </c>
      <c r="H131" s="22"/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9" s="139" customFormat="1" x14ac:dyDescent="0.3">
      <c r="A132" s="22"/>
      <c r="B132" s="47"/>
      <c r="C132" s="29"/>
      <c r="D132" s="22"/>
      <c r="E132" s="28"/>
      <c r="F132" s="28"/>
      <c r="G132" s="26"/>
      <c r="H132" s="26"/>
      <c r="I132" s="26"/>
      <c r="J132" s="22"/>
      <c r="K132" s="22"/>
      <c r="L132" s="22"/>
      <c r="M132" s="27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9" x14ac:dyDescent="0.3">
      <c r="A133" s="29"/>
      <c r="B133" s="48"/>
      <c r="C133" s="29"/>
      <c r="D133" s="22">
        <v>10018.420000000006</v>
      </c>
      <c r="E133" s="21" t="s">
        <v>5464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2"/>
      <c r="Q133" s="21"/>
      <c r="R133" s="21"/>
      <c r="S133" s="21"/>
      <c r="T133" s="21"/>
      <c r="U133" s="21"/>
      <c r="V133" s="21"/>
      <c r="W133" s="2"/>
      <c r="X133" s="2"/>
      <c r="Y133" s="2"/>
      <c r="Z133" s="2"/>
      <c r="AA133" s="2"/>
      <c r="AB133" s="2"/>
      <c r="AC133" s="5"/>
    </row>
    <row r="134" spans="1:29" x14ac:dyDescent="0.3">
      <c r="A134" s="29"/>
      <c r="B134" s="48"/>
      <c r="C134" s="29"/>
      <c r="D134" s="2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7"/>
      <c r="X134" s="7"/>
      <c r="Y134" s="7"/>
      <c r="Z134" s="7"/>
      <c r="AA134" s="7"/>
      <c r="AB134" s="7"/>
      <c r="AC134" s="9"/>
    </row>
    <row r="135" spans="1:29" ht="15" thickBot="1" x14ac:dyDescent="0.35">
      <c r="A135" s="21"/>
      <c r="B135" s="49"/>
      <c r="C135" s="21"/>
      <c r="D135" s="22"/>
      <c r="E135" s="21"/>
      <c r="F135" s="21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141"/>
      <c r="X135" s="141"/>
      <c r="Y135" s="141"/>
      <c r="Z135" s="141"/>
      <c r="AA135" s="141"/>
      <c r="AB135" s="141"/>
      <c r="AC135" s="141"/>
    </row>
    <row r="136" spans="1:29" ht="15" thickTop="1" x14ac:dyDescent="0.3">
      <c r="B136" s="50"/>
      <c r="L136" s="4"/>
      <c r="P136" s="37"/>
    </row>
    <row r="137" spans="1:29" x14ac:dyDescent="0.3">
      <c r="B137" s="140"/>
      <c r="E137" s="52" t="s">
        <v>84</v>
      </c>
      <c r="F137" s="52"/>
      <c r="G137" s="4">
        <f>SUM(G135:V135)</f>
        <v>0</v>
      </c>
    </row>
    <row r="138" spans="1:29" x14ac:dyDescent="0.3">
      <c r="B138" s="140"/>
      <c r="E138" s="74"/>
      <c r="F138" s="74"/>
      <c r="G138" s="139"/>
    </row>
    <row r="139" spans="1:29" x14ac:dyDescent="0.3">
      <c r="B139" s="140"/>
      <c r="G139" s="71"/>
    </row>
    <row r="140" spans="1:29" x14ac:dyDescent="0.3">
      <c r="B140" s="140"/>
    </row>
    <row r="141" spans="1:29" x14ac:dyDescent="0.3">
      <c r="B141" s="140"/>
      <c r="D141" s="138"/>
    </row>
    <row r="142" spans="1:29" x14ac:dyDescent="0.3">
      <c r="B142" s="140"/>
      <c r="D142" s="138"/>
    </row>
    <row r="143" spans="1:29" x14ac:dyDescent="0.3">
      <c r="B143" s="140"/>
      <c r="D143" s="138"/>
    </row>
    <row r="144" spans="1:29" x14ac:dyDescent="0.3">
      <c r="B144" s="140"/>
      <c r="D144" s="138"/>
    </row>
  </sheetData>
  <mergeCells count="9">
    <mergeCell ref="F4:F6"/>
    <mergeCell ref="G4:I4"/>
    <mergeCell ref="J4:V4"/>
    <mergeCell ref="G5:G6"/>
    <mergeCell ref="H5:H6"/>
    <mergeCell ref="I5:I6"/>
    <mergeCell ref="J5:J6"/>
    <mergeCell ref="K5:K6"/>
    <mergeCell ref="L5:L6"/>
  </mergeCells>
  <conditionalFormatting sqref="A51">
    <cfRule type="duplicateValues" dxfId="274" priority="79"/>
  </conditionalFormatting>
  <conditionalFormatting sqref="B1:B17 B32 B42:B1048576">
    <cfRule type="duplicateValues" dxfId="273" priority="70"/>
  </conditionalFormatting>
  <conditionalFormatting sqref="A12">
    <cfRule type="duplicateValues" dxfId="272" priority="69"/>
  </conditionalFormatting>
  <conditionalFormatting sqref="A48 A63:A64 A68:A86 A88:A113 A115:A116 A118:A126 A128:A131">
    <cfRule type="duplicateValues" dxfId="271" priority="65"/>
  </conditionalFormatting>
  <conditionalFormatting sqref="A48">
    <cfRule type="duplicateValues" dxfId="270" priority="66"/>
  </conditionalFormatting>
  <conditionalFormatting sqref="A68">
    <cfRule type="duplicateValues" dxfId="269" priority="63"/>
  </conditionalFormatting>
  <conditionalFormatting sqref="A84">
    <cfRule type="duplicateValues" dxfId="268" priority="62"/>
  </conditionalFormatting>
  <conditionalFormatting sqref="A92">
    <cfRule type="duplicateValues" dxfId="267" priority="61"/>
  </conditionalFormatting>
  <conditionalFormatting sqref="A93">
    <cfRule type="duplicateValues" dxfId="266" priority="60"/>
  </conditionalFormatting>
  <conditionalFormatting sqref="A94">
    <cfRule type="duplicateValues" dxfId="265" priority="59"/>
  </conditionalFormatting>
  <conditionalFormatting sqref="A105">
    <cfRule type="duplicateValues" dxfId="264" priority="58"/>
  </conditionalFormatting>
  <conditionalFormatting sqref="A111">
    <cfRule type="duplicateValues" dxfId="263" priority="57"/>
  </conditionalFormatting>
  <conditionalFormatting sqref="A110">
    <cfRule type="duplicateValues" dxfId="262" priority="56"/>
  </conditionalFormatting>
  <conditionalFormatting sqref="A112">
    <cfRule type="duplicateValues" dxfId="261" priority="55"/>
  </conditionalFormatting>
  <conditionalFormatting sqref="A126">
    <cfRule type="duplicateValues" dxfId="260" priority="54"/>
  </conditionalFormatting>
  <conditionalFormatting sqref="A129">
    <cfRule type="duplicateValues" dxfId="259" priority="53"/>
  </conditionalFormatting>
  <conditionalFormatting sqref="A130">
    <cfRule type="duplicateValues" dxfId="258" priority="52"/>
  </conditionalFormatting>
  <conditionalFormatting sqref="A113">
    <cfRule type="duplicateValues" dxfId="257" priority="45"/>
  </conditionalFormatting>
  <conditionalFormatting sqref="A11">
    <cfRule type="duplicateValues" dxfId="256" priority="40"/>
  </conditionalFormatting>
  <conditionalFormatting sqref="C18:C30">
    <cfRule type="duplicateValues" dxfId="255" priority="38"/>
  </conditionalFormatting>
  <conditionalFormatting sqref="B28:B31 B18:B26">
    <cfRule type="duplicateValues" dxfId="254" priority="39"/>
  </conditionalFormatting>
  <conditionalFormatting sqref="A18">
    <cfRule type="duplicateValues" dxfId="253" priority="37"/>
  </conditionalFormatting>
  <conditionalFormatting sqref="A19">
    <cfRule type="duplicateValues" dxfId="252" priority="36"/>
  </conditionalFormatting>
  <conditionalFormatting sqref="A20">
    <cfRule type="duplicateValues" dxfId="251" priority="35"/>
  </conditionalFormatting>
  <conditionalFormatting sqref="A21">
    <cfRule type="duplicateValues" dxfId="250" priority="34"/>
  </conditionalFormatting>
  <conditionalFormatting sqref="A22">
    <cfRule type="duplicateValues" dxfId="249" priority="33"/>
  </conditionalFormatting>
  <conditionalFormatting sqref="A23">
    <cfRule type="duplicateValues" dxfId="248" priority="32"/>
  </conditionalFormatting>
  <conditionalFormatting sqref="A25">
    <cfRule type="duplicateValues" dxfId="247" priority="31"/>
  </conditionalFormatting>
  <conditionalFormatting sqref="A26">
    <cfRule type="duplicateValues" dxfId="246" priority="30"/>
  </conditionalFormatting>
  <conditionalFormatting sqref="A28">
    <cfRule type="duplicateValues" dxfId="245" priority="29"/>
  </conditionalFormatting>
  <conditionalFormatting sqref="A24">
    <cfRule type="duplicateValues" dxfId="244" priority="28"/>
  </conditionalFormatting>
  <conditionalFormatting sqref="B27">
    <cfRule type="duplicateValues" dxfId="243" priority="27"/>
  </conditionalFormatting>
  <conditionalFormatting sqref="A30:A31">
    <cfRule type="duplicateValues" dxfId="242" priority="26"/>
  </conditionalFormatting>
  <conditionalFormatting sqref="E31">
    <cfRule type="duplicateValues" dxfId="241" priority="24"/>
  </conditionalFormatting>
  <conditionalFormatting sqref="C31">
    <cfRule type="duplicateValues" dxfId="240" priority="25"/>
  </conditionalFormatting>
  <conditionalFormatting sqref="C33:C37">
    <cfRule type="duplicateValues" dxfId="239" priority="20"/>
  </conditionalFormatting>
  <conditionalFormatting sqref="A39">
    <cfRule type="duplicateValues" dxfId="238" priority="19"/>
  </conditionalFormatting>
  <conditionalFormatting sqref="A38">
    <cfRule type="duplicateValues" dxfId="237" priority="18"/>
  </conditionalFormatting>
  <conditionalFormatting sqref="C38:C41">
    <cfRule type="duplicateValues" dxfId="236" priority="21"/>
  </conditionalFormatting>
  <conditionalFormatting sqref="B38:B41">
    <cfRule type="duplicateValues" dxfId="235" priority="22"/>
  </conditionalFormatting>
  <conditionalFormatting sqref="B33:B37">
    <cfRule type="duplicateValues" dxfId="234" priority="23"/>
  </conditionalFormatting>
  <conditionalFormatting sqref="E33:E34">
    <cfRule type="duplicateValues" dxfId="233" priority="17"/>
  </conditionalFormatting>
  <conditionalFormatting sqref="E38:E41">
    <cfRule type="duplicateValues" dxfId="232" priority="16"/>
  </conditionalFormatting>
  <conditionalFormatting sqref="A45">
    <cfRule type="duplicateValues" dxfId="231" priority="15"/>
  </conditionalFormatting>
  <conditionalFormatting sqref="A65">
    <cfRule type="duplicateValues" dxfId="230" priority="14"/>
  </conditionalFormatting>
  <conditionalFormatting sqref="A66">
    <cfRule type="duplicateValues" dxfId="229" priority="13"/>
  </conditionalFormatting>
  <conditionalFormatting sqref="A67">
    <cfRule type="duplicateValues" dxfId="228" priority="12"/>
  </conditionalFormatting>
  <conditionalFormatting sqref="A87">
    <cfRule type="duplicateValues" dxfId="227" priority="11"/>
  </conditionalFormatting>
  <conditionalFormatting sqref="A114">
    <cfRule type="duplicateValues" dxfId="226" priority="10"/>
  </conditionalFormatting>
  <conditionalFormatting sqref="A117">
    <cfRule type="duplicateValues" dxfId="225" priority="9"/>
  </conditionalFormatting>
  <conditionalFormatting sqref="A117">
    <cfRule type="duplicateValues" dxfId="224" priority="8"/>
  </conditionalFormatting>
  <conditionalFormatting sqref="A127">
    <cfRule type="duplicateValues" dxfId="223" priority="7"/>
  </conditionalFormatting>
  <conditionalFormatting sqref="A12:A17 A32 A42:A44 A46:A64 A68:A86 A88:A113 A115:A116 A118:A126 A128:A131">
    <cfRule type="duplicateValues" dxfId="222" priority="388"/>
  </conditionalFormatting>
  <conditionalFormatting sqref="A1:A10 A12:A17 A32 A42:A44 A46:A64 A68:A86 A88:A113 A115:A116 A118:A126 A128:A1048576">
    <cfRule type="duplicateValues" dxfId="221" priority="402"/>
  </conditionalFormatting>
  <conditionalFormatting sqref="A33:A34">
    <cfRule type="duplicateValues" dxfId="220" priority="5"/>
  </conditionalFormatting>
  <conditionalFormatting sqref="A33:A34">
    <cfRule type="duplicateValues" dxfId="219" priority="6"/>
  </conditionalFormatting>
  <conditionalFormatting sqref="A27">
    <cfRule type="duplicateValues" dxfId="218" priority="3"/>
  </conditionalFormatting>
  <conditionalFormatting sqref="A27">
    <cfRule type="duplicateValues" dxfId="217" priority="4"/>
  </conditionalFormatting>
  <conditionalFormatting sqref="A40:A41">
    <cfRule type="duplicateValues" dxfId="216" priority="1"/>
  </conditionalFormatting>
  <conditionalFormatting sqref="A40:A41">
    <cfRule type="duplicateValues" dxfId="215" priority="2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workbookViewId="0">
      <pane xSplit="4" ySplit="9" topLeftCell="E91" activePane="bottomRight" state="frozen"/>
      <selection pane="topRight" activeCell="E1" sqref="E1"/>
      <selection pane="bottomLeft" activeCell="A10" sqref="A10"/>
      <selection pane="bottomRight" activeCell="E7" sqref="E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2" width="12.6640625" style="138" customWidth="1"/>
    <col min="23" max="16384" width="9.109375" style="138"/>
  </cols>
  <sheetData>
    <row r="1" spans="1:22" s="139" customFormat="1" x14ac:dyDescent="0.3">
      <c r="E1" s="15"/>
      <c r="F1" s="10" t="s">
        <v>78</v>
      </c>
      <c r="G1" s="10"/>
      <c r="H1" s="10"/>
      <c r="I1" s="10"/>
      <c r="J1" s="11"/>
    </row>
    <row r="2" spans="1:22" s="139" customFormat="1" x14ac:dyDescent="0.3">
      <c r="B2" s="43"/>
      <c r="E2" s="15"/>
      <c r="F2" s="11" t="s">
        <v>79</v>
      </c>
      <c r="G2" s="10"/>
      <c r="H2" s="10"/>
      <c r="I2" s="10"/>
      <c r="J2" s="11"/>
    </row>
    <row r="3" spans="1:22" s="139" customFormat="1" x14ac:dyDescent="0.3">
      <c r="B3" s="43"/>
      <c r="E3" s="15"/>
      <c r="F3" s="11" t="s">
        <v>467</v>
      </c>
      <c r="G3" s="10"/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421" t="s">
        <v>29</v>
      </c>
      <c r="G4" s="422"/>
      <c r="H4" s="422"/>
      <c r="I4" s="422"/>
      <c r="J4" s="423" t="s">
        <v>33</v>
      </c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5"/>
    </row>
    <row r="5" spans="1:22" s="139" customForma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426" t="s">
        <v>374</v>
      </c>
      <c r="G5" s="428" t="s">
        <v>31</v>
      </c>
      <c r="H5" s="358" t="s">
        <v>5152</v>
      </c>
      <c r="I5" s="426" t="s">
        <v>375</v>
      </c>
      <c r="J5" s="430" t="s">
        <v>376</v>
      </c>
      <c r="K5" s="430" t="s">
        <v>2847</v>
      </c>
      <c r="L5" s="430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427"/>
      <c r="G6" s="429"/>
      <c r="H6" s="359" t="s">
        <v>5153</v>
      </c>
      <c r="I6" s="427" t="s">
        <v>245</v>
      </c>
      <c r="J6" s="431"/>
      <c r="K6" s="431"/>
      <c r="L6" s="431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D8+D132</f>
        <v>10018.420000000006</v>
      </c>
      <c r="E7" s="25" t="s">
        <v>5878</v>
      </c>
      <c r="F7" s="26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SUM(D11:D130)</f>
        <v>2001.36</v>
      </c>
      <c r="E8" s="28" t="s">
        <v>84</v>
      </c>
      <c r="F8" s="26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 t="shared" ref="F9:V9" si="0">SUM(F12:F130)</f>
        <v>6760</v>
      </c>
      <c r="G9" s="26">
        <f t="shared" si="0"/>
        <v>1300</v>
      </c>
      <c r="H9" s="26">
        <f t="shared" si="0"/>
        <v>0</v>
      </c>
      <c r="I9" s="26">
        <f t="shared" si="0"/>
        <v>100</v>
      </c>
      <c r="J9" s="26">
        <f t="shared" si="0"/>
        <v>0</v>
      </c>
      <c r="K9" s="26">
        <f t="shared" si="0"/>
        <v>1179.25</v>
      </c>
      <c r="L9" s="26">
        <f t="shared" si="0"/>
        <v>-2995.08</v>
      </c>
      <c r="M9" s="26">
        <f t="shared" si="0"/>
        <v>0</v>
      </c>
      <c r="N9" s="26">
        <f t="shared" si="0"/>
        <v>1100</v>
      </c>
      <c r="O9" s="26">
        <f t="shared" si="0"/>
        <v>556.76</v>
      </c>
      <c r="P9" s="26">
        <f t="shared" si="0"/>
        <v>220</v>
      </c>
      <c r="Q9" s="26">
        <f t="shared" si="0"/>
        <v>-14.95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6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21"/>
      <c r="B11" s="47"/>
      <c r="C11" s="29">
        <v>42429</v>
      </c>
      <c r="D11" s="22">
        <v>-92.6</v>
      </c>
      <c r="E11" s="28" t="s">
        <v>3320</v>
      </c>
      <c r="F11" s="22"/>
      <c r="G11" s="26"/>
      <c r="H11" s="26"/>
      <c r="I11" s="26"/>
      <c r="J11" s="22"/>
      <c r="K11" s="22">
        <v>-92.6</v>
      </c>
      <c r="L11" s="22"/>
      <c r="M11" s="27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139" customFormat="1" x14ac:dyDescent="0.3">
      <c r="A12" s="160" t="s">
        <v>5361</v>
      </c>
      <c r="B12" s="398" t="s">
        <v>5728</v>
      </c>
      <c r="C12" s="29">
        <v>42429</v>
      </c>
      <c r="D12" s="22">
        <v>120</v>
      </c>
      <c r="E12" s="28" t="s">
        <v>5330</v>
      </c>
      <c r="F12" s="22">
        <v>120</v>
      </c>
      <c r="G12" s="32"/>
      <c r="H12" s="32"/>
      <c r="I12" s="26"/>
      <c r="J12" s="22"/>
      <c r="K12" s="22"/>
      <c r="L12" s="22"/>
      <c r="M12" s="27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/>
      <c r="B13" s="398" t="s">
        <v>5817</v>
      </c>
      <c r="C13" s="29">
        <v>42429</v>
      </c>
      <c r="D13" s="22">
        <v>100</v>
      </c>
      <c r="E13" s="28" t="s">
        <v>5331</v>
      </c>
      <c r="F13" s="22"/>
      <c r="H13" s="32"/>
      <c r="I13" s="32">
        <v>100</v>
      </c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 t="str">
        <f>INDEX('Jan16'!A:A, MATCH('Feb16'!$E14, 'Jan16'!$E:$E, 0))</f>
        <v>D002</v>
      </c>
      <c r="B14" s="398" t="s">
        <v>5729</v>
      </c>
      <c r="C14" s="29">
        <v>42429</v>
      </c>
      <c r="D14" s="22">
        <v>30</v>
      </c>
      <c r="E14" s="28" t="s">
        <v>15</v>
      </c>
      <c r="F14" s="22">
        <v>30</v>
      </c>
      <c r="G14" s="26"/>
      <c r="H14" s="26"/>
      <c r="I14" s="26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171" t="s">
        <v>64</v>
      </c>
      <c r="B15" s="398" t="s">
        <v>5818</v>
      </c>
      <c r="C15" s="29">
        <v>42429</v>
      </c>
      <c r="D15" s="22">
        <v>20</v>
      </c>
      <c r="E15" s="28" t="s">
        <v>5332</v>
      </c>
      <c r="F15" s="22">
        <v>20</v>
      </c>
      <c r="G15" s="26"/>
      <c r="H15" s="26"/>
      <c r="I15" s="26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 t="str">
        <f>INDEX('Jan16'!A:A, MATCH('Feb16'!$E16, 'Jan16'!$E:$E, 0))</f>
        <v>R004</v>
      </c>
      <c r="B16" s="398" t="s">
        <v>5730</v>
      </c>
      <c r="C16" s="29">
        <v>42429</v>
      </c>
      <c r="D16" s="22">
        <v>20</v>
      </c>
      <c r="E16" s="28" t="s">
        <v>2846</v>
      </c>
      <c r="F16" s="22">
        <v>20</v>
      </c>
      <c r="G16" s="26"/>
      <c r="H16" s="26"/>
      <c r="I16" s="26"/>
      <c r="J16" s="22"/>
      <c r="K16" s="22"/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21" t="str">
        <f>INDEX('Jan16'!A:A, MATCH('Feb16'!$E17, 'Jan16'!$E:$E, 0))</f>
        <v>R024</v>
      </c>
      <c r="B17" s="398" t="s">
        <v>5731</v>
      </c>
      <c r="C17" s="29">
        <v>42429</v>
      </c>
      <c r="D17" s="22">
        <v>20</v>
      </c>
      <c r="E17" s="28" t="s">
        <v>11</v>
      </c>
      <c r="F17" s="22">
        <v>20</v>
      </c>
      <c r="G17" s="26"/>
      <c r="H17" s="26"/>
      <c r="I17" s="26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21" t="str">
        <f>INDEX('Jan16'!A:A, MATCH('Feb16'!$E18, 'Jan16'!$E:$E, 0))</f>
        <v>G004</v>
      </c>
      <c r="B18" s="398" t="s">
        <v>5732</v>
      </c>
      <c r="C18" s="29">
        <v>42429</v>
      </c>
      <c r="D18" s="22">
        <v>20</v>
      </c>
      <c r="E18" s="28" t="s">
        <v>13</v>
      </c>
      <c r="F18" s="22">
        <v>20</v>
      </c>
      <c r="G18" s="26"/>
      <c r="H18" s="26"/>
      <c r="I18" s="26"/>
      <c r="J18" s="22"/>
      <c r="K18" s="22"/>
      <c r="L18" s="22"/>
      <c r="M18" s="27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39" customFormat="1" x14ac:dyDescent="0.3">
      <c r="A19" s="21" t="str">
        <f>INDEX('Jan16'!A:A, MATCH('Feb16'!$E19, 'Jan16'!$E:$E, 0))</f>
        <v>K036</v>
      </c>
      <c r="B19" s="398" t="s">
        <v>5733</v>
      </c>
      <c r="C19" s="29">
        <v>42429</v>
      </c>
      <c r="D19" s="22">
        <v>20</v>
      </c>
      <c r="E19" s="28" t="s">
        <v>3147</v>
      </c>
      <c r="F19" s="22">
        <v>20</v>
      </c>
      <c r="G19" s="26"/>
      <c r="H19" s="26"/>
      <c r="I19" s="26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131" t="s">
        <v>5363</v>
      </c>
      <c r="B20" s="398" t="s">
        <v>5734</v>
      </c>
      <c r="C20" s="29">
        <v>42429</v>
      </c>
      <c r="D20" s="22">
        <v>20</v>
      </c>
      <c r="E20" s="28" t="s">
        <v>2880</v>
      </c>
      <c r="F20" s="22">
        <v>20</v>
      </c>
      <c r="G20" s="26"/>
      <c r="H20" s="22"/>
      <c r="I20" s="26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21" t="str">
        <f>INDEX('Jan16'!A:A, MATCH('Feb16'!$E21, 'Jan16'!$E:$E, 0))</f>
        <v>R001</v>
      </c>
      <c r="B21" s="398" t="s">
        <v>5735</v>
      </c>
      <c r="C21" s="29">
        <v>42429</v>
      </c>
      <c r="D21" s="22">
        <v>20</v>
      </c>
      <c r="E21" s="28" t="s">
        <v>14</v>
      </c>
      <c r="F21" s="22">
        <v>20</v>
      </c>
      <c r="G21" s="32"/>
      <c r="H21" s="32"/>
      <c r="I21" s="26"/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 t="str">
        <f>INDEX('Jan16'!A:A, MATCH('Feb16'!$E22, 'Jan16'!$E:$E, 0))</f>
        <v>M015</v>
      </c>
      <c r="B22" s="398" t="s">
        <v>5736</v>
      </c>
      <c r="C22" s="29">
        <v>42429</v>
      </c>
      <c r="D22" s="22">
        <v>20</v>
      </c>
      <c r="E22" s="28" t="s">
        <v>2752</v>
      </c>
      <c r="F22" s="22">
        <v>20</v>
      </c>
      <c r="G22" s="32"/>
      <c r="H22" s="32"/>
      <c r="I22" s="26"/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21" t="str">
        <f>INDEX('Jan16'!A:A, MATCH('Feb16'!$E23, 'Jan16'!$E:$E, 0))</f>
        <v>H017</v>
      </c>
      <c r="B23" s="398" t="s">
        <v>5737</v>
      </c>
      <c r="C23" s="29">
        <v>42429</v>
      </c>
      <c r="D23" s="22">
        <v>20</v>
      </c>
      <c r="E23" s="28" t="s">
        <v>12</v>
      </c>
      <c r="F23" s="22">
        <v>20</v>
      </c>
      <c r="G23" s="32"/>
      <c r="H23" s="32"/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 t="str">
        <f>INDEX('Jan16'!A:A, MATCH('Feb16'!$E24, 'Jan16'!$E:$E, 0))</f>
        <v>L015</v>
      </c>
      <c r="B24" s="398" t="s">
        <v>5738</v>
      </c>
      <c r="C24" s="29">
        <v>42429</v>
      </c>
      <c r="D24" s="22">
        <v>20</v>
      </c>
      <c r="E24" s="28" t="s">
        <v>5123</v>
      </c>
      <c r="F24" s="22">
        <v>20</v>
      </c>
      <c r="G24" s="32"/>
      <c r="H24" s="32"/>
      <c r="I24" s="26"/>
      <c r="J24" s="22"/>
      <c r="K24" s="22"/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155" t="s">
        <v>5279</v>
      </c>
      <c r="B25" s="398" t="s">
        <v>5739</v>
      </c>
      <c r="C25" s="29">
        <v>42426</v>
      </c>
      <c r="D25" s="22">
        <v>20</v>
      </c>
      <c r="E25" s="28" t="s">
        <v>5333</v>
      </c>
      <c r="F25" s="22">
        <v>20</v>
      </c>
      <c r="G25" s="32"/>
      <c r="H25" s="22"/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21" t="str">
        <f>INDEX('Jan16'!A:A, MATCH('Feb16'!$E26, 'Jan16'!$E:$E, 0))</f>
        <v>J023</v>
      </c>
      <c r="B26" s="398" t="s">
        <v>5740</v>
      </c>
      <c r="C26" s="29">
        <v>42426</v>
      </c>
      <c r="D26" s="22">
        <v>20</v>
      </c>
      <c r="E26" s="28" t="s">
        <v>2872</v>
      </c>
      <c r="F26" s="22">
        <v>20</v>
      </c>
      <c r="G26" s="32"/>
      <c r="H26" s="22"/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/>
      <c r="B27" s="47"/>
      <c r="C27" s="29">
        <v>42425</v>
      </c>
      <c r="D27" s="22">
        <v>1460</v>
      </c>
      <c r="E27" s="28" t="s">
        <v>0</v>
      </c>
      <c r="F27" s="22"/>
      <c r="G27" s="32"/>
      <c r="H27" s="32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171" t="s">
        <v>2463</v>
      </c>
      <c r="B28" s="47" t="s">
        <v>5175</v>
      </c>
      <c r="C28" s="29"/>
      <c r="D28" s="22"/>
      <c r="E28" s="28" t="s">
        <v>5177</v>
      </c>
      <c r="F28" s="32">
        <v>100</v>
      </c>
      <c r="G28" s="32"/>
      <c r="H28" s="32"/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160" t="s">
        <v>1796</v>
      </c>
      <c r="B29" s="47" t="s">
        <v>5176</v>
      </c>
      <c r="C29" s="29"/>
      <c r="D29" s="22"/>
      <c r="E29" s="28" t="s">
        <v>5178</v>
      </c>
      <c r="F29" s="32">
        <v>40</v>
      </c>
      <c r="G29" s="32"/>
      <c r="H29" s="32"/>
      <c r="I29" s="26"/>
      <c r="J29" s="22"/>
      <c r="K29" s="22"/>
      <c r="L29" s="22"/>
      <c r="M29" s="27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155" t="s">
        <v>555</v>
      </c>
      <c r="B30" s="47" t="s">
        <v>5179</v>
      </c>
      <c r="C30" s="29"/>
      <c r="D30" s="22"/>
      <c r="E30" s="28" t="s">
        <v>5180</v>
      </c>
      <c r="F30" s="32">
        <v>120</v>
      </c>
      <c r="G30" s="32"/>
      <c r="H30" s="32"/>
      <c r="I30" s="26"/>
      <c r="J30" s="22"/>
      <c r="K30" s="22"/>
      <c r="L30" s="22"/>
      <c r="M30" s="27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139" customFormat="1" x14ac:dyDescent="0.3">
      <c r="A31" s="155" t="s">
        <v>922</v>
      </c>
      <c r="B31" s="47" t="s">
        <v>5181</v>
      </c>
      <c r="C31" s="29"/>
      <c r="D31" s="22"/>
      <c r="E31" s="28" t="s">
        <v>5194</v>
      </c>
      <c r="F31" s="32">
        <v>120</v>
      </c>
      <c r="G31" s="32"/>
      <c r="H31" s="32"/>
      <c r="I31" s="26"/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155" t="s">
        <v>1153</v>
      </c>
      <c r="B32" s="47" t="s">
        <v>5182</v>
      </c>
      <c r="C32" s="29"/>
      <c r="D32" s="22"/>
      <c r="E32" s="28" t="s">
        <v>5188</v>
      </c>
      <c r="F32" s="32">
        <v>120</v>
      </c>
      <c r="G32" s="32"/>
      <c r="H32" s="32"/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155" t="s">
        <v>2241</v>
      </c>
      <c r="B33" s="47" t="s">
        <v>5183</v>
      </c>
      <c r="C33" s="29"/>
      <c r="D33" s="22"/>
      <c r="E33" s="28" t="s">
        <v>5195</v>
      </c>
      <c r="F33" s="32">
        <v>240</v>
      </c>
      <c r="G33" s="32"/>
      <c r="H33" s="32"/>
      <c r="I33" s="26"/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367" t="s">
        <v>2511</v>
      </c>
      <c r="B34" s="47" t="s">
        <v>5184</v>
      </c>
      <c r="C34" s="29"/>
      <c r="D34" s="22"/>
      <c r="E34" s="28" t="s">
        <v>5189</v>
      </c>
      <c r="F34" s="32">
        <v>20</v>
      </c>
      <c r="G34" s="32"/>
      <c r="H34" s="32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155" t="s">
        <v>1169</v>
      </c>
      <c r="B35" s="47" t="s">
        <v>5185</v>
      </c>
      <c r="C35" s="29"/>
      <c r="D35" s="22"/>
      <c r="E35" s="28" t="s">
        <v>5190</v>
      </c>
      <c r="F35" s="32">
        <v>100</v>
      </c>
      <c r="G35" s="32"/>
      <c r="H35" s="32"/>
      <c r="I35" s="26"/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155" t="s">
        <v>2266</v>
      </c>
      <c r="B36" s="47" t="s">
        <v>5186</v>
      </c>
      <c r="C36" s="29"/>
      <c r="D36" s="22"/>
      <c r="E36" s="28" t="s">
        <v>5191</v>
      </c>
      <c r="F36" s="32">
        <v>60</v>
      </c>
      <c r="G36" s="32"/>
      <c r="H36" s="32"/>
      <c r="I36" s="26"/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155" t="s">
        <v>1328</v>
      </c>
      <c r="B37" s="47" t="s">
        <v>5187</v>
      </c>
      <c r="C37" s="29"/>
      <c r="D37" s="22"/>
      <c r="E37" s="28" t="s">
        <v>5196</v>
      </c>
      <c r="F37" s="32">
        <v>240</v>
      </c>
      <c r="G37" s="32"/>
      <c r="H37" s="32"/>
      <c r="I37" s="26"/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155" t="s">
        <v>808</v>
      </c>
      <c r="B38" s="47" t="s">
        <v>5192</v>
      </c>
      <c r="C38" s="29"/>
      <c r="D38" s="22"/>
      <c r="E38" s="28" t="s">
        <v>5193</v>
      </c>
      <c r="F38" s="32">
        <v>300</v>
      </c>
      <c r="G38" s="32"/>
      <c r="H38" s="32"/>
      <c r="I38" s="26"/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155" t="s">
        <v>1261</v>
      </c>
      <c r="B39" s="399" t="s">
        <v>5741</v>
      </c>
      <c r="C39" s="29">
        <v>42425</v>
      </c>
      <c r="D39" s="22">
        <v>240</v>
      </c>
      <c r="E39" s="28" t="s">
        <v>5334</v>
      </c>
      <c r="F39" s="22">
        <v>240</v>
      </c>
      <c r="G39" s="32"/>
      <c r="H39" s="32"/>
      <c r="I39" s="26"/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155" t="s">
        <v>3030</v>
      </c>
      <c r="B40" s="399" t="s">
        <v>5819</v>
      </c>
      <c r="C40" s="29">
        <v>42425</v>
      </c>
      <c r="D40" s="22">
        <v>240</v>
      </c>
      <c r="E40" s="137" t="s">
        <v>5427</v>
      </c>
      <c r="F40" s="22">
        <v>240</v>
      </c>
      <c r="G40" s="32"/>
      <c r="H40" s="32"/>
      <c r="I40" s="26"/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 t="str">
        <f>INDEX('Jan16'!A:A, MATCH('Feb16'!$E41, 'Jan16'!$E:$E, 0))</f>
        <v>H016</v>
      </c>
      <c r="B41" s="399" t="s">
        <v>5742</v>
      </c>
      <c r="C41" s="29">
        <v>42425</v>
      </c>
      <c r="D41" s="22">
        <v>20</v>
      </c>
      <c r="E41" s="28" t="s">
        <v>107</v>
      </c>
      <c r="F41" s="22">
        <v>20</v>
      </c>
      <c r="G41" s="32"/>
      <c r="H41" s="32"/>
      <c r="I41" s="26"/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 t="str">
        <f>INDEX('Jan16'!A:A, MATCH('Feb16'!$E42, 'Jan16'!$E:$E, 0))</f>
        <v>P017</v>
      </c>
      <c r="B42" s="399" t="s">
        <v>5743</v>
      </c>
      <c r="C42" s="29">
        <v>42424</v>
      </c>
      <c r="D42" s="22">
        <v>20</v>
      </c>
      <c r="E42" s="28" t="s">
        <v>19</v>
      </c>
      <c r="F42" s="22">
        <v>20</v>
      </c>
      <c r="G42" s="32"/>
      <c r="H42" s="32"/>
      <c r="I42" s="22"/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/>
      <c r="B43" s="399"/>
      <c r="C43" s="29">
        <v>42423</v>
      </c>
      <c r="D43" s="22">
        <v>-1100</v>
      </c>
      <c r="E43" s="28">
        <v>1612</v>
      </c>
      <c r="F43" s="22"/>
      <c r="G43" s="32"/>
      <c r="H43" s="32"/>
      <c r="I43" s="26"/>
      <c r="J43" s="22"/>
      <c r="K43" s="22"/>
      <c r="L43" s="22"/>
      <c r="M43" s="27"/>
      <c r="N43" s="22">
        <v>1100</v>
      </c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21" t="str">
        <f>INDEX('Jan16'!A:A, MATCH('Feb16'!$E44, 'Jan16'!$E:$E, 0))</f>
        <v>K014</v>
      </c>
      <c r="B44" s="399" t="s">
        <v>5744</v>
      </c>
      <c r="C44" s="29">
        <v>42423</v>
      </c>
      <c r="D44" s="22">
        <v>20</v>
      </c>
      <c r="E44" s="28" t="s">
        <v>5126</v>
      </c>
      <c r="F44" s="22">
        <v>20</v>
      </c>
      <c r="G44" s="32"/>
      <c r="H44" s="32"/>
      <c r="I44" s="26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155" t="s">
        <v>54</v>
      </c>
      <c r="B45" s="399" t="s">
        <v>5745</v>
      </c>
      <c r="C45" s="29">
        <v>42423</v>
      </c>
      <c r="D45" s="22">
        <v>20</v>
      </c>
      <c r="E45" s="28" t="s">
        <v>18</v>
      </c>
      <c r="F45" s="22">
        <v>20</v>
      </c>
      <c r="G45" s="32"/>
      <c r="H45" s="32"/>
      <c r="I45" s="26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/>
      <c r="B46" s="399"/>
      <c r="C46" s="29">
        <v>42422</v>
      </c>
      <c r="D46" s="22">
        <v>-556.76</v>
      </c>
      <c r="E46" s="28">
        <v>1604</v>
      </c>
      <c r="F46" s="32"/>
      <c r="G46" s="32"/>
      <c r="H46" s="32"/>
      <c r="I46" s="26"/>
      <c r="J46" s="22"/>
      <c r="K46" s="22"/>
      <c r="L46" s="22"/>
      <c r="M46" s="27"/>
      <c r="N46" s="22"/>
      <c r="O46" s="22">
        <v>556.76</v>
      </c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INDEX('Jan16'!A:A, MATCH('Feb16'!$E47, 'Jan16'!$E:$E, 0))</f>
        <v>R018</v>
      </c>
      <c r="B47" s="399" t="s">
        <v>5746</v>
      </c>
      <c r="C47" s="29">
        <v>42422</v>
      </c>
      <c r="D47" s="22">
        <v>50</v>
      </c>
      <c r="E47" s="28" t="s">
        <v>20</v>
      </c>
      <c r="F47" s="22">
        <v>50</v>
      </c>
      <c r="G47" s="26"/>
      <c r="H47" s="26"/>
      <c r="I47" s="26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 t="str">
        <f>INDEX('Jan16'!A:A, MATCH('Feb16'!$E48, 'Jan16'!$E:$E, 0))</f>
        <v>G033</v>
      </c>
      <c r="B48" s="399" t="s">
        <v>5747</v>
      </c>
      <c r="C48" s="29">
        <v>42422</v>
      </c>
      <c r="D48" s="22">
        <v>20</v>
      </c>
      <c r="E48" s="28" t="s">
        <v>2843</v>
      </c>
      <c r="F48" s="22">
        <v>20</v>
      </c>
      <c r="G48" s="26"/>
      <c r="H48" s="26"/>
      <c r="I48" s="26"/>
      <c r="J48" s="22"/>
      <c r="K48" s="22"/>
      <c r="L48" s="22"/>
      <c r="M48" s="27"/>
      <c r="N48" s="22"/>
      <c r="O48" s="22"/>
      <c r="P48" s="22"/>
      <c r="Q48" s="22"/>
      <c r="R48" s="22"/>
      <c r="S48" s="22"/>
      <c r="T48" s="22"/>
      <c r="U48" s="22"/>
      <c r="V48" s="22"/>
    </row>
    <row r="49" spans="1:22" s="139" customFormat="1" x14ac:dyDescent="0.3">
      <c r="A49" s="21" t="str">
        <f>INDEX('Jan16'!A:A, MATCH('Feb16'!$E49, 'Jan16'!$E:$E, 0))</f>
        <v>G029</v>
      </c>
      <c r="B49" s="399" t="s">
        <v>5748</v>
      </c>
      <c r="C49" s="29">
        <v>42422</v>
      </c>
      <c r="D49" s="22">
        <v>20</v>
      </c>
      <c r="E49" s="28" t="s">
        <v>21</v>
      </c>
      <c r="F49" s="22">
        <v>20</v>
      </c>
      <c r="G49" s="26"/>
      <c r="H49" s="22"/>
      <c r="I49" s="26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INDEX('Jan16'!A:A, MATCH('Feb16'!$E50, 'Jan16'!$E:$E, 0))</f>
        <v>K040</v>
      </c>
      <c r="B50" s="399" t="s">
        <v>5749</v>
      </c>
      <c r="C50" s="29">
        <v>42422</v>
      </c>
      <c r="D50" s="22">
        <v>20</v>
      </c>
      <c r="E50" s="28" t="s">
        <v>2875</v>
      </c>
      <c r="F50" s="22">
        <v>20</v>
      </c>
      <c r="G50" s="26"/>
      <c r="H50" s="26"/>
      <c r="I50" s="22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21" t="str">
        <f>INDEX('Jan16'!A:A, MATCH('Feb16'!$E51, 'Jan16'!$E:$E, 0))</f>
        <v>O001</v>
      </c>
      <c r="B51" s="399" t="s">
        <v>5750</v>
      </c>
      <c r="C51" s="29">
        <v>42422</v>
      </c>
      <c r="D51" s="22">
        <v>20</v>
      </c>
      <c r="E51" s="28" t="s">
        <v>248</v>
      </c>
      <c r="F51" s="22">
        <v>20</v>
      </c>
      <c r="G51" s="26"/>
      <c r="H51" s="26"/>
      <c r="I51" s="26"/>
      <c r="J51" s="22"/>
      <c r="K51" s="22"/>
      <c r="L51" s="22"/>
      <c r="M51" s="27"/>
      <c r="N51" s="22"/>
      <c r="O51" s="22"/>
      <c r="P51" s="22"/>
      <c r="Q51" s="22"/>
      <c r="R51" s="22"/>
      <c r="S51" s="22"/>
      <c r="T51" s="22"/>
      <c r="U51" s="22"/>
      <c r="V51" s="22"/>
    </row>
    <row r="52" spans="1:22" s="139" customFormat="1" x14ac:dyDescent="0.3">
      <c r="A52" s="21" t="str">
        <f>INDEX('Jan16'!A:A, MATCH('Feb16'!$E52, 'Jan16'!$E:$E, 0))</f>
        <v>P002</v>
      </c>
      <c r="B52" s="399" t="s">
        <v>5751</v>
      </c>
      <c r="C52" s="29">
        <v>42422</v>
      </c>
      <c r="D52" s="22">
        <v>20</v>
      </c>
      <c r="E52" s="28" t="s">
        <v>68</v>
      </c>
      <c r="F52" s="22">
        <v>20</v>
      </c>
      <c r="G52" s="26"/>
      <c r="H52" s="26"/>
      <c r="I52" s="29"/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21" t="str">
        <f>INDEX('Jan16'!A:A, MATCH('Feb16'!$E53, 'Jan16'!$E:$E, 0))</f>
        <v>K039</v>
      </c>
      <c r="B53" s="399" t="s">
        <v>5752</v>
      </c>
      <c r="C53" s="29">
        <v>42422</v>
      </c>
      <c r="D53" s="22">
        <v>20</v>
      </c>
      <c r="E53" s="28" t="s">
        <v>2759</v>
      </c>
      <c r="F53" s="22">
        <v>20</v>
      </c>
      <c r="G53" s="26"/>
      <c r="H53" s="26"/>
      <c r="I53" s="29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21" t="str">
        <f>INDEX('Jan16'!A:A, MATCH('Feb16'!$E54, 'Jan16'!$E:$E, 0))</f>
        <v>S017</v>
      </c>
      <c r="B54" s="399" t="s">
        <v>5753</v>
      </c>
      <c r="C54" s="29">
        <v>42422</v>
      </c>
      <c r="D54" s="22">
        <v>20</v>
      </c>
      <c r="E54" s="28" t="s">
        <v>22</v>
      </c>
      <c r="F54" s="22">
        <v>20</v>
      </c>
      <c r="G54" s="26"/>
      <c r="H54" s="26"/>
      <c r="I54" s="29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21"/>
      <c r="B55" s="399"/>
      <c r="C55" s="29">
        <v>42419</v>
      </c>
      <c r="D55" s="22">
        <v>-779.19</v>
      </c>
      <c r="E55" s="28" t="s">
        <v>3149</v>
      </c>
      <c r="F55" s="22"/>
      <c r="G55" s="26"/>
      <c r="H55" s="26"/>
      <c r="I55" s="29"/>
      <c r="J55" s="22"/>
      <c r="K55" s="22">
        <v>779.19</v>
      </c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INDEX('Jan16'!A:A, MATCH('Feb16'!$E56, 'Jan16'!$E:$E, 0))</f>
        <v>S034</v>
      </c>
      <c r="B56" s="399" t="s">
        <v>5754</v>
      </c>
      <c r="C56" s="29">
        <v>42419</v>
      </c>
      <c r="D56" s="22">
        <v>20</v>
      </c>
      <c r="E56" s="28" t="s">
        <v>2878</v>
      </c>
      <c r="F56" s="22">
        <v>20</v>
      </c>
      <c r="G56" s="26"/>
      <c r="H56" s="26"/>
      <c r="I56" s="26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INDEX('Jan16'!A:A, MATCH('Feb16'!$E57, 'Jan16'!$E:$E, 0))</f>
        <v>J026</v>
      </c>
      <c r="B57" s="399" t="s">
        <v>5755</v>
      </c>
      <c r="C57" s="29">
        <v>42419</v>
      </c>
      <c r="D57" s="22">
        <v>20</v>
      </c>
      <c r="E57" s="28" t="s">
        <v>5130</v>
      </c>
      <c r="F57" s="22">
        <v>20</v>
      </c>
      <c r="G57" s="26"/>
      <c r="H57" s="26"/>
      <c r="I57" s="26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INDEX('Jan16'!A:A, MATCH('Feb16'!$E58, 'Jan16'!$E:$E, 0))</f>
        <v>Y001</v>
      </c>
      <c r="B58" s="399" t="s">
        <v>5756</v>
      </c>
      <c r="C58" s="29">
        <v>42418</v>
      </c>
      <c r="D58" s="22">
        <v>20</v>
      </c>
      <c r="E58" s="28" t="s">
        <v>5135</v>
      </c>
      <c r="F58" s="22">
        <v>20</v>
      </c>
      <c r="G58" s="26"/>
      <c r="H58" s="26"/>
      <c r="I58" s="26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 t="str">
        <f>INDEX('Jan16'!A:A, MATCH('Feb16'!$E59, 'Jan16'!$E:$E, 0))</f>
        <v>P029</v>
      </c>
      <c r="B59" s="399" t="s">
        <v>5757</v>
      </c>
      <c r="C59" s="29">
        <v>42418</v>
      </c>
      <c r="D59" s="22">
        <v>20</v>
      </c>
      <c r="E59" s="28" t="s">
        <v>247</v>
      </c>
      <c r="F59" s="22">
        <v>20</v>
      </c>
      <c r="G59" s="32"/>
      <c r="H59" s="32"/>
      <c r="I59" s="26"/>
      <c r="J59" s="22"/>
      <c r="K59" s="22"/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 t="str">
        <f>INDEX('Jan16'!A:A, MATCH('Feb16'!$E60, 'Jan16'!$E:$E, 0))</f>
        <v>M001</v>
      </c>
      <c r="B60" s="399" t="s">
        <v>5758</v>
      </c>
      <c r="C60" s="29">
        <v>42418</v>
      </c>
      <c r="D60" s="22">
        <v>20</v>
      </c>
      <c r="E60" s="28" t="s">
        <v>26</v>
      </c>
      <c r="F60" s="22">
        <v>20</v>
      </c>
      <c r="G60" s="32"/>
      <c r="H60" s="32"/>
      <c r="I60" s="26"/>
      <c r="J60" s="22"/>
      <c r="K60" s="22"/>
      <c r="L60" s="22"/>
      <c r="M60" s="27"/>
      <c r="N60" s="22"/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155" t="s">
        <v>1148</v>
      </c>
      <c r="B61" s="399" t="s">
        <v>5759</v>
      </c>
      <c r="C61" s="29">
        <v>42417</v>
      </c>
      <c r="D61" s="22">
        <v>240</v>
      </c>
      <c r="E61" s="28" t="s">
        <v>5336</v>
      </c>
      <c r="F61" s="22">
        <v>240</v>
      </c>
      <c r="G61" s="32"/>
      <c r="H61" s="32"/>
      <c r="I61" s="26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INDEX('Jan16'!A:A, MATCH('Feb16'!$E62, 'Jan16'!$E:$E, 0))</f>
        <v>E008</v>
      </c>
      <c r="B62" s="399" t="s">
        <v>5760</v>
      </c>
      <c r="C62" s="29">
        <v>42417</v>
      </c>
      <c r="D62" s="22">
        <v>20</v>
      </c>
      <c r="E62" s="28" t="s">
        <v>2574</v>
      </c>
      <c r="F62" s="22">
        <v>20</v>
      </c>
      <c r="G62" s="32"/>
      <c r="H62" s="32"/>
      <c r="I62" s="26"/>
      <c r="J62" s="22"/>
      <c r="K62" s="22"/>
      <c r="L62" s="22"/>
      <c r="M62" s="27"/>
      <c r="N62" s="22"/>
      <c r="O62" s="22"/>
      <c r="P62" s="22"/>
      <c r="Q62" s="122"/>
      <c r="R62" s="22"/>
      <c r="S62" s="22"/>
      <c r="T62" s="22"/>
      <c r="U62" s="22"/>
      <c r="V62" s="22"/>
    </row>
    <row r="63" spans="1:22" s="139" customFormat="1" x14ac:dyDescent="0.3">
      <c r="A63" s="21" t="str">
        <f>INDEX('Jan16'!A:A, MATCH('Feb16'!$E63, 'Jan16'!$E:$E, 0))</f>
        <v>P030</v>
      </c>
      <c r="B63" s="399" t="s">
        <v>5761</v>
      </c>
      <c r="C63" s="29">
        <v>42416</v>
      </c>
      <c r="D63" s="22">
        <v>20</v>
      </c>
      <c r="E63" s="28" t="s">
        <v>334</v>
      </c>
      <c r="F63" s="22">
        <v>20</v>
      </c>
      <c r="G63" s="26"/>
      <c r="H63" s="26"/>
      <c r="I63" s="26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 t="str">
        <f>INDEX('Jan16'!A:A, MATCH('Feb16'!$E64, 'Jan16'!$E:$E, 0))</f>
        <v>P019</v>
      </c>
      <c r="B64" s="399" t="s">
        <v>5762</v>
      </c>
      <c r="C64" s="29">
        <v>42416</v>
      </c>
      <c r="D64" s="22">
        <v>20</v>
      </c>
      <c r="E64" s="28" t="s">
        <v>202</v>
      </c>
      <c r="F64" s="22">
        <v>20</v>
      </c>
      <c r="G64" s="26"/>
      <c r="H64" s="26"/>
      <c r="I64" s="26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21" t="str">
        <f>INDEX('Jan16'!A:A, MATCH('Feb16'!$E65, 'Jan16'!$E:$E, 0))</f>
        <v>H008</v>
      </c>
      <c r="B65" s="399" t="s">
        <v>5763</v>
      </c>
      <c r="C65" s="29">
        <v>42416</v>
      </c>
      <c r="D65" s="22">
        <v>20</v>
      </c>
      <c r="E65" s="28" t="s">
        <v>24</v>
      </c>
      <c r="F65" s="22">
        <v>20</v>
      </c>
      <c r="G65" s="26"/>
      <c r="H65" s="22"/>
      <c r="I65" s="26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21" t="str">
        <f>INDEX('Jan16'!A:A, MATCH('Feb16'!$E66, 'Jan16'!$E:$E, 0))</f>
        <v>G001</v>
      </c>
      <c r="B66" s="399" t="s">
        <v>5764</v>
      </c>
      <c r="C66" s="29">
        <v>42416</v>
      </c>
      <c r="D66" s="22">
        <v>20</v>
      </c>
      <c r="E66" s="28" t="s">
        <v>25</v>
      </c>
      <c r="F66" s="22">
        <v>20</v>
      </c>
      <c r="G66" s="32"/>
      <c r="H66" s="32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21" t="str">
        <f>INDEX('Jan16'!A:A, MATCH('Feb16'!$E67, 'Jan16'!$E:$E, 0))</f>
        <v>K038</v>
      </c>
      <c r="B67" s="399" t="s">
        <v>5765</v>
      </c>
      <c r="C67" s="29">
        <v>42416</v>
      </c>
      <c r="D67" s="22">
        <v>20</v>
      </c>
      <c r="E67" s="28" t="s">
        <v>200</v>
      </c>
      <c r="F67" s="22">
        <v>20</v>
      </c>
      <c r="G67" s="32"/>
      <c r="H67" s="32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/>
      <c r="B68" s="399"/>
      <c r="C68" s="29">
        <v>42415</v>
      </c>
      <c r="D68" s="22">
        <v>-400.06</v>
      </c>
      <c r="E68" s="28" t="s">
        <v>3151</v>
      </c>
      <c r="F68" s="22"/>
      <c r="G68" s="32"/>
      <c r="H68" s="32"/>
      <c r="I68" s="26"/>
      <c r="J68" s="22"/>
      <c r="K68" s="22">
        <v>400.06</v>
      </c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155" t="s">
        <v>1266</v>
      </c>
      <c r="B69" s="399" t="s">
        <v>5766</v>
      </c>
      <c r="C69" s="29">
        <v>42415</v>
      </c>
      <c r="D69" s="22">
        <v>240</v>
      </c>
      <c r="E69" s="28" t="s">
        <v>5337</v>
      </c>
      <c r="F69" s="22">
        <v>240</v>
      </c>
      <c r="G69" s="32"/>
      <c r="H69" s="32"/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171" t="s">
        <v>2460</v>
      </c>
      <c r="B70" s="399" t="s">
        <v>5767</v>
      </c>
      <c r="C70" s="29">
        <v>42415</v>
      </c>
      <c r="D70" s="22">
        <v>240</v>
      </c>
      <c r="E70" s="28" t="s">
        <v>5338</v>
      </c>
      <c r="F70" s="22">
        <v>240</v>
      </c>
      <c r="G70" s="32"/>
      <c r="H70" s="32"/>
      <c r="I70" s="26"/>
      <c r="J70" s="22"/>
      <c r="K70" s="22"/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155" t="s">
        <v>499</v>
      </c>
      <c r="B71" s="399" t="s">
        <v>5768</v>
      </c>
      <c r="C71" s="29">
        <v>42415</v>
      </c>
      <c r="D71" s="22">
        <v>60</v>
      </c>
      <c r="E71" s="28" t="s">
        <v>492</v>
      </c>
      <c r="F71" s="22">
        <v>60</v>
      </c>
      <c r="G71" s="32"/>
      <c r="H71" s="32"/>
      <c r="I71" s="26"/>
      <c r="J71" s="22"/>
      <c r="K71" s="22"/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INDEX('Jan16'!A:A, MATCH('Feb16'!$E72, 'Jan16'!$E:$E, 0))</f>
        <v>L005</v>
      </c>
      <c r="B72" s="399" t="s">
        <v>5769</v>
      </c>
      <c r="C72" s="29">
        <v>42415</v>
      </c>
      <c r="D72" s="22">
        <v>20</v>
      </c>
      <c r="E72" s="28" t="s">
        <v>3150</v>
      </c>
      <c r="F72" s="22">
        <v>20</v>
      </c>
      <c r="G72" s="32"/>
      <c r="H72" s="32"/>
      <c r="I72" s="26"/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INDEX('Jan16'!A:A, MATCH('Feb16'!$E73, 'Jan16'!$E:$E, 0))</f>
        <v>D021</v>
      </c>
      <c r="B73" s="399" t="s">
        <v>5770</v>
      </c>
      <c r="C73" s="29">
        <v>42415</v>
      </c>
      <c r="D73" s="22">
        <v>20</v>
      </c>
      <c r="E73" s="28" t="s">
        <v>110</v>
      </c>
      <c r="F73" s="22">
        <v>20</v>
      </c>
      <c r="G73" s="32"/>
      <c r="H73" s="32"/>
      <c r="I73" s="26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INDEX('Jan16'!A:A, MATCH('Feb16'!$E74, 'Jan16'!$E:$E, 0))</f>
        <v>M021</v>
      </c>
      <c r="B74" s="399" t="s">
        <v>5771</v>
      </c>
      <c r="C74" s="29">
        <v>42415</v>
      </c>
      <c r="D74" s="22">
        <v>20</v>
      </c>
      <c r="E74" s="28" t="s">
        <v>92</v>
      </c>
      <c r="F74" s="22">
        <v>20</v>
      </c>
      <c r="G74" s="32"/>
      <c r="H74" s="32"/>
      <c r="I74" s="22"/>
      <c r="J74" s="22"/>
      <c r="K74" s="22"/>
      <c r="L74" s="22"/>
      <c r="M74" s="27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 t="str">
        <f>INDEX('Jan16'!A:A, MATCH('Feb16'!$E75, 'Jan16'!$E:$E, 0))</f>
        <v>H018</v>
      </c>
      <c r="B75" s="399" t="s">
        <v>5772</v>
      </c>
      <c r="C75" s="29">
        <v>42415</v>
      </c>
      <c r="D75" s="22">
        <v>20</v>
      </c>
      <c r="E75" s="28" t="s">
        <v>264</v>
      </c>
      <c r="F75" s="22">
        <v>20</v>
      </c>
      <c r="G75" s="32"/>
      <c r="H75" s="32"/>
      <c r="I75" s="26"/>
      <c r="J75" s="22"/>
      <c r="K75" s="22"/>
      <c r="L75" s="22"/>
      <c r="M75" s="27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 t="str">
        <f>INDEX('Jan16'!A:A, MATCH('Feb16'!$E76, 'Jan16'!$E:$E, 0))</f>
        <v>D025</v>
      </c>
      <c r="B76" s="399" t="s">
        <v>5773</v>
      </c>
      <c r="C76" s="29">
        <v>42415</v>
      </c>
      <c r="D76" s="22">
        <v>20</v>
      </c>
      <c r="E76" s="28" t="s">
        <v>109</v>
      </c>
      <c r="F76" s="22">
        <v>20</v>
      </c>
      <c r="G76" s="32"/>
      <c r="H76" s="32"/>
      <c r="I76" s="26"/>
      <c r="J76" s="22"/>
      <c r="K76" s="22"/>
      <c r="L76" s="22"/>
      <c r="M76" s="27"/>
      <c r="N76" s="22"/>
      <c r="O76" s="22"/>
      <c r="P76" s="22"/>
      <c r="Q76" s="22"/>
      <c r="R76" s="22"/>
      <c r="S76" s="22"/>
      <c r="T76" s="22"/>
      <c r="U76" s="22"/>
      <c r="V76" s="22"/>
    </row>
    <row r="77" spans="1:22" s="139" customFormat="1" x14ac:dyDescent="0.3">
      <c r="A77" s="21" t="str">
        <f>INDEX('Jan16'!A:A, MATCH('Feb16'!$E77, 'Jan16'!$E:$E, 0))</f>
        <v>K013</v>
      </c>
      <c r="B77" s="399" t="s">
        <v>5774</v>
      </c>
      <c r="C77" s="29">
        <v>42415</v>
      </c>
      <c r="D77" s="22">
        <v>20</v>
      </c>
      <c r="E77" s="28" t="s">
        <v>27</v>
      </c>
      <c r="F77" s="22">
        <v>20</v>
      </c>
      <c r="G77" s="32"/>
      <c r="H77" s="32"/>
      <c r="I77" s="26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21" t="s">
        <v>2594</v>
      </c>
      <c r="B78" s="399" t="s">
        <v>5775</v>
      </c>
      <c r="C78" s="29">
        <v>42415</v>
      </c>
      <c r="D78" s="22">
        <v>20</v>
      </c>
      <c r="E78" s="28" t="s">
        <v>5339</v>
      </c>
      <c r="F78" s="22">
        <v>20</v>
      </c>
      <c r="G78" s="32"/>
      <c r="H78" s="32"/>
      <c r="I78" s="26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">
        <v>2594</v>
      </c>
      <c r="B79" s="399" t="s">
        <v>5776</v>
      </c>
      <c r="C79" s="29">
        <v>42415</v>
      </c>
      <c r="D79" s="22">
        <v>20</v>
      </c>
      <c r="E79" s="28" t="s">
        <v>5340</v>
      </c>
      <c r="F79" s="22">
        <v>20</v>
      </c>
      <c r="G79" s="32"/>
      <c r="H79" s="32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21" t="s">
        <v>2594</v>
      </c>
      <c r="B80" s="399" t="s">
        <v>5777</v>
      </c>
      <c r="C80" s="29">
        <v>42415</v>
      </c>
      <c r="D80" s="22">
        <v>20</v>
      </c>
      <c r="E80" s="28" t="s">
        <v>5341</v>
      </c>
      <c r="F80" s="22">
        <v>20</v>
      </c>
      <c r="G80" s="32"/>
      <c r="H80" s="32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INDEX('Jan16'!A:A, MATCH('Feb16'!$E81, 'Jan16'!$E:$E, 0))</f>
        <v>K007</v>
      </c>
      <c r="B81" s="399" t="s">
        <v>5778</v>
      </c>
      <c r="C81" s="29">
        <v>42415</v>
      </c>
      <c r="D81" s="22">
        <v>20</v>
      </c>
      <c r="E81" s="28" t="s">
        <v>99</v>
      </c>
      <c r="F81" s="22">
        <v>20</v>
      </c>
      <c r="G81" s="32"/>
      <c r="H81" s="32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155" t="s">
        <v>831</v>
      </c>
      <c r="B82" s="399" t="s">
        <v>5779</v>
      </c>
      <c r="C82" s="29">
        <v>42415</v>
      </c>
      <c r="D82" s="22">
        <v>240</v>
      </c>
      <c r="E82" s="28" t="s">
        <v>5342</v>
      </c>
      <c r="F82" s="22">
        <v>240</v>
      </c>
      <c r="G82" s="32"/>
      <c r="H82" s="32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21" t="str">
        <f>INDEX('Jan16'!A:A, MATCH('Feb16'!$E83, 'Jan16'!$E:$E, 0))</f>
        <v>M017</v>
      </c>
      <c r="B83" s="399" t="s">
        <v>5780</v>
      </c>
      <c r="C83" s="29">
        <v>42415</v>
      </c>
      <c r="D83" s="22">
        <v>20</v>
      </c>
      <c r="E83" s="28" t="s">
        <v>243</v>
      </c>
      <c r="F83" s="22">
        <v>20</v>
      </c>
      <c r="G83" s="32"/>
      <c r="H83" s="32"/>
      <c r="I83" s="26"/>
      <c r="J83" s="22"/>
      <c r="K83" s="22"/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/>
      <c r="B84" s="399"/>
      <c r="C84" s="29">
        <v>42415</v>
      </c>
      <c r="D84" s="22">
        <v>-1666.95</v>
      </c>
      <c r="E84" s="28" t="s">
        <v>3</v>
      </c>
      <c r="F84" s="22"/>
      <c r="G84" s="32"/>
      <c r="H84" s="32"/>
      <c r="I84" s="26"/>
      <c r="J84" s="22"/>
      <c r="K84" s="22"/>
      <c r="L84" s="22">
        <v>-1666.95</v>
      </c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/>
      <c r="B85" s="399"/>
      <c r="C85" s="29">
        <v>42412</v>
      </c>
      <c r="D85" s="22">
        <v>-220</v>
      </c>
      <c r="E85" s="28">
        <v>1610</v>
      </c>
      <c r="F85" s="22"/>
      <c r="G85" s="32"/>
      <c r="H85" s="32"/>
      <c r="I85" s="26"/>
      <c r="J85" s="22"/>
      <c r="K85" s="22"/>
      <c r="L85" s="22"/>
      <c r="M85" s="27"/>
      <c r="N85" s="22"/>
      <c r="O85" s="22"/>
      <c r="P85" s="22">
        <v>220</v>
      </c>
      <c r="Q85" s="22"/>
      <c r="R85" s="22"/>
      <c r="S85" s="22"/>
      <c r="T85" s="22"/>
      <c r="U85" s="22"/>
      <c r="V85" s="22"/>
    </row>
    <row r="86" spans="1:22" s="139" customFormat="1" x14ac:dyDescent="0.3">
      <c r="A86" s="21" t="str">
        <f>INDEX('Jan16'!A:A, MATCH('Feb16'!$E86, 'Jan16'!$E:$E, 0))</f>
        <v>D013</v>
      </c>
      <c r="B86" s="399" t="s">
        <v>5781</v>
      </c>
      <c r="C86" s="29">
        <v>42412</v>
      </c>
      <c r="D86" s="22">
        <v>20</v>
      </c>
      <c r="E86" s="28" t="s">
        <v>2748</v>
      </c>
      <c r="F86" s="22">
        <v>20</v>
      </c>
      <c r="G86" s="32"/>
      <c r="H86" s="32"/>
      <c r="I86" s="26"/>
      <c r="J86" s="22"/>
      <c r="K86" s="22"/>
      <c r="L86" s="22"/>
      <c r="M86" s="27"/>
      <c r="N86" s="22"/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155" t="s">
        <v>975</v>
      </c>
      <c r="B87" s="399" t="s">
        <v>5782</v>
      </c>
      <c r="C87" s="29">
        <v>42410</v>
      </c>
      <c r="D87" s="22">
        <v>240</v>
      </c>
      <c r="E87" s="28" t="s">
        <v>5343</v>
      </c>
      <c r="F87" s="22">
        <v>240</v>
      </c>
      <c r="G87" s="32"/>
      <c r="H87" s="32"/>
      <c r="I87" s="26"/>
      <c r="J87" s="22"/>
      <c r="K87" s="22"/>
      <c r="L87" s="22"/>
      <c r="M87" s="27"/>
      <c r="N87" s="22"/>
      <c r="O87" s="22"/>
      <c r="P87" s="22"/>
      <c r="R87" s="22"/>
      <c r="S87" s="22"/>
      <c r="T87" s="22"/>
      <c r="U87" s="22"/>
      <c r="V87" s="22"/>
    </row>
    <row r="88" spans="1:22" s="139" customFormat="1" x14ac:dyDescent="0.3">
      <c r="A88" s="155" t="s">
        <v>926</v>
      </c>
      <c r="B88" s="399" t="s">
        <v>5783</v>
      </c>
      <c r="C88" s="29">
        <v>42410</v>
      </c>
      <c r="D88" s="22">
        <v>120</v>
      </c>
      <c r="E88" s="28" t="s">
        <v>5344</v>
      </c>
      <c r="F88" s="22">
        <v>120</v>
      </c>
      <c r="G88" s="32"/>
      <c r="H88" s="32"/>
      <c r="I88" s="26"/>
      <c r="J88" s="22"/>
      <c r="K88" s="22"/>
      <c r="L88" s="22"/>
      <c r="M88" s="27"/>
      <c r="N88" s="22"/>
      <c r="O88" s="22"/>
      <c r="P88" s="22"/>
      <c r="Q88" s="22"/>
      <c r="R88" s="22"/>
      <c r="S88" s="22"/>
      <c r="T88" s="22"/>
      <c r="U88" s="22"/>
      <c r="V88" s="22"/>
    </row>
    <row r="89" spans="1:22" s="139" customFormat="1" x14ac:dyDescent="0.3">
      <c r="A89" s="155" t="s">
        <v>975</v>
      </c>
      <c r="B89" s="399" t="s">
        <v>5820</v>
      </c>
      <c r="C89" s="29">
        <v>42410</v>
      </c>
      <c r="D89" s="22">
        <v>100</v>
      </c>
      <c r="E89" s="28" t="s">
        <v>5345</v>
      </c>
      <c r="G89" s="22">
        <v>100</v>
      </c>
      <c r="H89" s="32"/>
      <c r="I89" s="26"/>
      <c r="J89" s="22"/>
      <c r="K89" s="22"/>
      <c r="L89" s="22"/>
      <c r="M89" s="27"/>
      <c r="N89" s="22"/>
      <c r="O89" s="22"/>
      <c r="P89" s="22"/>
      <c r="Q89" s="22"/>
      <c r="R89" s="22"/>
      <c r="S89" s="22"/>
      <c r="T89" s="22"/>
      <c r="U89" s="22"/>
      <c r="V89" s="22"/>
    </row>
    <row r="90" spans="1:22" s="139" customFormat="1" x14ac:dyDescent="0.3">
      <c r="A90" s="155" t="s">
        <v>5366</v>
      </c>
      <c r="B90" s="399" t="s">
        <v>5784</v>
      </c>
      <c r="C90" s="29">
        <v>42410</v>
      </c>
      <c r="D90" s="22">
        <v>20</v>
      </c>
      <c r="E90" s="28" t="s">
        <v>5346</v>
      </c>
      <c r="F90" s="22">
        <v>20</v>
      </c>
      <c r="G90" s="32"/>
      <c r="H90" s="32"/>
      <c r="I90" s="26"/>
      <c r="J90" s="22"/>
      <c r="K90" s="22"/>
      <c r="L90" s="22"/>
      <c r="M90" s="27"/>
      <c r="N90" s="22"/>
      <c r="O90" s="22"/>
      <c r="P90" s="22"/>
      <c r="Q90" s="22"/>
      <c r="R90" s="22"/>
      <c r="S90" s="22"/>
      <c r="T90" s="22"/>
      <c r="U90" s="22"/>
      <c r="V90" s="22"/>
    </row>
    <row r="91" spans="1:22" s="139" customFormat="1" x14ac:dyDescent="0.3">
      <c r="A91" s="21" t="str">
        <f>INDEX('Jan16'!A:A, MATCH('Feb16'!$E91, 'Jan16'!$E:$E, 0))</f>
        <v>W033</v>
      </c>
      <c r="B91" s="399" t="s">
        <v>5785</v>
      </c>
      <c r="C91" s="29">
        <v>42410</v>
      </c>
      <c r="D91" s="22">
        <v>20</v>
      </c>
      <c r="E91" s="28" t="s">
        <v>497</v>
      </c>
      <c r="F91" s="22">
        <v>20</v>
      </c>
      <c r="G91" s="32"/>
      <c r="H91" s="32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21">
        <f>INDEX('Jan16'!A:A, MATCH('Feb16'!$E92, 'Jan16'!$E:$E, 0))</f>
        <v>0</v>
      </c>
      <c r="B92" s="47"/>
      <c r="C92" s="29">
        <v>42408</v>
      </c>
      <c r="D92" s="22">
        <v>1620</v>
      </c>
      <c r="E92" s="28" t="s">
        <v>0</v>
      </c>
      <c r="F92" s="22"/>
      <c r="G92" s="32"/>
      <c r="H92" s="32"/>
      <c r="I92" s="26"/>
      <c r="J92" s="22"/>
      <c r="K92" s="22"/>
      <c r="L92" s="22"/>
      <c r="M92" s="27"/>
      <c r="N92" s="22"/>
      <c r="O92" s="22"/>
      <c r="P92" s="22"/>
      <c r="Q92" s="22"/>
      <c r="R92" s="22"/>
      <c r="S92" s="22"/>
      <c r="T92" s="22"/>
      <c r="U92" s="22"/>
      <c r="V92" s="22"/>
    </row>
    <row r="93" spans="1:22" s="139" customFormat="1" x14ac:dyDescent="0.3">
      <c r="A93" s="8"/>
      <c r="B93" s="47" t="s">
        <v>5159</v>
      </c>
      <c r="C93" s="29"/>
      <c r="D93" s="22"/>
      <c r="E93" s="28" t="s">
        <v>5160</v>
      </c>
      <c r="F93" s="32"/>
      <c r="G93" s="32">
        <v>250</v>
      </c>
      <c r="H93" s="32"/>
      <c r="I93" s="26"/>
      <c r="J93" s="22"/>
      <c r="K93" s="22"/>
      <c r="L93" s="22"/>
      <c r="M93" s="27"/>
      <c r="N93" s="22"/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8" t="s">
        <v>1458</v>
      </c>
      <c r="B94" s="47" t="s">
        <v>5161</v>
      </c>
      <c r="C94" s="29"/>
      <c r="D94" s="22"/>
      <c r="E94" s="28" t="s">
        <v>3280</v>
      </c>
      <c r="F94" s="32">
        <v>120</v>
      </c>
      <c r="G94" s="32"/>
      <c r="H94" s="32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8" t="s">
        <v>1979</v>
      </c>
      <c r="B95" s="47" t="s">
        <v>5162</v>
      </c>
      <c r="C95" s="29"/>
      <c r="D95" s="22"/>
      <c r="E95" s="28" t="s">
        <v>5165</v>
      </c>
      <c r="F95" s="32">
        <v>100</v>
      </c>
      <c r="G95" s="32"/>
      <c r="H95" s="32"/>
      <c r="I95" s="26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8" t="s">
        <v>93</v>
      </c>
      <c r="B96" s="47" t="s">
        <v>5163</v>
      </c>
      <c r="C96" s="29"/>
      <c r="D96" s="22"/>
      <c r="E96" s="28" t="s">
        <v>214</v>
      </c>
      <c r="F96" s="32">
        <v>20</v>
      </c>
      <c r="G96" s="32"/>
      <c r="H96" s="32"/>
      <c r="I96" s="26"/>
      <c r="J96" s="22"/>
      <c r="K96" s="22"/>
      <c r="L96" s="22"/>
      <c r="M96" s="27"/>
      <c r="N96" s="22"/>
      <c r="O96" s="22"/>
      <c r="P96" s="22"/>
      <c r="Q96" s="22"/>
      <c r="R96" s="22"/>
      <c r="S96" s="22"/>
      <c r="T96" s="22"/>
      <c r="U96" s="22"/>
      <c r="V96" s="22"/>
    </row>
    <row r="97" spans="1:22" s="139" customFormat="1" x14ac:dyDescent="0.3">
      <c r="A97" s="8" t="s">
        <v>2052</v>
      </c>
      <c r="B97" s="47" t="s">
        <v>5164</v>
      </c>
      <c r="C97" s="29"/>
      <c r="D97" s="22"/>
      <c r="E97" s="28" t="s">
        <v>5166</v>
      </c>
      <c r="F97" s="32">
        <v>20</v>
      </c>
      <c r="G97" s="32"/>
      <c r="H97" s="32"/>
      <c r="I97" s="26"/>
      <c r="J97" s="22"/>
      <c r="K97" s="22"/>
      <c r="L97" s="22"/>
      <c r="M97" s="27"/>
      <c r="N97" s="22"/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8" t="s">
        <v>1539</v>
      </c>
      <c r="B98" s="47" t="s">
        <v>5167</v>
      </c>
      <c r="C98" s="29"/>
      <c r="D98" s="22"/>
      <c r="E98" s="28" t="s">
        <v>5172</v>
      </c>
      <c r="F98" s="32">
        <v>160</v>
      </c>
      <c r="G98" s="32"/>
      <c r="H98" s="32"/>
      <c r="I98" s="26"/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8" t="s">
        <v>373</v>
      </c>
      <c r="B99" s="47" t="s">
        <v>5168</v>
      </c>
      <c r="C99" s="29"/>
      <c r="D99" s="22"/>
      <c r="E99" s="28" t="s">
        <v>5173</v>
      </c>
      <c r="F99" s="32"/>
      <c r="G99" s="32">
        <v>100</v>
      </c>
      <c r="H99" s="32"/>
      <c r="I99" s="26"/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8"/>
      <c r="B100" s="47" t="s">
        <v>5169</v>
      </c>
      <c r="C100" s="29"/>
      <c r="D100" s="22"/>
      <c r="E100" s="28" t="s">
        <v>2552</v>
      </c>
      <c r="F100" s="32"/>
      <c r="G100" s="32">
        <v>50</v>
      </c>
      <c r="H100" s="32"/>
      <c r="I100" s="26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s="139" customFormat="1" x14ac:dyDescent="0.3">
      <c r="A101" s="8"/>
      <c r="B101" s="47" t="s">
        <v>5170</v>
      </c>
      <c r="C101" s="29"/>
      <c r="D101" s="22"/>
      <c r="E101" s="28" t="s">
        <v>5174</v>
      </c>
      <c r="F101" s="32"/>
      <c r="G101" s="32">
        <v>500</v>
      </c>
      <c r="H101" s="32"/>
      <c r="I101" s="26"/>
      <c r="J101" s="22"/>
      <c r="K101" s="22"/>
      <c r="L101" s="22"/>
      <c r="M101" s="27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s="139" customFormat="1" x14ac:dyDescent="0.3">
      <c r="A102" s="8" t="s">
        <v>1979</v>
      </c>
      <c r="B102" s="47" t="s">
        <v>5171</v>
      </c>
      <c r="C102" s="29"/>
      <c r="D102" s="22"/>
      <c r="E102" s="28" t="s">
        <v>5165</v>
      </c>
      <c r="F102" s="32"/>
      <c r="G102" s="32">
        <v>300</v>
      </c>
      <c r="H102" s="32"/>
      <c r="I102" s="26"/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155" t="s">
        <v>1425</v>
      </c>
      <c r="B103" s="400" t="s">
        <v>5786</v>
      </c>
      <c r="C103" s="29">
        <v>42408</v>
      </c>
      <c r="D103" s="22">
        <v>240</v>
      </c>
      <c r="E103" s="28" t="s">
        <v>5347</v>
      </c>
      <c r="F103" s="22">
        <v>240</v>
      </c>
      <c r="G103" s="32"/>
      <c r="H103" s="32"/>
      <c r="I103" s="26"/>
      <c r="J103" s="22"/>
      <c r="K103" s="22"/>
      <c r="L103" s="22"/>
      <c r="M103" s="27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21" t="str">
        <f>INDEX('Jan16'!A:A, MATCH('Feb16'!$E104, 'Jan16'!$E:$E, 0))</f>
        <v>A029</v>
      </c>
      <c r="B104" s="400" t="s">
        <v>5787</v>
      </c>
      <c r="C104" s="29">
        <v>42408</v>
      </c>
      <c r="D104" s="22">
        <v>20</v>
      </c>
      <c r="E104" s="28" t="s">
        <v>2663</v>
      </c>
      <c r="F104" s="22">
        <v>20</v>
      </c>
      <c r="G104" s="32"/>
      <c r="H104" s="32"/>
      <c r="I104" s="26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21" t="str">
        <f>INDEX('Jan16'!A:A, MATCH('Feb16'!$E105, 'Jan16'!$E:$E, 0))</f>
        <v>T007</v>
      </c>
      <c r="B105" s="400" t="s">
        <v>5788</v>
      </c>
      <c r="C105" s="29">
        <v>42408</v>
      </c>
      <c r="D105" s="22">
        <v>20</v>
      </c>
      <c r="E105" s="28" t="s">
        <v>1</v>
      </c>
      <c r="F105" s="22">
        <v>20</v>
      </c>
      <c r="G105" s="32"/>
      <c r="H105" s="32"/>
      <c r="I105" s="26"/>
      <c r="J105" s="22"/>
      <c r="K105" s="22"/>
      <c r="L105" s="22"/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155" t="s">
        <v>1041</v>
      </c>
      <c r="B106" s="400" t="s">
        <v>5789</v>
      </c>
      <c r="C106" s="29">
        <v>42408</v>
      </c>
      <c r="D106" s="22">
        <v>120</v>
      </c>
      <c r="E106" s="28" t="s">
        <v>5348</v>
      </c>
      <c r="F106" s="22">
        <v>120</v>
      </c>
      <c r="G106" s="26"/>
      <c r="H106" s="26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155" t="s">
        <v>391</v>
      </c>
      <c r="B107" s="400" t="s">
        <v>5790</v>
      </c>
      <c r="C107" s="29">
        <v>42408</v>
      </c>
      <c r="D107" s="22">
        <v>40</v>
      </c>
      <c r="E107" s="28" t="s">
        <v>5349</v>
      </c>
      <c r="F107" s="22">
        <v>40</v>
      </c>
      <c r="G107" s="26"/>
      <c r="H107" s="26"/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21"/>
      <c r="B108" s="400"/>
      <c r="C108" s="29">
        <v>42408</v>
      </c>
      <c r="D108" s="22">
        <v>-1328.13</v>
      </c>
      <c r="E108" s="28" t="s">
        <v>3</v>
      </c>
      <c r="F108" s="22"/>
      <c r="G108" s="22"/>
      <c r="H108" s="26"/>
      <c r="I108" s="26"/>
      <c r="J108" s="22"/>
      <c r="K108" s="22"/>
      <c r="L108" s="22">
        <v>-1328.13</v>
      </c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155" t="s">
        <v>1158</v>
      </c>
      <c r="B109" s="400" t="s">
        <v>5791</v>
      </c>
      <c r="C109" s="29">
        <v>42405</v>
      </c>
      <c r="D109" s="22">
        <v>240</v>
      </c>
      <c r="E109" s="28" t="s">
        <v>5350</v>
      </c>
      <c r="F109" s="22">
        <v>240</v>
      </c>
      <c r="G109" s="26"/>
      <c r="H109" s="26"/>
      <c r="I109" s="26"/>
      <c r="J109" s="22"/>
      <c r="K109" s="22"/>
      <c r="L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21" t="s">
        <v>2023</v>
      </c>
      <c r="B110" s="400" t="s">
        <v>5792</v>
      </c>
      <c r="C110" s="29">
        <v>42404</v>
      </c>
      <c r="D110" s="22">
        <v>240</v>
      </c>
      <c r="E110" s="28" t="s">
        <v>5351</v>
      </c>
      <c r="F110" s="22">
        <v>240</v>
      </c>
      <c r="G110" s="26"/>
      <c r="H110" s="26"/>
      <c r="I110" s="26"/>
      <c r="J110" s="22"/>
      <c r="K110" s="22"/>
      <c r="L110" s="22"/>
      <c r="M110" s="27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s="139" customFormat="1" x14ac:dyDescent="0.3">
      <c r="A111" s="21" t="str">
        <f>INDEX('Jan16'!A:A, MATCH('Feb16'!$E111, 'Jan16'!$E:$E, 0))</f>
        <v>S030</v>
      </c>
      <c r="B111" s="400" t="s">
        <v>5793</v>
      </c>
      <c r="C111" s="29">
        <v>42404</v>
      </c>
      <c r="D111" s="22">
        <v>20</v>
      </c>
      <c r="E111" s="28" t="s">
        <v>2669</v>
      </c>
      <c r="F111" s="22">
        <v>20</v>
      </c>
      <c r="G111" s="32"/>
      <c r="H111" s="26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21" t="str">
        <f>INDEX('Jan16'!A:A, MATCH('Feb16'!$E112, 'Jan16'!$E:$E, 0))</f>
        <v>E008</v>
      </c>
      <c r="B112" s="400" t="s">
        <v>5794</v>
      </c>
      <c r="C112" s="29">
        <v>42403</v>
      </c>
      <c r="D112" s="22">
        <v>40</v>
      </c>
      <c r="E112" s="28" t="s">
        <v>2574</v>
      </c>
      <c r="F112" s="22">
        <v>40</v>
      </c>
      <c r="G112" s="32"/>
      <c r="H112" s="26"/>
      <c r="I112" s="26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21"/>
      <c r="B113" s="400"/>
      <c r="C113" s="29">
        <v>42402</v>
      </c>
      <c r="D113" s="22">
        <v>-14.95</v>
      </c>
      <c r="E113" s="28">
        <v>1600</v>
      </c>
      <c r="F113" s="32"/>
      <c r="G113" s="32"/>
      <c r="H113" s="26"/>
      <c r="I113" s="26"/>
      <c r="J113" s="22"/>
      <c r="K113" s="22"/>
      <c r="L113" s="22"/>
      <c r="M113" s="27"/>
      <c r="N113" s="22"/>
      <c r="O113" s="22"/>
      <c r="P113" s="22"/>
      <c r="Q113" s="22">
        <v>-14.95</v>
      </c>
      <c r="R113" s="22"/>
      <c r="S113" s="22"/>
      <c r="T113" s="22"/>
      <c r="U113" s="22"/>
      <c r="V113" s="22"/>
    </row>
    <row r="114" spans="1:22" s="139" customFormat="1" x14ac:dyDescent="0.3">
      <c r="A114" s="21" t="s">
        <v>1959</v>
      </c>
      <c r="B114" s="400" t="s">
        <v>5795</v>
      </c>
      <c r="C114" s="29">
        <v>42402</v>
      </c>
      <c r="D114" s="22">
        <v>220</v>
      </c>
      <c r="E114" s="28" t="s">
        <v>5352</v>
      </c>
      <c r="F114" s="22">
        <v>220</v>
      </c>
      <c r="G114" s="32"/>
      <c r="H114" s="26"/>
      <c r="I114" s="26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21" t="str">
        <f>INDEX('Jan16'!A:A, MATCH('Feb16'!$E115, 'Jan16'!$E:$E, 0))</f>
        <v>S008</v>
      </c>
      <c r="B115" s="400" t="s">
        <v>5796</v>
      </c>
      <c r="C115" s="29">
        <v>42402</v>
      </c>
      <c r="D115" s="22">
        <v>20</v>
      </c>
      <c r="E115" s="28" t="s">
        <v>4</v>
      </c>
      <c r="F115" s="22">
        <v>20</v>
      </c>
      <c r="G115" s="32"/>
      <c r="H115" s="26"/>
      <c r="I115" s="26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21" t="str">
        <f>INDEX('Jan16'!A:A, MATCH('Feb16'!$E116, 'Jan16'!$E:$E, 0))</f>
        <v>W039</v>
      </c>
      <c r="B116" s="400" t="s">
        <v>5797</v>
      </c>
      <c r="C116" s="29">
        <v>42402</v>
      </c>
      <c r="D116" s="22">
        <v>20</v>
      </c>
      <c r="E116" s="28" t="s">
        <v>5144</v>
      </c>
      <c r="F116" s="22">
        <v>20</v>
      </c>
      <c r="G116" s="32"/>
      <c r="H116" s="26"/>
      <c r="I116" s="26"/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21" t="str">
        <f>INDEX('Jan16'!A:A, MATCH('Feb16'!$E117, 'Jan16'!$E:$E, 0))</f>
        <v>S005</v>
      </c>
      <c r="B117" s="400" t="s">
        <v>5798</v>
      </c>
      <c r="C117" s="29">
        <v>42402</v>
      </c>
      <c r="D117" s="22">
        <v>20</v>
      </c>
      <c r="E117" s="28" t="s">
        <v>270</v>
      </c>
      <c r="F117" s="22">
        <v>20</v>
      </c>
      <c r="G117" s="32"/>
      <c r="H117" s="26"/>
      <c r="I117" s="26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155" t="s">
        <v>1824</v>
      </c>
      <c r="B118" s="400" t="s">
        <v>5799</v>
      </c>
      <c r="C118" s="29">
        <v>42401</v>
      </c>
      <c r="D118" s="22">
        <v>240</v>
      </c>
      <c r="E118" s="28" t="s">
        <v>5353</v>
      </c>
      <c r="F118" s="22">
        <v>240</v>
      </c>
      <c r="G118" s="32"/>
      <c r="H118" s="26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21" t="s">
        <v>2188</v>
      </c>
      <c r="B119" s="400" t="s">
        <v>5800</v>
      </c>
      <c r="C119" s="29">
        <v>42401</v>
      </c>
      <c r="D119" s="22">
        <v>120</v>
      </c>
      <c r="E119" s="28" t="s">
        <v>5354</v>
      </c>
      <c r="F119" s="22">
        <v>120</v>
      </c>
      <c r="G119" s="32"/>
      <c r="H119" s="26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21" t="str">
        <f>INDEX('Jan16'!A:A, MATCH('Feb16'!$E120, 'Jan16'!$E:$E, 0))</f>
        <v>P013</v>
      </c>
      <c r="B120" s="400" t="s">
        <v>5801</v>
      </c>
      <c r="C120" s="29">
        <v>42401</v>
      </c>
      <c r="D120" s="22">
        <v>20</v>
      </c>
      <c r="E120" s="28" t="s">
        <v>7</v>
      </c>
      <c r="F120" s="22">
        <v>20</v>
      </c>
      <c r="G120" s="32"/>
      <c r="H120" s="26"/>
      <c r="I120" s="26"/>
      <c r="J120" s="22"/>
      <c r="K120" s="22"/>
      <c r="L120" s="22"/>
      <c r="M120" s="27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s="139" customFormat="1" x14ac:dyDescent="0.3">
      <c r="A121" s="21" t="str">
        <f>INDEX('Jan16'!A:A, MATCH('Feb16'!$E121, 'Jan16'!$E:$E, 0))</f>
        <v>P014</v>
      </c>
      <c r="B121" s="400" t="s">
        <v>5802</v>
      </c>
      <c r="C121" s="29">
        <v>42401</v>
      </c>
      <c r="D121" s="22">
        <v>20</v>
      </c>
      <c r="E121" s="28" t="s">
        <v>100</v>
      </c>
      <c r="F121" s="22">
        <v>20</v>
      </c>
      <c r="G121" s="32"/>
      <c r="H121" s="26"/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155" t="s">
        <v>3275</v>
      </c>
      <c r="B122" s="400" t="s">
        <v>5803</v>
      </c>
      <c r="C122" s="29">
        <v>42401</v>
      </c>
      <c r="D122" s="22">
        <v>20</v>
      </c>
      <c r="E122" s="28" t="s">
        <v>5355</v>
      </c>
      <c r="F122" s="22">
        <v>20</v>
      </c>
      <c r="G122" s="32"/>
      <c r="H122" s="26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21" t="str">
        <f>INDEX('Jan16'!A:A, MATCH('Feb16'!$E123, 'Jan16'!$E:$E, 0))</f>
        <v>S010</v>
      </c>
      <c r="B123" s="400" t="s">
        <v>5804</v>
      </c>
      <c r="C123" s="29">
        <v>42401</v>
      </c>
      <c r="D123" s="22">
        <v>20</v>
      </c>
      <c r="E123" s="28" t="s">
        <v>289</v>
      </c>
      <c r="F123" s="22">
        <v>20</v>
      </c>
      <c r="G123" s="32"/>
      <c r="H123" s="26"/>
      <c r="I123" s="26"/>
      <c r="J123" s="22"/>
      <c r="K123" s="22"/>
      <c r="L123" s="22"/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21" t="str">
        <f>INDEX('Jan16'!A:A, MATCH('Feb16'!$E124, 'Jan16'!$E:$E, 0))</f>
        <v>K023</v>
      </c>
      <c r="B124" s="400" t="s">
        <v>5805</v>
      </c>
      <c r="C124" s="29">
        <v>42401</v>
      </c>
      <c r="D124" s="22">
        <v>20</v>
      </c>
      <c r="E124" s="28" t="s">
        <v>8</v>
      </c>
      <c r="F124" s="22">
        <v>20</v>
      </c>
      <c r="G124" s="32"/>
      <c r="H124" s="26"/>
      <c r="I124" s="26"/>
      <c r="J124" s="22"/>
      <c r="K124" s="22"/>
      <c r="L124" s="22"/>
      <c r="M124" s="27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s="139" customFormat="1" x14ac:dyDescent="0.3">
      <c r="A125" s="131" t="s">
        <v>5363</v>
      </c>
      <c r="B125" s="400" t="s">
        <v>5806</v>
      </c>
      <c r="C125" s="29">
        <v>42401</v>
      </c>
      <c r="D125" s="22">
        <v>20</v>
      </c>
      <c r="E125" s="28" t="s">
        <v>2880</v>
      </c>
      <c r="F125" s="22">
        <v>20</v>
      </c>
      <c r="G125" s="32"/>
      <c r="H125" s="26"/>
      <c r="I125" s="26"/>
      <c r="J125" s="22"/>
      <c r="K125" s="22"/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21" t="str">
        <f>INDEX('Jan16'!A:A, MATCH('Feb16'!$E126, 'Jan16'!$E:$E, 0))</f>
        <v>W058</v>
      </c>
      <c r="B126" s="400" t="s">
        <v>5807</v>
      </c>
      <c r="C126" s="29">
        <v>42401</v>
      </c>
      <c r="D126" s="22">
        <v>20</v>
      </c>
      <c r="E126" s="28" t="s">
        <v>3322</v>
      </c>
      <c r="F126" s="22">
        <v>20</v>
      </c>
      <c r="G126" s="32"/>
      <c r="H126" s="26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21" t="str">
        <f>INDEX('Jan16'!A:A, MATCH('Feb16'!$E127, 'Jan16'!$E:$E, 0))</f>
        <v>A021</v>
      </c>
      <c r="B127" s="400" t="s">
        <v>5808</v>
      </c>
      <c r="C127" s="29">
        <v>42401</v>
      </c>
      <c r="D127" s="22">
        <v>20</v>
      </c>
      <c r="E127" s="28" t="s">
        <v>10</v>
      </c>
      <c r="F127" s="22">
        <v>20</v>
      </c>
      <c r="G127" s="32"/>
      <c r="H127" s="26"/>
      <c r="I127" s="26"/>
      <c r="J127" s="22"/>
      <c r="K127" s="22"/>
      <c r="L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160" t="s">
        <v>3053</v>
      </c>
      <c r="B128" s="400" t="s">
        <v>5809</v>
      </c>
      <c r="C128" s="29">
        <v>42401</v>
      </c>
      <c r="D128" s="22">
        <v>60</v>
      </c>
      <c r="E128" s="28" t="s">
        <v>5356</v>
      </c>
      <c r="F128" s="22">
        <v>60</v>
      </c>
      <c r="G128" s="32"/>
      <c r="H128" s="26"/>
      <c r="I128" s="26"/>
      <c r="J128" s="22"/>
      <c r="K128" s="22"/>
      <c r="L128" s="22"/>
      <c r="M128" s="27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9" s="139" customFormat="1" x14ac:dyDescent="0.3">
      <c r="A129" s="171" t="s">
        <v>64</v>
      </c>
      <c r="B129" s="47" t="s">
        <v>5821</v>
      </c>
      <c r="C129" s="29">
        <v>42401</v>
      </c>
      <c r="D129" s="22">
        <v>20</v>
      </c>
      <c r="E129" s="28" t="s">
        <v>5332</v>
      </c>
      <c r="F129" s="22">
        <v>20</v>
      </c>
      <c r="G129" s="32"/>
      <c r="H129" s="26"/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9" s="139" customFormat="1" x14ac:dyDescent="0.3">
      <c r="A130" s="155"/>
      <c r="B130" s="222"/>
      <c r="C130" s="222"/>
      <c r="D130" s="22"/>
      <c r="E130" s="17"/>
      <c r="F130" s="32"/>
      <c r="G130" s="32"/>
      <c r="H130" s="26"/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9" s="139" customFormat="1" x14ac:dyDescent="0.3">
      <c r="A131" s="22"/>
      <c r="B131" s="47"/>
      <c r="C131" s="29"/>
      <c r="D131" s="22"/>
      <c r="E131" s="28"/>
      <c r="F131" s="26"/>
      <c r="G131" s="26"/>
      <c r="H131" s="26"/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9" x14ac:dyDescent="0.3">
      <c r="A132" s="29"/>
      <c r="B132" s="48"/>
      <c r="C132" s="29"/>
      <c r="D132" s="22">
        <v>8017.0600000000049</v>
      </c>
      <c r="E132" s="21" t="s">
        <v>5463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2"/>
      <c r="Q132" s="21"/>
      <c r="R132" s="21"/>
      <c r="S132" s="21"/>
      <c r="T132" s="21"/>
      <c r="U132" s="21"/>
      <c r="V132" s="21"/>
      <c r="W132" s="2"/>
      <c r="X132" s="2"/>
      <c r="Y132" s="2"/>
      <c r="Z132" s="2"/>
      <c r="AA132" s="2"/>
      <c r="AB132" s="2"/>
      <c r="AC132" s="5"/>
    </row>
    <row r="133" spans="1:29" x14ac:dyDescent="0.3">
      <c r="A133" s="29"/>
      <c r="B133" s="48"/>
      <c r="C133" s="29"/>
      <c r="D133" s="2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7"/>
      <c r="X133" s="7"/>
      <c r="Y133" s="7"/>
      <c r="Z133" s="7"/>
      <c r="AA133" s="7"/>
      <c r="AB133" s="7"/>
      <c r="AC133" s="9"/>
    </row>
    <row r="134" spans="1:29" ht="15" thickBot="1" x14ac:dyDescent="0.35">
      <c r="A134" s="21"/>
      <c r="B134" s="49"/>
      <c r="C134" s="21"/>
      <c r="D134" s="22"/>
      <c r="E134" s="2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141"/>
      <c r="X134" s="141"/>
      <c r="Y134" s="141"/>
      <c r="Z134" s="141"/>
      <c r="AA134" s="141"/>
      <c r="AB134" s="141"/>
      <c r="AC134" s="141"/>
    </row>
    <row r="135" spans="1:29" ht="15" thickTop="1" x14ac:dyDescent="0.3">
      <c r="B135" s="50"/>
      <c r="L135" s="4"/>
      <c r="P135" s="37"/>
    </row>
    <row r="136" spans="1:29" x14ac:dyDescent="0.3">
      <c r="B136" s="140"/>
      <c r="E136" s="52" t="s">
        <v>84</v>
      </c>
      <c r="F136" s="4">
        <f>SUM(F134:V134)</f>
        <v>0</v>
      </c>
    </row>
    <row r="137" spans="1:29" x14ac:dyDescent="0.3">
      <c r="B137" s="140"/>
      <c r="E137" s="74"/>
      <c r="F137" s="139"/>
    </row>
    <row r="138" spans="1:29" x14ac:dyDescent="0.3">
      <c r="B138" s="140"/>
      <c r="F138" s="71"/>
    </row>
    <row r="139" spans="1:29" x14ac:dyDescent="0.3">
      <c r="B139" s="140"/>
    </row>
    <row r="140" spans="1:29" x14ac:dyDescent="0.3">
      <c r="B140" s="140"/>
      <c r="D140" s="138"/>
    </row>
    <row r="141" spans="1:29" x14ac:dyDescent="0.3">
      <c r="B141" s="140"/>
      <c r="D141" s="138"/>
    </row>
    <row r="142" spans="1:29" x14ac:dyDescent="0.3">
      <c r="B142" s="140"/>
      <c r="D142" s="138"/>
    </row>
    <row r="143" spans="1:29" x14ac:dyDescent="0.3">
      <c r="B143" s="140"/>
      <c r="D143" s="138"/>
    </row>
  </sheetData>
  <mergeCells count="8">
    <mergeCell ref="F4:I4"/>
    <mergeCell ref="J4:V4"/>
    <mergeCell ref="F5:F6"/>
    <mergeCell ref="G5:G6"/>
    <mergeCell ref="I5:I6"/>
    <mergeCell ref="J5:J6"/>
    <mergeCell ref="K5:K6"/>
    <mergeCell ref="L5:L6"/>
  </mergeCells>
  <conditionalFormatting sqref="A130">
    <cfRule type="duplicateValues" dxfId="214" priority="86"/>
  </conditionalFormatting>
  <conditionalFormatting sqref="A32">
    <cfRule type="duplicateValues" dxfId="213" priority="42"/>
  </conditionalFormatting>
  <conditionalFormatting sqref="A28">
    <cfRule type="duplicateValues" dxfId="212" priority="41"/>
  </conditionalFormatting>
  <conditionalFormatting sqref="A29">
    <cfRule type="duplicateValues" dxfId="211" priority="40"/>
  </conditionalFormatting>
  <conditionalFormatting sqref="A30">
    <cfRule type="duplicateValues" dxfId="210" priority="39"/>
  </conditionalFormatting>
  <conditionalFormatting sqref="A31">
    <cfRule type="duplicateValues" dxfId="209" priority="38"/>
  </conditionalFormatting>
  <conditionalFormatting sqref="A33">
    <cfRule type="duplicateValues" dxfId="208" priority="37"/>
  </conditionalFormatting>
  <conditionalFormatting sqref="A36">
    <cfRule type="duplicateValues" dxfId="207" priority="36"/>
  </conditionalFormatting>
  <conditionalFormatting sqref="A37">
    <cfRule type="duplicateValues" dxfId="206" priority="35"/>
  </conditionalFormatting>
  <conditionalFormatting sqref="A38">
    <cfRule type="duplicateValues" dxfId="205" priority="34"/>
  </conditionalFormatting>
  <conditionalFormatting sqref="A35">
    <cfRule type="duplicateValues" dxfId="204" priority="33"/>
  </conditionalFormatting>
  <conditionalFormatting sqref="A11 A41:A44 A104:A105 A13:A14 A21:A24 A26:A27 A46:A60 A62:A68 A72:A81 A83:A86 A91:A92 A108 A110:A117 A119:A121 A123:A124 A126:A127 A16:A19">
    <cfRule type="duplicateValues" dxfId="203" priority="322"/>
  </conditionalFormatting>
  <conditionalFormatting sqref="B1:B1048576">
    <cfRule type="duplicateValues" dxfId="202" priority="30"/>
  </conditionalFormatting>
  <conditionalFormatting sqref="A12">
    <cfRule type="duplicateValues" dxfId="201" priority="29"/>
  </conditionalFormatting>
  <conditionalFormatting sqref="A20">
    <cfRule type="duplicateValues" dxfId="200" priority="28"/>
  </conditionalFormatting>
  <conditionalFormatting sqref="A20">
    <cfRule type="duplicateValues" dxfId="199" priority="27"/>
  </conditionalFormatting>
  <conditionalFormatting sqref="A25">
    <cfRule type="duplicateValues" dxfId="198" priority="25"/>
  </conditionalFormatting>
  <conditionalFormatting sqref="A25">
    <cfRule type="duplicateValues" dxfId="197" priority="26"/>
  </conditionalFormatting>
  <conditionalFormatting sqref="A39">
    <cfRule type="duplicateValues" dxfId="196" priority="24"/>
  </conditionalFormatting>
  <conditionalFormatting sqref="A45">
    <cfRule type="duplicateValues" dxfId="195" priority="23"/>
  </conditionalFormatting>
  <conditionalFormatting sqref="A61">
    <cfRule type="duplicateValues" dxfId="194" priority="22"/>
  </conditionalFormatting>
  <conditionalFormatting sqref="A69">
    <cfRule type="duplicateValues" dxfId="193" priority="21"/>
  </conditionalFormatting>
  <conditionalFormatting sqref="A70">
    <cfRule type="duplicateValues" dxfId="192" priority="20"/>
  </conditionalFormatting>
  <conditionalFormatting sqref="A71">
    <cfRule type="duplicateValues" dxfId="191" priority="19"/>
  </conditionalFormatting>
  <conditionalFormatting sqref="A82">
    <cfRule type="duplicateValues" dxfId="190" priority="18"/>
  </conditionalFormatting>
  <conditionalFormatting sqref="A88">
    <cfRule type="duplicateValues" dxfId="189" priority="17"/>
  </conditionalFormatting>
  <conditionalFormatting sqref="A87">
    <cfRule type="duplicateValues" dxfId="188" priority="16"/>
  </conditionalFormatting>
  <conditionalFormatting sqref="A89">
    <cfRule type="duplicateValues" dxfId="187" priority="15"/>
  </conditionalFormatting>
  <conditionalFormatting sqref="A103">
    <cfRule type="duplicateValues" dxfId="186" priority="14"/>
  </conditionalFormatting>
  <conditionalFormatting sqref="A106">
    <cfRule type="duplicateValues" dxfId="185" priority="13"/>
  </conditionalFormatting>
  <conditionalFormatting sqref="A107">
    <cfRule type="duplicateValues" dxfId="184" priority="12"/>
  </conditionalFormatting>
  <conditionalFormatting sqref="A109">
    <cfRule type="duplicateValues" dxfId="183" priority="11"/>
  </conditionalFormatting>
  <conditionalFormatting sqref="A118">
    <cfRule type="duplicateValues" dxfId="182" priority="10"/>
  </conditionalFormatting>
  <conditionalFormatting sqref="A122">
    <cfRule type="duplicateValues" dxfId="181" priority="9"/>
  </conditionalFormatting>
  <conditionalFormatting sqref="A125">
    <cfRule type="duplicateValues" dxfId="180" priority="8"/>
  </conditionalFormatting>
  <conditionalFormatting sqref="A125">
    <cfRule type="duplicateValues" dxfId="179" priority="7"/>
  </conditionalFormatting>
  <conditionalFormatting sqref="A128">
    <cfRule type="duplicateValues" dxfId="178" priority="6"/>
  </conditionalFormatting>
  <conditionalFormatting sqref="A90">
    <cfRule type="duplicateValues" dxfId="177" priority="5"/>
  </conditionalFormatting>
  <conditionalFormatting sqref="B130">
    <cfRule type="duplicateValues" dxfId="176" priority="323"/>
  </conditionalFormatting>
  <conditionalFormatting sqref="C130">
    <cfRule type="duplicateValues" dxfId="175" priority="324"/>
  </conditionalFormatting>
  <conditionalFormatting sqref="A1:A14 A16:A39 A41:A128 A130:A1048576">
    <cfRule type="duplicateValues" dxfId="174" priority="4"/>
  </conditionalFormatting>
  <conditionalFormatting sqref="A15">
    <cfRule type="duplicateValues" dxfId="173" priority="3"/>
  </conditionalFormatting>
  <conditionalFormatting sqref="A40">
    <cfRule type="duplicateValues" dxfId="172" priority="2"/>
  </conditionalFormatting>
  <conditionalFormatting sqref="A129">
    <cfRule type="duplicateValues" dxfId="171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workbookViewId="0">
      <pane xSplit="4" ySplit="9" topLeftCell="E139" activePane="bottomRight" state="frozen"/>
      <selection pane="topRight" activeCell="E1" sqref="E1"/>
      <selection pane="bottomLeft" activeCell="A10" sqref="A10"/>
      <selection pane="bottomRight" activeCell="E7" sqref="E7"/>
    </sheetView>
  </sheetViews>
  <sheetFormatPr defaultColWidth="9.109375" defaultRowHeight="14.4" x14ac:dyDescent="0.3"/>
  <cols>
    <col min="1" max="1" width="13.6640625" style="138" bestFit="1" customWidth="1"/>
    <col min="2" max="2" width="10.6640625" style="138" bestFit="1" customWidth="1"/>
    <col min="3" max="3" width="11.88671875" style="138" bestFit="1" customWidth="1"/>
    <col min="4" max="4" width="12.33203125" style="139" bestFit="1" customWidth="1"/>
    <col min="5" max="5" width="75.5546875" style="138" bestFit="1" customWidth="1"/>
    <col min="6" max="6" width="13.44140625" style="138" customWidth="1"/>
    <col min="7" max="22" width="12.6640625" style="138" customWidth="1"/>
    <col min="23" max="16384" width="9.109375" style="138"/>
  </cols>
  <sheetData>
    <row r="1" spans="1:22" s="139" customFormat="1" x14ac:dyDescent="0.3">
      <c r="E1" s="15"/>
      <c r="F1" s="10" t="s">
        <v>78</v>
      </c>
      <c r="G1" s="10"/>
      <c r="H1" s="10"/>
      <c r="I1" s="10"/>
      <c r="J1" s="11"/>
    </row>
    <row r="2" spans="1:22" s="139" customFormat="1" x14ac:dyDescent="0.3">
      <c r="B2" s="43"/>
      <c r="E2" s="15"/>
      <c r="F2" s="11" t="s">
        <v>79</v>
      </c>
      <c r="G2" s="10"/>
      <c r="H2" s="10"/>
      <c r="I2" s="10"/>
      <c r="J2" s="11"/>
    </row>
    <row r="3" spans="1:22" s="139" customFormat="1" x14ac:dyDescent="0.3">
      <c r="B3" s="43"/>
      <c r="E3" s="15"/>
      <c r="F3" s="11" t="s">
        <v>467</v>
      </c>
      <c r="G3" s="10"/>
      <c r="H3" s="10"/>
      <c r="I3" s="10"/>
      <c r="J3" s="11"/>
    </row>
    <row r="4" spans="1:22" s="139" customFormat="1" x14ac:dyDescent="0.3">
      <c r="A4" s="6"/>
      <c r="B4" s="44"/>
      <c r="C4" s="13"/>
      <c r="D4" s="6"/>
      <c r="E4" s="16"/>
      <c r="F4" s="421" t="s">
        <v>29</v>
      </c>
      <c r="G4" s="422"/>
      <c r="H4" s="422"/>
      <c r="I4" s="422"/>
      <c r="J4" s="423" t="s">
        <v>33</v>
      </c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5"/>
    </row>
    <row r="5" spans="1:22" s="139" customFormat="1" x14ac:dyDescent="0.3">
      <c r="A5" s="12" t="s">
        <v>38</v>
      </c>
      <c r="B5" s="45" t="s">
        <v>35</v>
      </c>
      <c r="C5" s="34" t="s">
        <v>34</v>
      </c>
      <c r="D5" s="12" t="s">
        <v>36</v>
      </c>
      <c r="E5" s="109" t="s">
        <v>37</v>
      </c>
      <c r="F5" s="426" t="s">
        <v>374</v>
      </c>
      <c r="G5" s="428" t="s">
        <v>31</v>
      </c>
      <c r="H5" s="352" t="s">
        <v>5152</v>
      </c>
      <c r="I5" s="426" t="s">
        <v>375</v>
      </c>
      <c r="J5" s="430" t="s">
        <v>376</v>
      </c>
      <c r="K5" s="430" t="s">
        <v>2847</v>
      </c>
      <c r="L5" s="430" t="s">
        <v>381</v>
      </c>
      <c r="M5" s="106" t="s">
        <v>74</v>
      </c>
      <c r="N5" s="110" t="s">
        <v>3164</v>
      </c>
      <c r="O5" s="106" t="s">
        <v>272</v>
      </c>
      <c r="P5" s="106" t="s">
        <v>76</v>
      </c>
      <c r="Q5" s="106" t="s">
        <v>77</v>
      </c>
      <c r="R5" s="105" t="s">
        <v>80</v>
      </c>
      <c r="S5" s="105" t="s">
        <v>5267</v>
      </c>
      <c r="T5" s="112"/>
      <c r="U5" s="112"/>
      <c r="V5" s="112"/>
    </row>
    <row r="6" spans="1:22" s="139" customFormat="1" x14ac:dyDescent="0.3">
      <c r="A6" s="8"/>
      <c r="B6" s="46"/>
      <c r="C6" s="14"/>
      <c r="D6" s="8"/>
      <c r="E6" s="17"/>
      <c r="F6" s="427"/>
      <c r="G6" s="429"/>
      <c r="H6" s="353" t="s">
        <v>5153</v>
      </c>
      <c r="I6" s="427" t="s">
        <v>245</v>
      </c>
      <c r="J6" s="431"/>
      <c r="K6" s="431"/>
      <c r="L6" s="431"/>
      <c r="M6" s="108" t="s">
        <v>75</v>
      </c>
      <c r="N6" s="111" t="s">
        <v>3165</v>
      </c>
      <c r="O6" s="107"/>
      <c r="P6" s="107"/>
      <c r="Q6" s="107" t="s">
        <v>73</v>
      </c>
      <c r="R6" s="107" t="s">
        <v>81</v>
      </c>
      <c r="S6" s="107" t="s">
        <v>5268</v>
      </c>
      <c r="T6" s="107"/>
      <c r="U6" s="107"/>
      <c r="V6" s="107"/>
    </row>
    <row r="7" spans="1:22" s="139" customFormat="1" x14ac:dyDescent="0.3">
      <c r="A7" s="38"/>
      <c r="B7" s="47"/>
      <c r="C7" s="30"/>
      <c r="D7" s="22">
        <f>D8+D153</f>
        <v>8017.0600000000049</v>
      </c>
      <c r="E7" s="25" t="s">
        <v>5359</v>
      </c>
      <c r="F7" s="26"/>
      <c r="G7" s="26"/>
      <c r="H7" s="26"/>
      <c r="I7" s="26"/>
      <c r="J7" s="22"/>
      <c r="K7" s="22"/>
      <c r="L7" s="22"/>
      <c r="M7" s="27"/>
      <c r="N7" s="22"/>
      <c r="O7" s="22"/>
      <c r="P7" s="22"/>
      <c r="Q7" s="22"/>
      <c r="R7" s="22"/>
      <c r="S7" s="22"/>
      <c r="T7" s="22"/>
      <c r="U7" s="22"/>
      <c r="V7" s="22"/>
    </row>
    <row r="8" spans="1:22" s="139" customFormat="1" x14ac:dyDescent="0.3">
      <c r="A8" s="22"/>
      <c r="B8" s="47"/>
      <c r="C8" s="29"/>
      <c r="D8" s="22">
        <f>SUM(D11:D151)</f>
        <v>-12091.220000000001</v>
      </c>
      <c r="E8" s="28" t="s">
        <v>84</v>
      </c>
      <c r="F8" s="26"/>
      <c r="G8" s="26"/>
      <c r="H8" s="26"/>
      <c r="I8" s="26"/>
      <c r="J8" s="22"/>
      <c r="K8" s="22"/>
      <c r="L8" s="22"/>
      <c r="M8" s="27"/>
      <c r="N8" s="22"/>
      <c r="O8" s="22"/>
      <c r="P8" s="22"/>
      <c r="Q8" s="22"/>
      <c r="R8" s="22"/>
      <c r="S8" s="22"/>
      <c r="T8" s="22"/>
      <c r="U8" s="22"/>
      <c r="V8" s="22"/>
    </row>
    <row r="9" spans="1:22" s="139" customFormat="1" x14ac:dyDescent="0.3">
      <c r="A9" s="22"/>
      <c r="B9" s="47"/>
      <c r="C9" s="29"/>
      <c r="D9" s="22"/>
      <c r="E9" s="28" t="s">
        <v>241</v>
      </c>
      <c r="F9" s="26">
        <f>SUM(F12:F150)</f>
        <v>5010</v>
      </c>
      <c r="G9" s="26">
        <f>SUM(G12:G150)</f>
        <v>3630</v>
      </c>
      <c r="H9" s="26">
        <f t="shared" ref="H9:V9" si="0">SUM(H12:H150)</f>
        <v>275</v>
      </c>
      <c r="I9" s="26">
        <f t="shared" si="0"/>
        <v>1000</v>
      </c>
      <c r="J9" s="26">
        <f t="shared" si="0"/>
        <v>0</v>
      </c>
      <c r="K9" s="26">
        <f t="shared" si="0"/>
        <v>-635.30000000000007</v>
      </c>
      <c r="L9" s="26">
        <f t="shared" si="0"/>
        <v>-2995.08</v>
      </c>
      <c r="M9" s="26">
        <f t="shared" si="0"/>
        <v>0</v>
      </c>
      <c r="N9" s="26">
        <f t="shared" si="0"/>
        <v>0</v>
      </c>
      <c r="O9" s="26">
        <f t="shared" si="0"/>
        <v>0</v>
      </c>
      <c r="P9" s="26">
        <f t="shared" si="0"/>
        <v>0</v>
      </c>
      <c r="Q9" s="26">
        <f t="shared" si="0"/>
        <v>-768.5</v>
      </c>
      <c r="R9" s="26">
        <f t="shared" si="0"/>
        <v>-2526</v>
      </c>
      <c r="S9" s="26">
        <f t="shared" si="0"/>
        <v>-15000</v>
      </c>
      <c r="T9" s="26">
        <f t="shared" si="0"/>
        <v>0</v>
      </c>
      <c r="U9" s="26">
        <f t="shared" si="0"/>
        <v>0</v>
      </c>
      <c r="V9" s="26">
        <f t="shared" si="0"/>
        <v>0</v>
      </c>
    </row>
    <row r="10" spans="1:22" s="139" customFormat="1" x14ac:dyDescent="0.3">
      <c r="A10" s="22"/>
      <c r="B10" s="47"/>
      <c r="C10" s="29"/>
      <c r="D10" s="22"/>
      <c r="E10" s="28"/>
      <c r="F10" s="26"/>
      <c r="G10" s="26"/>
      <c r="H10" s="26"/>
      <c r="I10" s="26"/>
      <c r="J10" s="22"/>
      <c r="K10" s="22"/>
      <c r="L10" s="22"/>
      <c r="M10" s="27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39" customFormat="1" x14ac:dyDescent="0.3">
      <c r="A11" s="21"/>
      <c r="B11" s="47"/>
      <c r="C11" s="29">
        <v>42398</v>
      </c>
      <c r="D11" s="22">
        <v>-81.34</v>
      </c>
      <c r="E11" s="28" t="s">
        <v>3320</v>
      </c>
      <c r="F11" s="22"/>
      <c r="G11" s="26"/>
      <c r="H11" s="26"/>
      <c r="I11" s="26"/>
      <c r="J11" s="22"/>
      <c r="K11" s="22"/>
      <c r="L11" s="22"/>
      <c r="M11" s="27"/>
      <c r="N11" s="22"/>
      <c r="O11" s="22"/>
      <c r="P11" s="22"/>
      <c r="Q11" s="22">
        <v>-81.34</v>
      </c>
      <c r="R11" s="22"/>
      <c r="S11" s="22"/>
      <c r="T11" s="22"/>
      <c r="U11" s="22"/>
      <c r="V11" s="22"/>
    </row>
    <row r="12" spans="1:22" s="139" customFormat="1" x14ac:dyDescent="0.3">
      <c r="A12" s="21" t="str">
        <f>INDEX('Dec15'!A:A, MATCH('Jan16'!$E12, 'Dec15'!$E:$E, 0))</f>
        <v>H017</v>
      </c>
      <c r="B12" s="391" t="s">
        <v>5658</v>
      </c>
      <c r="C12" s="29">
        <v>42397</v>
      </c>
      <c r="D12" s="22">
        <v>20</v>
      </c>
      <c r="E12" s="28" t="s">
        <v>12</v>
      </c>
      <c r="F12" s="22">
        <v>20</v>
      </c>
      <c r="G12" s="32"/>
      <c r="H12" s="32"/>
      <c r="I12" s="26"/>
      <c r="J12" s="22"/>
      <c r="K12" s="22"/>
      <c r="L12" s="22"/>
      <c r="M12" s="27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39" customFormat="1" x14ac:dyDescent="0.3">
      <c r="A13" s="21" t="str">
        <f>INDEX('Dec15'!A:A, MATCH('Jan16'!$E13, 'Dec15'!$E:$E, 0))</f>
        <v>G004</v>
      </c>
      <c r="B13" s="391" t="s">
        <v>5659</v>
      </c>
      <c r="C13" s="29">
        <v>42397</v>
      </c>
      <c r="D13" s="22">
        <v>20</v>
      </c>
      <c r="E13" s="28" t="s">
        <v>13</v>
      </c>
      <c r="F13" s="22">
        <v>20</v>
      </c>
      <c r="G13" s="32"/>
      <c r="H13" s="32"/>
      <c r="I13" s="26"/>
      <c r="J13" s="22"/>
      <c r="K13" s="22"/>
      <c r="L13" s="22"/>
      <c r="M13" s="27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39" customFormat="1" x14ac:dyDescent="0.3">
      <c r="A14" s="21" t="str">
        <f>INDEX('Dec15'!A:A, MATCH('Jan16'!$E14, 'Dec15'!$E:$E, 0))</f>
        <v>K036</v>
      </c>
      <c r="B14" s="391" t="s">
        <v>5660</v>
      </c>
      <c r="C14" s="29">
        <v>42397</v>
      </c>
      <c r="D14" s="22">
        <v>20</v>
      </c>
      <c r="E14" s="28" t="s">
        <v>3147</v>
      </c>
      <c r="F14" s="22">
        <v>20</v>
      </c>
      <c r="G14" s="26"/>
      <c r="H14" s="26"/>
      <c r="I14" s="26"/>
      <c r="J14" s="22"/>
      <c r="K14" s="22"/>
      <c r="L14" s="22"/>
      <c r="M14" s="27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39" customFormat="1" x14ac:dyDescent="0.3">
      <c r="A15" s="21" t="str">
        <f>INDEX('Dec15'!A:A, MATCH('Jan16'!$E15, 'Dec15'!$E:$E, 0))</f>
        <v>R001</v>
      </c>
      <c r="B15" s="391" t="s">
        <v>5661</v>
      </c>
      <c r="C15" s="29">
        <v>42397</v>
      </c>
      <c r="D15" s="22">
        <v>20</v>
      </c>
      <c r="E15" s="28" t="s">
        <v>14</v>
      </c>
      <c r="F15" s="22">
        <v>20</v>
      </c>
      <c r="G15" s="26"/>
      <c r="H15" s="26"/>
      <c r="I15" s="26"/>
      <c r="J15" s="22"/>
      <c r="K15" s="22"/>
      <c r="L15" s="22"/>
      <c r="M15" s="27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39" customFormat="1" x14ac:dyDescent="0.3">
      <c r="A16" s="21" t="str">
        <f>INDEX('Dec15'!A:A, MATCH('Jan16'!$E16, 'Dec15'!$E:$E, 0))</f>
        <v>R004</v>
      </c>
      <c r="B16" s="391" t="s">
        <v>5662</v>
      </c>
      <c r="C16" s="29">
        <v>42397</v>
      </c>
      <c r="D16" s="22">
        <v>20</v>
      </c>
      <c r="E16" s="28" t="s">
        <v>2846</v>
      </c>
      <c r="F16" s="22">
        <v>20</v>
      </c>
      <c r="G16" s="26"/>
      <c r="H16" s="26"/>
      <c r="I16" s="26"/>
      <c r="J16" s="22"/>
      <c r="K16" s="22"/>
      <c r="L16" s="22"/>
      <c r="M16" s="27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39" customFormat="1" x14ac:dyDescent="0.3">
      <c r="A17" s="21" t="str">
        <f>INDEX('Dec15'!A:A, MATCH('Jan16'!$E17, 'Dec15'!$E:$E, 0))</f>
        <v>R024</v>
      </c>
      <c r="B17" s="391" t="s">
        <v>5663</v>
      </c>
      <c r="C17" s="29">
        <v>42397</v>
      </c>
      <c r="D17" s="22">
        <v>20</v>
      </c>
      <c r="E17" s="28" t="s">
        <v>11</v>
      </c>
      <c r="F17" s="22">
        <v>20</v>
      </c>
      <c r="G17" s="26"/>
      <c r="H17" s="26"/>
      <c r="I17" s="26"/>
      <c r="J17" s="22"/>
      <c r="K17" s="22"/>
      <c r="L17" s="22"/>
      <c r="M17" s="27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39" customFormat="1" x14ac:dyDescent="0.3">
      <c r="A18" s="21"/>
      <c r="B18" s="222"/>
      <c r="C18" s="29">
        <v>42396</v>
      </c>
      <c r="D18" s="22">
        <v>-5000</v>
      </c>
      <c r="E18" s="28" t="s">
        <v>5121</v>
      </c>
      <c r="F18" s="32"/>
      <c r="G18" s="26"/>
      <c r="H18" s="26"/>
      <c r="I18" s="26"/>
      <c r="J18" s="22"/>
      <c r="K18" s="22"/>
      <c r="L18" s="22"/>
      <c r="M18" s="27"/>
      <c r="N18" s="22"/>
      <c r="O18" s="22"/>
      <c r="P18" s="22"/>
      <c r="Q18" s="22"/>
      <c r="R18" s="22"/>
      <c r="S18" s="22">
        <v>-5000</v>
      </c>
      <c r="T18" s="22"/>
      <c r="U18" s="22"/>
      <c r="V18" s="22"/>
    </row>
    <row r="19" spans="1:22" s="139" customFormat="1" x14ac:dyDescent="0.3">
      <c r="A19" s="21" t="str">
        <f>INDEX('Dec15'!A:A, MATCH('Jan16'!$E19, 'Dec15'!$E:$E, 0))</f>
        <v>D002</v>
      </c>
      <c r="B19" s="394" t="s">
        <v>5664</v>
      </c>
      <c r="C19" s="29">
        <v>42396</v>
      </c>
      <c r="D19" s="22">
        <v>30</v>
      </c>
      <c r="E19" s="28" t="s">
        <v>15</v>
      </c>
      <c r="F19" s="22">
        <v>30</v>
      </c>
      <c r="G19" s="26"/>
      <c r="H19" s="26"/>
      <c r="I19" s="26"/>
      <c r="J19" s="22"/>
      <c r="K19" s="22"/>
      <c r="L19" s="22"/>
      <c r="M19" s="27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39" customFormat="1" x14ac:dyDescent="0.3">
      <c r="A20" s="155" t="s">
        <v>1530</v>
      </c>
      <c r="B20" s="381" t="s">
        <v>5810</v>
      </c>
      <c r="C20" s="29">
        <v>42396</v>
      </c>
      <c r="D20" s="22">
        <v>25</v>
      </c>
      <c r="E20" s="28" t="s">
        <v>5122</v>
      </c>
      <c r="F20" s="32"/>
      <c r="G20" s="26"/>
      <c r="H20" s="22">
        <v>25</v>
      </c>
      <c r="I20" s="26"/>
      <c r="J20" s="22"/>
      <c r="K20" s="22"/>
      <c r="L20" s="22"/>
      <c r="M20" s="27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39" customFormat="1" x14ac:dyDescent="0.3">
      <c r="A21" s="155" t="s">
        <v>5270</v>
      </c>
      <c r="B21" s="395" t="s">
        <v>5665</v>
      </c>
      <c r="C21" s="29">
        <v>42396</v>
      </c>
      <c r="D21" s="22">
        <v>20</v>
      </c>
      <c r="E21" s="28" t="s">
        <v>5123</v>
      </c>
      <c r="F21" s="22">
        <v>20</v>
      </c>
      <c r="G21" s="32"/>
      <c r="H21" s="32"/>
      <c r="I21" s="26"/>
      <c r="J21" s="22"/>
      <c r="K21" s="22"/>
      <c r="L21" s="22"/>
      <c r="M21" s="27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139" customFormat="1" x14ac:dyDescent="0.3">
      <c r="A22" s="21" t="str">
        <f>INDEX('Dec15'!A:A, MATCH('Jan16'!$E22, 'Dec15'!$E:$E, 0))</f>
        <v>M015</v>
      </c>
      <c r="B22" s="395" t="s">
        <v>5666</v>
      </c>
      <c r="C22" s="29">
        <v>42396</v>
      </c>
      <c r="D22" s="22">
        <v>20</v>
      </c>
      <c r="E22" s="28" t="s">
        <v>2752</v>
      </c>
      <c r="F22" s="22">
        <v>20</v>
      </c>
      <c r="G22" s="32"/>
      <c r="H22" s="32"/>
      <c r="I22" s="26"/>
      <c r="J22" s="22"/>
      <c r="K22" s="22"/>
      <c r="L22" s="22"/>
      <c r="M22" s="27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139" customFormat="1" x14ac:dyDescent="0.3">
      <c r="A23" s="21" t="str">
        <f>INDEX('Dec15'!A:A, MATCH('Jan16'!$E23, 'Dec15'!$E:$E, 0))</f>
        <v>J023</v>
      </c>
      <c r="B23" s="395" t="s">
        <v>5667</v>
      </c>
      <c r="C23" s="29">
        <v>42396</v>
      </c>
      <c r="D23" s="22">
        <v>20</v>
      </c>
      <c r="E23" s="28" t="s">
        <v>2872</v>
      </c>
      <c r="F23" s="22">
        <v>20</v>
      </c>
      <c r="G23" s="32"/>
      <c r="H23" s="32"/>
      <c r="I23" s="26"/>
      <c r="J23" s="22"/>
      <c r="K23" s="22"/>
      <c r="L23" s="22"/>
      <c r="M23" s="27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139" customFormat="1" x14ac:dyDescent="0.3">
      <c r="A24" s="21"/>
      <c r="B24" s="395"/>
      <c r="C24" s="29">
        <v>42394</v>
      </c>
      <c r="D24" s="22">
        <v>-372.7</v>
      </c>
      <c r="E24" s="28">
        <v>1611</v>
      </c>
      <c r="F24" s="22"/>
      <c r="G24" s="32"/>
      <c r="H24" s="32"/>
      <c r="I24" s="26"/>
      <c r="J24" s="22"/>
      <c r="K24" s="22">
        <v>-372.7</v>
      </c>
      <c r="L24" s="22"/>
      <c r="M24" s="27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139" customFormat="1" x14ac:dyDescent="0.3">
      <c r="A25" s="155" t="s">
        <v>1735</v>
      </c>
      <c r="B25" s="381" t="s">
        <v>5811</v>
      </c>
      <c r="C25" s="29">
        <v>42394</v>
      </c>
      <c r="D25" s="22">
        <v>50</v>
      </c>
      <c r="E25" s="28" t="s">
        <v>5124</v>
      </c>
      <c r="F25" s="22"/>
      <c r="G25" s="32"/>
      <c r="H25" s="22">
        <v>50</v>
      </c>
      <c r="I25" s="26"/>
      <c r="J25" s="22"/>
      <c r="K25" s="22"/>
      <c r="L25" s="22"/>
      <c r="M25" s="27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139" customFormat="1" x14ac:dyDescent="0.3">
      <c r="A26" s="155" t="s">
        <v>719</v>
      </c>
      <c r="B26" s="381" t="s">
        <v>5812</v>
      </c>
      <c r="C26" s="29">
        <v>42394</v>
      </c>
      <c r="D26" s="22">
        <v>50</v>
      </c>
      <c r="E26" s="28" t="s">
        <v>5125</v>
      </c>
      <c r="F26" s="22"/>
      <c r="G26" s="32"/>
      <c r="H26" s="22">
        <v>50</v>
      </c>
      <c r="I26" s="26"/>
      <c r="J26" s="22"/>
      <c r="K26" s="22"/>
      <c r="L26" s="22"/>
      <c r="M26" s="27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139" customFormat="1" x14ac:dyDescent="0.3">
      <c r="A27" s="21" t="str">
        <f>INDEX('Dec15'!A:A, MATCH('Jan16'!$E27, 'Dec15'!$E:$E, 0))</f>
        <v>H016</v>
      </c>
      <c r="B27" s="395" t="s">
        <v>5668</v>
      </c>
      <c r="C27" s="29">
        <v>42394</v>
      </c>
      <c r="D27" s="22">
        <v>20</v>
      </c>
      <c r="E27" s="28" t="s">
        <v>107</v>
      </c>
      <c r="F27" s="22">
        <v>20</v>
      </c>
      <c r="G27" s="32"/>
      <c r="H27" s="32"/>
      <c r="I27" s="26"/>
      <c r="J27" s="22"/>
      <c r="K27" s="22"/>
      <c r="L27" s="22"/>
      <c r="M27" s="27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139" customFormat="1" x14ac:dyDescent="0.3">
      <c r="A28" s="155" t="s">
        <v>1310</v>
      </c>
      <c r="B28" s="395" t="s">
        <v>5669</v>
      </c>
      <c r="C28" s="29">
        <v>42394</v>
      </c>
      <c r="D28" s="22">
        <v>20</v>
      </c>
      <c r="E28" s="28" t="s">
        <v>5126</v>
      </c>
      <c r="F28" s="22">
        <v>20</v>
      </c>
      <c r="G28" s="32"/>
      <c r="H28" s="32"/>
      <c r="I28" s="26"/>
      <c r="J28" s="22"/>
      <c r="K28" s="22"/>
      <c r="L28" s="22"/>
      <c r="M28" s="27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139" customFormat="1" x14ac:dyDescent="0.3">
      <c r="A29" s="21" t="str">
        <f>INDEX('Dec15'!A:A, MATCH('Jan16'!$E29, 'Dec15'!$E:$E, 0))</f>
        <v>P017</v>
      </c>
      <c r="B29" s="395" t="s">
        <v>5670</v>
      </c>
      <c r="C29" s="29">
        <v>42394</v>
      </c>
      <c r="D29" s="22">
        <v>20</v>
      </c>
      <c r="E29" s="28" t="s">
        <v>19</v>
      </c>
      <c r="F29" s="22">
        <v>20</v>
      </c>
      <c r="G29" s="32"/>
      <c r="H29" s="32"/>
      <c r="I29" s="26"/>
      <c r="J29" s="22"/>
      <c r="K29" s="22"/>
      <c r="L29" s="22"/>
      <c r="M29" s="27"/>
      <c r="N29" s="22"/>
      <c r="O29" s="22"/>
      <c r="P29" s="22"/>
      <c r="Q29" s="22"/>
      <c r="R29" s="22"/>
      <c r="S29" s="22"/>
      <c r="T29" s="22"/>
      <c r="U29" s="22"/>
      <c r="V29" s="22"/>
    </row>
    <row r="30" spans="1:22" s="139" customFormat="1" x14ac:dyDescent="0.3">
      <c r="A30" s="21"/>
      <c r="B30" s="222"/>
      <c r="C30" s="29">
        <v>42391</v>
      </c>
      <c r="D30" s="22">
        <v>-220</v>
      </c>
      <c r="E30" s="28">
        <v>1607</v>
      </c>
      <c r="F30" s="22"/>
      <c r="G30" s="32"/>
      <c r="H30" s="32"/>
      <c r="I30" s="26"/>
      <c r="J30" s="22"/>
      <c r="K30" s="22"/>
      <c r="L30" s="22"/>
      <c r="M30" s="27"/>
      <c r="N30" s="22"/>
      <c r="O30" s="22"/>
      <c r="P30" s="22"/>
      <c r="Q30" s="22">
        <v>-220</v>
      </c>
      <c r="R30" s="22"/>
      <c r="S30" s="22"/>
      <c r="T30" s="22"/>
      <c r="U30" s="22"/>
      <c r="V30" s="22"/>
    </row>
    <row r="31" spans="1:22" s="139" customFormat="1" x14ac:dyDescent="0.3">
      <c r="A31" s="21"/>
      <c r="B31" s="222"/>
      <c r="C31" s="29">
        <v>42391</v>
      </c>
      <c r="D31" s="22">
        <v>1000</v>
      </c>
      <c r="E31" s="137" t="s">
        <v>5127</v>
      </c>
      <c r="F31" s="22"/>
      <c r="G31" s="32"/>
      <c r="H31" s="32"/>
      <c r="I31" s="22">
        <v>1000</v>
      </c>
      <c r="J31" s="22"/>
      <c r="K31" s="22"/>
      <c r="L31" s="22"/>
      <c r="M31" s="27"/>
      <c r="N31" s="22"/>
      <c r="O31" s="22"/>
      <c r="P31" s="22"/>
      <c r="Q31" s="22"/>
      <c r="R31" s="22"/>
      <c r="S31" s="22"/>
      <c r="T31" s="22"/>
      <c r="U31" s="22"/>
      <c r="V31" s="22"/>
    </row>
    <row r="32" spans="1:22" s="139" customFormat="1" x14ac:dyDescent="0.3">
      <c r="A32" s="21"/>
      <c r="B32" s="222"/>
      <c r="C32" s="29">
        <v>42391</v>
      </c>
      <c r="D32" s="22">
        <v>480</v>
      </c>
      <c r="E32" s="28" t="s">
        <v>0</v>
      </c>
      <c r="F32" s="22"/>
      <c r="G32" s="32"/>
      <c r="H32" s="32"/>
      <c r="I32" s="26"/>
      <c r="J32" s="22"/>
      <c r="K32" s="22"/>
      <c r="L32" s="22"/>
      <c r="M32" s="27"/>
      <c r="N32" s="22"/>
      <c r="O32" s="22"/>
      <c r="P32" s="22"/>
      <c r="Q32" s="22"/>
      <c r="R32" s="22"/>
      <c r="S32" s="22"/>
      <c r="T32" s="22"/>
      <c r="U32" s="22"/>
      <c r="V32" s="22"/>
    </row>
    <row r="33" spans="1:22" s="139" customFormat="1" x14ac:dyDescent="0.3">
      <c r="A33" s="155" t="s">
        <v>2071</v>
      </c>
      <c r="B33" s="46" t="s">
        <v>5115</v>
      </c>
      <c r="C33" s="222"/>
      <c r="D33" s="22"/>
      <c r="E33" s="17" t="s">
        <v>5116</v>
      </c>
      <c r="F33" s="32">
        <v>200</v>
      </c>
      <c r="G33" s="32"/>
      <c r="H33" s="32"/>
      <c r="I33" s="26"/>
      <c r="J33" s="22"/>
      <c r="K33" s="22"/>
      <c r="L33" s="22"/>
      <c r="M33" s="27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139" customFormat="1" x14ac:dyDescent="0.3">
      <c r="A34" s="171" t="s">
        <v>360</v>
      </c>
      <c r="B34" s="46" t="s">
        <v>5117</v>
      </c>
      <c r="C34" s="222"/>
      <c r="D34" s="22"/>
      <c r="E34" s="17" t="s">
        <v>5118</v>
      </c>
      <c r="F34" s="32">
        <v>200</v>
      </c>
      <c r="G34" s="32"/>
      <c r="H34" s="32"/>
      <c r="I34" s="26"/>
      <c r="J34" s="22"/>
      <c r="K34" s="22"/>
      <c r="L34" s="22"/>
      <c r="M34" s="27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139" customFormat="1" x14ac:dyDescent="0.3">
      <c r="A35" s="8"/>
      <c r="B35" s="46" t="s">
        <v>5119</v>
      </c>
      <c r="C35" s="222"/>
      <c r="D35" s="22"/>
      <c r="E35" s="17" t="s">
        <v>5120</v>
      </c>
      <c r="F35" s="32"/>
      <c r="G35" s="32">
        <v>80</v>
      </c>
      <c r="H35" s="32"/>
      <c r="I35" s="26"/>
      <c r="J35" s="22"/>
      <c r="K35" s="22"/>
      <c r="L35" s="22"/>
      <c r="M35" s="27"/>
      <c r="N35" s="22"/>
      <c r="O35" s="22"/>
      <c r="P35" s="22"/>
      <c r="Q35" s="22"/>
      <c r="R35" s="22"/>
      <c r="S35" s="22"/>
      <c r="T35" s="22"/>
      <c r="U35" s="22"/>
      <c r="V35" s="22"/>
    </row>
    <row r="36" spans="1:22" s="139" customFormat="1" x14ac:dyDescent="0.3">
      <c r="A36" s="155" t="s">
        <v>501</v>
      </c>
      <c r="B36" s="396" t="s">
        <v>5671</v>
      </c>
      <c r="C36" s="29">
        <v>42390</v>
      </c>
      <c r="D36" s="22">
        <v>240</v>
      </c>
      <c r="E36" s="28" t="s">
        <v>495</v>
      </c>
      <c r="F36" s="22">
        <v>240</v>
      </c>
      <c r="G36" s="26"/>
      <c r="H36" s="26"/>
      <c r="I36" s="26"/>
      <c r="J36" s="22"/>
      <c r="K36" s="22"/>
      <c r="L36" s="22"/>
      <c r="M36" s="27"/>
      <c r="N36" s="22"/>
      <c r="O36" s="22"/>
      <c r="P36" s="22"/>
      <c r="Q36" s="22"/>
      <c r="R36" s="22"/>
      <c r="S36" s="22"/>
      <c r="T36" s="22"/>
      <c r="U36" s="22"/>
      <c r="V36" s="22"/>
    </row>
    <row r="37" spans="1:22" s="139" customFormat="1" x14ac:dyDescent="0.3">
      <c r="A37" s="155" t="s">
        <v>1513</v>
      </c>
      <c r="B37" s="396" t="s">
        <v>5672</v>
      </c>
      <c r="C37" s="29">
        <v>42390</v>
      </c>
      <c r="D37" s="22">
        <v>240</v>
      </c>
      <c r="E37" s="28" t="s">
        <v>5128</v>
      </c>
      <c r="F37" s="22">
        <v>240</v>
      </c>
      <c r="G37" s="26"/>
      <c r="H37" s="26"/>
      <c r="I37" s="26"/>
      <c r="J37" s="22"/>
      <c r="K37" s="22"/>
      <c r="L37" s="22"/>
      <c r="M37" s="27"/>
      <c r="N37" s="22"/>
      <c r="O37" s="22"/>
      <c r="P37" s="22"/>
      <c r="Q37" s="22"/>
      <c r="R37" s="22"/>
      <c r="S37" s="22"/>
      <c r="T37" s="22"/>
      <c r="U37" s="22"/>
      <c r="V37" s="22"/>
    </row>
    <row r="38" spans="1:22" s="139" customFormat="1" x14ac:dyDescent="0.3">
      <c r="A38" s="155" t="s">
        <v>1513</v>
      </c>
      <c r="B38" s="392" t="s">
        <v>5813</v>
      </c>
      <c r="C38" s="29">
        <v>42390</v>
      </c>
      <c r="D38" s="22">
        <v>100</v>
      </c>
      <c r="E38" s="28" t="s">
        <v>5129</v>
      </c>
      <c r="F38" s="22"/>
      <c r="G38" s="26"/>
      <c r="H38" s="22">
        <v>100</v>
      </c>
      <c r="I38" s="26"/>
      <c r="J38" s="22"/>
      <c r="K38" s="22"/>
      <c r="L38" s="22"/>
      <c r="M38" s="27"/>
      <c r="N38" s="22"/>
      <c r="O38" s="22"/>
      <c r="P38" s="22"/>
      <c r="Q38" s="22"/>
      <c r="R38" s="22"/>
      <c r="S38" s="22"/>
      <c r="T38" s="22"/>
      <c r="U38" s="22"/>
      <c r="V38" s="22"/>
    </row>
    <row r="39" spans="1:22" s="139" customFormat="1" x14ac:dyDescent="0.3">
      <c r="A39" s="21" t="str">
        <f>INDEX('Dec15'!A:A, MATCH('Jan16'!$E39, 'Dec15'!$E:$E, 0))</f>
        <v>R018</v>
      </c>
      <c r="B39" s="392" t="s">
        <v>5814</v>
      </c>
      <c r="C39" s="29">
        <v>42390</v>
      </c>
      <c r="D39" s="40">
        <v>50</v>
      </c>
      <c r="E39" s="215" t="s">
        <v>20</v>
      </c>
      <c r="F39" s="22"/>
      <c r="G39" s="40">
        <v>50</v>
      </c>
      <c r="H39" s="26"/>
      <c r="I39" s="22"/>
      <c r="J39" s="22"/>
      <c r="K39" s="22"/>
      <c r="L39" s="22"/>
      <c r="M39" s="27"/>
      <c r="N39" s="22"/>
      <c r="O39" s="22"/>
      <c r="P39" s="22"/>
      <c r="Q39" s="22"/>
      <c r="R39" s="22"/>
      <c r="S39" s="22"/>
      <c r="T39" s="22"/>
      <c r="U39" s="22"/>
      <c r="V39" s="22"/>
    </row>
    <row r="40" spans="1:22" s="139" customFormat="1" x14ac:dyDescent="0.3">
      <c r="A40" s="21" t="str">
        <f>INDEX('Dec15'!A:A, MATCH('Jan16'!$E40, 'Dec15'!$E:$E, 0))</f>
        <v>K039</v>
      </c>
      <c r="B40" s="396" t="s">
        <v>5673</v>
      </c>
      <c r="C40" s="29">
        <v>42390</v>
      </c>
      <c r="D40" s="22">
        <v>20</v>
      </c>
      <c r="E40" s="28" t="s">
        <v>2759</v>
      </c>
      <c r="F40" s="22">
        <v>20</v>
      </c>
      <c r="G40" s="26"/>
      <c r="H40" s="26"/>
      <c r="I40" s="26"/>
      <c r="J40" s="22"/>
      <c r="K40" s="22"/>
      <c r="L40" s="22"/>
      <c r="M40" s="27"/>
      <c r="N40" s="22"/>
      <c r="O40" s="22"/>
      <c r="P40" s="22"/>
      <c r="Q40" s="22"/>
      <c r="R40" s="22"/>
      <c r="S40" s="22"/>
      <c r="T40" s="22"/>
      <c r="U40" s="22"/>
      <c r="V40" s="22"/>
    </row>
    <row r="41" spans="1:22" s="139" customFormat="1" x14ac:dyDescent="0.3">
      <c r="A41" s="21" t="str">
        <f>INDEX('Dec15'!A:A, MATCH('Jan16'!$E41, 'Dec15'!$E:$E, 0))</f>
        <v>G033</v>
      </c>
      <c r="B41" s="396" t="s">
        <v>5674</v>
      </c>
      <c r="C41" s="29">
        <v>42390</v>
      </c>
      <c r="D41" s="22">
        <v>20</v>
      </c>
      <c r="E41" s="28" t="s">
        <v>2843</v>
      </c>
      <c r="F41" s="22">
        <v>20</v>
      </c>
      <c r="G41" s="26"/>
      <c r="H41" s="26"/>
      <c r="I41" s="29"/>
      <c r="J41" s="22"/>
      <c r="K41" s="22"/>
      <c r="L41" s="22"/>
      <c r="M41" s="27"/>
      <c r="N41" s="22"/>
      <c r="O41" s="22"/>
      <c r="P41" s="22"/>
      <c r="Q41" s="22"/>
      <c r="R41" s="22"/>
      <c r="S41" s="22"/>
      <c r="T41" s="22"/>
      <c r="U41" s="22"/>
      <c r="V41" s="22"/>
    </row>
    <row r="42" spans="1:22" s="139" customFormat="1" x14ac:dyDescent="0.3">
      <c r="A42" s="21" t="str">
        <f>INDEX('Dec15'!A:A, MATCH('Jan16'!$E42, 'Dec15'!$E:$E, 0))</f>
        <v>G029</v>
      </c>
      <c r="B42" s="396" t="s">
        <v>5675</v>
      </c>
      <c r="C42" s="29">
        <v>42390</v>
      </c>
      <c r="D42" s="22">
        <v>20</v>
      </c>
      <c r="E42" s="28" t="s">
        <v>21</v>
      </c>
      <c r="F42" s="22">
        <v>20</v>
      </c>
      <c r="G42" s="26"/>
      <c r="H42" s="26"/>
      <c r="I42" s="29"/>
      <c r="J42" s="22"/>
      <c r="K42" s="22"/>
      <c r="L42" s="22"/>
      <c r="M42" s="27"/>
      <c r="N42" s="22"/>
      <c r="O42" s="22"/>
      <c r="P42" s="22"/>
      <c r="Q42" s="22"/>
      <c r="R42" s="22"/>
      <c r="S42" s="22"/>
      <c r="T42" s="22"/>
      <c r="U42" s="22"/>
      <c r="V42" s="22"/>
    </row>
    <row r="43" spans="1:22" s="139" customFormat="1" x14ac:dyDescent="0.3">
      <c r="A43" s="21" t="str">
        <f>INDEX('Dec15'!A:A, MATCH('Jan16'!$E43, 'Dec15'!$E:$E, 0))</f>
        <v>S017</v>
      </c>
      <c r="B43" s="396" t="s">
        <v>5676</v>
      </c>
      <c r="C43" s="29">
        <v>42389</v>
      </c>
      <c r="D43" s="22">
        <v>20</v>
      </c>
      <c r="E43" s="28" t="s">
        <v>22</v>
      </c>
      <c r="F43" s="22">
        <v>20</v>
      </c>
      <c r="G43" s="26"/>
      <c r="H43" s="26"/>
      <c r="I43" s="29"/>
      <c r="J43" s="22"/>
      <c r="K43" s="22"/>
      <c r="L43" s="22"/>
      <c r="M43" s="27"/>
      <c r="N43" s="22"/>
      <c r="O43" s="22"/>
      <c r="P43" s="22"/>
      <c r="Q43" s="22"/>
      <c r="R43" s="22"/>
      <c r="S43" s="22"/>
      <c r="T43" s="22"/>
      <c r="U43" s="22"/>
      <c r="V43" s="22"/>
    </row>
    <row r="44" spans="1:22" s="139" customFormat="1" x14ac:dyDescent="0.3">
      <c r="A44" s="155" t="s">
        <v>97</v>
      </c>
      <c r="B44" s="396" t="s">
        <v>5677</v>
      </c>
      <c r="C44" s="29">
        <v>42389</v>
      </c>
      <c r="D44" s="22">
        <v>20</v>
      </c>
      <c r="E44" s="28" t="s">
        <v>98</v>
      </c>
      <c r="F44" s="22">
        <v>20</v>
      </c>
      <c r="G44" s="26"/>
      <c r="H44" s="26"/>
      <c r="I44" s="29"/>
      <c r="J44" s="22"/>
      <c r="K44" s="22"/>
      <c r="L44" s="22"/>
      <c r="M44" s="27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139" customFormat="1" x14ac:dyDescent="0.3">
      <c r="A45" s="21" t="str">
        <f>INDEX('Dec15'!A:A, MATCH('Jan16'!$E45, 'Dec15'!$E:$E, 0))</f>
        <v>P002</v>
      </c>
      <c r="B45" s="396" t="s">
        <v>5678</v>
      </c>
      <c r="C45" s="29">
        <v>42389</v>
      </c>
      <c r="D45" s="22">
        <v>20</v>
      </c>
      <c r="E45" s="28" t="s">
        <v>68</v>
      </c>
      <c r="F45" s="22">
        <v>20</v>
      </c>
      <c r="G45" s="26"/>
      <c r="H45" s="26"/>
      <c r="I45" s="26"/>
      <c r="J45" s="22"/>
      <c r="K45" s="22"/>
      <c r="L45" s="22"/>
      <c r="M45" s="27"/>
      <c r="N45" s="22"/>
      <c r="O45" s="22"/>
      <c r="P45" s="22"/>
      <c r="Q45" s="22"/>
      <c r="R45" s="22"/>
      <c r="S45" s="22"/>
      <c r="T45" s="22"/>
      <c r="U45" s="22"/>
      <c r="V45" s="22"/>
    </row>
    <row r="46" spans="1:22" s="139" customFormat="1" x14ac:dyDescent="0.3">
      <c r="A46" s="21" t="str">
        <f>INDEX('Dec15'!A:A, MATCH('Jan16'!$E46, 'Dec15'!$E:$E, 0))</f>
        <v>O001</v>
      </c>
      <c r="B46" s="396" t="s">
        <v>5679</v>
      </c>
      <c r="C46" s="29">
        <v>42389</v>
      </c>
      <c r="D46" s="22">
        <v>20</v>
      </c>
      <c r="E46" s="28" t="s">
        <v>248</v>
      </c>
      <c r="F46" s="22">
        <v>20</v>
      </c>
      <c r="G46" s="26"/>
      <c r="H46" s="26"/>
      <c r="I46" s="26"/>
      <c r="J46" s="22"/>
      <c r="K46" s="22"/>
      <c r="L46" s="22"/>
      <c r="M46" s="27"/>
      <c r="N46" s="22"/>
      <c r="O46" s="22"/>
      <c r="P46" s="22"/>
      <c r="Q46" s="22"/>
      <c r="R46" s="22"/>
      <c r="S46" s="22"/>
      <c r="T46" s="22"/>
      <c r="U46" s="22"/>
      <c r="V46" s="22"/>
    </row>
    <row r="47" spans="1:22" s="139" customFormat="1" x14ac:dyDescent="0.3">
      <c r="A47" s="21" t="str">
        <f>INDEX('Dec15'!A:A, MATCH('Jan16'!$E47, 'Dec15'!$E:$E, 0))</f>
        <v>K040</v>
      </c>
      <c r="B47" s="396" t="s">
        <v>5680</v>
      </c>
      <c r="C47" s="29">
        <v>42389</v>
      </c>
      <c r="D47" s="22">
        <v>20</v>
      </c>
      <c r="E47" s="28" t="s">
        <v>2875</v>
      </c>
      <c r="F47" s="22">
        <v>20</v>
      </c>
      <c r="G47" s="26"/>
      <c r="H47" s="26"/>
      <c r="I47" s="26"/>
      <c r="J47" s="22"/>
      <c r="K47" s="22"/>
      <c r="L47" s="22"/>
      <c r="M47" s="27"/>
      <c r="N47" s="22"/>
      <c r="O47" s="22"/>
      <c r="P47" s="22"/>
      <c r="Q47" s="22"/>
      <c r="R47" s="22"/>
      <c r="S47" s="22"/>
      <c r="T47" s="22"/>
      <c r="U47" s="22"/>
      <c r="V47" s="22"/>
    </row>
    <row r="48" spans="1:22" s="139" customFormat="1" x14ac:dyDescent="0.3">
      <c r="A48" s="21"/>
      <c r="B48" s="396"/>
      <c r="C48" s="29">
        <v>42388</v>
      </c>
      <c r="D48" s="22">
        <v>-548.5</v>
      </c>
      <c r="E48" s="28">
        <v>1608</v>
      </c>
      <c r="F48" s="22"/>
      <c r="G48" s="32"/>
      <c r="H48" s="32"/>
      <c r="I48" s="26"/>
      <c r="J48" s="22"/>
      <c r="K48" s="22"/>
      <c r="L48" s="22"/>
      <c r="M48" s="27"/>
      <c r="N48" s="22"/>
      <c r="O48" s="22"/>
      <c r="P48" s="22"/>
      <c r="Q48" s="22">
        <v>-548.5</v>
      </c>
      <c r="R48" s="22"/>
      <c r="S48" s="22"/>
      <c r="T48" s="22"/>
      <c r="U48" s="22"/>
      <c r="V48" s="22"/>
    </row>
    <row r="49" spans="1:22" s="139" customFormat="1" x14ac:dyDescent="0.3">
      <c r="A49" s="21" t="s">
        <v>5156</v>
      </c>
      <c r="B49" s="396" t="s">
        <v>5681</v>
      </c>
      <c r="C49" s="29">
        <v>42388</v>
      </c>
      <c r="D49" s="22">
        <v>20</v>
      </c>
      <c r="E49" s="28" t="s">
        <v>5130</v>
      </c>
      <c r="F49" s="22">
        <v>20</v>
      </c>
      <c r="G49" s="32"/>
      <c r="H49" s="32"/>
      <c r="I49" s="26"/>
      <c r="J49" s="22"/>
      <c r="K49" s="22"/>
      <c r="L49" s="22"/>
      <c r="M49" s="27"/>
      <c r="N49" s="22"/>
      <c r="O49" s="22"/>
      <c r="P49" s="22"/>
      <c r="Q49" s="22"/>
      <c r="R49" s="22"/>
      <c r="S49" s="22"/>
      <c r="T49" s="22"/>
      <c r="U49" s="22"/>
      <c r="V49" s="22"/>
    </row>
    <row r="50" spans="1:22" s="139" customFormat="1" x14ac:dyDescent="0.3">
      <c r="A50" s="21" t="str">
        <f>INDEX('Dec15'!A:A, MATCH('Jan16'!$E50, 'Dec15'!$E:$E, 0))</f>
        <v>S034</v>
      </c>
      <c r="B50" s="396" t="s">
        <v>5682</v>
      </c>
      <c r="C50" s="29">
        <v>42388</v>
      </c>
      <c r="D50" s="22">
        <v>20</v>
      </c>
      <c r="E50" s="28" t="s">
        <v>2878</v>
      </c>
      <c r="F50" s="22">
        <v>20</v>
      </c>
      <c r="G50" s="32"/>
      <c r="H50" s="32"/>
      <c r="I50" s="26"/>
      <c r="J50" s="22"/>
      <c r="K50" s="22"/>
      <c r="L50" s="22"/>
      <c r="M50" s="27"/>
      <c r="N50" s="22"/>
      <c r="O50" s="22"/>
      <c r="P50" s="22"/>
      <c r="Q50" s="22"/>
      <c r="R50" s="22"/>
      <c r="S50" s="22"/>
      <c r="T50" s="22"/>
      <c r="U50" s="22"/>
      <c r="V50" s="22"/>
    </row>
    <row r="51" spans="1:22" s="139" customFormat="1" x14ac:dyDescent="0.3">
      <c r="A51" s="155" t="s">
        <v>1294</v>
      </c>
      <c r="B51" s="396" t="s">
        <v>5683</v>
      </c>
      <c r="C51" s="29">
        <v>42387</v>
      </c>
      <c r="D51" s="22">
        <v>240</v>
      </c>
      <c r="E51" s="28" t="s">
        <v>5131</v>
      </c>
      <c r="F51" s="22">
        <v>240</v>
      </c>
      <c r="G51" s="32"/>
      <c r="H51" s="32"/>
      <c r="I51" s="26"/>
      <c r="J51" s="22"/>
      <c r="K51" s="22"/>
      <c r="L51" s="22"/>
      <c r="M51" s="27"/>
      <c r="N51" s="22"/>
      <c r="O51" s="22"/>
      <c r="P51" s="22"/>
      <c r="Q51" s="122"/>
      <c r="R51" s="22"/>
      <c r="S51" s="22"/>
      <c r="T51" s="22"/>
      <c r="U51" s="22"/>
      <c r="V51" s="22"/>
    </row>
    <row r="52" spans="1:22" s="139" customFormat="1" x14ac:dyDescent="0.3">
      <c r="A52" s="162" t="s">
        <v>487</v>
      </c>
      <c r="B52" s="396" t="s">
        <v>5684</v>
      </c>
      <c r="C52" s="29">
        <v>42387</v>
      </c>
      <c r="D52" s="22">
        <v>100</v>
      </c>
      <c r="E52" s="28" t="s">
        <v>5132</v>
      </c>
      <c r="F52" s="22">
        <v>100</v>
      </c>
      <c r="G52" s="26"/>
      <c r="H52" s="26"/>
      <c r="I52" s="26"/>
      <c r="J52" s="22"/>
      <c r="K52" s="22"/>
      <c r="L52" s="22"/>
      <c r="M52" s="27"/>
      <c r="N52" s="22"/>
      <c r="O52" s="22"/>
      <c r="P52" s="22"/>
      <c r="Q52" s="22"/>
      <c r="R52" s="22"/>
      <c r="S52" s="22"/>
      <c r="T52" s="22"/>
      <c r="U52" s="22"/>
      <c r="V52" s="22"/>
    </row>
    <row r="53" spans="1:22" s="139" customFormat="1" x14ac:dyDescent="0.3">
      <c r="A53" s="155" t="s">
        <v>103</v>
      </c>
      <c r="B53" s="396" t="s">
        <v>5685</v>
      </c>
      <c r="C53" s="29">
        <v>42387</v>
      </c>
      <c r="D53" s="22">
        <v>100</v>
      </c>
      <c r="E53" s="28" t="s">
        <v>5133</v>
      </c>
      <c r="F53" s="22">
        <v>100</v>
      </c>
      <c r="G53" s="26"/>
      <c r="H53" s="26"/>
      <c r="I53" s="26"/>
      <c r="J53" s="22"/>
      <c r="K53" s="22"/>
      <c r="L53" s="22"/>
      <c r="M53" s="27"/>
      <c r="N53" s="22"/>
      <c r="O53" s="22"/>
      <c r="P53" s="22"/>
      <c r="Q53" s="22"/>
      <c r="R53" s="22"/>
      <c r="S53" s="22"/>
      <c r="T53" s="22"/>
      <c r="U53" s="22"/>
      <c r="V53" s="22"/>
    </row>
    <row r="54" spans="1:22" s="139" customFormat="1" x14ac:dyDescent="0.3">
      <c r="A54" s="155" t="s">
        <v>2241</v>
      </c>
      <c r="B54" s="392" t="s">
        <v>5815</v>
      </c>
      <c r="C54" s="29">
        <v>42387</v>
      </c>
      <c r="D54" s="22">
        <v>50</v>
      </c>
      <c r="E54" s="28" t="s">
        <v>5134</v>
      </c>
      <c r="F54" s="32"/>
      <c r="G54" s="26"/>
      <c r="H54" s="22">
        <v>50</v>
      </c>
      <c r="I54" s="26"/>
      <c r="J54" s="22"/>
      <c r="K54" s="22"/>
      <c r="L54" s="22"/>
      <c r="M54" s="27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139" customFormat="1" x14ac:dyDescent="0.3">
      <c r="A55" s="162" t="s">
        <v>487</v>
      </c>
      <c r="B55" s="396" t="s">
        <v>5686</v>
      </c>
      <c r="C55" s="29">
        <v>42387</v>
      </c>
      <c r="D55" s="22">
        <v>20</v>
      </c>
      <c r="E55" s="28" t="s">
        <v>5135</v>
      </c>
      <c r="F55" s="22">
        <v>20</v>
      </c>
      <c r="G55" s="32"/>
      <c r="H55" s="32"/>
      <c r="I55" s="26"/>
      <c r="J55" s="22"/>
      <c r="K55" s="22"/>
      <c r="L55" s="22"/>
      <c r="M55" s="27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39" customFormat="1" x14ac:dyDescent="0.3">
      <c r="A56" s="21" t="str">
        <f>INDEX('Dec15'!A:A, MATCH('Jan16'!$E56, 'Dec15'!$E:$E, 0))</f>
        <v>G001</v>
      </c>
      <c r="B56" s="396" t="s">
        <v>5687</v>
      </c>
      <c r="C56" s="29">
        <v>42387</v>
      </c>
      <c r="D56" s="22">
        <v>20</v>
      </c>
      <c r="E56" s="28" t="s">
        <v>25</v>
      </c>
      <c r="F56" s="22">
        <v>20</v>
      </c>
      <c r="G56" s="32"/>
      <c r="H56" s="32"/>
      <c r="I56" s="26"/>
      <c r="J56" s="22"/>
      <c r="K56" s="22"/>
      <c r="L56" s="22"/>
      <c r="M56" s="27"/>
      <c r="N56" s="22"/>
      <c r="O56" s="22"/>
      <c r="P56" s="22"/>
      <c r="Q56" s="22"/>
      <c r="R56" s="22"/>
      <c r="S56" s="22"/>
      <c r="T56" s="22"/>
      <c r="U56" s="22"/>
      <c r="V56" s="22"/>
    </row>
    <row r="57" spans="1:22" s="139" customFormat="1" x14ac:dyDescent="0.3">
      <c r="A57" s="21" t="str">
        <f>INDEX('Dec15'!A:A, MATCH('Jan16'!$E57, 'Dec15'!$E:$E, 0))</f>
        <v>K038</v>
      </c>
      <c r="B57" s="396" t="s">
        <v>5688</v>
      </c>
      <c r="C57" s="29">
        <v>42387</v>
      </c>
      <c r="D57" s="22">
        <v>20</v>
      </c>
      <c r="E57" s="28" t="s">
        <v>200</v>
      </c>
      <c r="F57" s="22">
        <v>20</v>
      </c>
      <c r="G57" s="32"/>
      <c r="H57" s="32"/>
      <c r="I57" s="26"/>
      <c r="J57" s="22"/>
      <c r="K57" s="22"/>
      <c r="L57" s="22"/>
      <c r="M57" s="27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139" customFormat="1" x14ac:dyDescent="0.3">
      <c r="A58" s="21" t="str">
        <f>INDEX('Dec15'!A:A, MATCH('Jan16'!$E58, 'Dec15'!$E:$E, 0))</f>
        <v>P029</v>
      </c>
      <c r="B58" s="396" t="s">
        <v>5689</v>
      </c>
      <c r="C58" s="29">
        <v>42387</v>
      </c>
      <c r="D58" s="22">
        <v>20</v>
      </c>
      <c r="E58" s="28" t="s">
        <v>247</v>
      </c>
      <c r="F58" s="22">
        <v>20</v>
      </c>
      <c r="G58" s="32"/>
      <c r="H58" s="32"/>
      <c r="I58" s="26"/>
      <c r="J58" s="22"/>
      <c r="K58" s="22"/>
      <c r="L58" s="22"/>
      <c r="M58" s="27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139" customFormat="1" x14ac:dyDescent="0.3">
      <c r="A59" s="21" t="str">
        <f>INDEX('Dec15'!A:A, MATCH('Jan16'!$E59, 'Dec15'!$E:$E, 0))</f>
        <v>H008</v>
      </c>
      <c r="B59" s="396" t="s">
        <v>5690</v>
      </c>
      <c r="C59" s="29">
        <v>42387</v>
      </c>
      <c r="D59" s="22">
        <v>20</v>
      </c>
      <c r="E59" s="28" t="s">
        <v>24</v>
      </c>
      <c r="F59" s="22">
        <v>20</v>
      </c>
      <c r="G59" s="32"/>
      <c r="H59" s="32"/>
      <c r="I59" s="26"/>
      <c r="J59" s="22"/>
      <c r="K59" s="22"/>
      <c r="L59" s="22"/>
      <c r="M59" s="27"/>
      <c r="N59" s="22"/>
      <c r="O59" s="22"/>
      <c r="P59" s="22"/>
      <c r="Q59" s="22"/>
      <c r="R59" s="22"/>
      <c r="S59" s="22"/>
      <c r="T59" s="22"/>
      <c r="U59" s="22"/>
      <c r="V59" s="22"/>
    </row>
    <row r="60" spans="1:22" s="139" customFormat="1" x14ac:dyDescent="0.3">
      <c r="A60" s="21" t="str">
        <f>INDEX('Dec15'!A:A, MATCH('Jan16'!$E60, 'Dec15'!$E:$E, 0))</f>
        <v>M001</v>
      </c>
      <c r="B60" s="396" t="s">
        <v>5691</v>
      </c>
      <c r="C60" s="29">
        <v>42387</v>
      </c>
      <c r="D60" s="22">
        <v>20</v>
      </c>
      <c r="E60" s="28" t="s">
        <v>26</v>
      </c>
      <c r="F60" s="22">
        <v>20</v>
      </c>
      <c r="G60" s="32"/>
      <c r="H60" s="32"/>
      <c r="I60" s="26"/>
      <c r="J60" s="22"/>
      <c r="K60" s="22"/>
      <c r="L60" s="22"/>
      <c r="M60" s="27"/>
      <c r="N60" s="22"/>
      <c r="O60" s="22"/>
      <c r="P60" s="22"/>
      <c r="Q60" s="22"/>
      <c r="R60" s="22"/>
      <c r="S60" s="22"/>
      <c r="T60" s="22"/>
      <c r="U60" s="22"/>
      <c r="V60" s="22"/>
    </row>
    <row r="61" spans="1:22" s="139" customFormat="1" x14ac:dyDescent="0.3">
      <c r="A61" s="21" t="str">
        <f>INDEX('Dec15'!A:A, MATCH('Jan16'!$E61, 'Dec15'!$E:$E, 0))</f>
        <v>P030</v>
      </c>
      <c r="B61" s="396" t="s">
        <v>5692</v>
      </c>
      <c r="C61" s="29">
        <v>42387</v>
      </c>
      <c r="D61" s="22">
        <v>20</v>
      </c>
      <c r="E61" s="28" t="s">
        <v>334</v>
      </c>
      <c r="F61" s="22">
        <v>20</v>
      </c>
      <c r="G61" s="32"/>
      <c r="H61" s="32"/>
      <c r="I61" s="26"/>
      <c r="J61" s="22"/>
      <c r="K61" s="22"/>
      <c r="L61" s="22"/>
      <c r="M61" s="27"/>
      <c r="N61" s="22"/>
      <c r="O61" s="22"/>
      <c r="P61" s="22"/>
      <c r="Q61" s="22"/>
      <c r="R61" s="22"/>
      <c r="S61" s="22"/>
      <c r="T61" s="22"/>
      <c r="U61" s="22"/>
      <c r="V61" s="22"/>
    </row>
    <row r="62" spans="1:22" s="139" customFormat="1" x14ac:dyDescent="0.3">
      <c r="A62" s="21" t="str">
        <f>INDEX('Dec15'!A:A, MATCH('Jan16'!$E62, 'Dec15'!$E:$E, 0))</f>
        <v>P019</v>
      </c>
      <c r="B62" s="396" t="s">
        <v>5693</v>
      </c>
      <c r="C62" s="29">
        <v>42387</v>
      </c>
      <c r="D62" s="22">
        <v>20</v>
      </c>
      <c r="E62" s="28" t="s">
        <v>202</v>
      </c>
      <c r="F62" s="22">
        <v>20</v>
      </c>
      <c r="G62" s="32"/>
      <c r="H62" s="32"/>
      <c r="I62" s="26"/>
      <c r="J62" s="22"/>
      <c r="K62" s="22"/>
      <c r="L62" s="22"/>
      <c r="M62" s="27"/>
      <c r="N62" s="22"/>
      <c r="O62" s="22"/>
      <c r="P62" s="22"/>
      <c r="Q62" s="22"/>
      <c r="R62" s="22"/>
      <c r="S62" s="22"/>
      <c r="T62" s="22"/>
      <c r="U62" s="22"/>
      <c r="V62" s="22"/>
    </row>
    <row r="63" spans="1:22" s="139" customFormat="1" x14ac:dyDescent="0.3">
      <c r="A63" s="21" t="s">
        <v>3306</v>
      </c>
      <c r="B63" s="396" t="s">
        <v>5694</v>
      </c>
      <c r="C63" s="29">
        <v>42384</v>
      </c>
      <c r="D63" s="22">
        <v>60</v>
      </c>
      <c r="E63" s="28" t="s">
        <v>5136</v>
      </c>
      <c r="F63" s="22">
        <v>60</v>
      </c>
      <c r="G63" s="32"/>
      <c r="H63" s="32"/>
      <c r="I63" s="22"/>
      <c r="J63" s="22"/>
      <c r="K63" s="22"/>
      <c r="L63" s="22"/>
      <c r="M63" s="27"/>
      <c r="N63" s="22"/>
      <c r="O63" s="22"/>
      <c r="P63" s="22"/>
      <c r="Q63" s="22"/>
      <c r="R63" s="22"/>
      <c r="S63" s="22"/>
      <c r="T63" s="22"/>
      <c r="U63" s="22"/>
      <c r="V63" s="22"/>
    </row>
    <row r="64" spans="1:22" s="139" customFormat="1" x14ac:dyDescent="0.3">
      <c r="A64" s="21" t="s">
        <v>3303</v>
      </c>
      <c r="B64" s="396" t="s">
        <v>5695</v>
      </c>
      <c r="C64" s="29">
        <v>42384</v>
      </c>
      <c r="D64" s="22">
        <v>60</v>
      </c>
      <c r="E64" s="28" t="s">
        <v>5137</v>
      </c>
      <c r="F64" s="22">
        <v>60</v>
      </c>
      <c r="G64" s="32"/>
      <c r="H64" s="32"/>
      <c r="I64" s="26"/>
      <c r="J64" s="22"/>
      <c r="K64" s="22"/>
      <c r="L64" s="22"/>
      <c r="M64" s="27"/>
      <c r="N64" s="22"/>
      <c r="O64" s="22"/>
      <c r="P64" s="22"/>
      <c r="Q64" s="22"/>
      <c r="R64" s="22"/>
      <c r="S64" s="22"/>
      <c r="T64" s="22"/>
      <c r="U64" s="22"/>
      <c r="V64" s="22"/>
    </row>
    <row r="65" spans="1:22" s="139" customFormat="1" x14ac:dyDescent="0.3">
      <c r="A65" s="21" t="str">
        <f>INDEX('Dec15'!A:A, MATCH('Jan16'!$E65, 'Dec15'!$E:$E, 0))</f>
        <v>L005</v>
      </c>
      <c r="B65" s="396" t="s">
        <v>5696</v>
      </c>
      <c r="C65" s="29">
        <v>42384</v>
      </c>
      <c r="D65" s="22">
        <v>20</v>
      </c>
      <c r="E65" s="28" t="s">
        <v>3150</v>
      </c>
      <c r="F65" s="22">
        <v>20</v>
      </c>
      <c r="G65" s="32"/>
      <c r="H65" s="32"/>
      <c r="I65" s="26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s="139" customFormat="1" x14ac:dyDescent="0.3">
      <c r="A66" s="21" t="str">
        <f>INDEX('Dec15'!A:A, MATCH('Jan16'!$E66, 'Dec15'!$E:$E, 0))</f>
        <v>D021</v>
      </c>
      <c r="B66" s="396" t="s">
        <v>5697</v>
      </c>
      <c r="C66" s="29">
        <v>42384</v>
      </c>
      <c r="D66" s="22">
        <v>20</v>
      </c>
      <c r="E66" s="28" t="s">
        <v>110</v>
      </c>
      <c r="F66" s="22">
        <v>20</v>
      </c>
      <c r="G66" s="32"/>
      <c r="H66" s="32"/>
      <c r="I66" s="26"/>
      <c r="J66" s="22"/>
      <c r="K66" s="22"/>
      <c r="L66" s="22"/>
      <c r="M66" s="27"/>
      <c r="N66" s="22"/>
      <c r="O66" s="22"/>
      <c r="P66" s="22"/>
      <c r="Q66" s="22"/>
      <c r="R66" s="22"/>
      <c r="S66" s="22"/>
      <c r="T66" s="22"/>
      <c r="U66" s="22"/>
      <c r="V66" s="22"/>
    </row>
    <row r="67" spans="1:22" s="139" customFormat="1" x14ac:dyDescent="0.3">
      <c r="A67" s="21" t="str">
        <f>INDEX('Dec15'!A:A, MATCH('Jan16'!$E67, 'Dec15'!$E:$E, 0))</f>
        <v>H018</v>
      </c>
      <c r="B67" s="396" t="s">
        <v>5698</v>
      </c>
      <c r="C67" s="29">
        <v>42384</v>
      </c>
      <c r="D67" s="22">
        <v>20</v>
      </c>
      <c r="E67" s="28" t="s">
        <v>264</v>
      </c>
      <c r="F67" s="22">
        <v>20</v>
      </c>
      <c r="G67" s="32"/>
      <c r="H67" s="32"/>
      <c r="I67" s="26"/>
      <c r="J67" s="22"/>
      <c r="K67" s="22"/>
      <c r="L67" s="22"/>
      <c r="M67" s="27"/>
      <c r="N67" s="22"/>
      <c r="O67" s="22"/>
      <c r="P67" s="22"/>
      <c r="Q67" s="22"/>
      <c r="R67" s="22"/>
      <c r="S67" s="22"/>
      <c r="T67" s="22"/>
      <c r="U67" s="22"/>
      <c r="V67" s="22"/>
    </row>
    <row r="68" spans="1:22" s="139" customFormat="1" x14ac:dyDescent="0.3">
      <c r="A68" s="21" t="str">
        <f>INDEX('Dec15'!A:A, MATCH('Jan16'!$E68, 'Dec15'!$E:$E, 0))</f>
        <v>D025</v>
      </c>
      <c r="B68" s="396" t="s">
        <v>5699</v>
      </c>
      <c r="C68" s="29">
        <v>42384</v>
      </c>
      <c r="D68" s="22">
        <v>20</v>
      </c>
      <c r="E68" s="28" t="s">
        <v>109</v>
      </c>
      <c r="F68" s="22">
        <v>20</v>
      </c>
      <c r="G68" s="32"/>
      <c r="H68" s="32"/>
      <c r="I68" s="26"/>
      <c r="J68" s="22"/>
      <c r="K68" s="22"/>
      <c r="L68" s="22"/>
      <c r="M68" s="27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139" customFormat="1" x14ac:dyDescent="0.3">
      <c r="A69" s="21" t="str">
        <f>INDEX('Dec15'!A:A, MATCH('Jan16'!$E69, 'Dec15'!$E:$E, 0))</f>
        <v>K013</v>
      </c>
      <c r="B69" s="396" t="s">
        <v>5700</v>
      </c>
      <c r="C69" s="29">
        <v>42384</v>
      </c>
      <c r="D69" s="22">
        <v>20</v>
      </c>
      <c r="E69" s="28" t="s">
        <v>27</v>
      </c>
      <c r="F69" s="22">
        <v>20</v>
      </c>
      <c r="G69" s="32"/>
      <c r="H69" s="32"/>
      <c r="I69" s="26"/>
      <c r="J69" s="22"/>
      <c r="K69" s="22"/>
      <c r="L69" s="22"/>
      <c r="M69" s="27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139" customFormat="1" x14ac:dyDescent="0.3">
      <c r="A70" s="21"/>
      <c r="B70" s="396"/>
      <c r="C70" s="29">
        <v>42383</v>
      </c>
      <c r="D70" s="22">
        <v>-151.25</v>
      </c>
      <c r="E70" s="28" t="s">
        <v>5138</v>
      </c>
      <c r="F70" s="32"/>
      <c r="G70" s="32"/>
      <c r="H70" s="32"/>
      <c r="I70" s="26"/>
      <c r="J70" s="22"/>
      <c r="K70" s="22">
        <v>-151.25</v>
      </c>
      <c r="L70" s="22"/>
      <c r="M70" s="27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139" customFormat="1" x14ac:dyDescent="0.3">
      <c r="A71" s="21"/>
      <c r="B71" s="396"/>
      <c r="C71" s="29">
        <v>42383</v>
      </c>
      <c r="D71" s="22">
        <v>-111.35</v>
      </c>
      <c r="E71" s="28" t="s">
        <v>5139</v>
      </c>
      <c r="F71" s="32"/>
      <c r="G71" s="32"/>
      <c r="H71" s="32"/>
      <c r="I71" s="26"/>
      <c r="J71" s="22"/>
      <c r="K71" s="22">
        <v>-111.35</v>
      </c>
      <c r="L71" s="22"/>
      <c r="M71" s="27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139" customFormat="1" x14ac:dyDescent="0.3">
      <c r="A72" s="21" t="str">
        <f>INDEX('Dec15'!A:A, MATCH('Jan16'!$E72, 'Dec15'!$E:$E, 0))</f>
        <v>M017</v>
      </c>
      <c r="B72" s="396" t="s">
        <v>5701</v>
      </c>
      <c r="C72" s="29">
        <v>42383</v>
      </c>
      <c r="D72" s="22">
        <v>20</v>
      </c>
      <c r="E72" s="28" t="s">
        <v>243</v>
      </c>
      <c r="F72" s="22">
        <v>20</v>
      </c>
      <c r="G72" s="32"/>
      <c r="H72" s="32"/>
      <c r="I72" s="26"/>
      <c r="J72" s="22"/>
      <c r="K72" s="22"/>
      <c r="L72" s="22"/>
      <c r="M72" s="27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139" customFormat="1" x14ac:dyDescent="0.3">
      <c r="A73" s="21" t="str">
        <f>INDEX('Dec15'!A:A, MATCH('Jan16'!$E73, 'Dec15'!$E:$E, 0))</f>
        <v>K007</v>
      </c>
      <c r="B73" s="396" t="s">
        <v>5702</v>
      </c>
      <c r="C73" s="29">
        <v>42383</v>
      </c>
      <c r="D73" s="22">
        <v>20</v>
      </c>
      <c r="E73" s="28" t="s">
        <v>99</v>
      </c>
      <c r="F73" s="22">
        <v>20</v>
      </c>
      <c r="G73" s="32"/>
      <c r="H73" s="32"/>
      <c r="I73" s="26"/>
      <c r="J73" s="22"/>
      <c r="K73" s="22"/>
      <c r="L73" s="22"/>
      <c r="M73" s="27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139" customFormat="1" x14ac:dyDescent="0.3">
      <c r="A74" s="21" t="str">
        <f>INDEX('Dec15'!A:A, MATCH('Jan16'!$E74, 'Dec15'!$E:$E, 0))</f>
        <v>M021</v>
      </c>
      <c r="B74" s="396" t="s">
        <v>5703</v>
      </c>
      <c r="C74" s="29">
        <v>42382</v>
      </c>
      <c r="D74" s="22">
        <v>20</v>
      </c>
      <c r="E74" s="28" t="s">
        <v>92</v>
      </c>
      <c r="F74" s="22">
        <v>20</v>
      </c>
      <c r="G74" s="32"/>
      <c r="H74" s="32"/>
      <c r="I74" s="26"/>
      <c r="J74" s="22"/>
      <c r="K74" s="22"/>
      <c r="L74" s="22"/>
      <c r="M74" s="27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139" customFormat="1" x14ac:dyDescent="0.3">
      <c r="A75" s="21"/>
      <c r="B75" s="396"/>
      <c r="C75" s="29">
        <v>42382</v>
      </c>
      <c r="D75" s="22">
        <v>-1666.95</v>
      </c>
      <c r="E75" s="28" t="s">
        <v>3</v>
      </c>
      <c r="F75" s="32"/>
      <c r="G75" s="32"/>
      <c r="H75" s="32"/>
      <c r="I75" s="26"/>
      <c r="J75" s="22"/>
      <c r="K75" s="22"/>
      <c r="L75" s="22">
        <v>-1666.95</v>
      </c>
      <c r="M75" s="27"/>
      <c r="N75" s="22"/>
      <c r="O75" s="22"/>
      <c r="P75" s="22"/>
      <c r="Q75" s="22"/>
      <c r="R75" s="22"/>
      <c r="S75" s="22"/>
      <c r="T75" s="22"/>
      <c r="U75" s="22"/>
      <c r="V75" s="22"/>
    </row>
    <row r="76" spans="1:22" s="139" customFormat="1" x14ac:dyDescent="0.3">
      <c r="A76" s="21"/>
      <c r="B76" s="396"/>
      <c r="C76" s="29">
        <v>42381</v>
      </c>
      <c r="D76" s="22">
        <v>-10000</v>
      </c>
      <c r="E76" s="28" t="s">
        <v>5140</v>
      </c>
      <c r="F76" s="32"/>
      <c r="G76" s="32"/>
      <c r="H76" s="32"/>
      <c r="I76" s="26"/>
      <c r="J76" s="22"/>
      <c r="K76" s="22"/>
      <c r="L76" s="22"/>
      <c r="M76" s="27"/>
      <c r="N76" s="22"/>
      <c r="O76" s="22"/>
      <c r="P76" s="22"/>
      <c r="R76" s="22"/>
      <c r="S76" s="22">
        <v>-10000</v>
      </c>
      <c r="T76" s="22"/>
      <c r="U76" s="22"/>
      <c r="V76" s="22"/>
    </row>
    <row r="77" spans="1:22" s="139" customFormat="1" x14ac:dyDescent="0.3">
      <c r="A77" s="21" t="str">
        <f>INDEX('Dec15'!A:A, MATCH('Jan16'!$E77, 'Dec15'!$E:$E, 0))</f>
        <v>D013</v>
      </c>
      <c r="B77" s="396" t="s">
        <v>5704</v>
      </c>
      <c r="C77" s="29">
        <v>42381</v>
      </c>
      <c r="D77" s="22">
        <v>20</v>
      </c>
      <c r="E77" s="28" t="s">
        <v>2748</v>
      </c>
      <c r="F77" s="22">
        <v>20</v>
      </c>
      <c r="G77" s="32"/>
      <c r="H77" s="32"/>
      <c r="I77" s="26"/>
      <c r="J77" s="22"/>
      <c r="K77" s="22"/>
      <c r="L77" s="22"/>
      <c r="M77" s="27"/>
      <c r="N77" s="22"/>
      <c r="O77" s="22"/>
      <c r="P77" s="22"/>
      <c r="Q77" s="22"/>
      <c r="R77" s="22"/>
      <c r="S77" s="22"/>
      <c r="T77" s="22"/>
      <c r="U77" s="22"/>
      <c r="V77" s="22"/>
    </row>
    <row r="78" spans="1:22" s="139" customFormat="1" x14ac:dyDescent="0.3">
      <c r="A78" s="155" t="s">
        <v>3295</v>
      </c>
      <c r="B78" s="396" t="s">
        <v>5705</v>
      </c>
      <c r="C78" s="29">
        <v>42380</v>
      </c>
      <c r="D78" s="22">
        <v>120</v>
      </c>
      <c r="E78" s="28" t="s">
        <v>5141</v>
      </c>
      <c r="F78" s="22">
        <v>120</v>
      </c>
      <c r="G78" s="32"/>
      <c r="H78" s="32"/>
      <c r="I78" s="26"/>
      <c r="J78" s="22"/>
      <c r="K78" s="22"/>
      <c r="L78" s="22"/>
      <c r="M78" s="27"/>
      <c r="N78" s="22"/>
      <c r="O78" s="22"/>
      <c r="P78" s="22"/>
      <c r="Q78" s="22"/>
      <c r="R78" s="22"/>
      <c r="S78" s="22"/>
      <c r="T78" s="22"/>
      <c r="U78" s="22"/>
      <c r="V78" s="22"/>
    </row>
    <row r="79" spans="1:22" s="139" customFormat="1" x14ac:dyDescent="0.3">
      <c r="A79" s="21" t="str">
        <f>INDEX('Dec15'!A:A, MATCH('Jan16'!$E79, 'Dec15'!$E:$E, 0))</f>
        <v>W033</v>
      </c>
      <c r="B79" s="396" t="s">
        <v>5706</v>
      </c>
      <c r="C79" s="29">
        <v>42380</v>
      </c>
      <c r="D79" s="22">
        <v>20</v>
      </c>
      <c r="E79" s="28" t="s">
        <v>497</v>
      </c>
      <c r="F79" s="22">
        <v>20</v>
      </c>
      <c r="G79" s="32"/>
      <c r="H79" s="32"/>
      <c r="I79" s="26"/>
      <c r="J79" s="22"/>
      <c r="K79" s="22"/>
      <c r="L79" s="22"/>
      <c r="M79" s="27"/>
      <c r="N79" s="22"/>
      <c r="O79" s="22"/>
      <c r="P79" s="22"/>
      <c r="Q79" s="22"/>
      <c r="R79" s="22"/>
      <c r="S79" s="22"/>
      <c r="T79" s="22"/>
      <c r="U79" s="22"/>
      <c r="V79" s="22"/>
    </row>
    <row r="80" spans="1:22" s="139" customFormat="1" x14ac:dyDescent="0.3">
      <c r="A80" s="155" t="s">
        <v>1645</v>
      </c>
      <c r="B80" s="396" t="s">
        <v>5707</v>
      </c>
      <c r="C80" s="29">
        <v>42377</v>
      </c>
      <c r="D80" s="22">
        <v>240</v>
      </c>
      <c r="E80" s="28" t="s">
        <v>5142</v>
      </c>
      <c r="F80" s="22">
        <v>240</v>
      </c>
      <c r="G80" s="32"/>
      <c r="H80" s="32"/>
      <c r="I80" s="26"/>
      <c r="J80" s="22"/>
      <c r="K80" s="22"/>
      <c r="L80" s="22"/>
      <c r="M80" s="27"/>
      <c r="N80" s="22"/>
      <c r="O80" s="22"/>
      <c r="P80" s="22"/>
      <c r="Q80" s="22"/>
      <c r="R80" s="22"/>
      <c r="S80" s="22"/>
      <c r="T80" s="22"/>
      <c r="U80" s="22"/>
      <c r="V80" s="22"/>
    </row>
    <row r="81" spans="1:22" s="139" customFormat="1" x14ac:dyDescent="0.3">
      <c r="A81" s="21" t="str">
        <f>INDEX('Dec15'!A:A, MATCH('Jan16'!$E81, 'Dec15'!$E:$E, 0))</f>
        <v>A029</v>
      </c>
      <c r="B81" s="396" t="s">
        <v>5708</v>
      </c>
      <c r="C81" s="29">
        <v>42377</v>
      </c>
      <c r="D81" s="22">
        <v>20</v>
      </c>
      <c r="E81" s="28" t="s">
        <v>2663</v>
      </c>
      <c r="F81" s="22">
        <v>20</v>
      </c>
      <c r="G81" s="32"/>
      <c r="H81" s="32"/>
      <c r="I81" s="26"/>
      <c r="J81" s="22"/>
      <c r="K81" s="22"/>
      <c r="L81" s="22"/>
      <c r="M81" s="27"/>
      <c r="N81" s="22"/>
      <c r="O81" s="22"/>
      <c r="P81" s="22"/>
      <c r="Q81" s="22"/>
      <c r="R81" s="22"/>
      <c r="S81" s="22"/>
      <c r="T81" s="22"/>
      <c r="U81" s="22"/>
      <c r="V81" s="22"/>
    </row>
    <row r="82" spans="1:22" s="139" customFormat="1" x14ac:dyDescent="0.3">
      <c r="A82" s="21" t="str">
        <f>INDEX('Dec15'!A:A, MATCH('Jan16'!$E82, 'Dec15'!$E:$E, 0))</f>
        <v>E008</v>
      </c>
      <c r="B82" s="396" t="s">
        <v>5709</v>
      </c>
      <c r="C82" s="29">
        <v>42376</v>
      </c>
      <c r="D82" s="22">
        <v>20</v>
      </c>
      <c r="E82" s="28" t="s">
        <v>2574</v>
      </c>
      <c r="F82" s="22">
        <v>20</v>
      </c>
      <c r="G82" s="32"/>
      <c r="H82" s="32"/>
      <c r="I82" s="26"/>
      <c r="J82" s="22"/>
      <c r="K82" s="22"/>
      <c r="L82" s="22"/>
      <c r="M82" s="27"/>
      <c r="N82" s="22"/>
      <c r="O82" s="22"/>
      <c r="P82" s="22"/>
      <c r="Q82" s="22"/>
      <c r="R82" s="22"/>
      <c r="S82" s="22"/>
      <c r="T82" s="22"/>
      <c r="U82" s="22"/>
      <c r="V82" s="22"/>
    </row>
    <row r="83" spans="1:22" s="139" customFormat="1" x14ac:dyDescent="0.3">
      <c r="A83" s="155" t="s">
        <v>608</v>
      </c>
      <c r="B83" s="396" t="s">
        <v>5710</v>
      </c>
      <c r="C83" s="29">
        <v>42375</v>
      </c>
      <c r="D83" s="22">
        <v>240</v>
      </c>
      <c r="E83" s="28" t="s">
        <v>5143</v>
      </c>
      <c r="F83" s="22">
        <v>240</v>
      </c>
      <c r="G83" s="32"/>
      <c r="H83" s="32"/>
      <c r="I83" s="26"/>
      <c r="J83" s="22"/>
      <c r="K83" s="22"/>
      <c r="L83" s="22"/>
      <c r="M83" s="27"/>
      <c r="N83" s="22"/>
      <c r="O83" s="22"/>
      <c r="P83" s="22"/>
      <c r="Q83" s="22"/>
      <c r="R83" s="22"/>
      <c r="S83" s="22"/>
      <c r="T83" s="22"/>
      <c r="U83" s="22"/>
      <c r="V83" s="22"/>
    </row>
    <row r="84" spans="1:22" s="139" customFormat="1" x14ac:dyDescent="0.3">
      <c r="A84" s="21" t="s">
        <v>42</v>
      </c>
      <c r="B84" s="396" t="s">
        <v>5711</v>
      </c>
      <c r="C84" s="29">
        <v>42375</v>
      </c>
      <c r="D84" s="22">
        <v>20</v>
      </c>
      <c r="E84" s="28" t="s">
        <v>5144</v>
      </c>
      <c r="F84" s="22">
        <v>20</v>
      </c>
      <c r="G84" s="32"/>
      <c r="H84" s="32"/>
      <c r="I84" s="26"/>
      <c r="J84" s="22"/>
      <c r="K84" s="22"/>
      <c r="L84" s="22"/>
      <c r="M84" s="27"/>
      <c r="N84" s="22"/>
      <c r="O84" s="22"/>
      <c r="P84" s="22"/>
      <c r="Q84" s="22"/>
      <c r="R84" s="22"/>
      <c r="S84" s="22"/>
      <c r="T84" s="22"/>
      <c r="U84" s="22"/>
      <c r="V84" s="22"/>
    </row>
    <row r="85" spans="1:22" s="139" customFormat="1" x14ac:dyDescent="0.3">
      <c r="A85" s="21" t="str">
        <f>INDEX('Dec15'!A:A, MATCH('Jan16'!$E85, 'Dec15'!$E:$E, 0))</f>
        <v>T007</v>
      </c>
      <c r="B85" s="396" t="s">
        <v>5712</v>
      </c>
      <c r="C85" s="29">
        <v>42375</v>
      </c>
      <c r="D85" s="22">
        <v>20</v>
      </c>
      <c r="E85" s="28" t="s">
        <v>1</v>
      </c>
      <c r="F85" s="22">
        <v>20</v>
      </c>
      <c r="G85" s="26"/>
      <c r="H85" s="26"/>
      <c r="I85" s="26"/>
      <c r="J85" s="22"/>
      <c r="K85" s="22"/>
      <c r="L85" s="22"/>
      <c r="M85" s="27"/>
      <c r="N85" s="22"/>
      <c r="O85" s="22"/>
      <c r="P85" s="22"/>
      <c r="Q85" s="22"/>
      <c r="R85" s="22"/>
      <c r="S85" s="22"/>
      <c r="T85" s="22"/>
      <c r="U85" s="22"/>
      <c r="V85" s="22"/>
    </row>
    <row r="86" spans="1:22" s="139" customFormat="1" x14ac:dyDescent="0.3">
      <c r="A86" s="21"/>
      <c r="B86" s="47"/>
      <c r="C86" s="29">
        <v>42375</v>
      </c>
      <c r="D86" s="22">
        <v>-1328.13</v>
      </c>
      <c r="E86" s="28" t="s">
        <v>3</v>
      </c>
      <c r="F86" s="22"/>
      <c r="G86" s="26"/>
      <c r="H86" s="26"/>
      <c r="I86" s="26"/>
      <c r="J86" s="22"/>
      <c r="K86" s="22"/>
      <c r="L86" s="22">
        <v>-1328.13</v>
      </c>
      <c r="M86" s="27"/>
      <c r="N86" s="22"/>
      <c r="O86" s="22"/>
      <c r="P86" s="22"/>
      <c r="Q86" s="22"/>
      <c r="R86" s="22"/>
      <c r="S86" s="22"/>
      <c r="T86" s="22"/>
      <c r="U86" s="22"/>
      <c r="V86" s="22"/>
    </row>
    <row r="87" spans="1:22" s="139" customFormat="1" x14ac:dyDescent="0.3">
      <c r="A87" s="21" t="s">
        <v>60</v>
      </c>
      <c r="B87" s="393" t="s">
        <v>5816</v>
      </c>
      <c r="C87" s="29">
        <v>42374</v>
      </c>
      <c r="D87" s="22">
        <v>100</v>
      </c>
      <c r="E87" s="28" t="s">
        <v>5145</v>
      </c>
      <c r="F87" s="22"/>
      <c r="G87" s="22">
        <v>100</v>
      </c>
      <c r="H87" s="26"/>
      <c r="I87" s="26"/>
      <c r="J87" s="22"/>
      <c r="K87" s="22"/>
      <c r="L87" s="22"/>
      <c r="M87" s="27"/>
      <c r="N87" s="22"/>
      <c r="O87" s="22"/>
      <c r="P87" s="22"/>
      <c r="Q87" s="22"/>
      <c r="R87" s="22"/>
      <c r="S87" s="22"/>
      <c r="T87" s="22"/>
      <c r="U87" s="22"/>
      <c r="V87" s="22"/>
    </row>
    <row r="88" spans="1:22" s="139" customFormat="1" x14ac:dyDescent="0.3">
      <c r="A88" s="21"/>
      <c r="B88" s="47"/>
      <c r="C88" s="29">
        <v>42373</v>
      </c>
      <c r="D88" s="22">
        <v>-2526</v>
      </c>
      <c r="E88" s="28">
        <v>1606</v>
      </c>
      <c r="F88" s="22"/>
      <c r="G88" s="26"/>
      <c r="H88" s="26"/>
      <c r="I88" s="26"/>
      <c r="J88" s="22"/>
      <c r="K88" s="22"/>
      <c r="L88" s="22"/>
      <c r="M88" s="27"/>
      <c r="N88" s="22"/>
      <c r="O88" s="22"/>
      <c r="P88" s="22"/>
      <c r="Q88" s="22"/>
      <c r="R88" s="22">
        <v>-2526</v>
      </c>
      <c r="S88" s="22"/>
      <c r="T88" s="22"/>
      <c r="U88" s="22"/>
      <c r="V88" s="22"/>
    </row>
    <row r="89" spans="1:22" s="139" customFormat="1" x14ac:dyDescent="0.3">
      <c r="A89" s="21">
        <f>INDEX('Dec15'!A:A, MATCH('Jan16'!$E89, 'Dec15'!$E:$E, 0))</f>
        <v>0</v>
      </c>
      <c r="B89" s="47"/>
      <c r="C89" s="29">
        <v>42373</v>
      </c>
      <c r="D89" s="22">
        <v>4400</v>
      </c>
      <c r="E89" s="28" t="s">
        <v>0</v>
      </c>
      <c r="F89" s="22"/>
      <c r="G89" s="26"/>
      <c r="H89" s="26"/>
      <c r="I89" s="26"/>
      <c r="J89" s="22"/>
      <c r="K89" s="22"/>
      <c r="L89" s="22"/>
      <c r="M89" s="27"/>
      <c r="N89" s="22"/>
      <c r="O89" s="22"/>
      <c r="P89" s="22"/>
      <c r="Q89" s="22"/>
      <c r="R89" s="22"/>
      <c r="S89" s="22"/>
      <c r="T89" s="22"/>
      <c r="U89" s="22"/>
      <c r="V89" s="22"/>
    </row>
    <row r="90" spans="1:22" s="139" customFormat="1" x14ac:dyDescent="0.3">
      <c r="A90" s="8" t="s">
        <v>2301</v>
      </c>
      <c r="B90" s="222" t="s">
        <v>3210</v>
      </c>
      <c r="C90" s="222"/>
      <c r="D90" s="22"/>
      <c r="E90" s="17" t="s">
        <v>3024</v>
      </c>
      <c r="F90" s="32">
        <v>200</v>
      </c>
      <c r="G90" s="32"/>
      <c r="H90" s="26"/>
      <c r="I90" s="26"/>
      <c r="J90" s="22"/>
      <c r="K90" s="22"/>
      <c r="L90" s="22"/>
      <c r="M90" s="27"/>
      <c r="N90" s="22"/>
      <c r="O90" s="22"/>
      <c r="P90" s="22"/>
      <c r="Q90" s="22"/>
      <c r="R90" s="22"/>
      <c r="S90" s="22"/>
      <c r="T90" s="22"/>
      <c r="U90" s="22"/>
      <c r="V90" s="22"/>
    </row>
    <row r="91" spans="1:22" s="139" customFormat="1" x14ac:dyDescent="0.3">
      <c r="A91" s="155" t="s">
        <v>2224</v>
      </c>
      <c r="B91" s="222" t="s">
        <v>3180</v>
      </c>
      <c r="C91" s="222"/>
      <c r="D91" s="22"/>
      <c r="E91" s="17" t="s">
        <v>3203</v>
      </c>
      <c r="F91" s="32">
        <v>120</v>
      </c>
      <c r="G91" s="32"/>
      <c r="H91" s="26"/>
      <c r="I91" s="26"/>
      <c r="J91" s="22"/>
      <c r="K91" s="22"/>
      <c r="L91" s="22"/>
      <c r="M91" s="27"/>
      <c r="N91" s="22"/>
      <c r="O91" s="22"/>
      <c r="P91" s="22"/>
      <c r="Q91" s="22"/>
      <c r="R91" s="22"/>
      <c r="S91" s="22"/>
      <c r="T91" s="22"/>
      <c r="U91" s="22"/>
      <c r="V91" s="22"/>
    </row>
    <row r="92" spans="1:22" s="139" customFormat="1" x14ac:dyDescent="0.3">
      <c r="A92" s="155" t="s">
        <v>3092</v>
      </c>
      <c r="B92" s="222" t="s">
        <v>3211</v>
      </c>
      <c r="C92" s="222"/>
      <c r="D92" s="22"/>
      <c r="E92" s="17" t="s">
        <v>3212</v>
      </c>
      <c r="F92" s="32">
        <v>20</v>
      </c>
      <c r="G92" s="32"/>
      <c r="H92" s="26"/>
      <c r="I92" s="26"/>
      <c r="J92" s="22"/>
      <c r="K92" s="22"/>
      <c r="L92" s="22"/>
      <c r="M92" s="27"/>
      <c r="N92" s="22"/>
      <c r="O92" s="22"/>
      <c r="P92" s="22"/>
      <c r="Q92" s="22"/>
      <c r="R92" s="22"/>
      <c r="S92" s="22"/>
      <c r="T92" s="22"/>
      <c r="U92" s="22"/>
      <c r="V92" s="22"/>
    </row>
    <row r="93" spans="1:22" s="139" customFormat="1" x14ac:dyDescent="0.3">
      <c r="A93" s="155" t="s">
        <v>3086</v>
      </c>
      <c r="B93" s="222" t="s">
        <v>3213</v>
      </c>
      <c r="C93" s="222"/>
      <c r="D93" s="22"/>
      <c r="E93" s="17" t="s">
        <v>3214</v>
      </c>
      <c r="F93" s="32">
        <v>120</v>
      </c>
      <c r="G93" s="32"/>
      <c r="H93" s="26"/>
      <c r="I93" s="26"/>
      <c r="J93" s="22"/>
      <c r="K93" s="22"/>
      <c r="L93" s="22"/>
      <c r="M93" s="27"/>
      <c r="N93" s="22"/>
      <c r="O93" s="22"/>
      <c r="P93" s="22"/>
      <c r="Q93" s="22"/>
      <c r="R93" s="22"/>
      <c r="S93" s="22"/>
      <c r="T93" s="22"/>
      <c r="U93" s="22"/>
      <c r="V93" s="22"/>
    </row>
    <row r="94" spans="1:22" s="139" customFormat="1" x14ac:dyDescent="0.3">
      <c r="A94" s="155" t="s">
        <v>1395</v>
      </c>
      <c r="B94" s="222" t="s">
        <v>3215</v>
      </c>
      <c r="C94" s="222"/>
      <c r="D94" s="22"/>
      <c r="E94" s="17" t="s">
        <v>3216</v>
      </c>
      <c r="F94" s="32">
        <v>260</v>
      </c>
      <c r="G94" s="32"/>
      <c r="H94" s="26"/>
      <c r="I94" s="26"/>
      <c r="J94" s="22"/>
      <c r="K94" s="22"/>
      <c r="L94" s="22"/>
      <c r="M94" s="27"/>
      <c r="N94" s="22"/>
      <c r="O94" s="22"/>
      <c r="P94" s="22"/>
      <c r="Q94" s="22"/>
      <c r="R94" s="22"/>
      <c r="S94" s="22"/>
      <c r="T94" s="22"/>
      <c r="U94" s="22"/>
      <c r="V94" s="22"/>
    </row>
    <row r="95" spans="1:22" s="139" customFormat="1" x14ac:dyDescent="0.3">
      <c r="A95" s="155" t="s">
        <v>3272</v>
      </c>
      <c r="B95" s="222" t="s">
        <v>3217</v>
      </c>
      <c r="C95" s="222"/>
      <c r="D95" s="22"/>
      <c r="E95" s="17" t="s">
        <v>3219</v>
      </c>
      <c r="F95" s="32">
        <v>20</v>
      </c>
      <c r="G95" s="32"/>
      <c r="H95" s="26"/>
      <c r="I95" s="26"/>
      <c r="J95" s="22"/>
      <c r="K95" s="22"/>
      <c r="L95" s="22"/>
      <c r="M95" s="27"/>
      <c r="N95" s="22"/>
      <c r="O95" s="22"/>
      <c r="P95" s="22"/>
      <c r="Q95" s="22"/>
      <c r="R95" s="22"/>
      <c r="S95" s="22"/>
      <c r="T95" s="22"/>
      <c r="U95" s="22"/>
      <c r="V95" s="22"/>
    </row>
    <row r="96" spans="1:22" s="139" customFormat="1" x14ac:dyDescent="0.3">
      <c r="A96" s="155" t="s">
        <v>985</v>
      </c>
      <c r="B96" s="222" t="s">
        <v>3218</v>
      </c>
      <c r="C96" s="222"/>
      <c r="D96" s="22"/>
      <c r="E96" s="17" t="s">
        <v>3220</v>
      </c>
      <c r="F96" s="32">
        <v>240</v>
      </c>
      <c r="G96" s="32"/>
      <c r="H96" s="26"/>
      <c r="I96" s="26"/>
      <c r="J96" s="22"/>
      <c r="K96" s="22"/>
      <c r="L96" s="22"/>
      <c r="M96" s="27"/>
      <c r="N96" s="22"/>
      <c r="O96" s="22"/>
      <c r="P96" s="22"/>
      <c r="Q96" s="22"/>
      <c r="R96" s="22"/>
      <c r="S96" s="22"/>
      <c r="T96" s="22"/>
      <c r="U96" s="22"/>
      <c r="V96" s="22"/>
    </row>
    <row r="97" spans="1:22" s="139" customFormat="1" x14ac:dyDescent="0.3">
      <c r="A97" s="8" t="s">
        <v>3275</v>
      </c>
      <c r="B97" s="222" t="s">
        <v>3221</v>
      </c>
      <c r="C97" s="222"/>
      <c r="D97" s="22"/>
      <c r="E97" s="17" t="s">
        <v>3222</v>
      </c>
      <c r="F97" s="32">
        <v>20</v>
      </c>
      <c r="G97" s="32"/>
      <c r="H97" s="26"/>
      <c r="I97" s="26"/>
      <c r="J97" s="22"/>
      <c r="K97" s="22"/>
      <c r="L97" s="22"/>
      <c r="M97" s="27"/>
      <c r="N97" s="22"/>
      <c r="O97" s="22"/>
      <c r="P97" s="22"/>
      <c r="Q97" s="22"/>
      <c r="R97" s="22"/>
      <c r="S97" s="22"/>
      <c r="T97" s="22"/>
      <c r="U97" s="22"/>
      <c r="V97" s="22"/>
    </row>
    <row r="98" spans="1:22" s="139" customFormat="1" x14ac:dyDescent="0.3">
      <c r="A98" s="8"/>
      <c r="B98" s="222" t="s">
        <v>3192</v>
      </c>
      <c r="C98" s="222"/>
      <c r="D98" s="22"/>
      <c r="E98" s="17" t="s">
        <v>3196</v>
      </c>
      <c r="F98" s="32"/>
      <c r="G98" s="32">
        <v>50</v>
      </c>
      <c r="H98" s="26"/>
      <c r="I98" s="26"/>
      <c r="J98" s="22"/>
      <c r="K98" s="22"/>
      <c r="L98" s="22"/>
      <c r="M98" s="27"/>
      <c r="N98" s="22"/>
      <c r="O98" s="22"/>
      <c r="P98" s="22"/>
      <c r="Q98" s="22"/>
      <c r="R98" s="22"/>
      <c r="S98" s="22"/>
      <c r="T98" s="22"/>
      <c r="U98" s="22"/>
      <c r="V98" s="22"/>
    </row>
    <row r="99" spans="1:22" s="139" customFormat="1" x14ac:dyDescent="0.3">
      <c r="A99" s="155" t="s">
        <v>1020</v>
      </c>
      <c r="B99" s="222" t="s">
        <v>3193</v>
      </c>
      <c r="C99" s="222"/>
      <c r="D99" s="22"/>
      <c r="E99" s="17" t="s">
        <v>3279</v>
      </c>
      <c r="F99" s="32"/>
      <c r="G99" s="32">
        <v>400</v>
      </c>
      <c r="H99" s="26"/>
      <c r="I99" s="26"/>
      <c r="J99" s="22"/>
      <c r="K99" s="22"/>
      <c r="L99" s="22"/>
      <c r="M99" s="27"/>
      <c r="N99" s="22"/>
      <c r="O99" s="22"/>
      <c r="P99" s="22"/>
      <c r="Q99" s="22"/>
      <c r="R99" s="22"/>
      <c r="S99" s="22"/>
      <c r="T99" s="22"/>
      <c r="U99" s="22"/>
      <c r="V99" s="22"/>
    </row>
    <row r="100" spans="1:22" s="139" customFormat="1" x14ac:dyDescent="0.3">
      <c r="A100" s="8"/>
      <c r="B100" s="222" t="s">
        <v>3194</v>
      </c>
      <c r="C100" s="222"/>
      <c r="D100" s="22"/>
      <c r="E100" s="17" t="s">
        <v>3197</v>
      </c>
      <c r="F100" s="32"/>
      <c r="G100" s="32">
        <v>100</v>
      </c>
      <c r="H100" s="26"/>
      <c r="I100" s="26"/>
      <c r="J100" s="22"/>
      <c r="K100" s="22"/>
      <c r="L100" s="22"/>
      <c r="M100" s="27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s="139" customFormat="1" x14ac:dyDescent="0.3">
      <c r="A101" s="8"/>
      <c r="B101" s="222" t="s">
        <v>3198</v>
      </c>
      <c r="C101" s="222"/>
      <c r="D101" s="22"/>
      <c r="E101" s="17" t="s">
        <v>3201</v>
      </c>
      <c r="F101" s="32"/>
      <c r="G101" s="32">
        <v>100</v>
      </c>
      <c r="H101" s="26"/>
      <c r="I101" s="26"/>
      <c r="J101" s="22"/>
      <c r="K101" s="22"/>
      <c r="L101" s="22"/>
      <c r="M101" s="27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s="139" customFormat="1" x14ac:dyDescent="0.3">
      <c r="A102" s="8"/>
      <c r="B102" s="222" t="s">
        <v>3199</v>
      </c>
      <c r="C102" s="222"/>
      <c r="D102" s="22"/>
      <c r="E102" s="17" t="s">
        <v>2552</v>
      </c>
      <c r="F102" s="32"/>
      <c r="G102" s="32">
        <v>50</v>
      </c>
      <c r="H102" s="26"/>
      <c r="I102" s="26"/>
      <c r="J102" s="22"/>
      <c r="K102" s="22"/>
      <c r="L102" s="22"/>
      <c r="M102" s="27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s="139" customFormat="1" x14ac:dyDescent="0.3">
      <c r="A103" s="8"/>
      <c r="B103" s="222" t="s">
        <v>3200</v>
      </c>
      <c r="C103" s="222"/>
      <c r="D103" s="22"/>
      <c r="E103" s="17" t="s">
        <v>3202</v>
      </c>
      <c r="F103" s="32"/>
      <c r="G103" s="32">
        <v>50</v>
      </c>
      <c r="H103" s="26"/>
      <c r="I103" s="26"/>
      <c r="J103" s="22"/>
      <c r="K103" s="22"/>
      <c r="L103" s="22"/>
      <c r="M103" s="27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s="139" customFormat="1" x14ac:dyDescent="0.3">
      <c r="A104" s="8" t="s">
        <v>1931</v>
      </c>
      <c r="B104" s="222" t="s">
        <v>3008</v>
      </c>
      <c r="C104" s="222"/>
      <c r="D104" s="22"/>
      <c r="E104" s="17" t="s">
        <v>3014</v>
      </c>
      <c r="F104" s="32"/>
      <c r="G104" s="32">
        <v>50</v>
      </c>
      <c r="H104" s="26"/>
      <c r="I104" s="26"/>
      <c r="J104" s="22"/>
      <c r="K104" s="22"/>
      <c r="L104" s="22"/>
      <c r="M104" s="27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s="139" customFormat="1" x14ac:dyDescent="0.3">
      <c r="A105" s="8"/>
      <c r="B105" s="222" t="s">
        <v>3009</v>
      </c>
      <c r="C105" s="222"/>
      <c r="D105" s="22"/>
      <c r="E105" s="17" t="s">
        <v>3015</v>
      </c>
      <c r="F105" s="32"/>
      <c r="G105" s="32">
        <v>150</v>
      </c>
      <c r="H105" s="26"/>
      <c r="I105" s="26"/>
      <c r="J105" s="22"/>
      <c r="K105" s="22"/>
      <c r="L105" s="22"/>
      <c r="M105" s="27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s="139" customFormat="1" x14ac:dyDescent="0.3">
      <c r="A106" s="8"/>
      <c r="B106" s="222" t="s">
        <v>3010</v>
      </c>
      <c r="C106" s="222"/>
      <c r="D106" s="22"/>
      <c r="E106" s="17" t="s">
        <v>3016</v>
      </c>
      <c r="F106" s="32"/>
      <c r="G106" s="32">
        <v>150</v>
      </c>
      <c r="H106" s="26"/>
      <c r="I106" s="26"/>
      <c r="J106" s="22"/>
      <c r="K106" s="22"/>
      <c r="L106" s="22"/>
      <c r="M106" s="27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s="139" customFormat="1" x14ac:dyDescent="0.3">
      <c r="A107" s="155" t="s">
        <v>1868</v>
      </c>
      <c r="B107" s="222" t="s">
        <v>3011</v>
      </c>
      <c r="C107" s="222"/>
      <c r="D107" s="22"/>
      <c r="E107" s="17" t="s">
        <v>3223</v>
      </c>
      <c r="F107" s="32"/>
      <c r="G107" s="32">
        <v>100</v>
      </c>
      <c r="H107" s="26"/>
      <c r="I107" s="26"/>
      <c r="J107" s="22"/>
      <c r="K107" s="22"/>
      <c r="L107" s="22"/>
      <c r="M107" s="27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s="139" customFormat="1" x14ac:dyDescent="0.3">
      <c r="A108" s="8"/>
      <c r="B108" s="222" t="s">
        <v>3012</v>
      </c>
      <c r="C108" s="222"/>
      <c r="D108" s="22"/>
      <c r="E108" s="17" t="s">
        <v>3025</v>
      </c>
      <c r="F108" s="32"/>
      <c r="G108" s="32">
        <v>150</v>
      </c>
      <c r="H108" s="26"/>
      <c r="I108" s="26"/>
      <c r="J108" s="22"/>
      <c r="K108" s="22"/>
      <c r="L108" s="22"/>
      <c r="M108" s="27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s="139" customFormat="1" x14ac:dyDescent="0.3">
      <c r="A109" s="155" t="s">
        <v>3092</v>
      </c>
      <c r="B109" s="222" t="s">
        <v>3224</v>
      </c>
      <c r="C109" s="222"/>
      <c r="D109" s="22"/>
      <c r="E109" s="17" t="s">
        <v>3229</v>
      </c>
      <c r="F109" s="32"/>
      <c r="G109" s="32">
        <v>50</v>
      </c>
      <c r="H109" s="26"/>
      <c r="I109" s="26"/>
      <c r="J109" s="22"/>
      <c r="K109" s="22"/>
      <c r="L109" s="22"/>
      <c r="M109" s="27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s="139" customFormat="1" x14ac:dyDescent="0.3">
      <c r="A110" s="8"/>
      <c r="B110" s="222" t="s">
        <v>3225</v>
      </c>
      <c r="C110" s="222"/>
      <c r="D110" s="22"/>
      <c r="E110" s="17" t="s">
        <v>3230</v>
      </c>
      <c r="F110" s="32"/>
      <c r="G110" s="32">
        <v>100</v>
      </c>
      <c r="H110" s="26"/>
      <c r="I110" s="26"/>
      <c r="J110" s="22"/>
      <c r="K110" s="22"/>
      <c r="L110" s="22"/>
      <c r="M110" s="27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s="139" customFormat="1" x14ac:dyDescent="0.3">
      <c r="A111" s="8"/>
      <c r="B111" s="222" t="s">
        <v>3226</v>
      </c>
      <c r="C111" s="222"/>
      <c r="D111" s="22"/>
      <c r="E111" s="17" t="s">
        <v>3231</v>
      </c>
      <c r="F111" s="32"/>
      <c r="G111" s="32">
        <v>50</v>
      </c>
      <c r="H111" s="26"/>
      <c r="I111" s="26"/>
      <c r="J111" s="22"/>
      <c r="K111" s="22"/>
      <c r="L111" s="22"/>
      <c r="M111" s="27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s="139" customFormat="1" x14ac:dyDescent="0.3">
      <c r="A112" s="8"/>
      <c r="B112" s="222" t="s">
        <v>3227</v>
      </c>
      <c r="C112" s="222"/>
      <c r="D112" s="22"/>
      <c r="E112" s="17" t="s">
        <v>3232</v>
      </c>
      <c r="F112" s="32"/>
      <c r="G112" s="32">
        <v>50</v>
      </c>
      <c r="H112" s="26"/>
      <c r="I112" s="26"/>
      <c r="J112" s="22"/>
      <c r="K112" s="22"/>
      <c r="L112" s="22"/>
      <c r="M112" s="27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s="139" customFormat="1" x14ac:dyDescent="0.3">
      <c r="A113" s="8" t="s">
        <v>1458</v>
      </c>
      <c r="B113" s="222" t="s">
        <v>3228</v>
      </c>
      <c r="C113" s="222"/>
      <c r="D113" s="22"/>
      <c r="E113" s="17" t="s">
        <v>3280</v>
      </c>
      <c r="F113" s="32"/>
      <c r="G113" s="32">
        <v>100</v>
      </c>
      <c r="H113" s="26"/>
      <c r="I113" s="26"/>
      <c r="J113" s="22"/>
      <c r="K113" s="22"/>
      <c r="L113" s="22"/>
      <c r="M113" s="27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s="139" customFormat="1" x14ac:dyDescent="0.3">
      <c r="A114" s="155" t="s">
        <v>1546</v>
      </c>
      <c r="B114" s="222" t="s">
        <v>3233</v>
      </c>
      <c r="C114" s="222"/>
      <c r="D114" s="22"/>
      <c r="E114" s="17" t="s">
        <v>3241</v>
      </c>
      <c r="F114" s="32"/>
      <c r="G114" s="32">
        <v>50</v>
      </c>
      <c r="H114" s="26"/>
      <c r="I114" s="26"/>
      <c r="J114" s="22"/>
      <c r="K114" s="22"/>
      <c r="L114" s="22"/>
      <c r="M114" s="27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s="139" customFormat="1" x14ac:dyDescent="0.3">
      <c r="A115" s="8"/>
      <c r="B115" s="222" t="s">
        <v>3234</v>
      </c>
      <c r="C115" s="222"/>
      <c r="D115" s="22"/>
      <c r="E115" s="17" t="s">
        <v>3242</v>
      </c>
      <c r="F115" s="32"/>
      <c r="G115" s="32">
        <v>100</v>
      </c>
      <c r="H115" s="26"/>
      <c r="I115" s="26"/>
      <c r="J115" s="22"/>
      <c r="K115" s="22"/>
      <c r="L115" s="22"/>
      <c r="M115" s="27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s="139" customFormat="1" x14ac:dyDescent="0.3">
      <c r="A116" s="155" t="s">
        <v>1158</v>
      </c>
      <c r="B116" s="222" t="s">
        <v>3235</v>
      </c>
      <c r="C116" s="222"/>
      <c r="D116" s="22"/>
      <c r="E116" s="17" t="s">
        <v>3243</v>
      </c>
      <c r="F116" s="32"/>
      <c r="G116" s="32">
        <v>100</v>
      </c>
      <c r="H116" s="26"/>
      <c r="I116" s="26"/>
      <c r="J116" s="22"/>
      <c r="K116" s="22"/>
      <c r="L116" s="22"/>
      <c r="M116" s="27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s="139" customFormat="1" x14ac:dyDescent="0.3">
      <c r="A117" s="8"/>
      <c r="B117" s="222" t="s">
        <v>3236</v>
      </c>
      <c r="C117" s="222"/>
      <c r="D117" s="22"/>
      <c r="E117" s="17" t="s">
        <v>3244</v>
      </c>
      <c r="F117" s="32"/>
      <c r="G117" s="32">
        <v>50</v>
      </c>
      <c r="H117" s="26"/>
      <c r="I117" s="26"/>
      <c r="J117" s="22"/>
      <c r="K117" s="22"/>
      <c r="L117" s="22"/>
      <c r="M117" s="27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s="139" customFormat="1" x14ac:dyDescent="0.3">
      <c r="A118" s="155" t="s">
        <v>1038</v>
      </c>
      <c r="B118" s="222" t="s">
        <v>3237</v>
      </c>
      <c r="C118" s="222"/>
      <c r="D118" s="22"/>
      <c r="E118" s="17" t="s">
        <v>3245</v>
      </c>
      <c r="F118" s="32"/>
      <c r="G118" s="32">
        <v>100</v>
      </c>
      <c r="H118" s="26"/>
      <c r="I118" s="26"/>
      <c r="J118" s="22"/>
      <c r="K118" s="22"/>
      <c r="L118" s="22"/>
      <c r="M118" s="27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s="139" customFormat="1" x14ac:dyDescent="0.3">
      <c r="A119" s="155" t="s">
        <v>44</v>
      </c>
      <c r="B119" s="222" t="s">
        <v>3238</v>
      </c>
      <c r="C119" s="222"/>
      <c r="D119" s="22"/>
      <c r="E119" s="17" t="s">
        <v>3281</v>
      </c>
      <c r="F119" s="32"/>
      <c r="G119" s="32">
        <v>100</v>
      </c>
      <c r="H119" s="26"/>
      <c r="I119" s="26"/>
      <c r="J119" s="22"/>
      <c r="K119" s="22"/>
      <c r="L119" s="22"/>
      <c r="M119" s="27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s="139" customFormat="1" x14ac:dyDescent="0.3">
      <c r="A120" s="155" t="s">
        <v>2159</v>
      </c>
      <c r="B120" s="222" t="s">
        <v>3239</v>
      </c>
      <c r="C120" s="222"/>
      <c r="D120" s="22"/>
      <c r="E120" s="17" t="s">
        <v>3282</v>
      </c>
      <c r="F120" s="32"/>
      <c r="G120" s="32">
        <v>100</v>
      </c>
      <c r="H120" s="26"/>
      <c r="I120" s="26"/>
      <c r="J120" s="22"/>
      <c r="K120" s="22"/>
      <c r="L120" s="22"/>
      <c r="M120" s="27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s="139" customFormat="1" x14ac:dyDescent="0.3">
      <c r="A121" s="155" t="s">
        <v>61</v>
      </c>
      <c r="B121" s="222" t="s">
        <v>3240</v>
      </c>
      <c r="C121" s="222"/>
      <c r="D121" s="22"/>
      <c r="E121" s="17" t="s">
        <v>3254</v>
      </c>
      <c r="F121" s="32"/>
      <c r="G121" s="32">
        <v>50</v>
      </c>
      <c r="H121" s="26"/>
      <c r="I121" s="26"/>
      <c r="J121" s="22"/>
      <c r="K121" s="22"/>
      <c r="L121" s="22"/>
      <c r="M121" s="27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s="139" customFormat="1" x14ac:dyDescent="0.3">
      <c r="A122" s="155" t="s">
        <v>61</v>
      </c>
      <c r="B122" s="222" t="s">
        <v>3246</v>
      </c>
      <c r="C122" s="222"/>
      <c r="D122" s="22"/>
      <c r="E122" s="17" t="s">
        <v>3254</v>
      </c>
      <c r="F122" s="32"/>
      <c r="G122" s="32">
        <v>50</v>
      </c>
      <c r="H122" s="26"/>
      <c r="I122" s="26"/>
      <c r="J122" s="22"/>
      <c r="K122" s="22"/>
      <c r="L122" s="22"/>
      <c r="M122" s="27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s="139" customFormat="1" x14ac:dyDescent="0.3">
      <c r="A123" s="155" t="s">
        <v>1196</v>
      </c>
      <c r="B123" s="222" t="s">
        <v>3247</v>
      </c>
      <c r="C123" s="222"/>
      <c r="D123" s="22"/>
      <c r="E123" s="17" t="s">
        <v>3255</v>
      </c>
      <c r="F123" s="32"/>
      <c r="G123" s="32">
        <v>50</v>
      </c>
      <c r="H123" s="26"/>
      <c r="I123" s="26"/>
      <c r="J123" s="22"/>
      <c r="K123" s="22"/>
      <c r="L123" s="22"/>
      <c r="M123" s="27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s="139" customFormat="1" x14ac:dyDescent="0.3">
      <c r="A124" s="8"/>
      <c r="B124" s="222" t="s">
        <v>3248</v>
      </c>
      <c r="C124" s="222"/>
      <c r="D124" s="22"/>
      <c r="E124" s="17" t="s">
        <v>3256</v>
      </c>
      <c r="F124" s="32"/>
      <c r="G124" s="32">
        <v>100</v>
      </c>
      <c r="H124" s="26"/>
      <c r="I124" s="26"/>
      <c r="J124" s="22"/>
      <c r="K124" s="22"/>
      <c r="L124" s="22"/>
      <c r="M124" s="27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s="139" customFormat="1" x14ac:dyDescent="0.3">
      <c r="A125" s="8"/>
      <c r="B125" s="222" t="s">
        <v>3249</v>
      </c>
      <c r="C125" s="222"/>
      <c r="D125" s="22"/>
      <c r="E125" s="17" t="s">
        <v>3257</v>
      </c>
      <c r="F125" s="32"/>
      <c r="G125" s="32">
        <v>100</v>
      </c>
      <c r="H125" s="26"/>
      <c r="I125" s="26"/>
      <c r="J125" s="22"/>
      <c r="K125" s="22"/>
      <c r="L125" s="22"/>
      <c r="M125" s="27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s="139" customFormat="1" x14ac:dyDescent="0.3">
      <c r="A126" s="155" t="s">
        <v>42</v>
      </c>
      <c r="B126" s="222" t="s">
        <v>3250</v>
      </c>
      <c r="C126" s="222"/>
      <c r="D126" s="22"/>
      <c r="E126" s="17" t="s">
        <v>3258</v>
      </c>
      <c r="F126" s="32"/>
      <c r="G126" s="32">
        <v>50</v>
      </c>
      <c r="H126" s="26"/>
      <c r="I126" s="26"/>
      <c r="J126" s="22"/>
      <c r="K126" s="22"/>
      <c r="L126" s="22"/>
      <c r="M126" s="27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s="139" customFormat="1" x14ac:dyDescent="0.3">
      <c r="A127" s="155" t="s">
        <v>54</v>
      </c>
      <c r="B127" s="222" t="s">
        <v>3251</v>
      </c>
      <c r="C127" s="222"/>
      <c r="D127" s="22"/>
      <c r="E127" s="17" t="s">
        <v>266</v>
      </c>
      <c r="F127" s="32"/>
      <c r="G127" s="32">
        <v>100</v>
      </c>
      <c r="H127" s="26"/>
      <c r="I127" s="26"/>
      <c r="J127" s="22"/>
      <c r="K127" s="22"/>
      <c r="L127" s="22"/>
      <c r="M127" s="27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s="139" customFormat="1" x14ac:dyDescent="0.3">
      <c r="A128" s="171" t="s">
        <v>2437</v>
      </c>
      <c r="B128" s="222" t="s">
        <v>3252</v>
      </c>
      <c r="C128" s="222"/>
      <c r="D128" s="22"/>
      <c r="E128" s="17" t="s">
        <v>3283</v>
      </c>
      <c r="F128" s="32"/>
      <c r="G128" s="32">
        <v>50</v>
      </c>
      <c r="H128" s="26"/>
      <c r="I128" s="26"/>
      <c r="J128" s="22"/>
      <c r="K128" s="22"/>
      <c r="L128" s="22"/>
      <c r="M128" s="27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s="139" customFormat="1" x14ac:dyDescent="0.3">
      <c r="A129" s="155" t="s">
        <v>2670</v>
      </c>
      <c r="B129" s="222" t="s">
        <v>3253</v>
      </c>
      <c r="C129" s="222"/>
      <c r="D129" s="22"/>
      <c r="E129" s="17" t="s">
        <v>3327</v>
      </c>
      <c r="F129" s="32"/>
      <c r="G129" s="32">
        <v>100</v>
      </c>
      <c r="H129" s="26"/>
      <c r="I129" s="26"/>
      <c r="J129" s="22"/>
      <c r="K129" s="22"/>
      <c r="L129" s="22"/>
      <c r="M129" s="27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s="139" customFormat="1" x14ac:dyDescent="0.3">
      <c r="A130" s="155" t="s">
        <v>55</v>
      </c>
      <c r="B130" s="222" t="s">
        <v>3259</v>
      </c>
      <c r="C130" s="222"/>
      <c r="D130" s="22"/>
      <c r="E130" s="17" t="s">
        <v>3261</v>
      </c>
      <c r="F130" s="32"/>
      <c r="G130" s="32">
        <v>50</v>
      </c>
      <c r="H130" s="26"/>
      <c r="I130" s="26"/>
      <c r="J130" s="22"/>
      <c r="K130" s="22"/>
      <c r="L130" s="22"/>
      <c r="M130" s="27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s="139" customFormat="1" x14ac:dyDescent="0.3">
      <c r="A131" s="155" t="s">
        <v>1757</v>
      </c>
      <c r="B131" s="222" t="s">
        <v>3260</v>
      </c>
      <c r="C131" s="222"/>
      <c r="D131" s="22"/>
      <c r="E131" s="17" t="s">
        <v>3266</v>
      </c>
      <c r="F131" s="32"/>
      <c r="G131" s="32">
        <v>100</v>
      </c>
      <c r="H131" s="26"/>
      <c r="I131" s="26"/>
      <c r="J131" s="22"/>
      <c r="K131" s="22"/>
      <c r="L131" s="22"/>
      <c r="M131" s="27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s="139" customFormat="1" x14ac:dyDescent="0.3">
      <c r="A132" s="171" t="s">
        <v>3056</v>
      </c>
      <c r="B132" s="222" t="s">
        <v>3262</v>
      </c>
      <c r="C132" s="222"/>
      <c r="D132" s="22"/>
      <c r="E132" s="17" t="s">
        <v>3267</v>
      </c>
      <c r="F132" s="32"/>
      <c r="G132" s="32">
        <v>50</v>
      </c>
      <c r="H132" s="26"/>
      <c r="I132" s="26"/>
      <c r="J132" s="22"/>
      <c r="K132" s="22"/>
      <c r="L132" s="22"/>
      <c r="M132" s="27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s="139" customFormat="1" x14ac:dyDescent="0.3">
      <c r="A133" s="155" t="s">
        <v>356</v>
      </c>
      <c r="B133" s="222" t="s">
        <v>3263</v>
      </c>
      <c r="C133" s="222"/>
      <c r="D133" s="22"/>
      <c r="E133" s="17" t="s">
        <v>3268</v>
      </c>
      <c r="F133" s="32"/>
      <c r="G133" s="32">
        <v>100</v>
      </c>
      <c r="H133" s="26"/>
      <c r="I133" s="26"/>
      <c r="J133" s="22"/>
      <c r="K133" s="22"/>
      <c r="L133" s="22"/>
      <c r="M133" s="27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s="139" customFormat="1" x14ac:dyDescent="0.3">
      <c r="A134" s="8"/>
      <c r="B134" s="222" t="s">
        <v>3264</v>
      </c>
      <c r="C134" s="222"/>
      <c r="D134" s="22"/>
      <c r="E134" s="17" t="s">
        <v>3269</v>
      </c>
      <c r="F134" s="32"/>
      <c r="G134" s="32">
        <v>100</v>
      </c>
      <c r="H134" s="26"/>
      <c r="I134" s="26"/>
      <c r="J134" s="22"/>
      <c r="K134" s="22"/>
      <c r="L134" s="22"/>
      <c r="M134" s="27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s="139" customFormat="1" x14ac:dyDescent="0.3">
      <c r="A135" s="171" t="s">
        <v>66</v>
      </c>
      <c r="B135" s="222" t="s">
        <v>3265</v>
      </c>
      <c r="C135" s="222"/>
      <c r="D135" s="22"/>
      <c r="E135" s="17" t="s">
        <v>3270</v>
      </c>
      <c r="F135" s="32"/>
      <c r="G135" s="32">
        <v>50</v>
      </c>
      <c r="H135" s="26"/>
      <c r="I135" s="26"/>
      <c r="J135" s="22"/>
      <c r="K135" s="22"/>
      <c r="L135" s="22"/>
      <c r="M135" s="27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s="139" customFormat="1" x14ac:dyDescent="0.3">
      <c r="A136" s="155" t="s">
        <v>1550</v>
      </c>
      <c r="B136" s="397" t="s">
        <v>5713</v>
      </c>
      <c r="C136" s="29">
        <v>42373</v>
      </c>
      <c r="D136" s="22">
        <v>240</v>
      </c>
      <c r="E136" s="28" t="s">
        <v>5146</v>
      </c>
      <c r="F136" s="22">
        <v>240</v>
      </c>
      <c r="G136" s="22"/>
      <c r="H136" s="22"/>
      <c r="I136" s="26"/>
      <c r="J136" s="22"/>
      <c r="K136" s="22"/>
      <c r="L136" s="22"/>
      <c r="M136" s="27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s="139" customFormat="1" x14ac:dyDescent="0.3">
      <c r="A137" s="155" t="s">
        <v>2234</v>
      </c>
      <c r="B137" s="397" t="s">
        <v>5714</v>
      </c>
      <c r="C137" s="29">
        <v>42373</v>
      </c>
      <c r="D137" s="22">
        <v>120</v>
      </c>
      <c r="E137" s="28" t="s">
        <v>5147</v>
      </c>
      <c r="F137" s="22">
        <v>120</v>
      </c>
      <c r="G137" s="26"/>
      <c r="H137" s="26"/>
      <c r="I137" s="26"/>
      <c r="J137" s="22"/>
      <c r="K137" s="22"/>
      <c r="L137" s="22"/>
      <c r="M137" s="27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s="139" customFormat="1" x14ac:dyDescent="0.3">
      <c r="A138" s="155" t="s">
        <v>5158</v>
      </c>
      <c r="B138" s="397" t="s">
        <v>5715</v>
      </c>
      <c r="C138" s="29">
        <v>42373</v>
      </c>
      <c r="D138" s="22">
        <v>20</v>
      </c>
      <c r="E138" s="28" t="s">
        <v>5148</v>
      </c>
      <c r="F138" s="22">
        <v>20</v>
      </c>
      <c r="G138" s="26"/>
      <c r="H138" s="26"/>
      <c r="I138" s="26"/>
      <c r="J138" s="22"/>
      <c r="K138" s="22"/>
      <c r="L138" s="22"/>
      <c r="M138" s="27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s="139" customFormat="1" x14ac:dyDescent="0.3">
      <c r="A139" s="21" t="str">
        <f>INDEX('Dec15'!A:A, MATCH('Jan16'!$E139, 'Dec15'!$E:$E, 0))</f>
        <v>P014</v>
      </c>
      <c r="B139" s="397" t="s">
        <v>5716</v>
      </c>
      <c r="C139" s="29">
        <v>42373</v>
      </c>
      <c r="D139" s="22">
        <v>20</v>
      </c>
      <c r="E139" s="28" t="s">
        <v>100</v>
      </c>
      <c r="F139" s="22">
        <v>20</v>
      </c>
      <c r="G139" s="26"/>
      <c r="H139" s="26"/>
      <c r="I139" s="26"/>
      <c r="J139" s="22"/>
      <c r="K139" s="22"/>
      <c r="L139" s="22"/>
      <c r="M139" s="27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s="139" customFormat="1" x14ac:dyDescent="0.3">
      <c r="A140" s="21" t="str">
        <f>INDEX('Dec15'!A:A, MATCH('Jan16'!$E140, 'Dec15'!$E:$E, 0))</f>
        <v>S010</v>
      </c>
      <c r="B140" s="397" t="s">
        <v>5717</v>
      </c>
      <c r="C140" s="29">
        <v>42373</v>
      </c>
      <c r="D140" s="22">
        <v>20</v>
      </c>
      <c r="E140" s="28" t="s">
        <v>289</v>
      </c>
      <c r="F140" s="22">
        <v>20</v>
      </c>
      <c r="G140" s="26"/>
      <c r="H140" s="26"/>
      <c r="I140" s="26"/>
      <c r="J140" s="22"/>
      <c r="K140" s="22"/>
      <c r="L140" s="22"/>
      <c r="M140" s="27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2" s="139" customFormat="1" x14ac:dyDescent="0.3">
      <c r="A141" s="21" t="str">
        <f>INDEX('Dec15'!A:A, MATCH('Jan16'!$E141, 'Dec15'!$E:$E, 0))</f>
        <v>K023</v>
      </c>
      <c r="B141" s="397" t="s">
        <v>5718</v>
      </c>
      <c r="C141" s="29">
        <v>42373</v>
      </c>
      <c r="D141" s="22">
        <v>20</v>
      </c>
      <c r="E141" s="28" t="s">
        <v>8</v>
      </c>
      <c r="F141" s="22">
        <v>20</v>
      </c>
      <c r="G141" s="26"/>
      <c r="H141" s="26"/>
      <c r="I141" s="26"/>
      <c r="J141" s="22"/>
      <c r="K141" s="22"/>
      <c r="L141" s="22"/>
      <c r="M141" s="27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s="139" customFormat="1" x14ac:dyDescent="0.3">
      <c r="A142" s="21" t="str">
        <f>INDEX('Dec15'!A:A, MATCH('Jan16'!$E142, 'Dec15'!$E:$E, 0))</f>
        <v>S030</v>
      </c>
      <c r="B142" s="397" t="s">
        <v>5719</v>
      </c>
      <c r="C142" s="29">
        <v>42373</v>
      </c>
      <c r="D142" s="22">
        <v>20</v>
      </c>
      <c r="E142" s="28" t="s">
        <v>2669</v>
      </c>
      <c r="F142" s="22">
        <v>20</v>
      </c>
      <c r="G142" s="26"/>
      <c r="H142" s="26"/>
      <c r="I142" s="26"/>
      <c r="J142" s="22"/>
      <c r="K142" s="22"/>
      <c r="L142" s="22"/>
      <c r="M142" s="27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s="139" customFormat="1" x14ac:dyDescent="0.3">
      <c r="A143" s="21" t="str">
        <f>INDEX('Dec15'!A:A, MATCH('Jan16'!$E143, 'Dec15'!$E:$E, 0))</f>
        <v>S005</v>
      </c>
      <c r="B143" s="397" t="s">
        <v>5720</v>
      </c>
      <c r="C143" s="29">
        <v>42373</v>
      </c>
      <c r="D143" s="22">
        <v>20</v>
      </c>
      <c r="E143" s="28" t="s">
        <v>270</v>
      </c>
      <c r="F143" s="22">
        <v>20</v>
      </c>
      <c r="G143" s="26"/>
      <c r="H143" s="26"/>
      <c r="I143" s="26"/>
      <c r="J143" s="22"/>
      <c r="K143" s="22"/>
      <c r="L143" s="22"/>
      <c r="M143" s="27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s="139" customFormat="1" x14ac:dyDescent="0.3">
      <c r="A144" s="21" t="str">
        <f>INDEX('Dec15'!A:A, MATCH('Jan16'!$E144, 'Dec15'!$E:$E, 0))</f>
        <v>A021</v>
      </c>
      <c r="B144" s="397" t="s">
        <v>5721</v>
      </c>
      <c r="C144" s="29">
        <v>42373</v>
      </c>
      <c r="D144" s="22">
        <v>20</v>
      </c>
      <c r="E144" s="28" t="s">
        <v>10</v>
      </c>
      <c r="F144" s="22">
        <v>20</v>
      </c>
      <c r="G144" s="26"/>
      <c r="H144" s="26"/>
      <c r="I144" s="26"/>
      <c r="J144" s="22"/>
      <c r="K144" s="22"/>
      <c r="L144" s="22"/>
      <c r="M144" s="27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9" s="139" customFormat="1" x14ac:dyDescent="0.3">
      <c r="A145" s="21" t="str">
        <f>INDEX('Dec15'!A:A, MATCH('Jan16'!$E145, 'Dec15'!$E:$E, 0))</f>
        <v>W058</v>
      </c>
      <c r="B145" s="397" t="s">
        <v>5722</v>
      </c>
      <c r="C145" s="29">
        <v>42373</v>
      </c>
      <c r="D145" s="22">
        <v>20</v>
      </c>
      <c r="E145" s="28" t="s">
        <v>3322</v>
      </c>
      <c r="F145" s="22">
        <v>20</v>
      </c>
      <c r="G145" s="26"/>
      <c r="H145" s="26"/>
      <c r="I145" s="26"/>
      <c r="J145" s="22"/>
      <c r="K145" s="22"/>
      <c r="L145" s="22"/>
      <c r="M145" s="27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9" s="139" customFormat="1" x14ac:dyDescent="0.3">
      <c r="A146" s="21" t="str">
        <f>INDEX('Dec15'!A:A, MATCH('Jan16'!$E146, 'Dec15'!$E:$E, 0))</f>
        <v>D018</v>
      </c>
      <c r="B146" s="397" t="s">
        <v>5723</v>
      </c>
      <c r="C146" s="29">
        <v>42373</v>
      </c>
      <c r="D146" s="22">
        <v>20</v>
      </c>
      <c r="E146" s="28" t="s">
        <v>9</v>
      </c>
      <c r="F146" s="22">
        <v>20</v>
      </c>
      <c r="G146" s="26"/>
      <c r="H146" s="26"/>
      <c r="I146" s="26"/>
      <c r="J146" s="22"/>
      <c r="L146" s="22"/>
      <c r="M146" s="27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9" s="139" customFormat="1" x14ac:dyDescent="0.3">
      <c r="A147" s="155" t="s">
        <v>981</v>
      </c>
      <c r="B147" s="397" t="s">
        <v>5724</v>
      </c>
      <c r="C147" s="29">
        <v>42373</v>
      </c>
      <c r="D147" s="22">
        <v>240</v>
      </c>
      <c r="E147" s="28" t="s">
        <v>5149</v>
      </c>
      <c r="F147" s="22">
        <v>240</v>
      </c>
      <c r="G147" s="26"/>
      <c r="H147" s="26"/>
      <c r="I147" s="26"/>
      <c r="K147" s="22"/>
      <c r="L147" s="22"/>
      <c r="M147" s="27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9" s="139" customFormat="1" x14ac:dyDescent="0.3">
      <c r="A148" s="21" t="str">
        <f>INDEX('Dec15'!A:A, MATCH('Jan16'!$E148, 'Dec15'!$E:$E, 0))</f>
        <v>S008</v>
      </c>
      <c r="B148" s="397" t="s">
        <v>5725</v>
      </c>
      <c r="C148" s="29">
        <v>42373</v>
      </c>
      <c r="D148" s="22">
        <v>20</v>
      </c>
      <c r="E148" s="28" t="s">
        <v>4</v>
      </c>
      <c r="F148" s="22">
        <v>20</v>
      </c>
      <c r="G148" s="26"/>
      <c r="H148" s="26"/>
      <c r="I148" s="26"/>
      <c r="K148" s="22"/>
      <c r="L148" s="22"/>
      <c r="M148" s="27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9" s="139" customFormat="1" x14ac:dyDescent="0.3">
      <c r="A149" s="21" t="s">
        <v>1546</v>
      </c>
      <c r="B149" s="397" t="s">
        <v>5726</v>
      </c>
      <c r="C149" s="29">
        <v>42373</v>
      </c>
      <c r="D149" s="22">
        <v>240</v>
      </c>
      <c r="E149" s="28" t="s">
        <v>5150</v>
      </c>
      <c r="F149" s="22">
        <v>240</v>
      </c>
      <c r="G149" s="26"/>
      <c r="H149" s="26"/>
      <c r="I149" s="26"/>
      <c r="J149" s="22"/>
      <c r="K149" s="22"/>
      <c r="L149" s="22"/>
      <c r="M149" s="27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9" s="139" customFormat="1" x14ac:dyDescent="0.3">
      <c r="A150" s="21" t="str">
        <f>INDEX('Dec15'!A:A, MATCH('Jan16'!$E150, 'Dec15'!$E:$E, 0))</f>
        <v>P013</v>
      </c>
      <c r="B150" s="397" t="s">
        <v>5727</v>
      </c>
      <c r="C150" s="29">
        <v>42373</v>
      </c>
      <c r="D150" s="22">
        <v>20</v>
      </c>
      <c r="E150" s="28" t="s">
        <v>7</v>
      </c>
      <c r="F150" s="22">
        <v>20</v>
      </c>
      <c r="G150" s="26"/>
      <c r="H150" s="26"/>
      <c r="I150" s="26"/>
      <c r="J150" s="22"/>
      <c r="K150" s="22"/>
      <c r="L150" s="22"/>
      <c r="M150" s="27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9" s="139" customFormat="1" x14ac:dyDescent="0.3">
      <c r="A151" s="21"/>
      <c r="B151" s="47"/>
      <c r="C151" s="29"/>
      <c r="D151" s="22"/>
      <c r="E151" s="28"/>
      <c r="F151" s="22"/>
      <c r="G151" s="26"/>
      <c r="H151" s="26"/>
      <c r="I151" s="26"/>
      <c r="J151" s="22"/>
      <c r="K151" s="22"/>
      <c r="L151" s="22"/>
      <c r="M151" s="27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9" s="139" customFormat="1" x14ac:dyDescent="0.3">
      <c r="A152" s="22"/>
      <c r="B152" s="47"/>
      <c r="C152" s="29"/>
      <c r="D152" s="22"/>
      <c r="E152" s="28"/>
      <c r="F152" s="26"/>
      <c r="G152" s="26"/>
      <c r="H152" s="26"/>
      <c r="I152" s="26"/>
      <c r="J152" s="22"/>
      <c r="K152" s="22"/>
      <c r="L152" s="22"/>
      <c r="M152" s="27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9" x14ac:dyDescent="0.3">
      <c r="A153" s="29"/>
      <c r="B153" s="48"/>
      <c r="C153" s="29"/>
      <c r="D153" s="22">
        <v>20108.280000000006</v>
      </c>
      <c r="E153" s="21" t="s">
        <v>5151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2"/>
      <c r="Q153" s="21"/>
      <c r="R153" s="21"/>
      <c r="S153" s="21"/>
      <c r="T153" s="21"/>
      <c r="U153" s="21"/>
      <c r="V153" s="21"/>
      <c r="W153" s="2"/>
      <c r="X153" s="2"/>
      <c r="Y153" s="2"/>
      <c r="Z153" s="2"/>
      <c r="AA153" s="2"/>
      <c r="AB153" s="2"/>
      <c r="AC153" s="5"/>
    </row>
    <row r="154" spans="1:29" x14ac:dyDescent="0.3">
      <c r="A154" s="29"/>
      <c r="B154" s="48"/>
      <c r="C154" s="29"/>
      <c r="D154" s="2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7"/>
      <c r="X154" s="7"/>
      <c r="Y154" s="7"/>
      <c r="Z154" s="7"/>
      <c r="AA154" s="7"/>
      <c r="AB154" s="7"/>
      <c r="AC154" s="9"/>
    </row>
    <row r="155" spans="1:29" ht="15" thickBot="1" x14ac:dyDescent="0.35">
      <c r="A155" s="21"/>
      <c r="B155" s="49"/>
      <c r="C155" s="21"/>
      <c r="D155" s="22"/>
      <c r="E155" s="21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141"/>
      <c r="X155" s="141"/>
      <c r="Y155" s="141"/>
      <c r="Z155" s="141"/>
      <c r="AA155" s="141"/>
      <c r="AB155" s="141"/>
      <c r="AC155" s="141"/>
    </row>
    <row r="156" spans="1:29" ht="15" thickTop="1" x14ac:dyDescent="0.3">
      <c r="B156" s="50"/>
      <c r="L156" s="4"/>
      <c r="P156" s="37"/>
    </row>
    <row r="157" spans="1:29" x14ac:dyDescent="0.3">
      <c r="B157" s="140"/>
      <c r="E157" s="52" t="s">
        <v>84</v>
      </c>
      <c r="F157" s="4">
        <f>SUM(F155:V155)</f>
        <v>0</v>
      </c>
    </row>
    <row r="158" spans="1:29" x14ac:dyDescent="0.3">
      <c r="B158" s="140"/>
      <c r="E158" s="74"/>
      <c r="F158" s="139"/>
    </row>
    <row r="159" spans="1:29" x14ac:dyDescent="0.3">
      <c r="B159" s="140"/>
      <c r="F159" s="71"/>
    </row>
    <row r="160" spans="1:29" x14ac:dyDescent="0.3">
      <c r="B160" s="140"/>
    </row>
    <row r="161" spans="2:2" s="138" customFormat="1" x14ac:dyDescent="0.3">
      <c r="B161" s="140"/>
    </row>
    <row r="162" spans="2:2" s="138" customFormat="1" x14ac:dyDescent="0.3">
      <c r="B162" s="140"/>
    </row>
    <row r="163" spans="2:2" s="138" customFormat="1" x14ac:dyDescent="0.3">
      <c r="B163" s="140"/>
    </row>
    <row r="164" spans="2:2" s="138" customFormat="1" x14ac:dyDescent="0.3">
      <c r="B164" s="140"/>
    </row>
  </sheetData>
  <mergeCells count="8">
    <mergeCell ref="F4:I4"/>
    <mergeCell ref="J4:V4"/>
    <mergeCell ref="F5:F6"/>
    <mergeCell ref="G5:G6"/>
    <mergeCell ref="I5:I6"/>
    <mergeCell ref="J5:J6"/>
    <mergeCell ref="K5:K6"/>
    <mergeCell ref="L5:L6"/>
  </mergeCells>
  <conditionalFormatting sqref="B68:B80">
    <cfRule type="duplicateValues" dxfId="170" priority="63"/>
  </conditionalFormatting>
  <conditionalFormatting sqref="A151">
    <cfRule type="duplicateValues" dxfId="169" priority="245"/>
  </conditionalFormatting>
  <conditionalFormatting sqref="C33:C35">
    <cfRule type="duplicateValues" dxfId="168" priority="57"/>
  </conditionalFormatting>
  <conditionalFormatting sqref="B33:B35">
    <cfRule type="duplicateValues" dxfId="167" priority="56"/>
  </conditionalFormatting>
  <conditionalFormatting sqref="A33">
    <cfRule type="duplicateValues" dxfId="166" priority="55"/>
  </conditionalFormatting>
  <conditionalFormatting sqref="A34">
    <cfRule type="duplicateValues" dxfId="165" priority="54"/>
  </conditionalFormatting>
  <conditionalFormatting sqref="C91 C98:C103 B90 B92:B97 B105:B135">
    <cfRule type="duplicateValues" dxfId="164" priority="52"/>
  </conditionalFormatting>
  <conditionalFormatting sqref="B91">
    <cfRule type="duplicateValues" dxfId="163" priority="51"/>
  </conditionalFormatting>
  <conditionalFormatting sqref="B98:B103">
    <cfRule type="duplicateValues" dxfId="162" priority="50"/>
  </conditionalFormatting>
  <conditionalFormatting sqref="C105:C135 C90 C92:C97">
    <cfRule type="duplicateValues" dxfId="161" priority="53"/>
  </conditionalFormatting>
  <conditionalFormatting sqref="A91">
    <cfRule type="duplicateValues" dxfId="160" priority="49"/>
  </conditionalFormatting>
  <conditionalFormatting sqref="A92">
    <cfRule type="duplicateValues" dxfId="159" priority="48"/>
  </conditionalFormatting>
  <conditionalFormatting sqref="A93">
    <cfRule type="duplicateValues" dxfId="158" priority="47"/>
  </conditionalFormatting>
  <conditionalFormatting sqref="A94">
    <cfRule type="duplicateValues" dxfId="157" priority="46"/>
  </conditionalFormatting>
  <conditionalFormatting sqref="A95">
    <cfRule type="duplicateValues" dxfId="156" priority="45"/>
  </conditionalFormatting>
  <conditionalFormatting sqref="A96">
    <cfRule type="duplicateValues" dxfId="155" priority="44"/>
  </conditionalFormatting>
  <conditionalFormatting sqref="A99">
    <cfRule type="duplicateValues" dxfId="154" priority="43"/>
  </conditionalFormatting>
  <conditionalFormatting sqref="A107">
    <cfRule type="duplicateValues" dxfId="153" priority="42"/>
  </conditionalFormatting>
  <conditionalFormatting sqref="A109">
    <cfRule type="duplicateValues" dxfId="152" priority="41"/>
  </conditionalFormatting>
  <conditionalFormatting sqref="A114">
    <cfRule type="duplicateValues" dxfId="151" priority="40"/>
  </conditionalFormatting>
  <conditionalFormatting sqref="A116">
    <cfRule type="duplicateValues" dxfId="150" priority="39"/>
  </conditionalFormatting>
  <conditionalFormatting sqref="A118">
    <cfRule type="duplicateValues" dxfId="149" priority="38"/>
  </conditionalFormatting>
  <conditionalFormatting sqref="A119">
    <cfRule type="duplicateValues" dxfId="148" priority="37"/>
  </conditionalFormatting>
  <conditionalFormatting sqref="A120">
    <cfRule type="duplicateValues" dxfId="147" priority="36"/>
  </conditionalFormatting>
  <conditionalFormatting sqref="A121:A122">
    <cfRule type="duplicateValues" dxfId="146" priority="35"/>
  </conditionalFormatting>
  <conditionalFormatting sqref="A123">
    <cfRule type="duplicateValues" dxfId="145" priority="34"/>
  </conditionalFormatting>
  <conditionalFormatting sqref="A126">
    <cfRule type="duplicateValues" dxfId="144" priority="33"/>
  </conditionalFormatting>
  <conditionalFormatting sqref="A127">
    <cfRule type="duplicateValues" dxfId="143" priority="32"/>
  </conditionalFormatting>
  <conditionalFormatting sqref="A128">
    <cfRule type="duplicateValues" dxfId="142" priority="31"/>
  </conditionalFormatting>
  <conditionalFormatting sqref="A129">
    <cfRule type="duplicateValues" dxfId="141" priority="30"/>
  </conditionalFormatting>
  <conditionalFormatting sqref="A130">
    <cfRule type="duplicateValues" dxfId="140" priority="29"/>
  </conditionalFormatting>
  <conditionalFormatting sqref="A131">
    <cfRule type="duplicateValues" dxfId="139" priority="28"/>
  </conditionalFormatting>
  <conditionalFormatting sqref="A132">
    <cfRule type="duplicateValues" dxfId="138" priority="26"/>
  </conditionalFormatting>
  <conditionalFormatting sqref="A132">
    <cfRule type="duplicateValues" dxfId="137" priority="27"/>
  </conditionalFormatting>
  <conditionalFormatting sqref="A133">
    <cfRule type="duplicateValues" dxfId="136" priority="25"/>
  </conditionalFormatting>
  <conditionalFormatting sqref="A135">
    <cfRule type="duplicateValues" dxfId="135" priority="24"/>
  </conditionalFormatting>
  <conditionalFormatting sqref="C104">
    <cfRule type="duplicateValues" dxfId="134" priority="23"/>
  </conditionalFormatting>
  <conditionalFormatting sqref="B104">
    <cfRule type="duplicateValues" dxfId="133" priority="22"/>
  </conditionalFormatting>
  <conditionalFormatting sqref="A11:A19 A39:A43 A139:A146 A22:A24 A27 A29:A32 A45:A50 A56:A77 A79 A81:A82 A148:A150 A84:A89">
    <cfRule type="duplicateValues" dxfId="132" priority="246"/>
  </conditionalFormatting>
  <conditionalFormatting sqref="A20">
    <cfRule type="duplicateValues" dxfId="131" priority="21"/>
  </conditionalFormatting>
  <conditionalFormatting sqref="A25">
    <cfRule type="duplicateValues" dxfId="130" priority="20"/>
  </conditionalFormatting>
  <conditionalFormatting sqref="A26">
    <cfRule type="duplicateValues" dxfId="129" priority="19"/>
  </conditionalFormatting>
  <conditionalFormatting sqref="A28">
    <cfRule type="duplicateValues" dxfId="128" priority="18"/>
  </conditionalFormatting>
  <conditionalFormatting sqref="A36">
    <cfRule type="duplicateValues" dxfId="127" priority="17"/>
  </conditionalFormatting>
  <conditionalFormatting sqref="A37">
    <cfRule type="duplicateValues" dxfId="126" priority="16"/>
  </conditionalFormatting>
  <conditionalFormatting sqref="A38">
    <cfRule type="duplicateValues" dxfId="125" priority="15"/>
  </conditionalFormatting>
  <conditionalFormatting sqref="A44">
    <cfRule type="duplicateValues" dxfId="124" priority="14"/>
  </conditionalFormatting>
  <conditionalFormatting sqref="A51">
    <cfRule type="duplicateValues" dxfId="123" priority="13"/>
  </conditionalFormatting>
  <conditionalFormatting sqref="A52">
    <cfRule type="duplicateValues" dxfId="122" priority="12"/>
  </conditionalFormatting>
  <conditionalFormatting sqref="A53">
    <cfRule type="duplicateValues" dxfId="121" priority="11"/>
  </conditionalFormatting>
  <conditionalFormatting sqref="A54">
    <cfRule type="duplicateValues" dxfId="120" priority="10"/>
  </conditionalFormatting>
  <conditionalFormatting sqref="A55">
    <cfRule type="duplicateValues" dxfId="119" priority="9"/>
  </conditionalFormatting>
  <conditionalFormatting sqref="A78">
    <cfRule type="duplicateValues" dxfId="118" priority="8"/>
  </conditionalFormatting>
  <conditionalFormatting sqref="A80">
    <cfRule type="duplicateValues" dxfId="117" priority="7"/>
  </conditionalFormatting>
  <conditionalFormatting sqref="A136">
    <cfRule type="duplicateValues" dxfId="116" priority="6"/>
  </conditionalFormatting>
  <conditionalFormatting sqref="A137">
    <cfRule type="duplicateValues" dxfId="115" priority="5"/>
  </conditionalFormatting>
  <conditionalFormatting sqref="A138">
    <cfRule type="duplicateValues" dxfId="114" priority="4"/>
  </conditionalFormatting>
  <conditionalFormatting sqref="A147">
    <cfRule type="duplicateValues" dxfId="113" priority="3"/>
  </conditionalFormatting>
  <conditionalFormatting sqref="A83">
    <cfRule type="duplicateValues" dxfId="112" priority="2"/>
  </conditionalFormatting>
  <conditionalFormatting sqref="A21">
    <cfRule type="duplicateValues" dxfId="1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ANZ</vt:lpstr>
      <vt:lpstr>CHQS</vt:lpstr>
      <vt:lpstr>Deposits</vt:lpstr>
      <vt:lpstr>MEM_BF</vt:lpstr>
      <vt:lpstr>May16</vt:lpstr>
      <vt:lpstr>Apr16</vt:lpstr>
      <vt:lpstr>Mar16</vt:lpstr>
      <vt:lpstr>Feb16</vt:lpstr>
      <vt:lpstr>Jan16</vt:lpstr>
      <vt:lpstr>Dec15</vt:lpstr>
      <vt:lpstr>Nov15</vt:lpstr>
      <vt:lpstr>Oct15</vt:lpstr>
      <vt:lpstr>Sept15</vt:lpstr>
      <vt:lpstr>Aug15</vt:lpstr>
      <vt:lpstr>July15</vt:lpstr>
      <vt:lpstr>MFEE</vt:lpstr>
      <vt:lpstr>Contacts</vt:lpstr>
      <vt:lpstr>ANZ!Print_Area</vt:lpstr>
      <vt:lpstr>CHQS!Print_Area</vt:lpstr>
      <vt:lpstr>MEM_BF!Print_Area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Punchihewa</dc:creator>
  <cp:lastModifiedBy>Uchitha Ranasinghe</cp:lastModifiedBy>
  <cp:lastPrinted>2016-04-10T01:14:08Z</cp:lastPrinted>
  <dcterms:created xsi:type="dcterms:W3CDTF">2014-09-10T14:57:36Z</dcterms:created>
  <dcterms:modified xsi:type="dcterms:W3CDTF">2016-06-06T14:32:05Z</dcterms:modified>
</cp:coreProperties>
</file>