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Switches" sheetId="1" r:id="rId3"/>
    <sheet state="visible" name="General Switches-Runtimes" sheetId="2" r:id="rId4"/>
    <sheet state="visible" name="Light Switches" sheetId="3" r:id="rId5"/>
    <sheet state="visible" name="Light Switches-Runtimes" sheetId="4" r:id="rId6"/>
    <sheet state="visible" name="Other Switches" sheetId="5" r:id="rId7"/>
    <sheet state="visible" name="Other Switches-Runtime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K15">
      <text>
        <t xml:space="preserve">We only use 1 unit per device type in our infrastructure.
	-Rahmadi Trimananda</t>
      </text>
    </comment>
    <comment authorId="0" ref="H19">
      <text>
        <t xml:space="preserve">Schedule method problem.
	-Seyed Amir Hossein Aqajari</t>
      </text>
    </comment>
    <comment authorId="0" ref="R19">
      <text>
        <t xml:space="preserve">Schedule method problem.
	-Seyed Amir Hossein Aqajari</t>
      </text>
    </comment>
    <comment authorId="0" ref="A1">
      <text>
        <t xml:space="preserve">schedule with no delay problem!
	-Seyed Amir Hossein Aqajari
----
We need 2 different event value for illuminance sensor!
	-Seyed Amir Hossein Aqajari
----
We need 2 different event value for illuminance sensor!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We need 2 different event value for illuminance sensor!
	-Seyed Amir Hossein Aqajari
----
No delay problem!(Light is always off)
	-Seyed Amir Hossein Aqajari
----
schedule with no delay problem!
	-Seyed Amir Hossein Aqajari
----
no delay problem!(light is always off!)
	-Seyed Amir Hossein Aqajari
----
We need 2 different event value for illuminance sensor!
	-Seyed Amir Hossein Aqajari
----
schedule with no delay problem!
	-Seyed Amir Hossein Aqajari
----
We need 2 different event value for illuminance sensor!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
----
Because we have no delay then there is no conflict.
	-Seyed Amir Hossein Aqajari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https://github.uci.edu/rtrimana/smartthings_app/blob/master/official/01-control-lights-and-locks-with-contact-sensor.groovy</t>
      </text>
    </comment>
    <comment authorId="0" ref="D3">
      <text>
        <t xml:space="preserve">control switch and lock witha contact sensor. when contact is open turn light on. When contact is closed turn light off.</t>
      </text>
    </comment>
    <comment authorId="0" ref="C4">
      <text>
        <t xml:space="preserve">https://github.uci.edu/rtrimana/smartthings_app/blob/master/official/beacon-control.groovy</t>
      </text>
    </comment>
    <comment authorId="0" ref="D4">
      <text>
        <t xml:space="preserve">on arrival at home deteted by presence sensor, turn light switch on. or if leaving, turn light switch off</t>
      </text>
    </comment>
    <comment authorId="0" ref="C5">
      <text>
        <t xml:space="preserve">https://github.uci.edu/rtrimana/smartthings_app/blob/master/official/big-turn-off.groovy</t>
      </text>
    </comment>
    <comment authorId="0" ref="D5">
      <text>
        <t xml:space="preserve">turn lights off when smartapp is touched or when location changes</t>
      </text>
    </comment>
    <comment authorId="0" ref="C6">
      <text>
        <t xml:space="preserve">https://github.uci.edu/rtrimana/smartthings_app/blob/master/official/big-turn-on.groovy</t>
      </text>
    </comment>
    <comment authorId="0" ref="D6">
      <text>
        <t xml:space="preserve">turn on switches when app is activated or when location changes</t>
      </text>
    </comment>
    <comment authorId="0" ref="C7">
      <text>
        <t xml:space="preserve">https://github.uci.edu/rtrimana/smartthings_app/blob/master/official/control-switch-with-contact-sensor.groovy</t>
      </text>
    </comment>
    <comment authorId="0" ref="D7">
      <text>
        <t xml:space="preserve">uses contact sensor to control switch when contact sensor is open turn light on, when it is closed turn light off</t>
      </text>
    </comment>
    <comment authorId="0" ref="C8">
      <text>
        <t xml:space="preserve">https://github.uci.edu/rtrimana/smartthings_app/blob/master/official/double-tap.groovy</t>
      </text>
    </comment>
    <comment authorId="0" ref="D8">
      <text>
        <t xml:space="preserve">when masterswitch is double tapped on then turn on x lights or if master switch is tapped off twice then turn y lights off</t>
      </text>
    </comment>
    <comment authorId="0" ref="C9">
      <text>
        <t xml:space="preserve">https://github.uci.edu/rtrimana/smartthings_app/blob/master/official/energy-saver.groovy</t>
      </text>
    </comment>
    <comment authorId="0" ref="D9">
      <text>
        <t xml:space="preserve">after exceeding a certain amount of power usage, turn off switches</t>
      </text>
    </comment>
    <comment authorId="0" ref="C10">
      <text>
        <t xml:space="preserve">https://github.uci.edu/rtrimana/smartthings_app/blob/master/official/gentle-wake-up.groovy</t>
      </text>
    </comment>
    <comment authorId="0" ref="D10">
      <text>
        <t xml:space="preserve">when app is done with gentle wakeup has option to keep lights on or turn them off</t>
      </text>
    </comment>
    <comment authorId="0" ref="C11">
      <text>
        <t xml:space="preserve">https://github.uci.edu/rtrimana/smartthings_app/blob/master/official/good-night.groovy</t>
      </text>
    </comment>
    <comment authorId="0" ref="D11">
      <text>
        <t xml:space="preserve">no motion at x time change modes to some mode and optionally checks if some lights are off to proceed with application
reads current status of the lights</t>
      </text>
    </comment>
    <comment authorId="0" ref="C12">
      <text>
        <t xml:space="preserve">https://github.uci.edu/rtrimana/smartthings_app/blob/master/official/humidity-alert.groovy</t>
      </text>
    </comment>
    <comment authorId="0" ref="D12">
      <text>
        <t xml:space="preserve">turns on a switch when it is above first threshold and turns it off when its below the second threshold</t>
      </text>
    </comment>
    <comment authorId="0" ref="C13">
      <text>
        <t xml:space="preserve">https://github.uci.edu/rtrimana/smartthings_app/blob/master/official/make-it-so.groovy</t>
      </text>
    </comment>
    <comment authorId="0" ref="D13">
      <text>
        <t xml:space="preserve">saves states for a location and then restores them when app touch</t>
      </text>
    </comment>
    <comment authorId="0" ref="C14">
      <text>
        <t xml:space="preserve">https://github.uci.edu/rtrimana/smartthings_app/blob/master/official/monitor-on-sense.groovy</t>
      </text>
    </comment>
    <comment authorId="0" ref="D14">
      <text>
        <t xml:space="preserve">vibration is sensed by acceleration sensor then turn on a switch</t>
      </text>
    </comment>
    <comment authorId="0" ref="C15">
      <text>
        <t xml:space="preserve">https://github.uci.edu/rtrimana/smartthings_app/blob/master/official/nfc-tag-toggle.groovy</t>
      </text>
    </comment>
    <comment authorId="0" ref="D15">
      <text>
        <t xml:space="preserve">turn on a switch when nfc tag toggle is touched</t>
      </text>
    </comment>
    <comment authorId="0" ref="C16">
      <text>
        <t xml:space="preserve">https://github.uci.edu/rtrimana/smartthings_app/blob/master/official/once-a-day.groovy</t>
      </text>
    </comment>
    <comment authorId="0" ref="D16">
      <text>
        <t xml:space="preserve">at a time turn a light on and at another time turn the light off</t>
      </text>
    </comment>
    <comment authorId="0" ref="C17">
      <text>
        <t xml:space="preserve">https://github.uci.edu/rtrimana/smartthings_app/blob/master/official/power-allowance.groovy</t>
      </text>
    </comment>
    <comment authorId="0" ref="D17">
      <text>
        <t xml:space="preserve">after turning on a switch, turn it off after x minutes</t>
      </text>
    </comment>
    <comment authorId="0" ref="C18">
      <text>
        <t xml:space="preserve">https://github.uci.edu/rtrimana/smartthings_app/blob/master/official/rise-and-shine.groovy</t>
      </text>
    </comment>
    <comment authorId="0" ref="D18">
      <text>
        <t xml:space="preserve">changes mode when motion is detected and turns on switches</t>
      </text>
    </comment>
    <comment authorId="0" ref="C19">
      <text>
        <t xml:space="preserve">https://github.uci.edu/rtrimana/smartthings_app/blob/master/official/smart-turn-it-on.groovy</t>
      </text>
    </comment>
    <comment authorId="0" ref="D19">
      <text>
        <t xml:space="preserve">turn a switch on when specific person presnece is detected and it is a specific time for x minutes</t>
      </text>
    </comment>
    <comment authorId="0" ref="C20">
      <text>
        <t xml:space="preserve">https://github.uci.edu/rtrimana/smartthings_app/blob/master/official/sunrise-sunset.groovy</t>
      </text>
    </comment>
    <comment authorId="0" ref="D20">
      <text>
        <t xml:space="preserve">turn on some switches and turn off some switches at sunrise and at sunset turn some switch off and some switch on</t>
      </text>
    </comment>
    <comment authorId="0" ref="C21">
      <text>
        <t xml:space="preserve">https://github.uci.edu/rtrimana/smartthings_app/blob/master/official/the-big-switch.groovy</t>
      </text>
    </comment>
    <comment authorId="0" ref="D21">
      <text>
        <t xml:space="preserve">turns on and off a collection of switches when a switch is on or off</t>
      </text>
    </comment>
    <comment authorId="0" ref="C22">
      <text>
        <t xml:space="preserve">https://github.uci.edu/rtrimana/smartthings_app/blob/master/official/turn-it-on-for-5-minutes.groovy</t>
      </text>
    </comment>
    <comment authorId="0" ref="D22">
      <text>
        <t xml:space="preserve">when contact sensor is opened , light is turned on and then turned off after 5 minutes</t>
      </text>
    </comment>
    <comment authorId="0" ref="C23">
      <text>
        <t xml:space="preserve">https://github.uci.edu/rtrimana/smartthings_app/blob/master/third-party/BetterLaundryMonitor.groovy</t>
      </text>
    </comment>
    <comment authorId="0" ref="D23">
      <text>
        <t xml:space="preserve">when laundry is finished, turns on the light switches</t>
      </text>
    </comment>
    <comment authorId="0" ref="E25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H7">
      <text>
        <t xml:space="preserve">With having manual transaction, this pair does not have any error.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J16">
      <text>
        <t xml:space="preserve">With having manual transaction, this pair does not have any error.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J25">
      <text>
        <t xml:space="preserve">Schedule method problem.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J28">
      <text>
        <t xml:space="preserve">With having manual transaction, this pair does not have any error.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J31">
      <text>
        <t xml:space="preserve">With having manual transaction, this pair does not have any error.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E35">
      <text>
        <t xml:space="preserve">The door will never be locked after x minutes that it is closed. (A person might be in the sense of presence sensor.)
==&gt; "We want the room to be locked after x minutes."</t>
      </text>
    </comment>
    <comment authorId="0" ref="R25">
      <text>
        <t xml:space="preserve">timing problem
	-Seyed Amir Hossein Aqajari</t>
      </text>
    </comment>
    <comment authorId="0" ref="V25">
      <text>
        <t xml:space="preserve">All the attribute values are false
	-Rahmadi Trimananda</t>
      </text>
    </comment>
    <comment authorId="0" ref="L25">
      <text>
        <t xml:space="preserve">Basically turn-on-by-zip-code app always sets a scheduler but it always happens immediately and so the manual event in the other app always happens after the scheduler and it's not considered a conflict.
	-Rahmadi Trimananda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">
      <text>
        <t xml:space="preserve">turn on lights when motion detected and it is dark</t>
      </text>
    </comment>
    <comment authorId="0" ref="D4">
      <text>
        <t xml:space="preserve">turn on lighst when motion detected</t>
      </text>
    </comment>
    <comment authorId="0" ref="D5">
      <text>
        <t xml:space="preserve">turn lights off after no motion</t>
      </text>
    </comment>
    <comment authorId="0" ref="D6">
      <text>
        <t xml:space="preserve">sets an alarm when you're away adn then uses state to put a delay. If contact sensor or motion sensor is detected and then turns on alarm and lights</t>
      </text>
    </comment>
    <comment authorId="0" ref="D7">
      <text>
        <t xml:space="preserve">on app touch of the app turn on some lights turn some lights off then lock some locks and change modes</t>
      </text>
    </comment>
    <comment authorId="0" ref="D8">
      <text>
        <t xml:space="preserve">turn on light when presence is detected and the door contact sensor detects it is opening</t>
      </text>
    </comment>
    <comment authorId="0" ref="D9">
      <text>
        <t xml:space="preserve">allows button to control hue lamps and other non hue lamps. to turn on lamp lights and and off lamp lights</t>
      </text>
    </comment>
    <comment authorId="0" ref="D10">
      <text>
        <t xml:space="preserve">turning on lights when washer dryer is done detected by accleration sensor or flash lights</t>
      </text>
    </comment>
    <comment authorId="0" ref="D11">
      <text>
        <t xml:space="preserve">turn off light when contact sensor is opened and then turn on when it is closed only if lights were on before. uses saved state to restore the light on</t>
      </text>
    </comment>
    <comment authorId="0" ref="D12">
      <text>
        <t xml:space="preserve">turn on lights depending on contact sensor and turns off light when the door is closed</t>
      </text>
    </comment>
    <comment authorId="0" ref="D13">
      <text>
        <t xml:space="preserve">on contact sensor turn light on and turn light off after some delay after closing door</t>
      </text>
    </comment>
    <comment authorId="0" ref="D14">
      <text>
        <t xml:space="preserve">turn lights on when motion is detected and off again when motion stops for period of time</t>
      </text>
    </comment>
    <comment authorId="0" ref="D15">
      <text>
        <t xml:space="preserve">control 4 sets of lights and oor contacts and illuminance levels if motion door open or unlock detected can turn switches on</t>
      </text>
    </comment>
    <comment authorId="0" ref="D16">
      <text>
        <t xml:space="preserve">turn lights off when no motion detected and no presence is detected</t>
      </text>
    </comment>
    <comment authorId="0" ref="D17">
      <text>
        <t xml:space="preserve">turn lights on when it is dark detected by illluminance sensor and off when it becomes light again (state saving)</t>
      </text>
    </comment>
    <comment authorId="0" ref="D18">
      <text>
        <t xml:space="preserve">motion sensor light toggle if there is motion and toggle is off turns it on and if there is motion and toggle is on turns light and toggle off.</t>
      </text>
    </comment>
    <comment authorId="0" ref="D19">
      <text>
        <t xml:space="preserve">uses save state. turns on switch based on motion sensor or contact sensor for x minutes and then turn it off. If switch was already on then it just stays on. if switch is turned off while timer was running, timer is canceled.</t>
      </text>
    </comment>
    <comment authorId="0" ref="D20">
      <text>
        <t xml:space="preserve">turns lights on when dark and motion is detected turns lights off when there is light or after there is motion stops</t>
      </text>
    </comment>
    <comment authorId="0" ref="D21">
      <text>
        <t xml:space="preserve">alerts when motion sensor and contact sensor flash lights when alarm is activated</t>
      </text>
    </comment>
    <comment authorId="0" ref="D22">
      <text>
        <t xml:space="preserve">flash lights when reaching required steps</t>
      </text>
    </comment>
    <comment authorId="0" ref="D23">
      <text>
        <t xml:space="preserve">switches turns on at sunset</t>
      </text>
    </comment>
    <comment authorId="0" ref="D24">
      <text>
        <t xml:space="preserve">turn on lights before sunset by x minutes</t>
      </text>
    </comment>
    <comment authorId="0" ref="D25">
      <text>
        <t xml:space="preserve">turn on lights at sunset </t>
      </text>
    </comment>
    <comment authorId="0" ref="D26">
      <text>
        <t xml:space="preserve">turn on siwtch when arriving and off when leavcing detected by presence sensor</t>
      </text>
    </comment>
    <comment authorId="0" ref="D27">
      <text>
        <t xml:space="preserve">turn on switch when open close sensor opens</t>
      </text>
    </comment>
    <comment authorId="0" ref="D28">
      <text>
        <t xml:space="preserve">turns off device with motion</t>
      </text>
    </comment>
    <comment authorId="0" ref="D29">
      <text>
        <t xml:space="preserve">turn on light if arriving after sunset and off when you leave</t>
      </text>
    </comment>
    <comment authorId="0" ref="D30">
      <text>
        <t xml:space="preserve">when door opens turn on lights </t>
      </text>
    </comment>
    <comment authorId="0" ref="D31">
      <text>
        <t xml:space="preserve">turn on off lights to make it seem like someone is home</t>
      </text>
    </comment>
    <comment authorId="0" ref="D32">
      <text>
        <t xml:space="preserve">turns off lights when people leave house</t>
      </text>
    </comment>
    <comment authorId="0" ref="D33">
      <text>
        <t xml:space="preserve">fireCO2 Alarm turn off all lights in case of fire.</t>
      </text>
    </comment>
    <comment authorId="0" ref="B62">
      <text>
        <t xml:space="preserve">When there is application "A" that wants to play a speech, play it. When another application "B" comes to also play a speech during the time that application "A" is using the speech device, we play each application like a pulse, for example 5 seconds A, then 5 seconds B, then again 5 seconds A, and so on... 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  <comment authorId="0" ref="F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when temperature drops below certain temp turn on heater with a switch</t>
      </text>
    </comment>
    <comment authorId="0" ref="E5">
      <text>
        <t xml:space="preserve">if temperature goes above certain temperature turn on ac</t>
      </text>
    </comment>
    <comment authorId="0" ref="G5">
      <text>
        <t xml:space="preserve">Lock vs. Lock/Unlock -&gt; There should be a conflict between lock and unlock events!</t>
      </text>
    </comment>
    <comment authorId="0" ref="E6">
      <text>
        <t xml:space="preserve">turns on switch when to either control AC or heater when temperature is above or below a certain threshold respectively</t>
      </text>
    </comment>
    <comment authorId="0" ref="G6">
      <text>
        <t xml:space="preserve">Lock vs. Lock/Unlock -&gt; There should be a conflict between lock and unlock events!</t>
      </text>
    </comment>
    <comment authorId="0" ref="H6">
      <text>
        <t xml:space="preserve">Lock vs. Lock/Unlock -&gt; There should be a conflict between lock and unlock events!</t>
      </text>
    </comment>
    <comment authorId="0" ref="E7">
      <text>
        <t xml:space="preserve">turns on camera and turns off at specific time</t>
      </text>
    </comment>
    <comment authorId="0" ref="E8">
      <text>
        <t xml:space="preserve">when presence is away detected by presence sensor turn on cameras when arriving turn them off</t>
      </text>
    </comment>
    <comment authorId="0" ref="J8">
      <text>
        <t xml:space="preserve">Lock vs. Lock/Unlock -&gt; There should be a conflict between lock and unlock events!</t>
      </text>
    </comment>
    <comment authorId="0" ref="E9">
      <text>
        <t xml:space="preserve">when humidity reaches a certain level turn on the fan until reduced to certain level</t>
      </text>
    </comment>
    <comment authorId="0" ref="E10">
      <text>
        <t xml:space="preserve">allows switch for a fan to toggle on and off at specific times scheduled</t>
      </text>
    </comment>
    <comment authorId="0" ref="L10">
      <text>
        <t xml:space="preserve">Lock vs. Lock/Unlock -&gt; There should be a conflict between lock and unlock events!</t>
      </text>
    </comment>
    <comment authorId="0" ref="E11">
      <text>
        <t xml:space="preserve">open fan when outside is cooler than inside</t>
      </text>
    </comment>
    <comment authorId="0" ref="L11">
      <text>
        <t xml:space="preserve">Lock vs. Lock/Unlock -&gt; There should be a conflict between lock and unlock events!</t>
      </text>
    </comment>
    <comment authorId="0" ref="M11">
      <text>
        <t xml:space="preserve">Lock vs. Lock/Unlock -&gt; There should be a conflict between lock and unlock events!</t>
      </text>
    </comment>
  </commentList>
</comments>
</file>

<file path=xl/sharedStrings.xml><?xml version="1.0" encoding="utf-8"?>
<sst xmlns="http://schemas.openxmlformats.org/spreadsheetml/2006/main" count="2836" uniqueCount="161">
  <si>
    <t>Application</t>
  </si>
  <si>
    <t>Device</t>
  </si>
  <si>
    <t>01-control-lights-and-locks-with-contact-sensor.groovy ON-OFF</t>
  </si>
  <si>
    <t>beacon-control.groovy ON-OFF</t>
  </si>
  <si>
    <t>big-turn-off.groovy OFF</t>
  </si>
  <si>
    <t>big-turn-on.groovy ON</t>
  </si>
  <si>
    <t>control-switch-with-contact-sensor.groovy ON-OFF</t>
  </si>
  <si>
    <t>double-tap.groovy ON-OFF</t>
  </si>
  <si>
    <t>energy-saver.groovy OFF</t>
  </si>
  <si>
    <t>gentle-wake-up.groovy OFF</t>
  </si>
  <si>
    <t>good-night.groovy OFF</t>
  </si>
  <si>
    <t>humidity-alert.groovy ON-OFF</t>
  </si>
  <si>
    <t>make-it-so.groovy ON-OFF</t>
  </si>
  <si>
    <t>monitor-on-sense.groovy ON</t>
  </si>
  <si>
    <t>nfc-tag-toggle.groovy ON-OFF</t>
  </si>
  <si>
    <t>once-a-day.groovy ON-OFF</t>
  </si>
  <si>
    <t>power-allowance.groovy OFF</t>
  </si>
  <si>
    <t>rise-and-shine.groovy ON</t>
  </si>
  <si>
    <t>smart-turn-it-on.groovy ON-OFF</t>
  </si>
  <si>
    <t>sunrise-sunset.groovy ON-OFF</t>
  </si>
  <si>
    <t>the-big-switch.groovy ON-OFF</t>
  </si>
  <si>
    <t>turn-it-on-for-5-minutes.groovy ON-OFF</t>
  </si>
  <si>
    <t>BetterLaundryMonitor.groovy ON</t>
  </si>
  <si>
    <t>direct</t>
  </si>
  <si>
    <t>sensor</t>
  </si>
  <si>
    <t>01-control-lights-and-locks-with-contact-sensor.groovy</t>
  </si>
  <si>
    <t>Switch ON-OFF</t>
  </si>
  <si>
    <t>Same app</t>
  </si>
  <si>
    <t>beacon-control.groovy</t>
  </si>
  <si>
    <t>detected</t>
  </si>
  <si>
    <t>manual/inside</t>
  </si>
  <si>
    <t>big-turn-off.groovy</t>
  </si>
  <si>
    <t>Switch OFF</t>
  </si>
  <si>
    <t>big-turn-on.groovy</t>
  </si>
  <si>
    <t>Switch ON</t>
  </si>
  <si>
    <t>control-switch-with-contact-sensor.groovy</t>
  </si>
  <si>
    <r>
      <t xml:space="preserve">direct, </t>
    </r>
    <r>
      <rPr>
        <b/>
      </rPr>
      <t>state saving</t>
    </r>
  </si>
  <si>
    <t>double-tap.groovy</t>
  </si>
  <si>
    <t>sensor/schedule</t>
  </si>
  <si>
    <t>energy-saver.groovy</t>
  </si>
  <si>
    <t>no error</t>
  </si>
  <si>
    <t>gentle-wake-up.groovy</t>
  </si>
  <si>
    <t>reader</t>
  </si>
  <si>
    <t>good-night.groovy</t>
  </si>
  <si>
    <t>non-terminated</t>
  </si>
  <si>
    <t>humidity-alert.groovy</t>
  </si>
  <si>
    <r>
      <t xml:space="preserve">direct, </t>
    </r>
    <r>
      <rPr>
        <b/>
      </rPr>
      <t>state saving</t>
    </r>
  </si>
  <si>
    <t>manual/outside</t>
  </si>
  <si>
    <t>make-it-so.groovy</t>
  </si>
  <si>
    <t>monitor-on-sense.groovy</t>
  </si>
  <si>
    <r>
      <t>direct,</t>
    </r>
    <r>
      <rPr>
        <b/>
      </rPr>
      <t xml:space="preserve"> state saving</t>
    </r>
  </si>
  <si>
    <t>nfc-tag-toggle.groovy</t>
  </si>
  <si>
    <t>once-a-day.groovy</t>
  </si>
  <si>
    <t>power-allowance.groovy</t>
  </si>
  <si>
    <t>rise-and-shine.groovy</t>
  </si>
  <si>
    <t>smart-turn-it-on.groovy</t>
  </si>
  <si>
    <t>sunrise-sunset.groovy</t>
  </si>
  <si>
    <t>the-big-switch.groovy</t>
  </si>
  <si>
    <t>turn-it-on-for-5-minutes.groovy</t>
  </si>
  <si>
    <t>BetterLaundryMonitor.groovy</t>
  </si>
  <si>
    <t>164 conflicts + 8 new conflicts</t>
  </si>
  <si>
    <t>8 + 29</t>
  </si>
  <si>
    <t>8 no errors in red were supposed to be conflicts</t>
  </si>
  <si>
    <t>These are IoTCheck's mistake</t>
  </si>
  <si>
    <t xml:space="preserve">
</t>
  </si>
  <si>
    <r>
      <t xml:space="preserve">direct, </t>
    </r>
    <r>
      <rPr>
        <b/>
      </rPr>
      <t>state saving</t>
    </r>
  </si>
  <si>
    <r>
      <t xml:space="preserve">direct, </t>
    </r>
    <r>
      <rPr>
        <b/>
      </rPr>
      <t>state saving</t>
    </r>
  </si>
  <si>
    <r>
      <t>direct,</t>
    </r>
    <r>
      <rPr>
        <b/>
      </rPr>
      <t xml:space="preserve"> state saving</t>
    </r>
  </si>
  <si>
    <t>min</t>
  </si>
  <si>
    <t>max</t>
  </si>
  <si>
    <t>avg</t>
  </si>
  <si>
    <t>Detected time:</t>
  </si>
  <si>
    <t>brighten-dark-places.groovy ON</t>
  </si>
  <si>
    <t>brighten-my-path.groovy ON</t>
  </si>
  <si>
    <t>darken-behind-me.groovy OFF</t>
  </si>
  <si>
    <t>forgiving-security.groovy ON</t>
  </si>
  <si>
    <t>good-night-house.groovy ON-OFF</t>
  </si>
  <si>
    <t>hall-light-welcome-home.groovy ON</t>
  </si>
  <si>
    <t>hue-minimote.groovy ON</t>
  </si>
  <si>
    <t>laundry-monitor.groovy ON</t>
  </si>
  <si>
    <t>let-there-be-dark.groovy ON-OFF</t>
  </si>
  <si>
    <t>let-there-be-light.groovy ON-OFF</t>
  </si>
  <si>
    <t>Light_Rule.groovy ON</t>
  </si>
  <si>
    <t>light-follows-me.groovy ON-OFF</t>
  </si>
  <si>
    <t>lighting-director.groovy ON-OFF</t>
  </si>
  <si>
    <t>lights-off-with-no-motion-and-presence.groovy OFF</t>
  </si>
  <si>
    <t>light-up-the-night.groovy ON-OFF</t>
  </si>
  <si>
    <t>my-light-toggle.groovy ON-OFF</t>
  </si>
  <si>
    <t>smart-light-timer-x-minutes-unless-already-on.groovy ON-OFF</t>
  </si>
  <si>
    <t>smart-nightlight.groovy ON-OFF</t>
  </si>
  <si>
    <t>smart-security.groovy ON-OFF</t>
  </si>
  <si>
    <t>step-notifier.groovy ON-OFF</t>
  </si>
  <si>
    <t>turn-on-at-sunset.groovy ON</t>
  </si>
  <si>
    <t>turn-on-before-sunset.groovy ON</t>
  </si>
  <si>
    <t>turn-on-by-zip-code.groovy ON</t>
  </si>
  <si>
    <t>turn-it-on-when-im-here.groovy ON-OFF</t>
  </si>
  <si>
    <t>turn-it-on-when-it-opens.groovy ON</t>
  </si>
  <si>
    <t>turn-off-with-motion.groovy ON-OFF</t>
  </si>
  <si>
    <t>turn-on-only-if-i-arrive-after-sunset.groovy ON-OFF</t>
  </si>
  <si>
    <t>undead-early-warning.groovy ON</t>
  </si>
  <si>
    <t>vacation-lighting-director.groovy ON-OFF</t>
  </si>
  <si>
    <t>ecobeeAwayFromHome.groovy OFF</t>
  </si>
  <si>
    <t>FireCO2Alarm.groovy OFF</t>
  </si>
  <si>
    <t>Lights ON</t>
  </si>
  <si>
    <t>Lights OFF</t>
  </si>
  <si>
    <t>direct, manual touch</t>
  </si>
  <si>
    <t>Lights ON-OFF</t>
  </si>
  <si>
    <t>laundry-monitor.groovy</t>
  </si>
  <si>
    <t>let-there-be-dark.groovy</t>
  </si>
  <si>
    <t>let-there-be-light.groovy</t>
  </si>
  <si>
    <t>Light_Rule.groovy</t>
  </si>
  <si>
    <t>light-follows-me.groovy</t>
  </si>
  <si>
    <t>lighting-director.groovy</t>
  </si>
  <si>
    <t>lights-off-with-no-motion-and-presence.groovy</t>
  </si>
  <si>
    <r>
      <t xml:space="preserve">direct, </t>
    </r>
    <r>
      <rPr>
        <b/>
      </rPr>
      <t>saved-state</t>
    </r>
  </si>
  <si>
    <t>light-up-the-night.groovy</t>
  </si>
  <si>
    <t>my-light-toggle.groovy</t>
  </si>
  <si>
    <r>
      <t xml:space="preserve">direct, </t>
    </r>
    <r>
      <rPr>
        <b/>
      </rPr>
      <t>saved-state</t>
    </r>
  </si>
  <si>
    <t>smart-light-timer-x-minutes-unless-already-on.groovy</t>
  </si>
  <si>
    <r>
      <t xml:space="preserve">direct, </t>
    </r>
    <r>
      <rPr>
        <b/>
      </rPr>
      <t>saved-state</t>
    </r>
  </si>
  <si>
    <t>smart-nightlight.groovy</t>
  </si>
  <si>
    <t>smart-security.groovy</t>
  </si>
  <si>
    <t>step-notifier.groovy</t>
  </si>
  <si>
    <t>turn-on-at-sunset.groovy</t>
  </si>
  <si>
    <t>turn-on-before-sunset.groovy</t>
  </si>
  <si>
    <t>turn-on-by-zip-code.groovy</t>
  </si>
  <si>
    <t>turn-it-on-when-im-here.groovy</t>
  </si>
  <si>
    <t>turn-it-on-when-it-opens.groovy</t>
  </si>
  <si>
    <t>turn-off-with-motion.groovy</t>
  </si>
  <si>
    <t>turn-on-only-if-i-arrive-after-sunset.groovy</t>
  </si>
  <si>
    <t>undead-early-warning.groovy</t>
  </si>
  <si>
    <t>vacation-lighting-director.groovy</t>
  </si>
  <si>
    <t>ecobeeAwayFromHome.groovy</t>
  </si>
  <si>
    <t>FireCO2Alarm.groovy</t>
  </si>
  <si>
    <t>379 conflicts + 22 new conflicts</t>
  </si>
  <si>
    <t>16 + 39</t>
  </si>
  <si>
    <t>16 no errors in red and purple were supposed to be conflicts</t>
  </si>
  <si>
    <t>10 in red are IoTCheck's mistake</t>
  </si>
  <si>
    <t>6 in purple are manual study's mistake</t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</si>
  <si>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</si>
  <si>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</si>
  <si>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r>
      <t xml:space="preserve">direct, </t>
    </r>
    <r>
      <rPr>
        <b/>
      </rPr>
      <t>saved-state</t>
    </r>
  </si>
  <si>
    <t>Type of Fixes</t>
  </si>
  <si>
    <t>OR/Union</t>
  </si>
  <si>
    <t>AND/Intersection</t>
  </si>
  <si>
    <t>Unknown</t>
  </si>
  <si>
    <t>Pulse</t>
  </si>
  <si>
    <t>How much are fixed:</t>
  </si>
  <si>
    <t>flashing lights?</t>
  </si>
  <si>
    <t>its-too-cold.groovy</t>
  </si>
  <si>
    <t>its-too-hot.groovy</t>
  </si>
  <si>
    <t>virtual-thermostat.groovy</t>
  </si>
  <si>
    <t>camera-power-scheduler.groovy</t>
  </si>
  <si>
    <t>cameras-on-when-im-away.groovy</t>
  </si>
  <si>
    <t>auto-humidity-vent.groovy</t>
  </si>
  <si>
    <t>smart-home-ventilation.groovy</t>
  </si>
  <si>
    <t>whole-house-fan.groovy</t>
  </si>
  <si>
    <t>AC/fan/heater</t>
  </si>
  <si>
    <t>Camera</t>
  </si>
  <si>
    <t>Vent/fan</t>
  </si>
  <si>
    <t>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</si>
</sst>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name val="Arial"/>
    </font>
    <font/>
    <font>
      <b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4" fontId="2" numFmtId="0" xfId="0" applyAlignment="1" applyFill="1" applyFont="1">
      <alignment shrinkToFit="0" vertical="top" wrapText="1"/>
    </xf>
    <xf borderId="0" fillId="5" fontId="4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readingOrder="0" vertical="top"/>
    </xf>
    <xf borderId="0" fillId="7" fontId="2" numFmtId="0" xfId="0" applyAlignment="1" applyFill="1" applyFont="1">
      <alignment readingOrder="0" vertical="top"/>
    </xf>
    <xf borderId="0" fillId="7" fontId="4" numFmtId="0" xfId="0" applyAlignment="1" applyFont="1">
      <alignment horizontal="left" readingOrder="0" shrinkToFit="0" vertical="top" wrapText="1"/>
    </xf>
    <xf borderId="0" fillId="4" fontId="3" numFmtId="0" xfId="0" applyAlignment="1" applyFont="1">
      <alignment readingOrder="0"/>
    </xf>
    <xf borderId="0" fillId="5" fontId="2" numFmtId="0" xfId="0" applyAlignment="1" applyFont="1">
      <alignment readingOrder="0" vertical="top"/>
    </xf>
    <xf borderId="0" fillId="8" fontId="4" numFmtId="0" xfId="0" applyAlignment="1" applyFill="1" applyFont="1">
      <alignment horizontal="left" readingOrder="0" shrinkToFit="0" vertical="top" wrapText="1"/>
    </xf>
    <xf borderId="0" fillId="4" fontId="2" numFmtId="0" xfId="0" applyAlignment="1" applyFont="1">
      <alignment shrinkToFit="0" vertical="top" wrapText="1"/>
    </xf>
    <xf borderId="0" fillId="2" fontId="2" numFmtId="0" xfId="0" applyAlignment="1" applyFont="1">
      <alignment readingOrder="0" vertical="top"/>
    </xf>
    <xf borderId="0" fillId="4" fontId="4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vertical="top"/>
    </xf>
    <xf borderId="0" fillId="6" fontId="1" numFmtId="0" xfId="0" applyAlignment="1" applyFont="1">
      <alignment readingOrder="0" shrinkToFit="0" vertical="top" wrapText="0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vertical="top"/>
    </xf>
    <xf borderId="0" fillId="5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Font="1"/>
    <xf borderId="0" fillId="8" fontId="1" numFmtId="0" xfId="0" applyAlignment="1" applyFont="1">
      <alignment shrinkToFit="0" vertical="top" wrapText="1"/>
    </xf>
    <xf borderId="0" fillId="8" fontId="3" numFmtId="0" xfId="0" applyFont="1"/>
    <xf borderId="0" fillId="6" fontId="3" numFmtId="0" xfId="0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5" fontId="4" numFmtId="21" xfId="0" applyAlignment="1" applyFont="1" applyNumberFormat="1">
      <alignment horizontal="left" readingOrder="0" shrinkToFit="0" vertical="top" wrapText="1"/>
    </xf>
    <xf borderId="0" fillId="7" fontId="4" numFmtId="21" xfId="0" applyAlignment="1" applyFont="1" applyNumberFormat="1">
      <alignment horizontal="left" readingOrder="0" shrinkToFit="0" vertical="top" wrapText="1"/>
    </xf>
    <xf borderId="0" fillId="9" fontId="4" numFmtId="0" xfId="0" applyAlignment="1" applyFill="1" applyFont="1">
      <alignment horizontal="left" readingOrder="0" shrinkToFit="0" vertical="top" wrapText="1"/>
    </xf>
    <xf borderId="0" fillId="5" fontId="1" numFmtId="21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21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5" fontId="1" numFmtId="21" xfId="0" applyAlignment="1" applyFont="1" applyNumberFormat="1">
      <alignment shrinkToFit="0" vertical="top" wrapText="1"/>
    </xf>
    <xf borderId="0" fillId="0" fontId="1" numFmtId="46" xfId="0" applyAlignment="1" applyFont="1" applyNumberFormat="1">
      <alignment horizontal="center" vertical="bottom"/>
    </xf>
    <xf borderId="0" fillId="10" fontId="4" numFmtId="21" xfId="0" applyAlignment="1" applyFill="1" applyFont="1" applyNumberFormat="1">
      <alignment horizontal="left" readingOrder="0" shrinkToFit="0" vertical="top" wrapText="1"/>
    </xf>
    <xf borderId="0" fillId="2" fontId="5" numFmtId="0" xfId="0" applyAlignment="1" applyFont="1">
      <alignment vertical="top"/>
    </xf>
    <xf borderId="0" fillId="7" fontId="6" numFmtId="0" xfId="0" applyAlignment="1" applyFont="1">
      <alignment vertical="top"/>
    </xf>
    <xf borderId="0" fillId="8" fontId="2" numFmtId="0" xfId="0" applyAlignment="1" applyFont="1">
      <alignment readingOrder="0" vertical="top"/>
    </xf>
    <xf borderId="0" fillId="4" fontId="1" numFmtId="0" xfId="0" applyAlignment="1" applyFont="1">
      <alignment readingOrder="0" shrinkToFit="0" vertical="top" wrapText="1"/>
    </xf>
    <xf borderId="0" fillId="6" fontId="1" numFmtId="0" xfId="0" applyAlignment="1" applyFont="1">
      <alignment readingOrder="0" vertical="bottom"/>
    </xf>
    <xf borderId="0" fillId="5" fontId="2" numFmtId="0" xfId="0" applyAlignment="1" applyFont="1">
      <alignment shrinkToFit="0" vertical="top" wrapText="1"/>
    </xf>
    <xf borderId="0" fillId="8" fontId="2" numFmtId="0" xfId="0" applyAlignment="1" applyFont="1">
      <alignment shrinkToFit="0" vertical="top" wrapText="1"/>
    </xf>
    <xf borderId="0" fillId="6" fontId="2" numFmtId="0" xfId="0" applyAlignment="1" applyFont="1">
      <alignment shrinkToFit="0" vertical="top" wrapText="1"/>
    </xf>
    <xf borderId="0" fillId="8" fontId="7" numFmtId="0" xfId="0" applyAlignment="1" applyFont="1">
      <alignment vertical="top"/>
    </xf>
    <xf borderId="0" fillId="4" fontId="2" numFmtId="0" xfId="0" applyAlignment="1" applyFont="1">
      <alignment readingOrder="0" vertical="top"/>
    </xf>
    <xf borderId="0" fillId="4" fontId="1" numFmtId="0" xfId="0" applyAlignment="1" applyFont="1">
      <alignment readingOrder="0" vertical="bottom"/>
    </xf>
    <xf borderId="0" fillId="5" fontId="1" numFmtId="21" xfId="0" applyAlignment="1" applyFont="1" applyNumberFormat="1">
      <alignment horizontal="left" readingOrder="0" shrinkToFit="0" vertical="top" wrapText="0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vertical="top"/>
    </xf>
    <xf borderId="1" fillId="5" fontId="2" numFmtId="0" xfId="0" applyAlignment="1" applyBorder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horizontal="right" readingOrder="0" vertical="top"/>
    </xf>
    <xf borderId="1" fillId="9" fontId="2" numFmtId="0" xfId="0" applyAlignment="1" applyBorder="1" applyFont="1">
      <alignment shrinkToFit="0" vertical="top" wrapText="0"/>
    </xf>
    <xf borderId="1" fillId="9" fontId="2" numFmtId="0" xfId="0" applyAlignment="1" applyBorder="1" applyFont="1">
      <alignment vertical="top"/>
    </xf>
    <xf borderId="0" fillId="0" fontId="2" numFmtId="0" xfId="0" applyAlignment="1" applyFont="1">
      <alignment horizontal="right" vertical="top"/>
    </xf>
    <xf borderId="0" fillId="11" fontId="2" numFmtId="0" xfId="0" applyAlignment="1" applyFill="1" applyFont="1">
      <alignment shrinkToFit="0" vertical="top" wrapText="1"/>
    </xf>
    <xf borderId="1" fillId="11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0" fillId="12" fontId="2" numFmtId="0" xfId="0" applyAlignment="1" applyFill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13" fontId="2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1" fillId="14" fontId="1" numFmtId="0" xfId="0" applyAlignment="1" applyBorder="1" applyFill="1" applyFont="1">
      <alignment shrinkToFit="0" vertical="bottom" wrapText="0"/>
    </xf>
    <xf borderId="0" fillId="14" fontId="2" numFmtId="0" xfId="0" applyAlignment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7" fontId="2" numFmtId="0" xfId="0" applyAlignment="1" applyFont="1">
      <alignment vertical="top"/>
    </xf>
    <xf borderId="0" fillId="3" fontId="2" numFmtId="0" xfId="0" applyAlignment="1" applyFont="1">
      <alignment shrinkToFit="0" vertical="top" wrapText="0"/>
    </xf>
    <xf borderId="0" fillId="8" fontId="2" numFmtId="0" xfId="0" applyAlignment="1" applyFont="1">
      <alignment vertical="top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shrinkToFit="0" vertical="top" wrapText="0"/>
    </xf>
    <xf borderId="0" fillId="0" fontId="2" numFmtId="0" xfId="0" applyAlignment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17.57"/>
    <col customWidth="1" min="5" max="5" width="16.14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1" t="s">
        <v>0</v>
      </c>
      <c r="E2" s="1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4" t="s">
        <v>22</v>
      </c>
      <c r="AA2" s="5"/>
      <c r="AB2" s="5"/>
      <c r="AC2" s="5"/>
    </row>
    <row r="3">
      <c r="A3" s="6">
        <v>1.0</v>
      </c>
      <c r="B3" s="7" t="s">
        <v>23</v>
      </c>
      <c r="C3" s="7" t="s">
        <v>24</v>
      </c>
      <c r="D3" s="8" t="s">
        <v>25</v>
      </c>
      <c r="E3" s="9" t="s">
        <v>26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</row>
    <row r="4">
      <c r="A4" s="6">
        <v>2.0</v>
      </c>
      <c r="B4" s="7" t="s">
        <v>23</v>
      </c>
      <c r="C4" s="7" t="s">
        <v>24</v>
      </c>
      <c r="D4" s="8" t="s">
        <v>28</v>
      </c>
      <c r="E4" s="9" t="s">
        <v>26</v>
      </c>
      <c r="F4" s="11" t="s">
        <v>29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</row>
    <row r="5">
      <c r="A5" s="6">
        <v>3.0</v>
      </c>
      <c r="B5" s="7" t="s">
        <v>23</v>
      </c>
      <c r="C5" s="12" t="s">
        <v>30</v>
      </c>
      <c r="D5" s="13" t="s">
        <v>31</v>
      </c>
      <c r="E5" s="9" t="s">
        <v>32</v>
      </c>
      <c r="F5" s="11" t="s">
        <v>29</v>
      </c>
      <c r="G5" s="11" t="s">
        <v>29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</row>
    <row r="6">
      <c r="A6" s="6">
        <v>4.0</v>
      </c>
      <c r="B6" s="7" t="s">
        <v>23</v>
      </c>
      <c r="C6" s="12" t="s">
        <v>30</v>
      </c>
      <c r="D6" s="14" t="s">
        <v>33</v>
      </c>
      <c r="E6" s="9" t="s">
        <v>34</v>
      </c>
      <c r="F6" s="11" t="s">
        <v>29</v>
      </c>
      <c r="G6" s="11" t="s">
        <v>29</v>
      </c>
      <c r="H6" s="15" t="s">
        <v>29</v>
      </c>
      <c r="I6" s="10" t="s">
        <v>27</v>
      </c>
      <c r="J6" s="10" t="s">
        <v>27</v>
      </c>
      <c r="K6" s="10" t="s">
        <v>27</v>
      </c>
      <c r="L6" s="16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</row>
    <row r="7">
      <c r="A7" s="6">
        <v>5.0</v>
      </c>
      <c r="B7" s="7" t="s">
        <v>23</v>
      </c>
      <c r="C7" s="7" t="s">
        <v>24</v>
      </c>
      <c r="D7" s="8" t="s">
        <v>35</v>
      </c>
      <c r="E7" s="9" t="s">
        <v>26</v>
      </c>
      <c r="F7" s="15" t="s">
        <v>29</v>
      </c>
      <c r="G7" s="11" t="s">
        <v>29</v>
      </c>
      <c r="H7" s="11" t="s">
        <v>29</v>
      </c>
      <c r="I7" s="11" t="s">
        <v>29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</row>
    <row r="8">
      <c r="A8" s="6">
        <v>6.0</v>
      </c>
      <c r="B8" s="12" t="s">
        <v>36</v>
      </c>
      <c r="C8" s="12" t="s">
        <v>30</v>
      </c>
      <c r="D8" s="14" t="s">
        <v>37</v>
      </c>
      <c r="E8" s="9" t="s">
        <v>26</v>
      </c>
      <c r="F8" s="11" t="s">
        <v>29</v>
      </c>
      <c r="G8" s="11" t="s">
        <v>29</v>
      </c>
      <c r="H8" s="15" t="s">
        <v>29</v>
      </c>
      <c r="I8" s="15" t="s">
        <v>29</v>
      </c>
      <c r="J8" s="11" t="s">
        <v>29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</row>
    <row r="9">
      <c r="A9" s="6">
        <v>7.0</v>
      </c>
      <c r="B9" s="7" t="s">
        <v>23</v>
      </c>
      <c r="C9" s="12" t="s">
        <v>38</v>
      </c>
      <c r="D9" s="17" t="s">
        <v>39</v>
      </c>
      <c r="E9" s="9" t="s">
        <v>32</v>
      </c>
      <c r="F9" s="11" t="s">
        <v>29</v>
      </c>
      <c r="G9" s="11" t="s">
        <v>29</v>
      </c>
      <c r="H9" s="18" t="s">
        <v>40</v>
      </c>
      <c r="I9" s="11" t="s">
        <v>29</v>
      </c>
      <c r="J9" s="11" t="s">
        <v>29</v>
      </c>
      <c r="K9" s="11" t="s">
        <v>29</v>
      </c>
      <c r="L9" s="10" t="s">
        <v>27</v>
      </c>
      <c r="M9" s="19" t="s">
        <v>27</v>
      </c>
      <c r="N9" s="19" t="s">
        <v>27</v>
      </c>
      <c r="O9" s="19" t="s">
        <v>27</v>
      </c>
      <c r="P9" s="10" t="s">
        <v>27</v>
      </c>
      <c r="Q9" s="19" t="s">
        <v>27</v>
      </c>
      <c r="R9" s="19" t="s">
        <v>27</v>
      </c>
      <c r="S9" s="19" t="s">
        <v>27</v>
      </c>
      <c r="T9" s="19" t="s">
        <v>27</v>
      </c>
      <c r="U9" s="19" t="s">
        <v>27</v>
      </c>
      <c r="V9" s="19" t="s">
        <v>27</v>
      </c>
      <c r="W9" s="10" t="s">
        <v>27</v>
      </c>
      <c r="X9" s="10" t="s">
        <v>27</v>
      </c>
      <c r="Y9" s="10" t="s">
        <v>27</v>
      </c>
      <c r="Z9" s="19" t="s">
        <v>27</v>
      </c>
    </row>
    <row r="10">
      <c r="A10" s="6">
        <v>8.0</v>
      </c>
      <c r="B10" s="7" t="s">
        <v>23</v>
      </c>
      <c r="C10" s="7" t="s">
        <v>38</v>
      </c>
      <c r="D10" s="8" t="s">
        <v>41</v>
      </c>
      <c r="E10" s="20" t="s">
        <v>32</v>
      </c>
      <c r="F10" s="11" t="s">
        <v>29</v>
      </c>
      <c r="G10" s="11" t="s">
        <v>29</v>
      </c>
      <c r="H10" s="15" t="s">
        <v>29</v>
      </c>
      <c r="I10" s="21" t="s">
        <v>40</v>
      </c>
      <c r="J10" s="11" t="s">
        <v>29</v>
      </c>
      <c r="K10" s="11" t="s">
        <v>29</v>
      </c>
      <c r="L10" s="15" t="s">
        <v>29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</row>
    <row r="11">
      <c r="A11" s="6">
        <v>9.0</v>
      </c>
      <c r="B11" s="22" t="s">
        <v>42</v>
      </c>
      <c r="C11" s="22" t="s">
        <v>42</v>
      </c>
      <c r="D11" s="14" t="s">
        <v>43</v>
      </c>
      <c r="E11" s="23" t="s">
        <v>32</v>
      </c>
      <c r="F11" s="18" t="s">
        <v>40</v>
      </c>
      <c r="G11" s="24" t="s">
        <v>44</v>
      </c>
      <c r="H11" s="18" t="s">
        <v>40</v>
      </c>
      <c r="I11" s="18" t="s">
        <v>40</v>
      </c>
      <c r="J11" s="18" t="s">
        <v>40</v>
      </c>
      <c r="K11" s="18" t="s">
        <v>40</v>
      </c>
      <c r="L11" s="18" t="s">
        <v>40</v>
      </c>
      <c r="M11" s="18" t="s">
        <v>40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</row>
    <row r="12">
      <c r="A12" s="6">
        <v>10.0</v>
      </c>
      <c r="B12" s="7" t="s">
        <v>23</v>
      </c>
      <c r="C12" s="7" t="s">
        <v>38</v>
      </c>
      <c r="D12" s="8" t="s">
        <v>45</v>
      </c>
      <c r="E12" s="9" t="s">
        <v>26</v>
      </c>
      <c r="F12" s="11" t="s">
        <v>29</v>
      </c>
      <c r="G12" s="11" t="s">
        <v>29</v>
      </c>
      <c r="H12" s="11" t="s">
        <v>29</v>
      </c>
      <c r="I12" s="11" t="s">
        <v>29</v>
      </c>
      <c r="J12" s="11" t="s">
        <v>29</v>
      </c>
      <c r="K12" s="11" t="s">
        <v>29</v>
      </c>
      <c r="L12" s="11" t="s">
        <v>29</v>
      </c>
      <c r="M12" s="11" t="s">
        <v>29</v>
      </c>
      <c r="N12" s="18" t="s">
        <v>40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</row>
    <row r="13">
      <c r="A13" s="6">
        <v>11.0</v>
      </c>
      <c r="B13" s="12" t="s">
        <v>46</v>
      </c>
      <c r="C13" s="7" t="s">
        <v>47</v>
      </c>
      <c r="D13" s="14" t="s">
        <v>48</v>
      </c>
      <c r="E13" s="9" t="s">
        <v>26</v>
      </c>
      <c r="F13" s="11" t="s">
        <v>29</v>
      </c>
      <c r="G13" s="11" t="s">
        <v>29</v>
      </c>
      <c r="H13" s="11" t="s">
        <v>29</v>
      </c>
      <c r="I13" s="11" t="s">
        <v>29</v>
      </c>
      <c r="J13" s="11" t="s">
        <v>29</v>
      </c>
      <c r="K13" s="15" t="s">
        <v>29</v>
      </c>
      <c r="L13" s="11" t="s">
        <v>29</v>
      </c>
      <c r="M13" s="11" t="s">
        <v>29</v>
      </c>
      <c r="N13" s="18" t="s">
        <v>40</v>
      </c>
      <c r="O13" s="11" t="s">
        <v>29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</row>
    <row r="14">
      <c r="A14" s="6">
        <v>12.0</v>
      </c>
      <c r="B14" s="7" t="s">
        <v>23</v>
      </c>
      <c r="C14" s="7" t="s">
        <v>38</v>
      </c>
      <c r="D14" s="8" t="s">
        <v>49</v>
      </c>
      <c r="E14" s="9" t="s">
        <v>34</v>
      </c>
      <c r="F14" s="11" t="s">
        <v>29</v>
      </c>
      <c r="G14" s="11" t="s">
        <v>29</v>
      </c>
      <c r="H14" s="11" t="s">
        <v>29</v>
      </c>
      <c r="I14" s="18" t="s">
        <v>40</v>
      </c>
      <c r="J14" s="11" t="s">
        <v>29</v>
      </c>
      <c r="K14" s="11" t="s">
        <v>29</v>
      </c>
      <c r="L14" s="11" t="s">
        <v>29</v>
      </c>
      <c r="M14" s="21" t="s">
        <v>40</v>
      </c>
      <c r="N14" s="18" t="s">
        <v>40</v>
      </c>
      <c r="O14" s="11" t="s">
        <v>29</v>
      </c>
      <c r="P14" s="11" t="s">
        <v>29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</row>
    <row r="15">
      <c r="A15" s="6">
        <v>13.0</v>
      </c>
      <c r="B15" s="12" t="s">
        <v>50</v>
      </c>
      <c r="C15" s="7" t="s">
        <v>47</v>
      </c>
      <c r="D15" s="13" t="s">
        <v>51</v>
      </c>
      <c r="E15" s="9" t="s">
        <v>26</v>
      </c>
      <c r="F15" s="11" t="s">
        <v>29</v>
      </c>
      <c r="G15" s="11" t="s">
        <v>29</v>
      </c>
      <c r="H15" s="11" t="s">
        <v>29</v>
      </c>
      <c r="I15" s="11" t="s">
        <v>29</v>
      </c>
      <c r="J15" s="11" t="s">
        <v>29</v>
      </c>
      <c r="K15" s="18" t="s">
        <v>40</v>
      </c>
      <c r="L15" s="11" t="s">
        <v>29</v>
      </c>
      <c r="M15" s="11" t="s">
        <v>29</v>
      </c>
      <c r="N15" s="18" t="s">
        <v>40</v>
      </c>
      <c r="O15" s="11" t="s">
        <v>29</v>
      </c>
      <c r="P15" s="11" t="s">
        <v>29</v>
      </c>
      <c r="Q15" s="11" t="s">
        <v>29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</row>
    <row r="16">
      <c r="A16" s="6">
        <v>14.0</v>
      </c>
      <c r="B16" s="7" t="s">
        <v>23</v>
      </c>
      <c r="C16" s="7" t="s">
        <v>38</v>
      </c>
      <c r="D16" s="8" t="s">
        <v>52</v>
      </c>
      <c r="E16" s="9" t="s">
        <v>26</v>
      </c>
      <c r="F16" s="11" t="s">
        <v>29</v>
      </c>
      <c r="G16" s="11" t="s">
        <v>29</v>
      </c>
      <c r="H16" s="11" t="s">
        <v>29</v>
      </c>
      <c r="I16" s="11" t="s">
        <v>29</v>
      </c>
      <c r="J16" s="11" t="s">
        <v>29</v>
      </c>
      <c r="K16" s="11" t="s">
        <v>29</v>
      </c>
      <c r="L16" s="11" t="s">
        <v>29</v>
      </c>
      <c r="M16" s="11" t="s">
        <v>29</v>
      </c>
      <c r="N16" s="18" t="s">
        <v>40</v>
      </c>
      <c r="O16" s="11" t="s">
        <v>29</v>
      </c>
      <c r="P16" s="11" t="s">
        <v>29</v>
      </c>
      <c r="Q16" s="11" t="s">
        <v>29</v>
      </c>
      <c r="R16" s="11" t="s">
        <v>29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</row>
    <row r="17">
      <c r="A17" s="6">
        <v>15.0</v>
      </c>
      <c r="B17" s="7" t="s">
        <v>23</v>
      </c>
      <c r="C17" s="7" t="s">
        <v>38</v>
      </c>
      <c r="D17" s="17" t="s">
        <v>53</v>
      </c>
      <c r="E17" s="9" t="s">
        <v>32</v>
      </c>
      <c r="F17" s="11" t="s">
        <v>29</v>
      </c>
      <c r="G17" s="11" t="s">
        <v>29</v>
      </c>
      <c r="H17" s="18" t="s">
        <v>40</v>
      </c>
      <c r="I17" s="11" t="s">
        <v>29</v>
      </c>
      <c r="J17" s="11" t="s">
        <v>29</v>
      </c>
      <c r="K17" s="11" t="s">
        <v>29</v>
      </c>
      <c r="L17" s="18" t="s">
        <v>40</v>
      </c>
      <c r="M17" s="15" t="s">
        <v>29</v>
      </c>
      <c r="N17" s="18" t="s">
        <v>40</v>
      </c>
      <c r="O17" s="11" t="s">
        <v>29</v>
      </c>
      <c r="P17" s="11" t="s">
        <v>29</v>
      </c>
      <c r="Q17" s="11" t="s">
        <v>29</v>
      </c>
      <c r="R17" s="11" t="s">
        <v>29</v>
      </c>
      <c r="S17" s="11" t="s">
        <v>29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</row>
    <row r="18">
      <c r="A18" s="6">
        <v>16.0</v>
      </c>
      <c r="B18" s="7" t="s">
        <v>23</v>
      </c>
      <c r="C18" s="7" t="s">
        <v>38</v>
      </c>
      <c r="D18" s="8" t="s">
        <v>54</v>
      </c>
      <c r="E18" s="9" t="s">
        <v>34</v>
      </c>
      <c r="F18" s="11" t="s">
        <v>29</v>
      </c>
      <c r="G18" s="11" t="s">
        <v>29</v>
      </c>
      <c r="H18" s="11" t="s">
        <v>29</v>
      </c>
      <c r="I18" s="18" t="s">
        <v>40</v>
      </c>
      <c r="J18" s="11" t="s">
        <v>29</v>
      </c>
      <c r="K18" s="11" t="s">
        <v>29</v>
      </c>
      <c r="L18" s="11" t="s">
        <v>29</v>
      </c>
      <c r="M18" s="21" t="s">
        <v>40</v>
      </c>
      <c r="N18" s="18" t="s">
        <v>40</v>
      </c>
      <c r="O18" s="11" t="s">
        <v>29</v>
      </c>
      <c r="P18" s="11" t="s">
        <v>29</v>
      </c>
      <c r="Q18" s="18" t="s">
        <v>40</v>
      </c>
      <c r="R18" s="11" t="s">
        <v>29</v>
      </c>
      <c r="S18" s="11" t="s">
        <v>29</v>
      </c>
      <c r="T18" s="11" t="s">
        <v>29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</row>
    <row r="19">
      <c r="A19" s="6">
        <v>17.0</v>
      </c>
      <c r="B19" s="7" t="s">
        <v>23</v>
      </c>
      <c r="C19" s="7" t="s">
        <v>38</v>
      </c>
      <c r="D19" s="8" t="s">
        <v>55</v>
      </c>
      <c r="E19" s="9" t="s">
        <v>26</v>
      </c>
      <c r="F19" s="11" t="s">
        <v>29</v>
      </c>
      <c r="G19" s="11" t="s">
        <v>29</v>
      </c>
      <c r="H19" s="21" t="s">
        <v>40</v>
      </c>
      <c r="I19" s="11" t="s">
        <v>29</v>
      </c>
      <c r="J19" s="11" t="s">
        <v>29</v>
      </c>
      <c r="K19" s="11" t="s">
        <v>29</v>
      </c>
      <c r="L19" s="21" t="s">
        <v>40</v>
      </c>
      <c r="M19" s="11" t="s">
        <v>29</v>
      </c>
      <c r="N19" s="18" t="s">
        <v>40</v>
      </c>
      <c r="O19" s="11" t="s">
        <v>29</v>
      </c>
      <c r="P19" s="11" t="s">
        <v>29</v>
      </c>
      <c r="Q19" s="11" t="s">
        <v>29</v>
      </c>
      <c r="R19" s="21" t="s">
        <v>40</v>
      </c>
      <c r="S19" s="11" t="s">
        <v>29</v>
      </c>
      <c r="T19" s="11" t="s">
        <v>29</v>
      </c>
      <c r="U19" s="11" t="s">
        <v>29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</row>
    <row r="20">
      <c r="A20" s="6">
        <v>18.0</v>
      </c>
      <c r="B20" s="7" t="s">
        <v>23</v>
      </c>
      <c r="C20" s="7" t="s">
        <v>38</v>
      </c>
      <c r="D20" s="8" t="s">
        <v>56</v>
      </c>
      <c r="E20" s="9" t="s">
        <v>26</v>
      </c>
      <c r="F20" s="11" t="s">
        <v>29</v>
      </c>
      <c r="G20" s="11" t="s">
        <v>29</v>
      </c>
      <c r="H20" s="11" t="s">
        <v>29</v>
      </c>
      <c r="I20" s="11" t="s">
        <v>29</v>
      </c>
      <c r="J20" s="11" t="s">
        <v>29</v>
      </c>
      <c r="K20" s="11" t="s">
        <v>29</v>
      </c>
      <c r="L20" s="11" t="s">
        <v>29</v>
      </c>
      <c r="M20" s="11" t="s">
        <v>29</v>
      </c>
      <c r="N20" s="18" t="s">
        <v>40</v>
      </c>
      <c r="O20" s="11" t="s">
        <v>29</v>
      </c>
      <c r="P20" s="11" t="s">
        <v>29</v>
      </c>
      <c r="Q20" s="11" t="s">
        <v>29</v>
      </c>
      <c r="R20" s="11" t="s">
        <v>29</v>
      </c>
      <c r="S20" s="11" t="s">
        <v>29</v>
      </c>
      <c r="T20" s="11" t="s">
        <v>29</v>
      </c>
      <c r="U20" s="11" t="s">
        <v>29</v>
      </c>
      <c r="V20" s="11" t="s">
        <v>29</v>
      </c>
      <c r="W20" s="10" t="s">
        <v>27</v>
      </c>
      <c r="X20" s="10" t="s">
        <v>27</v>
      </c>
      <c r="Y20" s="10" t="s">
        <v>27</v>
      </c>
      <c r="Z20" s="10" t="s">
        <v>27</v>
      </c>
    </row>
    <row r="21">
      <c r="A21" s="6">
        <v>19.0</v>
      </c>
      <c r="B21" s="7" t="s">
        <v>23</v>
      </c>
      <c r="C21" s="7" t="s">
        <v>38</v>
      </c>
      <c r="D21" s="8" t="s">
        <v>57</v>
      </c>
      <c r="E21" s="9" t="s">
        <v>26</v>
      </c>
      <c r="F21" s="11" t="s">
        <v>29</v>
      </c>
      <c r="G21" s="11" t="s">
        <v>29</v>
      </c>
      <c r="H21" s="11" t="s">
        <v>29</v>
      </c>
      <c r="I21" s="11" t="s">
        <v>29</v>
      </c>
      <c r="J21" s="11" t="s">
        <v>29</v>
      </c>
      <c r="K21" s="11" t="s">
        <v>29</v>
      </c>
      <c r="L21" s="11" t="s">
        <v>29</v>
      </c>
      <c r="M21" s="11" t="s">
        <v>29</v>
      </c>
      <c r="N21" s="18" t="s">
        <v>40</v>
      </c>
      <c r="O21" s="11" t="s">
        <v>29</v>
      </c>
      <c r="P21" s="11" t="s">
        <v>29</v>
      </c>
      <c r="Q21" s="11" t="s">
        <v>29</v>
      </c>
      <c r="R21" s="21" t="s">
        <v>40</v>
      </c>
      <c r="S21" s="11" t="s">
        <v>29</v>
      </c>
      <c r="T21" s="11" t="s">
        <v>29</v>
      </c>
      <c r="U21" s="11" t="s">
        <v>29</v>
      </c>
      <c r="V21" s="11" t="s">
        <v>29</v>
      </c>
      <c r="W21" s="11" t="s">
        <v>29</v>
      </c>
      <c r="X21" s="10" t="s">
        <v>27</v>
      </c>
      <c r="Y21" s="10" t="s">
        <v>27</v>
      </c>
      <c r="Z21" s="10" t="s">
        <v>27</v>
      </c>
    </row>
    <row r="22">
      <c r="A22" s="6">
        <v>20.0</v>
      </c>
      <c r="B22" s="7" t="s">
        <v>23</v>
      </c>
      <c r="C22" s="7" t="s">
        <v>38</v>
      </c>
      <c r="D22" s="8" t="s">
        <v>58</v>
      </c>
      <c r="E22" s="9" t="s">
        <v>26</v>
      </c>
      <c r="F22" s="11" t="s">
        <v>29</v>
      </c>
      <c r="G22" s="11" t="s">
        <v>29</v>
      </c>
      <c r="H22" s="11" t="s">
        <v>29</v>
      </c>
      <c r="I22" s="11" t="s">
        <v>29</v>
      </c>
      <c r="J22" s="11" t="s">
        <v>29</v>
      </c>
      <c r="K22" s="11" t="s">
        <v>29</v>
      </c>
      <c r="L22" s="11" t="s">
        <v>29</v>
      </c>
      <c r="M22" s="11" t="s">
        <v>29</v>
      </c>
      <c r="N22" s="18" t="s">
        <v>40</v>
      </c>
      <c r="O22" s="11" t="s">
        <v>29</v>
      </c>
      <c r="P22" s="11" t="s">
        <v>29</v>
      </c>
      <c r="Q22" s="11" t="s">
        <v>29</v>
      </c>
      <c r="R22" s="11" t="s">
        <v>29</v>
      </c>
      <c r="S22" s="11" t="s">
        <v>29</v>
      </c>
      <c r="T22" s="11" t="s">
        <v>29</v>
      </c>
      <c r="U22" s="11" t="s">
        <v>29</v>
      </c>
      <c r="V22" s="11" t="s">
        <v>29</v>
      </c>
      <c r="W22" s="11" t="s">
        <v>29</v>
      </c>
      <c r="X22" s="11" t="s">
        <v>29</v>
      </c>
      <c r="Y22" s="10" t="s">
        <v>27</v>
      </c>
      <c r="Z22" s="10" t="s">
        <v>27</v>
      </c>
    </row>
    <row r="23">
      <c r="A23" s="6">
        <v>21.0</v>
      </c>
      <c r="B23" s="7" t="s">
        <v>23</v>
      </c>
      <c r="C23" s="7" t="s">
        <v>38</v>
      </c>
      <c r="D23" s="25" t="s">
        <v>59</v>
      </c>
      <c r="E23" s="26" t="s">
        <v>34</v>
      </c>
      <c r="F23" s="11" t="s">
        <v>29</v>
      </c>
      <c r="G23" s="11" t="s">
        <v>29</v>
      </c>
      <c r="H23" s="11" t="s">
        <v>29</v>
      </c>
      <c r="I23" s="18" t="s">
        <v>40</v>
      </c>
      <c r="J23" s="11" t="s">
        <v>29</v>
      </c>
      <c r="K23" s="11" t="s">
        <v>29</v>
      </c>
      <c r="L23" s="11" t="s">
        <v>29</v>
      </c>
      <c r="M23" s="21" t="s">
        <v>40</v>
      </c>
      <c r="N23" s="18" t="s">
        <v>40</v>
      </c>
      <c r="O23" s="11" t="s">
        <v>29</v>
      </c>
      <c r="P23" s="11" t="s">
        <v>29</v>
      </c>
      <c r="Q23" s="18" t="s">
        <v>40</v>
      </c>
      <c r="R23" s="11" t="s">
        <v>29</v>
      </c>
      <c r="S23" s="11" t="s">
        <v>29</v>
      </c>
      <c r="T23" s="11" t="s">
        <v>29</v>
      </c>
      <c r="U23" s="18" t="s">
        <v>40</v>
      </c>
      <c r="V23" s="11" t="s">
        <v>29</v>
      </c>
      <c r="W23" s="11" t="s">
        <v>29</v>
      </c>
      <c r="X23" s="11" t="s">
        <v>29</v>
      </c>
      <c r="Y23" s="11" t="s">
        <v>29</v>
      </c>
      <c r="Z23" s="10" t="s">
        <v>27</v>
      </c>
    </row>
    <row r="24">
      <c r="E24" s="27" t="s">
        <v>29</v>
      </c>
      <c r="F24" s="28">
        <f t="shared" ref="F24:Z24" si="1">countif(F$3:F$23, "detected")</f>
        <v>19</v>
      </c>
      <c r="G24" s="28">
        <f t="shared" si="1"/>
        <v>18</v>
      </c>
      <c r="H24" s="28">
        <f t="shared" si="1"/>
        <v>14</v>
      </c>
      <c r="I24" s="28">
        <f t="shared" si="1"/>
        <v>12</v>
      </c>
      <c r="J24" s="28">
        <f t="shared" si="1"/>
        <v>15</v>
      </c>
      <c r="K24" s="28">
        <f t="shared" si="1"/>
        <v>13</v>
      </c>
      <c r="L24" s="28">
        <f t="shared" si="1"/>
        <v>11</v>
      </c>
      <c r="M24" s="28">
        <f t="shared" si="1"/>
        <v>9</v>
      </c>
      <c r="N24" s="28">
        <f t="shared" si="1"/>
        <v>0</v>
      </c>
      <c r="O24" s="28">
        <f t="shared" si="1"/>
        <v>11</v>
      </c>
      <c r="P24" s="28">
        <f t="shared" si="1"/>
        <v>10</v>
      </c>
      <c r="Q24" s="28">
        <f t="shared" si="1"/>
        <v>7</v>
      </c>
      <c r="R24" s="28">
        <f t="shared" si="1"/>
        <v>6</v>
      </c>
      <c r="S24" s="28">
        <f t="shared" si="1"/>
        <v>7</v>
      </c>
      <c r="T24" s="28">
        <f t="shared" si="1"/>
        <v>6</v>
      </c>
      <c r="U24" s="28">
        <f t="shared" si="1"/>
        <v>4</v>
      </c>
      <c r="V24" s="28">
        <f t="shared" si="1"/>
        <v>4</v>
      </c>
      <c r="W24" s="28">
        <f t="shared" si="1"/>
        <v>3</v>
      </c>
      <c r="X24" s="28">
        <f t="shared" si="1"/>
        <v>2</v>
      </c>
      <c r="Y24" s="28">
        <f t="shared" si="1"/>
        <v>1</v>
      </c>
      <c r="Z24" s="28">
        <f t="shared" si="1"/>
        <v>0</v>
      </c>
      <c r="AA24" s="29">
        <f t="shared" ref="AA24:AA26" si="3">sum(F24:Z24)</f>
        <v>172</v>
      </c>
      <c r="AB24" s="6" t="s">
        <v>60</v>
      </c>
    </row>
    <row r="25">
      <c r="E25" s="30" t="s">
        <v>40</v>
      </c>
      <c r="F25" s="28">
        <f t="shared" ref="F25:Z25" si="2">countif(F$3:F$23, "no error")</f>
        <v>1</v>
      </c>
      <c r="G25" s="28">
        <f t="shared" si="2"/>
        <v>0</v>
      </c>
      <c r="H25" s="28">
        <f t="shared" si="2"/>
        <v>4</v>
      </c>
      <c r="I25" s="28">
        <f t="shared" si="2"/>
        <v>5</v>
      </c>
      <c r="J25" s="28">
        <f t="shared" si="2"/>
        <v>1</v>
      </c>
      <c r="K25" s="28">
        <f t="shared" si="2"/>
        <v>2</v>
      </c>
      <c r="L25" s="28">
        <f t="shared" si="2"/>
        <v>3</v>
      </c>
      <c r="M25" s="28">
        <f t="shared" si="2"/>
        <v>4</v>
      </c>
      <c r="N25" s="28">
        <f t="shared" si="2"/>
        <v>12</v>
      </c>
      <c r="O25" s="28">
        <f t="shared" si="2"/>
        <v>0</v>
      </c>
      <c r="P25" s="28">
        <f t="shared" si="2"/>
        <v>0</v>
      </c>
      <c r="Q25" s="28">
        <f t="shared" si="2"/>
        <v>2</v>
      </c>
      <c r="R25" s="28">
        <f t="shared" si="2"/>
        <v>2</v>
      </c>
      <c r="S25" s="28">
        <f t="shared" si="2"/>
        <v>0</v>
      </c>
      <c r="T25" s="28">
        <f t="shared" si="2"/>
        <v>0</v>
      </c>
      <c r="U25" s="28">
        <f t="shared" si="2"/>
        <v>1</v>
      </c>
      <c r="V25" s="28">
        <f t="shared" si="2"/>
        <v>0</v>
      </c>
      <c r="W25" s="28">
        <f t="shared" si="2"/>
        <v>0</v>
      </c>
      <c r="X25" s="28">
        <f t="shared" si="2"/>
        <v>0</v>
      </c>
      <c r="Y25" s="28">
        <f t="shared" si="2"/>
        <v>0</v>
      </c>
      <c r="Z25" s="28">
        <f t="shared" si="2"/>
        <v>0</v>
      </c>
      <c r="AA25" s="31">
        <f t="shared" si="3"/>
        <v>37</v>
      </c>
      <c r="AB25" s="6" t="s">
        <v>61</v>
      </c>
    </row>
    <row r="26">
      <c r="E26" s="24" t="s">
        <v>44</v>
      </c>
      <c r="F26" s="28">
        <f t="shared" ref="F26:Z26" si="4">COUNTIF(F$3:F$23, "non-terminated")</f>
        <v>0</v>
      </c>
      <c r="G26" s="28">
        <f t="shared" si="4"/>
        <v>1</v>
      </c>
      <c r="H26" s="28">
        <f t="shared" si="4"/>
        <v>0</v>
      </c>
      <c r="I26" s="28">
        <f t="shared" si="4"/>
        <v>0</v>
      </c>
      <c r="J26" s="28">
        <f t="shared" si="4"/>
        <v>0</v>
      </c>
      <c r="K26" s="28">
        <f t="shared" si="4"/>
        <v>0</v>
      </c>
      <c r="L26" s="28">
        <f t="shared" si="4"/>
        <v>0</v>
      </c>
      <c r="M26" s="28">
        <f t="shared" si="4"/>
        <v>0</v>
      </c>
      <c r="N26" s="28">
        <f t="shared" si="4"/>
        <v>0</v>
      </c>
      <c r="O26" s="28">
        <f t="shared" si="4"/>
        <v>0</v>
      </c>
      <c r="P26" s="28">
        <f t="shared" si="4"/>
        <v>0</v>
      </c>
      <c r="Q26" s="28">
        <f t="shared" si="4"/>
        <v>0</v>
      </c>
      <c r="R26" s="28">
        <f t="shared" si="4"/>
        <v>0</v>
      </c>
      <c r="S26" s="28">
        <f t="shared" si="4"/>
        <v>0</v>
      </c>
      <c r="T26" s="28">
        <f t="shared" si="4"/>
        <v>0</v>
      </c>
      <c r="U26" s="28">
        <f t="shared" si="4"/>
        <v>0</v>
      </c>
      <c r="V26" s="28">
        <f t="shared" si="4"/>
        <v>0</v>
      </c>
      <c r="W26" s="28">
        <f t="shared" si="4"/>
        <v>0</v>
      </c>
      <c r="X26" s="28">
        <f t="shared" si="4"/>
        <v>0</v>
      </c>
      <c r="Y26" s="28">
        <f t="shared" si="4"/>
        <v>0</v>
      </c>
      <c r="Z26" s="28">
        <f t="shared" si="4"/>
        <v>0</v>
      </c>
      <c r="AA26" s="32">
        <f t="shared" si="3"/>
        <v>1</v>
      </c>
    </row>
    <row r="27">
      <c r="E27" s="33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6" t="s">
        <v>62</v>
      </c>
    </row>
    <row r="28">
      <c r="AA28" s="34" t="s">
        <v>63</v>
      </c>
    </row>
    <row r="36">
      <c r="L36" s="6" t="s">
        <v>64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2" max="2" width="17.43"/>
    <col customWidth="1" min="4" max="4" width="22.0"/>
    <col customWidth="1" min="5" max="5" width="20.29"/>
    <col customWidth="1" min="6" max="6" width="19.43"/>
    <col customWidth="1" min="7" max="7" width="16.29"/>
    <col customWidth="1" min="10" max="10" width="22.14"/>
    <col customWidth="1" min="12" max="12" width="21.29"/>
    <col customWidth="1" min="13" max="13" width="18.86"/>
    <col customWidth="1" min="14" max="14" width="22.29"/>
    <col customWidth="1" min="19" max="19" width="18.29"/>
  </cols>
  <sheetData>
    <row r="2">
      <c r="D2" s="1" t="s">
        <v>0</v>
      </c>
      <c r="E2" s="1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4" t="s">
        <v>22</v>
      </c>
      <c r="AA2" s="5"/>
      <c r="AB2" s="5"/>
    </row>
    <row r="3">
      <c r="A3" s="6">
        <v>1.0</v>
      </c>
      <c r="B3" s="7" t="s">
        <v>23</v>
      </c>
      <c r="C3" s="7" t="s">
        <v>24</v>
      </c>
      <c r="D3" s="8" t="s">
        <v>25</v>
      </c>
      <c r="E3" s="9" t="s">
        <v>26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</row>
    <row r="4">
      <c r="A4" s="6">
        <v>2.0</v>
      </c>
      <c r="B4" s="7" t="s">
        <v>23</v>
      </c>
      <c r="C4" s="7" t="s">
        <v>24</v>
      </c>
      <c r="D4" s="8" t="s">
        <v>28</v>
      </c>
      <c r="E4" s="9" t="s">
        <v>26</v>
      </c>
      <c r="F4" s="35">
        <v>1.273148148148148E-4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</row>
    <row r="5">
      <c r="A5" s="6">
        <v>3.0</v>
      </c>
      <c r="B5" s="7" t="s">
        <v>23</v>
      </c>
      <c r="C5" s="12" t="s">
        <v>30</v>
      </c>
      <c r="D5" s="13" t="s">
        <v>31</v>
      </c>
      <c r="E5" s="9" t="s">
        <v>32</v>
      </c>
      <c r="F5" s="35">
        <v>6.944444444444444E-5</v>
      </c>
      <c r="G5" s="35">
        <v>1.388888888888889E-4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</row>
    <row r="6">
      <c r="A6" s="6">
        <v>4.0</v>
      </c>
      <c r="B6" s="7" t="s">
        <v>23</v>
      </c>
      <c r="C6" s="12" t="s">
        <v>30</v>
      </c>
      <c r="D6" s="14" t="s">
        <v>33</v>
      </c>
      <c r="E6" s="9" t="s">
        <v>34</v>
      </c>
      <c r="F6" s="35">
        <v>6.944444444444444E-5</v>
      </c>
      <c r="G6" s="35">
        <v>1.6203703703703703E-4</v>
      </c>
      <c r="H6" s="35">
        <v>5.787037037037037E-5</v>
      </c>
      <c r="I6" s="10" t="s">
        <v>27</v>
      </c>
      <c r="J6" s="10" t="s">
        <v>27</v>
      </c>
      <c r="K6" s="10" t="s">
        <v>27</v>
      </c>
      <c r="L6" s="16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</row>
    <row r="7">
      <c r="A7" s="6">
        <v>5.0</v>
      </c>
      <c r="B7" s="7" t="s">
        <v>23</v>
      </c>
      <c r="C7" s="7" t="s">
        <v>24</v>
      </c>
      <c r="D7" s="8" t="s">
        <v>35</v>
      </c>
      <c r="E7" s="9" t="s">
        <v>26</v>
      </c>
      <c r="F7" s="35">
        <v>5.787037037037037E-5</v>
      </c>
      <c r="G7" s="35">
        <v>1.273148148148148E-4</v>
      </c>
      <c r="H7" s="35">
        <v>6.944444444444444E-5</v>
      </c>
      <c r="I7" s="35">
        <v>6.944444444444444E-5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</row>
    <row r="8">
      <c r="A8" s="6">
        <v>6.0</v>
      </c>
      <c r="B8" s="12" t="s">
        <v>65</v>
      </c>
      <c r="C8" s="12" t="s">
        <v>30</v>
      </c>
      <c r="D8" s="14" t="s">
        <v>37</v>
      </c>
      <c r="E8" s="9" t="s">
        <v>26</v>
      </c>
      <c r="F8" s="35">
        <v>6.944444444444444E-5</v>
      </c>
      <c r="G8" s="35">
        <v>1.0416666666666667E-4</v>
      </c>
      <c r="H8" s="35">
        <v>6.944444444444444E-5</v>
      </c>
      <c r="I8" s="35">
        <v>6.944444444444444E-5</v>
      </c>
      <c r="J8" s="35">
        <v>6.944444444444444E-5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</row>
    <row r="9">
      <c r="A9" s="6">
        <v>7.0</v>
      </c>
      <c r="B9" s="7" t="s">
        <v>23</v>
      </c>
      <c r="C9" s="12" t="s">
        <v>38</v>
      </c>
      <c r="D9" s="17" t="s">
        <v>39</v>
      </c>
      <c r="E9" s="9" t="s">
        <v>32</v>
      </c>
      <c r="F9" s="35">
        <v>5.787037037037037E-5</v>
      </c>
      <c r="G9" s="35">
        <v>1.388888888888889E-4</v>
      </c>
      <c r="H9" s="18"/>
      <c r="I9" s="35">
        <v>5.787037037037037E-5</v>
      </c>
      <c r="J9" s="35">
        <v>5.787037037037037E-5</v>
      </c>
      <c r="K9" s="35">
        <v>6.944444444444444E-5</v>
      </c>
      <c r="L9" s="10" t="s">
        <v>27</v>
      </c>
      <c r="M9" s="19" t="s">
        <v>27</v>
      </c>
      <c r="N9" s="19" t="s">
        <v>27</v>
      </c>
      <c r="O9" s="19" t="s">
        <v>27</v>
      </c>
      <c r="P9" s="10" t="s">
        <v>27</v>
      </c>
      <c r="Q9" s="19" t="s">
        <v>27</v>
      </c>
      <c r="R9" s="19" t="s">
        <v>27</v>
      </c>
      <c r="S9" s="19" t="s">
        <v>27</v>
      </c>
      <c r="T9" s="19" t="s">
        <v>27</v>
      </c>
      <c r="U9" s="19" t="s">
        <v>27</v>
      </c>
      <c r="V9" s="19" t="s">
        <v>27</v>
      </c>
      <c r="W9" s="10" t="s">
        <v>27</v>
      </c>
      <c r="X9" s="10" t="s">
        <v>27</v>
      </c>
      <c r="Y9" s="10" t="s">
        <v>27</v>
      </c>
      <c r="Z9" s="19" t="s">
        <v>27</v>
      </c>
    </row>
    <row r="10">
      <c r="A10" s="6">
        <v>8.0</v>
      </c>
      <c r="B10" s="7" t="s">
        <v>23</v>
      </c>
      <c r="C10" s="7" t="s">
        <v>38</v>
      </c>
      <c r="D10" s="8" t="s">
        <v>41</v>
      </c>
      <c r="E10" s="20" t="s">
        <v>32</v>
      </c>
      <c r="F10" s="35">
        <v>9.259259259259259E-5</v>
      </c>
      <c r="G10" s="35">
        <v>1.9675925925925926E-4</v>
      </c>
      <c r="H10" s="36">
        <v>8.101851851851852E-5</v>
      </c>
      <c r="I10" s="37"/>
      <c r="J10" s="35">
        <v>9.259259259259259E-5</v>
      </c>
      <c r="K10" s="35">
        <v>1.273148148148148E-4</v>
      </c>
      <c r="L10" s="36">
        <v>9.259259259259259E-5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</row>
    <row r="11">
      <c r="A11" s="6">
        <v>9.0</v>
      </c>
      <c r="B11" s="22" t="s">
        <v>42</v>
      </c>
      <c r="C11" s="22" t="s">
        <v>42</v>
      </c>
      <c r="D11" s="14" t="s">
        <v>43</v>
      </c>
      <c r="E11" s="23" t="s">
        <v>32</v>
      </c>
      <c r="F11" s="18"/>
      <c r="G11" s="24"/>
      <c r="H11" s="18"/>
      <c r="I11" s="18"/>
      <c r="J11" s="18"/>
      <c r="K11" s="18"/>
      <c r="L11" s="18"/>
      <c r="M11" s="18"/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</row>
    <row r="12">
      <c r="A12" s="6">
        <v>10.0</v>
      </c>
      <c r="B12" s="7" t="s">
        <v>23</v>
      </c>
      <c r="C12" s="7" t="s">
        <v>38</v>
      </c>
      <c r="D12" s="8" t="s">
        <v>45</v>
      </c>
      <c r="E12" s="9" t="s">
        <v>26</v>
      </c>
      <c r="F12" s="35">
        <v>6.944444444444444E-5</v>
      </c>
      <c r="G12" s="35">
        <v>1.388888888888889E-4</v>
      </c>
      <c r="H12" s="35">
        <v>6.944444444444444E-5</v>
      </c>
      <c r="I12" s="35">
        <v>6.944444444444444E-5</v>
      </c>
      <c r="J12" s="35">
        <v>6.944444444444444E-5</v>
      </c>
      <c r="K12" s="35">
        <v>6.944444444444444E-5</v>
      </c>
      <c r="L12" s="35">
        <v>6.944444444444444E-5</v>
      </c>
      <c r="M12" s="35">
        <v>1.1574074074074075E-4</v>
      </c>
      <c r="N12" s="18"/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</row>
    <row r="13">
      <c r="A13" s="6">
        <v>12.0</v>
      </c>
      <c r="B13" s="12" t="s">
        <v>66</v>
      </c>
      <c r="C13" s="7" t="s">
        <v>47</v>
      </c>
      <c r="D13" s="14" t="s">
        <v>48</v>
      </c>
      <c r="E13" s="9" t="s">
        <v>26</v>
      </c>
      <c r="F13" s="35">
        <v>6.944444444444444E-5</v>
      </c>
      <c r="G13" s="35">
        <v>3.356481481481481E-4</v>
      </c>
      <c r="H13" s="35">
        <v>6.944444444444444E-5</v>
      </c>
      <c r="I13" s="35">
        <v>1.1574074074074075E-4</v>
      </c>
      <c r="J13" s="35">
        <v>6.944444444444444E-5</v>
      </c>
      <c r="K13" s="35">
        <v>9.259259259259259E-5</v>
      </c>
      <c r="L13" s="35">
        <v>6.944444444444444E-5</v>
      </c>
      <c r="M13" s="35">
        <v>2.199074074074074E-4</v>
      </c>
      <c r="N13" s="18"/>
      <c r="O13" s="35">
        <v>8.101851851851852E-5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</row>
    <row r="14">
      <c r="A14" s="6">
        <v>13.0</v>
      </c>
      <c r="B14" s="7" t="s">
        <v>23</v>
      </c>
      <c r="C14" s="7" t="s">
        <v>38</v>
      </c>
      <c r="D14" s="8" t="s">
        <v>49</v>
      </c>
      <c r="E14" s="9" t="s">
        <v>34</v>
      </c>
      <c r="F14" s="35">
        <v>6.944444444444444E-5</v>
      </c>
      <c r="G14" s="35">
        <v>1.5046296296296297E-4</v>
      </c>
      <c r="H14" s="35">
        <v>6.944444444444444E-5</v>
      </c>
      <c r="I14" s="18"/>
      <c r="J14" s="35">
        <v>6.944444444444444E-5</v>
      </c>
      <c r="K14" s="35">
        <v>8.101851851851852E-5</v>
      </c>
      <c r="L14" s="35">
        <v>6.944444444444444E-5</v>
      </c>
      <c r="M14" s="21"/>
      <c r="N14" s="18"/>
      <c r="O14" s="35">
        <v>6.944444444444444E-5</v>
      </c>
      <c r="P14" s="35">
        <v>1.6203703703703703E-4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</row>
    <row r="15">
      <c r="A15" s="6">
        <v>14.0</v>
      </c>
      <c r="B15" s="12" t="s">
        <v>67</v>
      </c>
      <c r="C15" s="7" t="s">
        <v>47</v>
      </c>
      <c r="D15" s="13" t="s">
        <v>51</v>
      </c>
      <c r="E15" s="9" t="s">
        <v>26</v>
      </c>
      <c r="F15" s="35">
        <v>6.944444444444444E-5</v>
      </c>
      <c r="G15" s="35">
        <v>1.6203703703703703E-4</v>
      </c>
      <c r="H15" s="35">
        <v>6.944444444444444E-5</v>
      </c>
      <c r="I15" s="35">
        <v>6.944444444444444E-5</v>
      </c>
      <c r="J15" s="35">
        <v>8.101851851851852E-5</v>
      </c>
      <c r="K15" s="35">
        <v>5.208333333333333E-4</v>
      </c>
      <c r="L15" s="35">
        <v>8.101851851851852E-5</v>
      </c>
      <c r="M15" s="35">
        <v>9.259259259259259E-5</v>
      </c>
      <c r="N15" s="18"/>
      <c r="O15" s="35">
        <v>8.101851851851852E-5</v>
      </c>
      <c r="P15" s="35">
        <v>6.944444444444444E-5</v>
      </c>
      <c r="Q15" s="35">
        <v>8.101851851851852E-5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</row>
    <row r="16">
      <c r="A16" s="6">
        <v>15.0</v>
      </c>
      <c r="B16" s="7" t="s">
        <v>23</v>
      </c>
      <c r="C16" s="7" t="s">
        <v>38</v>
      </c>
      <c r="D16" s="8" t="s">
        <v>52</v>
      </c>
      <c r="E16" s="9" t="s">
        <v>26</v>
      </c>
      <c r="F16" s="35">
        <v>5.787037037037037E-5</v>
      </c>
      <c r="G16" s="35">
        <v>6.944444444444444E-5</v>
      </c>
      <c r="H16" s="38">
        <v>5.787037037037037E-5</v>
      </c>
      <c r="I16" s="35">
        <v>5.787037037037037E-5</v>
      </c>
      <c r="J16" s="35">
        <v>5.787037037037037E-5</v>
      </c>
      <c r="K16" s="35">
        <v>6.944444444444444E-5</v>
      </c>
      <c r="L16" s="38">
        <v>5.787037037037037E-5</v>
      </c>
      <c r="M16" s="35">
        <v>9.259259259259259E-5</v>
      </c>
      <c r="N16" s="18"/>
      <c r="O16" s="35">
        <v>5.787037037037037E-5</v>
      </c>
      <c r="P16" s="35">
        <v>6.944444444444444E-5</v>
      </c>
      <c r="Q16" s="35">
        <v>5.787037037037037E-5</v>
      </c>
      <c r="R16" s="35">
        <v>6.944444444444444E-5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</row>
    <row r="17">
      <c r="A17" s="6">
        <v>16.0</v>
      </c>
      <c r="B17" s="7" t="s">
        <v>23</v>
      </c>
      <c r="C17" s="7" t="s">
        <v>38</v>
      </c>
      <c r="D17" s="17" t="s">
        <v>53</v>
      </c>
      <c r="E17" s="9" t="s">
        <v>32</v>
      </c>
      <c r="F17" s="35">
        <v>5.787037037037037E-5</v>
      </c>
      <c r="G17" s="35">
        <v>6.944444444444444E-5</v>
      </c>
      <c r="H17" s="18"/>
      <c r="I17" s="35">
        <v>5.787037037037037E-5</v>
      </c>
      <c r="J17" s="35">
        <v>6.944444444444444E-5</v>
      </c>
      <c r="K17" s="35">
        <v>6.944444444444444E-5</v>
      </c>
      <c r="L17" s="18"/>
      <c r="M17" s="36">
        <v>9.259259259259259E-5</v>
      </c>
      <c r="N17" s="18"/>
      <c r="O17" s="35">
        <v>5.787037037037037E-5</v>
      </c>
      <c r="P17" s="35">
        <v>6.944444444444444E-5</v>
      </c>
      <c r="Q17" s="35">
        <v>6.944444444444444E-5</v>
      </c>
      <c r="R17" s="35">
        <v>6.944444444444444E-5</v>
      </c>
      <c r="S17" s="35">
        <v>6.944444444444444E-5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</row>
    <row r="18">
      <c r="A18" s="6">
        <v>17.0</v>
      </c>
      <c r="B18" s="7" t="s">
        <v>23</v>
      </c>
      <c r="C18" s="7" t="s">
        <v>38</v>
      </c>
      <c r="D18" s="8" t="s">
        <v>54</v>
      </c>
      <c r="E18" s="9" t="s">
        <v>34</v>
      </c>
      <c r="F18" s="35">
        <v>6.944444444444444E-5</v>
      </c>
      <c r="G18" s="35">
        <v>1.8518518518518518E-4</v>
      </c>
      <c r="H18" s="35">
        <v>6.944444444444444E-5</v>
      </c>
      <c r="I18" s="18"/>
      <c r="J18" s="35">
        <v>6.944444444444444E-5</v>
      </c>
      <c r="K18" s="35">
        <v>8.101851851851852E-5</v>
      </c>
      <c r="L18" s="35">
        <v>6.944444444444444E-5</v>
      </c>
      <c r="M18" s="21"/>
      <c r="N18" s="18"/>
      <c r="O18" s="35">
        <v>8.101851851851852E-5</v>
      </c>
      <c r="P18" s="35">
        <v>2.199074074074074E-4</v>
      </c>
      <c r="Q18" s="18"/>
      <c r="R18" s="35">
        <v>8.101851851851852E-5</v>
      </c>
      <c r="S18" s="35">
        <v>8.101851851851852E-5</v>
      </c>
      <c r="T18" s="35">
        <v>6.944444444444444E-5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</row>
    <row r="19">
      <c r="A19" s="6">
        <v>18.0</v>
      </c>
      <c r="B19" s="7" t="s">
        <v>23</v>
      </c>
      <c r="C19" s="7" t="s">
        <v>38</v>
      </c>
      <c r="D19" s="8" t="s">
        <v>55</v>
      </c>
      <c r="E19" s="9" t="s">
        <v>26</v>
      </c>
      <c r="F19" s="35">
        <v>9.259259259259259E-5</v>
      </c>
      <c r="G19" s="35">
        <v>6.944444444444444E-5</v>
      </c>
      <c r="H19" s="21"/>
      <c r="I19" s="35">
        <v>5.787037037037037E-5</v>
      </c>
      <c r="J19" s="35">
        <v>9.259259259259259E-5</v>
      </c>
      <c r="K19" s="35">
        <v>1.273148148148148E-4</v>
      </c>
      <c r="L19" s="21"/>
      <c r="M19" s="35">
        <v>8.101851851851852E-5</v>
      </c>
      <c r="N19" s="18"/>
      <c r="O19" s="35">
        <v>6.944444444444444E-5</v>
      </c>
      <c r="P19" s="35">
        <v>6.944444444444444E-5</v>
      </c>
      <c r="Q19" s="35">
        <v>5.787037037037037E-5</v>
      </c>
      <c r="R19" s="21"/>
      <c r="S19" s="35">
        <v>5.787037037037037E-5</v>
      </c>
      <c r="T19" s="35">
        <v>9.259259259259259E-5</v>
      </c>
      <c r="U19" s="35">
        <v>6.944444444444444E-5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</row>
    <row r="20">
      <c r="A20" s="6">
        <v>19.0</v>
      </c>
      <c r="B20" s="7" t="s">
        <v>23</v>
      </c>
      <c r="C20" s="7" t="s">
        <v>38</v>
      </c>
      <c r="D20" s="8" t="s">
        <v>56</v>
      </c>
      <c r="E20" s="9" t="s">
        <v>26</v>
      </c>
      <c r="F20" s="35">
        <v>6.944444444444444E-5</v>
      </c>
      <c r="G20" s="35">
        <v>1.388888888888889E-4</v>
      </c>
      <c r="H20" s="35">
        <v>6.944444444444444E-5</v>
      </c>
      <c r="I20" s="35">
        <v>6.944444444444444E-5</v>
      </c>
      <c r="J20" s="35">
        <v>6.944444444444444E-5</v>
      </c>
      <c r="K20" s="35">
        <v>6.944444444444444E-5</v>
      </c>
      <c r="L20" s="35">
        <v>5.787037037037037E-5</v>
      </c>
      <c r="M20" s="35">
        <v>8.101851851851852E-5</v>
      </c>
      <c r="N20" s="18"/>
      <c r="O20" s="35">
        <v>6.944444444444444E-5</v>
      </c>
      <c r="P20" s="35">
        <v>6.944444444444444E-5</v>
      </c>
      <c r="Q20" s="35">
        <v>6.944444444444444E-5</v>
      </c>
      <c r="R20" s="35">
        <v>1.273148148148148E-4</v>
      </c>
      <c r="S20" s="35">
        <v>5.787037037037037E-5</v>
      </c>
      <c r="T20" s="35">
        <v>6.944444444444444E-5</v>
      </c>
      <c r="U20" s="35">
        <v>6.944444444444444E-5</v>
      </c>
      <c r="V20" s="35">
        <v>5.787037037037037E-5</v>
      </c>
      <c r="W20" s="10" t="s">
        <v>27</v>
      </c>
      <c r="X20" s="10" t="s">
        <v>27</v>
      </c>
      <c r="Y20" s="10" t="s">
        <v>27</v>
      </c>
      <c r="Z20" s="10" t="s">
        <v>27</v>
      </c>
    </row>
    <row r="21">
      <c r="A21" s="6">
        <v>20.0</v>
      </c>
      <c r="B21" s="7" t="s">
        <v>23</v>
      </c>
      <c r="C21" s="7" t="s">
        <v>38</v>
      </c>
      <c r="D21" s="8" t="s">
        <v>57</v>
      </c>
      <c r="E21" s="9" t="s">
        <v>26</v>
      </c>
      <c r="F21" s="35">
        <v>5.787037037037037E-5</v>
      </c>
      <c r="G21" s="35">
        <v>6.944444444444444E-5</v>
      </c>
      <c r="H21" s="35">
        <v>5.787037037037037E-5</v>
      </c>
      <c r="I21" s="35">
        <v>6.944444444444444E-5</v>
      </c>
      <c r="J21" s="35">
        <v>5.787037037037037E-5</v>
      </c>
      <c r="K21" s="35">
        <v>6.944444444444444E-5</v>
      </c>
      <c r="L21" s="35">
        <v>5.787037037037037E-5</v>
      </c>
      <c r="M21" s="35">
        <v>9.259259259259259E-5</v>
      </c>
      <c r="N21" s="18"/>
      <c r="O21" s="35">
        <v>6.944444444444444E-5</v>
      </c>
      <c r="P21" s="35">
        <v>6.944444444444444E-5</v>
      </c>
      <c r="Q21" s="35">
        <v>6.944444444444444E-5</v>
      </c>
      <c r="R21" s="21"/>
      <c r="S21" s="35">
        <v>5.787037037037037E-5</v>
      </c>
      <c r="T21" s="35">
        <v>5.787037037037037E-5</v>
      </c>
      <c r="U21" s="35">
        <v>6.944444444444444E-5</v>
      </c>
      <c r="V21" s="35">
        <v>5.787037037037037E-5</v>
      </c>
      <c r="W21" s="35">
        <v>5.787037037037037E-5</v>
      </c>
      <c r="X21" s="10" t="s">
        <v>27</v>
      </c>
      <c r="Y21" s="10" t="s">
        <v>27</v>
      </c>
      <c r="Z21" s="10" t="s">
        <v>27</v>
      </c>
    </row>
    <row r="22">
      <c r="A22" s="6">
        <v>21.0</v>
      </c>
      <c r="B22" s="7" t="s">
        <v>23</v>
      </c>
      <c r="C22" s="7" t="s">
        <v>38</v>
      </c>
      <c r="D22" s="8" t="s">
        <v>58</v>
      </c>
      <c r="E22" s="9" t="s">
        <v>26</v>
      </c>
      <c r="F22" s="35">
        <v>1.0416666666666667E-4</v>
      </c>
      <c r="G22" s="35">
        <v>1.273148148148148E-4</v>
      </c>
      <c r="H22" s="35">
        <v>6.944444444444444E-5</v>
      </c>
      <c r="I22" s="35">
        <v>6.944444444444444E-5</v>
      </c>
      <c r="J22" s="35">
        <v>1.0416666666666667E-4</v>
      </c>
      <c r="K22" s="35">
        <v>9.259259259259259E-5</v>
      </c>
      <c r="L22" s="35">
        <v>6.944444444444444E-5</v>
      </c>
      <c r="M22" s="35">
        <v>9.259259259259259E-5</v>
      </c>
      <c r="N22" s="18"/>
      <c r="O22" s="35">
        <v>8.101851851851852E-5</v>
      </c>
      <c r="P22" s="35">
        <v>6.944444444444444E-5</v>
      </c>
      <c r="Q22" s="35">
        <v>6.944444444444444E-5</v>
      </c>
      <c r="R22" s="35">
        <v>6.944444444444444E-5</v>
      </c>
      <c r="S22" s="35">
        <v>5.787037037037037E-5</v>
      </c>
      <c r="T22" s="35">
        <v>5.787037037037037E-5</v>
      </c>
      <c r="U22" s="35">
        <v>8.101851851851852E-5</v>
      </c>
      <c r="V22" s="35">
        <v>5.787037037037037E-5</v>
      </c>
      <c r="W22" s="35">
        <v>6.944444444444444E-5</v>
      </c>
      <c r="X22" s="35">
        <v>5.787037037037037E-5</v>
      </c>
      <c r="Y22" s="10" t="s">
        <v>27</v>
      </c>
      <c r="Z22" s="10" t="s">
        <v>27</v>
      </c>
    </row>
    <row r="23">
      <c r="A23" s="6">
        <v>22.0</v>
      </c>
      <c r="B23" s="7" t="s">
        <v>23</v>
      </c>
      <c r="C23" s="7" t="s">
        <v>38</v>
      </c>
      <c r="D23" s="25" t="s">
        <v>59</v>
      </c>
      <c r="E23" s="26" t="s">
        <v>34</v>
      </c>
      <c r="F23" s="35">
        <v>6.944444444444444E-5</v>
      </c>
      <c r="G23" s="35">
        <v>1.8518518518518518E-4</v>
      </c>
      <c r="H23" s="35">
        <v>8.101851851851852E-5</v>
      </c>
      <c r="I23" s="18"/>
      <c r="J23" s="35">
        <v>6.944444444444444E-5</v>
      </c>
      <c r="K23" s="35">
        <v>9.259259259259259E-5</v>
      </c>
      <c r="L23" s="35">
        <v>6.944444444444444E-5</v>
      </c>
      <c r="M23" s="21"/>
      <c r="N23" s="18"/>
      <c r="O23" s="35">
        <v>8.101851851851852E-5</v>
      </c>
      <c r="P23" s="35">
        <v>3.0092592592592595E-4</v>
      </c>
      <c r="Q23" s="18"/>
      <c r="R23" s="35">
        <v>1.0416666666666667E-4</v>
      </c>
      <c r="S23" s="35">
        <v>6.944444444444444E-5</v>
      </c>
      <c r="T23" s="35">
        <v>6.944444444444444E-5</v>
      </c>
      <c r="U23" s="18"/>
      <c r="V23" s="35">
        <v>6.944444444444444E-5</v>
      </c>
      <c r="W23" s="35">
        <v>8.101851851851852E-5</v>
      </c>
      <c r="X23" s="35">
        <v>3.7037037037037035E-4</v>
      </c>
      <c r="Y23" s="35">
        <v>6.944444444444444E-5</v>
      </c>
      <c r="Z23" s="10" t="s">
        <v>27</v>
      </c>
    </row>
    <row r="24">
      <c r="E24" s="33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E25" s="39"/>
      <c r="F25" s="40"/>
      <c r="G25" s="41" t="s">
        <v>68</v>
      </c>
      <c r="H25" s="41" t="s">
        <v>69</v>
      </c>
      <c r="I25" s="41" t="s">
        <v>70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E26" s="33"/>
      <c r="F26" s="42" t="s">
        <v>71</v>
      </c>
      <c r="G26" s="43">
        <f>MIN(F2:Z23)</f>
        <v>0.00005787037037</v>
      </c>
      <c r="H26" s="43">
        <f>MAX(F3:Z23)</f>
        <v>0.0005208333333</v>
      </c>
      <c r="I26" s="43">
        <f>AVERAGE(F3:Z23)</f>
        <v>0.00008837775637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E27" s="33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33">
      <c r="F33" s="44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28.57"/>
    <col customWidth="1" min="6" max="6" width="15.71"/>
  </cols>
  <sheetData>
    <row r="2">
      <c r="D2" s="1" t="s">
        <v>0</v>
      </c>
      <c r="E2" s="1" t="s">
        <v>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3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92</v>
      </c>
      <c r="AA2" s="2" t="s">
        <v>93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98</v>
      </c>
      <c r="AG2" s="2" t="s">
        <v>99</v>
      </c>
      <c r="AH2" s="2" t="s">
        <v>100</v>
      </c>
      <c r="AI2" s="4" t="s">
        <v>101</v>
      </c>
      <c r="AJ2" s="4" t="s">
        <v>102</v>
      </c>
      <c r="AQ2" s="5"/>
      <c r="AR2" s="5"/>
    </row>
    <row r="3">
      <c r="A3" s="6">
        <v>1.0</v>
      </c>
      <c r="B3" s="7" t="s">
        <v>23</v>
      </c>
      <c r="C3" s="12" t="s">
        <v>38</v>
      </c>
      <c r="D3" s="45" t="str">
        <f>HYPERLINK("https://github.uci.edu/rtrimana/smartthings_app/blob/master/official/brighten-dark-places.groovy","brighten-dark-places.groovy")</f>
        <v>brighten-dark-places.groovy</v>
      </c>
      <c r="E3" s="9" t="s">
        <v>103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  <c r="AA3" s="10" t="s">
        <v>27</v>
      </c>
      <c r="AB3" s="10" t="s">
        <v>27</v>
      </c>
      <c r="AC3" s="10" t="s">
        <v>27</v>
      </c>
      <c r="AD3" s="10" t="s">
        <v>27</v>
      </c>
      <c r="AE3" s="10" t="s">
        <v>27</v>
      </c>
      <c r="AF3" s="10" t="s">
        <v>27</v>
      </c>
      <c r="AG3" s="10" t="s">
        <v>27</v>
      </c>
      <c r="AH3" s="10" t="s">
        <v>27</v>
      </c>
      <c r="AI3" s="10" t="s">
        <v>27</v>
      </c>
      <c r="AJ3" s="10" t="s">
        <v>27</v>
      </c>
    </row>
    <row r="4">
      <c r="A4" s="6">
        <v>2.0</v>
      </c>
      <c r="B4" s="7" t="s">
        <v>23</v>
      </c>
      <c r="C4" s="12" t="s">
        <v>38</v>
      </c>
      <c r="D4" s="45" t="str">
        <f>HYPERLINK("https://github.uci.edu/rtrimana/smartthings_app/blob/master/official/brighten-my-path.groovy","brighten-my-path.groovy")</f>
        <v>brighten-my-path.groovy</v>
      </c>
      <c r="E4" s="9" t="s">
        <v>103</v>
      </c>
      <c r="F4" s="18" t="s">
        <v>40</v>
      </c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</row>
    <row r="5">
      <c r="A5" s="6">
        <v>3.0</v>
      </c>
      <c r="B5" s="7" t="s">
        <v>23</v>
      </c>
      <c r="C5" s="12" t="s">
        <v>38</v>
      </c>
      <c r="D5" s="45" t="str">
        <f>HYPERLINK("https://github.uci.edu/rtrimana/smartthings_app/blob/master/official/darken-behind-me.groovy","darken-behind-me.groovy")</f>
        <v>darken-behind-me.groovy</v>
      </c>
      <c r="E5" s="9" t="s">
        <v>104</v>
      </c>
      <c r="F5" s="11" t="s">
        <v>29</v>
      </c>
      <c r="G5" s="11" t="s">
        <v>29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  <c r="AA5" s="10" t="s">
        <v>27</v>
      </c>
      <c r="AB5" s="10" t="s">
        <v>27</v>
      </c>
      <c r="AC5" s="10" t="s">
        <v>27</v>
      </c>
      <c r="AD5" s="10" t="s">
        <v>27</v>
      </c>
      <c r="AE5" s="10" t="s">
        <v>27</v>
      </c>
      <c r="AF5" s="10" t="s">
        <v>27</v>
      </c>
      <c r="AG5" s="10" t="s">
        <v>27</v>
      </c>
      <c r="AH5" s="10" t="s">
        <v>27</v>
      </c>
      <c r="AI5" s="10" t="s">
        <v>27</v>
      </c>
      <c r="AJ5" s="10" t="s">
        <v>27</v>
      </c>
    </row>
    <row r="6">
      <c r="A6" s="6">
        <v>4.0</v>
      </c>
      <c r="B6" s="7" t="s">
        <v>23</v>
      </c>
      <c r="C6" s="12" t="s">
        <v>38</v>
      </c>
      <c r="D6" s="45" t="str">
        <f>HYPERLINK("https://github.uci.edu/rtrimana/smartthings_app/blob/master/official/forgiving-security.groovy","forgiving-security.groovy")</f>
        <v>forgiving-security.groovy</v>
      </c>
      <c r="E6" s="9" t="s">
        <v>103</v>
      </c>
      <c r="F6" s="18" t="s">
        <v>40</v>
      </c>
      <c r="G6" s="18" t="s">
        <v>40</v>
      </c>
      <c r="H6" s="11" t="s">
        <v>29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  <c r="AA6" s="10" t="s">
        <v>27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</row>
    <row r="7">
      <c r="A7" s="6">
        <v>5.0</v>
      </c>
      <c r="B7" s="12" t="s">
        <v>105</v>
      </c>
      <c r="C7" s="12" t="s">
        <v>38</v>
      </c>
      <c r="D7" s="46" t="str">
        <f>HYPERLINK("https://github.uci.edu/rtrimana/smartthings_app/blob/master/official/good-night-house.groovy","good-night-house.groovy")</f>
        <v>good-night-house.groovy</v>
      </c>
      <c r="E7" s="9" t="s">
        <v>106</v>
      </c>
      <c r="F7" s="11" t="s">
        <v>29</v>
      </c>
      <c r="G7" s="11" t="s">
        <v>29</v>
      </c>
      <c r="H7" s="37" t="s">
        <v>40</v>
      </c>
      <c r="I7" s="11" t="s">
        <v>29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</row>
    <row r="8">
      <c r="A8" s="6">
        <v>6.0</v>
      </c>
      <c r="B8" s="7" t="s">
        <v>23</v>
      </c>
      <c r="C8" s="12" t="s">
        <v>38</v>
      </c>
      <c r="D8" s="45" t="str">
        <f>HYPERLINK("https://github.uci.edu/rtrimana/smartthings_app/blob/master/official/hall-light-welcome-home.groovy","hall-light-welcome-home.groovy")</f>
        <v>hall-light-welcome-home.groovy</v>
      </c>
      <c r="E8" s="9" t="s">
        <v>103</v>
      </c>
      <c r="F8" s="18" t="s">
        <v>40</v>
      </c>
      <c r="G8" s="18" t="s">
        <v>40</v>
      </c>
      <c r="H8" s="11" t="s">
        <v>29</v>
      </c>
      <c r="I8" s="18" t="s">
        <v>40</v>
      </c>
      <c r="J8" s="11" t="s">
        <v>29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  <c r="AA8" s="10" t="s">
        <v>27</v>
      </c>
      <c r="AB8" s="10" t="s">
        <v>27</v>
      </c>
      <c r="AC8" s="10" t="s">
        <v>27</v>
      </c>
      <c r="AD8" s="10" t="s">
        <v>27</v>
      </c>
      <c r="AE8" s="10" t="s">
        <v>27</v>
      </c>
      <c r="AF8" s="10" t="s">
        <v>27</v>
      </c>
      <c r="AG8" s="10" t="s">
        <v>27</v>
      </c>
      <c r="AH8" s="10" t="s">
        <v>27</v>
      </c>
      <c r="AI8" s="10" t="s">
        <v>27</v>
      </c>
      <c r="AJ8" s="10" t="s">
        <v>27</v>
      </c>
    </row>
    <row r="9">
      <c r="A9" s="6">
        <v>7.0</v>
      </c>
      <c r="B9" s="12" t="s">
        <v>105</v>
      </c>
      <c r="C9" s="7" t="s">
        <v>47</v>
      </c>
      <c r="D9" s="46" t="str">
        <f>HYPERLINK("https://github.uci.edu/rtrimana/smartthings_app/blob/master/official/hue-minimote.groovy","hue-minimote.groovy")</f>
        <v>hue-minimote.groovy</v>
      </c>
      <c r="E9" s="9" t="s">
        <v>106</v>
      </c>
      <c r="F9" s="11" t="s">
        <v>29</v>
      </c>
      <c r="G9" s="11" t="s">
        <v>29</v>
      </c>
      <c r="H9" s="11" t="s">
        <v>29</v>
      </c>
      <c r="I9" s="11" t="s">
        <v>29</v>
      </c>
      <c r="J9" s="18" t="s">
        <v>40</v>
      </c>
      <c r="K9" s="11" t="s">
        <v>29</v>
      </c>
      <c r="L9" s="10" t="s">
        <v>27</v>
      </c>
      <c r="M9" s="10" t="s">
        <v>27</v>
      </c>
      <c r="N9" s="10" t="s">
        <v>27</v>
      </c>
      <c r="O9" s="10" t="s">
        <v>27</v>
      </c>
      <c r="P9" s="10" t="s">
        <v>27</v>
      </c>
      <c r="Q9" s="10" t="s">
        <v>27</v>
      </c>
      <c r="R9" s="10" t="s">
        <v>27</v>
      </c>
      <c r="S9" s="10" t="s">
        <v>27</v>
      </c>
      <c r="T9" s="10" t="s">
        <v>27</v>
      </c>
      <c r="U9" s="10" t="s">
        <v>27</v>
      </c>
      <c r="V9" s="10" t="s">
        <v>27</v>
      </c>
      <c r="W9" s="10" t="s">
        <v>27</v>
      </c>
      <c r="X9" s="10" t="s">
        <v>27</v>
      </c>
      <c r="Y9" s="10" t="s">
        <v>27</v>
      </c>
      <c r="Z9" s="10" t="s">
        <v>27</v>
      </c>
      <c r="AA9" s="10" t="s">
        <v>27</v>
      </c>
      <c r="AB9" s="10" t="s">
        <v>27</v>
      </c>
      <c r="AC9" s="10" t="s">
        <v>27</v>
      </c>
      <c r="AD9" s="10" t="s">
        <v>27</v>
      </c>
      <c r="AE9" s="10" t="s">
        <v>27</v>
      </c>
      <c r="AF9" s="10" t="s">
        <v>27</v>
      </c>
      <c r="AG9" s="10" t="s">
        <v>27</v>
      </c>
      <c r="AH9" s="10" t="s">
        <v>27</v>
      </c>
      <c r="AI9" s="10" t="s">
        <v>27</v>
      </c>
      <c r="AJ9" s="10" t="s">
        <v>27</v>
      </c>
    </row>
    <row r="10">
      <c r="A10" s="6">
        <v>8.0</v>
      </c>
      <c r="B10" s="7" t="s">
        <v>23</v>
      </c>
      <c r="C10" s="12" t="s">
        <v>38</v>
      </c>
      <c r="D10" s="47" t="s">
        <v>107</v>
      </c>
      <c r="E10" s="9" t="s">
        <v>103</v>
      </c>
      <c r="F10" s="15" t="s">
        <v>29</v>
      </c>
      <c r="G10" s="15" t="s">
        <v>29</v>
      </c>
      <c r="H10" s="11" t="s">
        <v>29</v>
      </c>
      <c r="I10" s="15" t="s">
        <v>29</v>
      </c>
      <c r="J10" s="11" t="s">
        <v>29</v>
      </c>
      <c r="K10" s="15" t="s">
        <v>29</v>
      </c>
      <c r="L10" s="15" t="s">
        <v>29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  <c r="AA10" s="10" t="s">
        <v>27</v>
      </c>
      <c r="AB10" s="10" t="s">
        <v>27</v>
      </c>
      <c r="AC10" s="10" t="s">
        <v>27</v>
      </c>
      <c r="AD10" s="10" t="s">
        <v>27</v>
      </c>
      <c r="AE10" s="10" t="s">
        <v>27</v>
      </c>
      <c r="AF10" s="10" t="s">
        <v>27</v>
      </c>
      <c r="AG10" s="10" t="s">
        <v>27</v>
      </c>
      <c r="AH10" s="10" t="s">
        <v>27</v>
      </c>
      <c r="AI10" s="10" t="s">
        <v>27</v>
      </c>
      <c r="AJ10" s="10" t="s">
        <v>27</v>
      </c>
    </row>
    <row r="11">
      <c r="A11" s="6">
        <v>9.0</v>
      </c>
      <c r="B11" s="12" t="s">
        <v>23</v>
      </c>
      <c r="C11" s="12" t="s">
        <v>38</v>
      </c>
      <c r="D11" s="8" t="s">
        <v>108</v>
      </c>
      <c r="E11" s="9" t="s">
        <v>106</v>
      </c>
      <c r="F11" s="11" t="s">
        <v>29</v>
      </c>
      <c r="G11" s="11" t="s">
        <v>29</v>
      </c>
      <c r="H11" s="11" t="s">
        <v>29</v>
      </c>
      <c r="I11" s="11" t="s">
        <v>29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  <c r="AA11" s="10" t="s">
        <v>27</v>
      </c>
      <c r="AB11" s="10" t="s">
        <v>27</v>
      </c>
      <c r="AC11" s="10" t="s">
        <v>27</v>
      </c>
      <c r="AD11" s="10" t="s">
        <v>27</v>
      </c>
      <c r="AE11" s="10" t="s">
        <v>27</v>
      </c>
      <c r="AF11" s="10" t="s">
        <v>27</v>
      </c>
      <c r="AG11" s="10" t="s">
        <v>27</v>
      </c>
      <c r="AH11" s="10" t="s">
        <v>27</v>
      </c>
      <c r="AI11" s="10" t="s">
        <v>27</v>
      </c>
      <c r="AJ11" s="10" t="s">
        <v>27</v>
      </c>
    </row>
    <row r="12">
      <c r="A12" s="6">
        <v>10.0</v>
      </c>
      <c r="B12" s="7" t="s">
        <v>23</v>
      </c>
      <c r="C12" s="12" t="s">
        <v>38</v>
      </c>
      <c r="D12" s="8" t="s">
        <v>109</v>
      </c>
      <c r="E12" s="9" t="s">
        <v>106</v>
      </c>
      <c r="F12" s="11" t="s">
        <v>29</v>
      </c>
      <c r="G12" s="11" t="s">
        <v>29</v>
      </c>
      <c r="H12" s="11" t="s">
        <v>29</v>
      </c>
      <c r="I12" s="11" t="s">
        <v>29</v>
      </c>
      <c r="J12" s="11" t="s">
        <v>29</v>
      </c>
      <c r="K12" s="11" t="s">
        <v>29</v>
      </c>
      <c r="L12" s="11" t="s">
        <v>29</v>
      </c>
      <c r="M12" s="11" t="s">
        <v>29</v>
      </c>
      <c r="N12" s="11" t="s">
        <v>29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  <c r="AA12" s="10" t="s">
        <v>27</v>
      </c>
      <c r="AB12" s="10" t="s">
        <v>27</v>
      </c>
      <c r="AC12" s="10" t="s">
        <v>27</v>
      </c>
      <c r="AD12" s="10" t="s">
        <v>27</v>
      </c>
      <c r="AE12" s="10" t="s">
        <v>27</v>
      </c>
      <c r="AF12" s="10" t="s">
        <v>27</v>
      </c>
      <c r="AG12" s="10" t="s">
        <v>27</v>
      </c>
      <c r="AH12" s="10" t="s">
        <v>27</v>
      </c>
      <c r="AI12" s="10" t="s">
        <v>27</v>
      </c>
      <c r="AJ12" s="10" t="s">
        <v>27</v>
      </c>
    </row>
    <row r="13">
      <c r="A13" s="6">
        <v>11.0</v>
      </c>
      <c r="B13" s="7" t="s">
        <v>23</v>
      </c>
      <c r="C13" s="12" t="s">
        <v>38</v>
      </c>
      <c r="D13" s="8" t="s">
        <v>110</v>
      </c>
      <c r="E13" s="20" t="s">
        <v>106</v>
      </c>
      <c r="F13" s="11" t="s">
        <v>29</v>
      </c>
      <c r="G13" s="11" t="s">
        <v>29</v>
      </c>
      <c r="H13" s="11" t="s">
        <v>29</v>
      </c>
      <c r="I13" s="11" t="s">
        <v>29</v>
      </c>
      <c r="J13" s="11" t="s">
        <v>29</v>
      </c>
      <c r="K13" s="11" t="s">
        <v>29</v>
      </c>
      <c r="L13" s="11" t="s">
        <v>29</v>
      </c>
      <c r="M13" s="11" t="s">
        <v>29</v>
      </c>
      <c r="N13" s="11" t="s">
        <v>29</v>
      </c>
      <c r="O13" s="11" t="s">
        <v>29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  <c r="AA13" s="10" t="s">
        <v>27</v>
      </c>
      <c r="AB13" s="10" t="s">
        <v>27</v>
      </c>
      <c r="AC13" s="10" t="s">
        <v>27</v>
      </c>
      <c r="AD13" s="10" t="s">
        <v>27</v>
      </c>
      <c r="AE13" s="10" t="s">
        <v>27</v>
      </c>
      <c r="AF13" s="10" t="s">
        <v>27</v>
      </c>
      <c r="AG13" s="10" t="s">
        <v>27</v>
      </c>
      <c r="AH13" s="10" t="s">
        <v>27</v>
      </c>
      <c r="AI13" s="10" t="s">
        <v>27</v>
      </c>
      <c r="AJ13" s="10" t="s">
        <v>27</v>
      </c>
    </row>
    <row r="14">
      <c r="A14" s="6">
        <v>12.0</v>
      </c>
      <c r="B14" s="7" t="s">
        <v>23</v>
      </c>
      <c r="C14" s="12" t="s">
        <v>38</v>
      </c>
      <c r="D14" s="8" t="s">
        <v>111</v>
      </c>
      <c r="E14" s="9" t="s">
        <v>106</v>
      </c>
      <c r="F14" s="11" t="s">
        <v>29</v>
      </c>
      <c r="G14" s="11" t="s">
        <v>29</v>
      </c>
      <c r="H14" s="11" t="s">
        <v>29</v>
      </c>
      <c r="I14" s="11" t="s">
        <v>29</v>
      </c>
      <c r="J14" s="11" t="s">
        <v>29</v>
      </c>
      <c r="K14" s="11" t="s">
        <v>29</v>
      </c>
      <c r="L14" s="11" t="s">
        <v>29</v>
      </c>
      <c r="M14" s="11" t="s">
        <v>29</v>
      </c>
      <c r="N14" s="11" t="s">
        <v>29</v>
      </c>
      <c r="O14" s="11" t="s">
        <v>29</v>
      </c>
      <c r="P14" s="11" t="s">
        <v>29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  <c r="AA14" s="10" t="s">
        <v>27</v>
      </c>
      <c r="AB14" s="10" t="s">
        <v>27</v>
      </c>
      <c r="AC14" s="10" t="s">
        <v>27</v>
      </c>
      <c r="AD14" s="10" t="s">
        <v>27</v>
      </c>
      <c r="AE14" s="10" t="s">
        <v>27</v>
      </c>
      <c r="AF14" s="10" t="s">
        <v>27</v>
      </c>
      <c r="AG14" s="10" t="s">
        <v>27</v>
      </c>
      <c r="AH14" s="10" t="s">
        <v>27</v>
      </c>
      <c r="AI14" s="10" t="s">
        <v>27</v>
      </c>
      <c r="AJ14" s="10" t="s">
        <v>27</v>
      </c>
    </row>
    <row r="15">
      <c r="A15" s="6">
        <v>13.0</v>
      </c>
      <c r="B15" s="7" t="s">
        <v>23</v>
      </c>
      <c r="C15" s="12" t="s">
        <v>38</v>
      </c>
      <c r="D15" s="8" t="s">
        <v>112</v>
      </c>
      <c r="E15" s="9" t="s">
        <v>106</v>
      </c>
      <c r="F15" s="11" t="s">
        <v>29</v>
      </c>
      <c r="G15" s="11" t="s">
        <v>29</v>
      </c>
      <c r="H15" s="11" t="s">
        <v>29</v>
      </c>
      <c r="I15" s="11" t="s">
        <v>29</v>
      </c>
      <c r="J15" s="11" t="s">
        <v>29</v>
      </c>
      <c r="K15" s="11" t="s">
        <v>29</v>
      </c>
      <c r="L15" s="11" t="s">
        <v>29</v>
      </c>
      <c r="M15" s="11" t="s">
        <v>29</v>
      </c>
      <c r="N15" s="11" t="s">
        <v>29</v>
      </c>
      <c r="O15" s="11" t="s">
        <v>29</v>
      </c>
      <c r="P15" s="11" t="s">
        <v>29</v>
      </c>
      <c r="Q15" s="11" t="s">
        <v>29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  <c r="AA15" s="10" t="s">
        <v>27</v>
      </c>
      <c r="AB15" s="10" t="s">
        <v>27</v>
      </c>
      <c r="AC15" s="10" t="s">
        <v>27</v>
      </c>
      <c r="AD15" s="10" t="s">
        <v>27</v>
      </c>
      <c r="AE15" s="10" t="s">
        <v>27</v>
      </c>
      <c r="AF15" s="10" t="s">
        <v>27</v>
      </c>
      <c r="AG15" s="10" t="s">
        <v>27</v>
      </c>
      <c r="AH15" s="10" t="s">
        <v>27</v>
      </c>
      <c r="AI15" s="10" t="s">
        <v>27</v>
      </c>
      <c r="AJ15" s="10" t="s">
        <v>27</v>
      </c>
    </row>
    <row r="16">
      <c r="A16" s="6">
        <v>14.0</v>
      </c>
      <c r="B16" s="7" t="s">
        <v>23</v>
      </c>
      <c r="C16" s="12" t="s">
        <v>38</v>
      </c>
      <c r="D16" s="8" t="s">
        <v>113</v>
      </c>
      <c r="E16" s="20" t="s">
        <v>104</v>
      </c>
      <c r="F16" s="11" t="s">
        <v>29</v>
      </c>
      <c r="G16" s="11" t="s">
        <v>29</v>
      </c>
      <c r="H16" s="18" t="s">
        <v>40</v>
      </c>
      <c r="I16" s="11" t="s">
        <v>29</v>
      </c>
      <c r="J16" s="37" t="s">
        <v>40</v>
      </c>
      <c r="K16" s="11" t="s">
        <v>29</v>
      </c>
      <c r="L16" s="11" t="s">
        <v>29</v>
      </c>
      <c r="M16" s="11" t="s">
        <v>29</v>
      </c>
      <c r="N16" s="11" t="s">
        <v>29</v>
      </c>
      <c r="O16" s="11" t="s">
        <v>29</v>
      </c>
      <c r="P16" s="11" t="s">
        <v>29</v>
      </c>
      <c r="Q16" s="11" t="s">
        <v>29</v>
      </c>
      <c r="R16" s="21" t="s">
        <v>40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  <c r="AA16" s="10" t="s">
        <v>27</v>
      </c>
      <c r="AB16" s="10" t="s">
        <v>27</v>
      </c>
      <c r="AC16" s="10" t="s">
        <v>27</v>
      </c>
      <c r="AD16" s="10" t="s">
        <v>27</v>
      </c>
      <c r="AE16" s="10" t="s">
        <v>27</v>
      </c>
      <c r="AF16" s="10" t="s">
        <v>27</v>
      </c>
      <c r="AG16" s="10" t="s">
        <v>27</v>
      </c>
      <c r="AH16" s="10" t="s">
        <v>27</v>
      </c>
      <c r="AI16" s="10" t="s">
        <v>27</v>
      </c>
      <c r="AJ16" s="10" t="s">
        <v>27</v>
      </c>
    </row>
    <row r="17">
      <c r="A17" s="6">
        <v>15.0</v>
      </c>
      <c r="B17" s="12" t="s">
        <v>114</v>
      </c>
      <c r="C17" s="12" t="s">
        <v>38</v>
      </c>
      <c r="D17" s="8" t="s">
        <v>115</v>
      </c>
      <c r="E17" s="9" t="s">
        <v>106</v>
      </c>
      <c r="F17" s="11" t="s">
        <v>29</v>
      </c>
      <c r="G17" s="11" t="s">
        <v>29</v>
      </c>
      <c r="H17" s="11" t="s">
        <v>29</v>
      </c>
      <c r="I17" s="11" t="s">
        <v>29</v>
      </c>
      <c r="J17" s="11" t="s">
        <v>29</v>
      </c>
      <c r="K17" s="11" t="s">
        <v>29</v>
      </c>
      <c r="L17" s="11" t="s">
        <v>29</v>
      </c>
      <c r="M17" s="11" t="s">
        <v>29</v>
      </c>
      <c r="N17" s="11" t="s">
        <v>29</v>
      </c>
      <c r="O17" s="11" t="s">
        <v>29</v>
      </c>
      <c r="P17" s="11" t="s">
        <v>29</v>
      </c>
      <c r="Q17" s="11" t="s">
        <v>29</v>
      </c>
      <c r="R17" s="11" t="s">
        <v>29</v>
      </c>
      <c r="S17" s="11" t="s">
        <v>29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  <c r="AA17" s="10" t="s">
        <v>27</v>
      </c>
      <c r="AB17" s="10" t="s">
        <v>27</v>
      </c>
      <c r="AC17" s="10" t="s">
        <v>27</v>
      </c>
      <c r="AD17" s="10" t="s">
        <v>27</v>
      </c>
      <c r="AE17" s="10" t="s">
        <v>27</v>
      </c>
      <c r="AF17" s="10" t="s">
        <v>27</v>
      </c>
      <c r="AG17" s="10" t="s">
        <v>27</v>
      </c>
      <c r="AH17" s="10" t="s">
        <v>27</v>
      </c>
      <c r="AI17" s="10" t="s">
        <v>27</v>
      </c>
      <c r="AJ17" s="10" t="s">
        <v>27</v>
      </c>
    </row>
    <row r="18">
      <c r="A18" s="6">
        <v>16.0</v>
      </c>
      <c r="B18" s="7" t="s">
        <v>23</v>
      </c>
      <c r="C18" s="12" t="s">
        <v>38</v>
      </c>
      <c r="D18" s="8" t="s">
        <v>116</v>
      </c>
      <c r="E18" s="9" t="s">
        <v>106</v>
      </c>
      <c r="F18" s="11" t="s">
        <v>29</v>
      </c>
      <c r="G18" s="11" t="s">
        <v>29</v>
      </c>
      <c r="H18" s="11" t="s">
        <v>29</v>
      </c>
      <c r="I18" s="11" t="s">
        <v>29</v>
      </c>
      <c r="J18" s="11" t="s">
        <v>29</v>
      </c>
      <c r="K18" s="11" t="s">
        <v>29</v>
      </c>
      <c r="L18" s="11" t="s">
        <v>29</v>
      </c>
      <c r="M18" s="11" t="s">
        <v>29</v>
      </c>
      <c r="N18" s="11" t="s">
        <v>29</v>
      </c>
      <c r="O18" s="11" t="s">
        <v>29</v>
      </c>
      <c r="P18" s="11" t="s">
        <v>29</v>
      </c>
      <c r="Q18" s="11" t="s">
        <v>29</v>
      </c>
      <c r="R18" s="11" t="s">
        <v>29</v>
      </c>
      <c r="S18" s="11" t="s">
        <v>29</v>
      </c>
      <c r="T18" s="11" t="s">
        <v>29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  <c r="AA18" s="10" t="s">
        <v>27</v>
      </c>
      <c r="AB18" s="10" t="s">
        <v>27</v>
      </c>
      <c r="AC18" s="10" t="s">
        <v>27</v>
      </c>
      <c r="AD18" s="10" t="s">
        <v>27</v>
      </c>
      <c r="AE18" s="10" t="s">
        <v>27</v>
      </c>
      <c r="AF18" s="10" t="s">
        <v>27</v>
      </c>
      <c r="AG18" s="10" t="s">
        <v>27</v>
      </c>
      <c r="AH18" s="10" t="s">
        <v>27</v>
      </c>
      <c r="AI18" s="10" t="s">
        <v>27</v>
      </c>
      <c r="AJ18" s="10" t="s">
        <v>27</v>
      </c>
    </row>
    <row r="19">
      <c r="A19" s="6">
        <v>17.0</v>
      </c>
      <c r="B19" s="12" t="s">
        <v>117</v>
      </c>
      <c r="C19" s="12" t="s">
        <v>38</v>
      </c>
      <c r="D19" s="8" t="s">
        <v>118</v>
      </c>
      <c r="E19" s="9" t="s">
        <v>106</v>
      </c>
      <c r="F19" s="11" t="s">
        <v>29</v>
      </c>
      <c r="G19" s="11" t="s">
        <v>29</v>
      </c>
      <c r="H19" s="11" t="s">
        <v>29</v>
      </c>
      <c r="I19" s="11" t="s">
        <v>29</v>
      </c>
      <c r="J19" s="11" t="s">
        <v>29</v>
      </c>
      <c r="K19" s="11" t="s">
        <v>29</v>
      </c>
      <c r="L19" s="11" t="s">
        <v>29</v>
      </c>
      <c r="M19" s="11" t="s">
        <v>29</v>
      </c>
      <c r="N19" s="11" t="s">
        <v>29</v>
      </c>
      <c r="O19" s="11" t="s">
        <v>29</v>
      </c>
      <c r="P19" s="11" t="s">
        <v>29</v>
      </c>
      <c r="Q19" s="11" t="s">
        <v>29</v>
      </c>
      <c r="R19" s="11" t="s">
        <v>29</v>
      </c>
      <c r="S19" s="11" t="s">
        <v>29</v>
      </c>
      <c r="T19" s="11" t="s">
        <v>29</v>
      </c>
      <c r="U19" s="11" t="s">
        <v>29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  <c r="AA19" s="10" t="s">
        <v>27</v>
      </c>
      <c r="AB19" s="10" t="s">
        <v>27</v>
      </c>
      <c r="AC19" s="10" t="s">
        <v>27</v>
      </c>
      <c r="AD19" s="10" t="s">
        <v>27</v>
      </c>
      <c r="AE19" s="10" t="s">
        <v>27</v>
      </c>
      <c r="AF19" s="10" t="s">
        <v>27</v>
      </c>
      <c r="AG19" s="10" t="s">
        <v>27</v>
      </c>
      <c r="AH19" s="10" t="s">
        <v>27</v>
      </c>
      <c r="AI19" s="10" t="s">
        <v>27</v>
      </c>
      <c r="AJ19" s="10" t="s">
        <v>27</v>
      </c>
    </row>
    <row r="20">
      <c r="A20" s="6">
        <v>18.0</v>
      </c>
      <c r="B20" s="12" t="s">
        <v>119</v>
      </c>
      <c r="C20" s="12" t="s">
        <v>38</v>
      </c>
      <c r="D20" s="8" t="s">
        <v>120</v>
      </c>
      <c r="E20" s="9" t="s">
        <v>106</v>
      </c>
      <c r="F20" s="11" t="s">
        <v>29</v>
      </c>
      <c r="G20" s="11" t="s">
        <v>29</v>
      </c>
      <c r="H20" s="11" t="s">
        <v>29</v>
      </c>
      <c r="I20" s="11" t="s">
        <v>29</v>
      </c>
      <c r="J20" s="11" t="s">
        <v>29</v>
      </c>
      <c r="K20" s="11" t="s">
        <v>29</v>
      </c>
      <c r="L20" s="11" t="s">
        <v>29</v>
      </c>
      <c r="M20" s="11" t="s">
        <v>29</v>
      </c>
      <c r="N20" s="11" t="s">
        <v>29</v>
      </c>
      <c r="O20" s="11" t="s">
        <v>29</v>
      </c>
      <c r="P20" s="11" t="s">
        <v>29</v>
      </c>
      <c r="Q20" s="11" t="s">
        <v>29</v>
      </c>
      <c r="R20" s="11" t="s">
        <v>29</v>
      </c>
      <c r="S20" s="11" t="s">
        <v>29</v>
      </c>
      <c r="T20" s="11" t="s">
        <v>29</v>
      </c>
      <c r="U20" s="11" t="s">
        <v>29</v>
      </c>
      <c r="V20" s="11" t="s">
        <v>29</v>
      </c>
      <c r="W20" s="10" t="s">
        <v>27</v>
      </c>
      <c r="X20" s="10" t="s">
        <v>27</v>
      </c>
      <c r="Y20" s="10" t="s">
        <v>27</v>
      </c>
      <c r="Z20" s="10" t="s">
        <v>27</v>
      </c>
      <c r="AA20" s="10" t="s">
        <v>27</v>
      </c>
      <c r="AB20" s="10" t="s">
        <v>27</v>
      </c>
      <c r="AC20" s="10" t="s">
        <v>27</v>
      </c>
      <c r="AD20" s="10" t="s">
        <v>27</v>
      </c>
      <c r="AE20" s="10" t="s">
        <v>27</v>
      </c>
      <c r="AF20" s="10" t="s">
        <v>27</v>
      </c>
      <c r="AG20" s="10" t="s">
        <v>27</v>
      </c>
      <c r="AH20" s="10" t="s">
        <v>27</v>
      </c>
      <c r="AI20" s="10" t="s">
        <v>27</v>
      </c>
      <c r="AJ20" s="10" t="s">
        <v>27</v>
      </c>
    </row>
    <row r="21">
      <c r="A21" s="6">
        <v>19.0</v>
      </c>
      <c r="B21" s="7" t="s">
        <v>23</v>
      </c>
      <c r="C21" s="12" t="s">
        <v>38</v>
      </c>
      <c r="D21" s="47" t="s">
        <v>121</v>
      </c>
      <c r="E21" s="9" t="s">
        <v>106</v>
      </c>
      <c r="F21" s="11" t="s">
        <v>29</v>
      </c>
      <c r="G21" s="11" t="s">
        <v>29</v>
      </c>
      <c r="H21" s="11" t="s">
        <v>29</v>
      </c>
      <c r="I21" s="11" t="s">
        <v>29</v>
      </c>
      <c r="J21" s="11" t="s">
        <v>29</v>
      </c>
      <c r="K21" s="11" t="s">
        <v>29</v>
      </c>
      <c r="L21" s="11" t="s">
        <v>29</v>
      </c>
      <c r="M21" s="11" t="s">
        <v>29</v>
      </c>
      <c r="N21" s="11" t="s">
        <v>29</v>
      </c>
      <c r="O21" s="11" t="s">
        <v>29</v>
      </c>
      <c r="P21" s="11" t="s">
        <v>29</v>
      </c>
      <c r="Q21" s="11" t="s">
        <v>29</v>
      </c>
      <c r="R21" s="11" t="s">
        <v>29</v>
      </c>
      <c r="S21" s="11" t="s">
        <v>29</v>
      </c>
      <c r="T21" s="11" t="s">
        <v>29</v>
      </c>
      <c r="U21" s="11" t="s">
        <v>29</v>
      </c>
      <c r="V21" s="11" t="s">
        <v>29</v>
      </c>
      <c r="W21" s="11" t="s">
        <v>29</v>
      </c>
      <c r="X21" s="10" t="s">
        <v>27</v>
      </c>
      <c r="Y21" s="10" t="s">
        <v>27</v>
      </c>
      <c r="Z21" s="10" t="s">
        <v>27</v>
      </c>
      <c r="AA21" s="10" t="s">
        <v>27</v>
      </c>
      <c r="AB21" s="10" t="s">
        <v>27</v>
      </c>
      <c r="AC21" s="10" t="s">
        <v>27</v>
      </c>
      <c r="AD21" s="10" t="s">
        <v>27</v>
      </c>
      <c r="AE21" s="10" t="s">
        <v>27</v>
      </c>
      <c r="AF21" s="10" t="s">
        <v>27</v>
      </c>
      <c r="AG21" s="10" t="s">
        <v>27</v>
      </c>
      <c r="AH21" s="10" t="s">
        <v>27</v>
      </c>
      <c r="AI21" s="10" t="s">
        <v>27</v>
      </c>
      <c r="AJ21" s="10" t="s">
        <v>27</v>
      </c>
    </row>
    <row r="22">
      <c r="A22" s="6">
        <v>20.0</v>
      </c>
      <c r="B22" s="7" t="s">
        <v>23</v>
      </c>
      <c r="C22" s="12" t="s">
        <v>38</v>
      </c>
      <c r="D22" s="47" t="s">
        <v>122</v>
      </c>
      <c r="E22" s="9" t="s">
        <v>106</v>
      </c>
      <c r="F22" s="48" t="s">
        <v>40</v>
      </c>
      <c r="G22" s="11" t="s">
        <v>29</v>
      </c>
      <c r="H22" s="11" t="s">
        <v>29</v>
      </c>
      <c r="I22" s="11" t="s">
        <v>29</v>
      </c>
      <c r="J22" s="11" t="s">
        <v>29</v>
      </c>
      <c r="K22" s="11" t="s">
        <v>29</v>
      </c>
      <c r="L22" s="11" t="s">
        <v>29</v>
      </c>
      <c r="M22" s="11" t="s">
        <v>29</v>
      </c>
      <c r="N22" s="11" t="s">
        <v>29</v>
      </c>
      <c r="O22" s="11" t="s">
        <v>29</v>
      </c>
      <c r="P22" s="11" t="s">
        <v>29</v>
      </c>
      <c r="Q22" s="11" t="s">
        <v>29</v>
      </c>
      <c r="R22" s="11" t="s">
        <v>29</v>
      </c>
      <c r="S22" s="11" t="s">
        <v>29</v>
      </c>
      <c r="T22" s="11" t="s">
        <v>29</v>
      </c>
      <c r="U22" s="11" t="s">
        <v>29</v>
      </c>
      <c r="V22" s="11" t="s">
        <v>29</v>
      </c>
      <c r="W22" s="11" t="s">
        <v>29</v>
      </c>
      <c r="X22" s="11" t="s">
        <v>29</v>
      </c>
      <c r="Y22" s="10" t="s">
        <v>27</v>
      </c>
      <c r="Z22" s="10" t="s">
        <v>27</v>
      </c>
      <c r="AA22" s="10" t="s">
        <v>27</v>
      </c>
      <c r="AB22" s="10" t="s">
        <v>27</v>
      </c>
      <c r="AC22" s="10" t="s">
        <v>27</v>
      </c>
      <c r="AD22" s="10" t="s">
        <v>27</v>
      </c>
      <c r="AE22" s="10" t="s">
        <v>27</v>
      </c>
      <c r="AF22" s="10" t="s">
        <v>27</v>
      </c>
      <c r="AG22" s="10" t="s">
        <v>27</v>
      </c>
      <c r="AH22" s="10" t="s">
        <v>27</v>
      </c>
      <c r="AI22" s="10" t="s">
        <v>27</v>
      </c>
      <c r="AJ22" s="10" t="s">
        <v>27</v>
      </c>
    </row>
    <row r="23">
      <c r="A23" s="6">
        <v>21.0</v>
      </c>
      <c r="B23" s="7" t="s">
        <v>23</v>
      </c>
      <c r="C23" s="7" t="s">
        <v>38</v>
      </c>
      <c r="D23" s="8" t="s">
        <v>123</v>
      </c>
      <c r="E23" s="9" t="s">
        <v>103</v>
      </c>
      <c r="F23" s="18" t="s">
        <v>40</v>
      </c>
      <c r="G23" s="18" t="s">
        <v>40</v>
      </c>
      <c r="H23" s="11" t="s">
        <v>29</v>
      </c>
      <c r="I23" s="18" t="s">
        <v>40</v>
      </c>
      <c r="J23" s="11" t="s">
        <v>29</v>
      </c>
      <c r="K23" s="18" t="s">
        <v>40</v>
      </c>
      <c r="L23" s="15" t="s">
        <v>29</v>
      </c>
      <c r="M23" s="15" t="s">
        <v>29</v>
      </c>
      <c r="N23" s="11" t="s">
        <v>29</v>
      </c>
      <c r="O23" s="11" t="s">
        <v>29</v>
      </c>
      <c r="P23" s="15" t="s">
        <v>29</v>
      </c>
      <c r="Q23" s="11" t="s">
        <v>29</v>
      </c>
      <c r="R23" s="11" t="s">
        <v>29</v>
      </c>
      <c r="S23" s="11" t="s">
        <v>29</v>
      </c>
      <c r="T23" s="11" t="s">
        <v>29</v>
      </c>
      <c r="U23" s="11" t="s">
        <v>29</v>
      </c>
      <c r="V23" s="11" t="s">
        <v>29</v>
      </c>
      <c r="W23" s="11" t="s">
        <v>29</v>
      </c>
      <c r="X23" s="11" t="s">
        <v>29</v>
      </c>
      <c r="Y23" s="11" t="s">
        <v>29</v>
      </c>
      <c r="Z23" s="10" t="s">
        <v>27</v>
      </c>
      <c r="AA23" s="10" t="s">
        <v>27</v>
      </c>
      <c r="AB23" s="10" t="s">
        <v>27</v>
      </c>
      <c r="AC23" s="10" t="s">
        <v>27</v>
      </c>
      <c r="AD23" s="10" t="s">
        <v>27</v>
      </c>
      <c r="AE23" s="10" t="s">
        <v>27</v>
      </c>
      <c r="AF23" s="10" t="s">
        <v>27</v>
      </c>
      <c r="AG23" s="10" t="s">
        <v>27</v>
      </c>
      <c r="AH23" s="10" t="s">
        <v>27</v>
      </c>
      <c r="AI23" s="10" t="s">
        <v>27</v>
      </c>
      <c r="AJ23" s="10" t="s">
        <v>27</v>
      </c>
    </row>
    <row r="24">
      <c r="A24" s="6">
        <v>22.0</v>
      </c>
      <c r="B24" s="7" t="s">
        <v>23</v>
      </c>
      <c r="C24" s="7" t="s">
        <v>38</v>
      </c>
      <c r="D24" s="8" t="s">
        <v>124</v>
      </c>
      <c r="E24" s="9" t="s">
        <v>103</v>
      </c>
      <c r="F24" s="18" t="s">
        <v>40</v>
      </c>
      <c r="G24" s="18" t="s">
        <v>40</v>
      </c>
      <c r="H24" s="11" t="s">
        <v>29</v>
      </c>
      <c r="I24" s="18" t="s">
        <v>40</v>
      </c>
      <c r="J24" s="11" t="s">
        <v>29</v>
      </c>
      <c r="K24" s="18" t="s">
        <v>40</v>
      </c>
      <c r="L24" s="15" t="s">
        <v>29</v>
      </c>
      <c r="M24" s="15" t="s">
        <v>29</v>
      </c>
      <c r="N24" s="11" t="s">
        <v>29</v>
      </c>
      <c r="O24" s="11" t="s">
        <v>29</v>
      </c>
      <c r="P24" s="15" t="s">
        <v>29</v>
      </c>
      <c r="Q24" s="11" t="s">
        <v>29</v>
      </c>
      <c r="R24" s="11" t="s">
        <v>29</v>
      </c>
      <c r="S24" s="11" t="s">
        <v>29</v>
      </c>
      <c r="T24" s="11" t="s">
        <v>29</v>
      </c>
      <c r="U24" s="11" t="s">
        <v>29</v>
      </c>
      <c r="V24" s="11" t="s">
        <v>29</v>
      </c>
      <c r="W24" s="11" t="s">
        <v>29</v>
      </c>
      <c r="X24" s="11" t="s">
        <v>29</v>
      </c>
      <c r="Y24" s="48" t="s">
        <v>40</v>
      </c>
      <c r="Z24" s="18" t="s">
        <v>40</v>
      </c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  <c r="AI24" s="10" t="s">
        <v>27</v>
      </c>
      <c r="AJ24" s="10" t="s">
        <v>27</v>
      </c>
    </row>
    <row r="25">
      <c r="A25" s="6">
        <v>23.0</v>
      </c>
      <c r="B25" s="7" t="s">
        <v>23</v>
      </c>
      <c r="C25" s="7" t="s">
        <v>38</v>
      </c>
      <c r="D25" s="8" t="s">
        <v>125</v>
      </c>
      <c r="E25" s="9" t="s">
        <v>103</v>
      </c>
      <c r="F25" s="18" t="s">
        <v>40</v>
      </c>
      <c r="G25" s="18" t="s">
        <v>40</v>
      </c>
      <c r="H25" s="11" t="s">
        <v>29</v>
      </c>
      <c r="I25" s="18" t="s">
        <v>40</v>
      </c>
      <c r="J25" s="21" t="s">
        <v>40</v>
      </c>
      <c r="K25" s="18" t="s">
        <v>40</v>
      </c>
      <c r="L25" s="18" t="s">
        <v>40</v>
      </c>
      <c r="M25" s="15" t="s">
        <v>29</v>
      </c>
      <c r="N25" s="11" t="s">
        <v>29</v>
      </c>
      <c r="O25" s="11" t="s">
        <v>29</v>
      </c>
      <c r="P25" s="15" t="s">
        <v>29</v>
      </c>
      <c r="Q25" s="11" t="s">
        <v>29</v>
      </c>
      <c r="R25" s="21" t="s">
        <v>40</v>
      </c>
      <c r="S25" s="11" t="s">
        <v>29</v>
      </c>
      <c r="T25" s="11" t="s">
        <v>29</v>
      </c>
      <c r="U25" s="11" t="s">
        <v>29</v>
      </c>
      <c r="V25" s="21" t="s">
        <v>40</v>
      </c>
      <c r="W25" s="11" t="s">
        <v>29</v>
      </c>
      <c r="X25" s="11" t="s">
        <v>29</v>
      </c>
      <c r="Y25" s="48" t="s">
        <v>40</v>
      </c>
      <c r="Z25" s="18" t="s">
        <v>40</v>
      </c>
      <c r="AA25" s="18" t="s">
        <v>40</v>
      </c>
      <c r="AB25" s="10" t="s">
        <v>27</v>
      </c>
      <c r="AC25" s="10" t="s">
        <v>27</v>
      </c>
      <c r="AD25" s="10" t="s">
        <v>27</v>
      </c>
      <c r="AE25" s="10" t="s">
        <v>27</v>
      </c>
      <c r="AF25" s="10" t="s">
        <v>27</v>
      </c>
      <c r="AG25" s="10" t="s">
        <v>27</v>
      </c>
      <c r="AH25" s="10" t="s">
        <v>27</v>
      </c>
      <c r="AI25" s="10" t="s">
        <v>27</v>
      </c>
      <c r="AJ25" s="10" t="s">
        <v>27</v>
      </c>
    </row>
    <row r="26">
      <c r="A26" s="6">
        <v>24.0</v>
      </c>
      <c r="B26" s="7" t="s">
        <v>23</v>
      </c>
      <c r="C26" s="7" t="s">
        <v>38</v>
      </c>
      <c r="D26" s="8" t="s">
        <v>126</v>
      </c>
      <c r="E26" s="9" t="s">
        <v>106</v>
      </c>
      <c r="F26" s="11" t="s">
        <v>29</v>
      </c>
      <c r="G26" s="11" t="s">
        <v>29</v>
      </c>
      <c r="H26" s="11" t="s">
        <v>29</v>
      </c>
      <c r="I26" s="11" t="s">
        <v>29</v>
      </c>
      <c r="J26" s="11" t="s">
        <v>29</v>
      </c>
      <c r="K26" s="11" t="s">
        <v>29</v>
      </c>
      <c r="L26" s="11" t="s">
        <v>29</v>
      </c>
      <c r="M26" s="11" t="s">
        <v>29</v>
      </c>
      <c r="N26" s="11" t="s">
        <v>29</v>
      </c>
      <c r="O26" s="11" t="s">
        <v>29</v>
      </c>
      <c r="P26" s="11" t="s">
        <v>29</v>
      </c>
      <c r="Q26" s="11" t="s">
        <v>29</v>
      </c>
      <c r="R26" s="11" t="s">
        <v>29</v>
      </c>
      <c r="S26" s="11" t="s">
        <v>29</v>
      </c>
      <c r="T26" s="11" t="s">
        <v>29</v>
      </c>
      <c r="U26" s="11" t="s">
        <v>29</v>
      </c>
      <c r="V26" s="11" t="s">
        <v>29</v>
      </c>
      <c r="W26" s="11" t="s">
        <v>29</v>
      </c>
      <c r="X26" s="11" t="s">
        <v>29</v>
      </c>
      <c r="Y26" s="11" t="s">
        <v>29</v>
      </c>
      <c r="Z26" s="11" t="s">
        <v>29</v>
      </c>
      <c r="AA26" s="11" t="s">
        <v>29</v>
      </c>
      <c r="AB26" s="11" t="s">
        <v>29</v>
      </c>
      <c r="AC26" s="10" t="s">
        <v>27</v>
      </c>
      <c r="AD26" s="10" t="s">
        <v>27</v>
      </c>
      <c r="AE26" s="10" t="s">
        <v>27</v>
      </c>
      <c r="AF26" s="10" t="s">
        <v>27</v>
      </c>
      <c r="AG26" s="10" t="s">
        <v>27</v>
      </c>
      <c r="AH26" s="10" t="s">
        <v>27</v>
      </c>
      <c r="AI26" s="10" t="s">
        <v>27</v>
      </c>
      <c r="AJ26" s="10" t="s">
        <v>27</v>
      </c>
    </row>
    <row r="27">
      <c r="A27" s="6">
        <v>25.0</v>
      </c>
      <c r="B27" s="7" t="s">
        <v>23</v>
      </c>
      <c r="C27" s="7" t="s">
        <v>38</v>
      </c>
      <c r="D27" s="8" t="s">
        <v>127</v>
      </c>
      <c r="E27" s="9" t="s">
        <v>103</v>
      </c>
      <c r="F27" s="18" t="s">
        <v>40</v>
      </c>
      <c r="G27" s="18" t="s">
        <v>40</v>
      </c>
      <c r="H27" s="11" t="s">
        <v>29</v>
      </c>
      <c r="I27" s="18" t="s">
        <v>40</v>
      </c>
      <c r="J27" s="11" t="s">
        <v>29</v>
      </c>
      <c r="K27" s="18" t="s">
        <v>40</v>
      </c>
      <c r="L27" s="15" t="s">
        <v>29</v>
      </c>
      <c r="M27" s="15" t="s">
        <v>29</v>
      </c>
      <c r="N27" s="11" t="s">
        <v>29</v>
      </c>
      <c r="O27" s="11" t="s">
        <v>29</v>
      </c>
      <c r="P27" s="15" t="s">
        <v>29</v>
      </c>
      <c r="Q27" s="11" t="s">
        <v>29</v>
      </c>
      <c r="R27" s="11" t="s">
        <v>29</v>
      </c>
      <c r="S27" s="11" t="s">
        <v>29</v>
      </c>
      <c r="T27" s="11" t="s">
        <v>29</v>
      </c>
      <c r="U27" s="11" t="s">
        <v>29</v>
      </c>
      <c r="V27" s="11" t="s">
        <v>29</v>
      </c>
      <c r="W27" s="11" t="s">
        <v>29</v>
      </c>
      <c r="X27" s="11" t="s">
        <v>29</v>
      </c>
      <c r="Y27" s="11" t="s">
        <v>29</v>
      </c>
      <c r="Z27" s="37" t="s">
        <v>40</v>
      </c>
      <c r="AA27" s="18" t="s">
        <v>40</v>
      </c>
      <c r="AB27" s="18" t="s">
        <v>40</v>
      </c>
      <c r="AC27" s="11" t="s">
        <v>29</v>
      </c>
      <c r="AD27" s="10" t="s">
        <v>27</v>
      </c>
      <c r="AE27" s="10" t="s">
        <v>27</v>
      </c>
      <c r="AF27" s="10" t="s">
        <v>27</v>
      </c>
      <c r="AG27" s="10" t="s">
        <v>27</v>
      </c>
      <c r="AH27" s="10" t="s">
        <v>27</v>
      </c>
      <c r="AI27" s="10" t="s">
        <v>27</v>
      </c>
      <c r="AJ27" s="10" t="s">
        <v>27</v>
      </c>
    </row>
    <row r="28">
      <c r="A28" s="6">
        <v>26.0</v>
      </c>
      <c r="B28" s="7" t="s">
        <v>23</v>
      </c>
      <c r="C28" s="7" t="s">
        <v>38</v>
      </c>
      <c r="D28" s="8" t="s">
        <v>128</v>
      </c>
      <c r="E28" s="9" t="s">
        <v>106</v>
      </c>
      <c r="F28" s="11" t="s">
        <v>29</v>
      </c>
      <c r="G28" s="11" t="s">
        <v>29</v>
      </c>
      <c r="H28" s="48" t="s">
        <v>40</v>
      </c>
      <c r="I28" s="11" t="s">
        <v>29</v>
      </c>
      <c r="J28" s="37" t="s">
        <v>40</v>
      </c>
      <c r="K28" s="11" t="s">
        <v>29</v>
      </c>
      <c r="L28" s="11" t="s">
        <v>29</v>
      </c>
      <c r="M28" s="11" t="s">
        <v>29</v>
      </c>
      <c r="N28" s="11" t="s">
        <v>29</v>
      </c>
      <c r="O28" s="11" t="s">
        <v>29</v>
      </c>
      <c r="P28" s="11" t="s">
        <v>29</v>
      </c>
      <c r="Q28" s="11" t="s">
        <v>29</v>
      </c>
      <c r="R28" s="11" t="s">
        <v>29</v>
      </c>
      <c r="S28" s="48" t="s">
        <v>40</v>
      </c>
      <c r="T28" s="11" t="s">
        <v>29</v>
      </c>
      <c r="U28" s="11" t="s">
        <v>29</v>
      </c>
      <c r="V28" s="11" t="s">
        <v>29</v>
      </c>
      <c r="W28" s="11" t="s">
        <v>29</v>
      </c>
      <c r="X28" s="11" t="s">
        <v>29</v>
      </c>
      <c r="Y28" s="11" t="s">
        <v>29</v>
      </c>
      <c r="Z28" s="11" t="s">
        <v>29</v>
      </c>
      <c r="AA28" s="11" t="s">
        <v>29</v>
      </c>
      <c r="AB28" s="11" t="s">
        <v>29</v>
      </c>
      <c r="AC28" s="11" t="s">
        <v>29</v>
      </c>
      <c r="AD28" s="11" t="s">
        <v>29</v>
      </c>
      <c r="AE28" s="10" t="s">
        <v>27</v>
      </c>
      <c r="AF28" s="10" t="s">
        <v>27</v>
      </c>
      <c r="AG28" s="10" t="s">
        <v>27</v>
      </c>
      <c r="AH28" s="10" t="s">
        <v>27</v>
      </c>
      <c r="AI28" s="10" t="s">
        <v>27</v>
      </c>
      <c r="AJ28" s="10" t="s">
        <v>27</v>
      </c>
    </row>
    <row r="29">
      <c r="A29" s="6">
        <v>27.0</v>
      </c>
      <c r="B29" s="7" t="s">
        <v>23</v>
      </c>
      <c r="C29" s="7" t="s">
        <v>38</v>
      </c>
      <c r="D29" s="8" t="s">
        <v>129</v>
      </c>
      <c r="E29" s="9" t="s">
        <v>106</v>
      </c>
      <c r="F29" s="11" t="s">
        <v>29</v>
      </c>
      <c r="G29" s="11" t="s">
        <v>29</v>
      </c>
      <c r="H29" s="11" t="s">
        <v>29</v>
      </c>
      <c r="I29" s="11" t="s">
        <v>29</v>
      </c>
      <c r="J29" s="11" t="s">
        <v>29</v>
      </c>
      <c r="K29" s="11" t="s">
        <v>29</v>
      </c>
      <c r="L29" s="11" t="s">
        <v>29</v>
      </c>
      <c r="M29" s="11" t="s">
        <v>29</v>
      </c>
      <c r="N29" s="11" t="s">
        <v>29</v>
      </c>
      <c r="O29" s="11" t="s">
        <v>29</v>
      </c>
      <c r="P29" s="11" t="s">
        <v>29</v>
      </c>
      <c r="Q29" s="11" t="s">
        <v>29</v>
      </c>
      <c r="R29" s="11" t="s">
        <v>29</v>
      </c>
      <c r="S29" s="11" t="s">
        <v>29</v>
      </c>
      <c r="T29" s="11" t="s">
        <v>29</v>
      </c>
      <c r="U29" s="11" t="s">
        <v>29</v>
      </c>
      <c r="V29" s="11" t="s">
        <v>29</v>
      </c>
      <c r="W29" s="11" t="s">
        <v>29</v>
      </c>
      <c r="X29" s="11" t="s">
        <v>29</v>
      </c>
      <c r="Y29" s="11" t="s">
        <v>29</v>
      </c>
      <c r="Z29" s="11" t="s">
        <v>29</v>
      </c>
      <c r="AA29" s="11" t="s">
        <v>29</v>
      </c>
      <c r="AB29" s="11" t="s">
        <v>29</v>
      </c>
      <c r="AC29" s="11" t="s">
        <v>29</v>
      </c>
      <c r="AD29" s="11" t="s">
        <v>29</v>
      </c>
      <c r="AE29" s="11" t="s">
        <v>29</v>
      </c>
      <c r="AF29" s="10" t="s">
        <v>27</v>
      </c>
      <c r="AG29" s="10" t="s">
        <v>27</v>
      </c>
      <c r="AH29" s="10" t="s">
        <v>27</v>
      </c>
      <c r="AI29" s="10" t="s">
        <v>27</v>
      </c>
      <c r="AJ29" s="10" t="s">
        <v>27</v>
      </c>
    </row>
    <row r="30">
      <c r="A30" s="6">
        <v>28.0</v>
      </c>
      <c r="B30" s="7" t="s">
        <v>23</v>
      </c>
      <c r="C30" s="7" t="s">
        <v>38</v>
      </c>
      <c r="D30" s="8" t="s">
        <v>130</v>
      </c>
      <c r="E30" s="9" t="s">
        <v>103</v>
      </c>
      <c r="F30" s="18" t="s">
        <v>40</v>
      </c>
      <c r="G30" s="18" t="s">
        <v>40</v>
      </c>
      <c r="H30" s="11" t="s">
        <v>29</v>
      </c>
      <c r="I30" s="18" t="s">
        <v>40</v>
      </c>
      <c r="J30" s="11" t="s">
        <v>29</v>
      </c>
      <c r="K30" s="18" t="s">
        <v>40</v>
      </c>
      <c r="L30" s="15" t="s">
        <v>29</v>
      </c>
      <c r="M30" s="15" t="s">
        <v>29</v>
      </c>
      <c r="N30" s="11" t="s">
        <v>29</v>
      </c>
      <c r="O30" s="11" t="s">
        <v>29</v>
      </c>
      <c r="P30" s="15" t="s">
        <v>29</v>
      </c>
      <c r="Q30" s="11" t="s">
        <v>29</v>
      </c>
      <c r="R30" s="11" t="s">
        <v>29</v>
      </c>
      <c r="S30" s="11" t="s">
        <v>29</v>
      </c>
      <c r="T30" s="11" t="s">
        <v>29</v>
      </c>
      <c r="U30" s="11" t="s">
        <v>29</v>
      </c>
      <c r="V30" s="11" t="s">
        <v>29</v>
      </c>
      <c r="W30" s="11" t="s">
        <v>29</v>
      </c>
      <c r="X30" s="11" t="s">
        <v>29</v>
      </c>
      <c r="Y30" s="11" t="s">
        <v>29</v>
      </c>
      <c r="Z30" s="37" t="s">
        <v>40</v>
      </c>
      <c r="AA30" s="18" t="s">
        <v>40</v>
      </c>
      <c r="AB30" s="18" t="s">
        <v>40</v>
      </c>
      <c r="AC30" s="11" t="s">
        <v>29</v>
      </c>
      <c r="AD30" s="18" t="s">
        <v>40</v>
      </c>
      <c r="AE30" s="11" t="s">
        <v>29</v>
      </c>
      <c r="AF30" s="11" t="s">
        <v>29</v>
      </c>
      <c r="AG30" s="10" t="s">
        <v>27</v>
      </c>
      <c r="AH30" s="10" t="s">
        <v>27</v>
      </c>
      <c r="AI30" s="10" t="s">
        <v>27</v>
      </c>
      <c r="AJ30" s="10" t="s">
        <v>27</v>
      </c>
    </row>
    <row r="31">
      <c r="A31" s="6">
        <v>29.0</v>
      </c>
      <c r="B31" s="7" t="s">
        <v>23</v>
      </c>
      <c r="C31" s="7" t="s">
        <v>38</v>
      </c>
      <c r="D31" s="47" t="s">
        <v>131</v>
      </c>
      <c r="E31" s="9" t="s">
        <v>106</v>
      </c>
      <c r="F31" s="11" t="s">
        <v>29</v>
      </c>
      <c r="G31" s="11" t="s">
        <v>29</v>
      </c>
      <c r="H31" s="11" t="s">
        <v>29</v>
      </c>
      <c r="I31" s="11" t="s">
        <v>29</v>
      </c>
      <c r="J31" s="37" t="s">
        <v>40</v>
      </c>
      <c r="K31" s="11" t="s">
        <v>29</v>
      </c>
      <c r="L31" s="11" t="s">
        <v>29</v>
      </c>
      <c r="M31" s="11" t="s">
        <v>29</v>
      </c>
      <c r="N31" s="11" t="s">
        <v>29</v>
      </c>
      <c r="O31" s="11" t="s">
        <v>29</v>
      </c>
      <c r="P31" s="11" t="s">
        <v>29</v>
      </c>
      <c r="Q31" s="11" t="s">
        <v>29</v>
      </c>
      <c r="R31" s="11" t="s">
        <v>29</v>
      </c>
      <c r="S31" s="11" t="s">
        <v>29</v>
      </c>
      <c r="T31" s="11" t="s">
        <v>29</v>
      </c>
      <c r="U31" s="11" t="s">
        <v>29</v>
      </c>
      <c r="V31" s="11" t="s">
        <v>29</v>
      </c>
      <c r="W31" s="11" t="s">
        <v>29</v>
      </c>
      <c r="X31" s="11" t="s">
        <v>29</v>
      </c>
      <c r="Y31" s="11" t="s">
        <v>29</v>
      </c>
      <c r="Z31" s="11" t="s">
        <v>29</v>
      </c>
      <c r="AA31" s="11" t="s">
        <v>29</v>
      </c>
      <c r="AB31" s="11" t="s">
        <v>29</v>
      </c>
      <c r="AC31" s="11" t="s">
        <v>29</v>
      </c>
      <c r="AD31" s="11" t="s">
        <v>29</v>
      </c>
      <c r="AE31" s="11" t="s">
        <v>29</v>
      </c>
      <c r="AF31" s="11" t="s">
        <v>29</v>
      </c>
      <c r="AG31" s="11" t="s">
        <v>29</v>
      </c>
      <c r="AH31" s="10" t="s">
        <v>27</v>
      </c>
      <c r="AI31" s="10" t="s">
        <v>27</v>
      </c>
      <c r="AJ31" s="10" t="s">
        <v>27</v>
      </c>
    </row>
    <row r="32">
      <c r="A32" s="6">
        <v>30.0</v>
      </c>
      <c r="B32" s="7" t="s">
        <v>23</v>
      </c>
      <c r="C32" s="7" t="s">
        <v>38</v>
      </c>
      <c r="D32" s="25" t="s">
        <v>132</v>
      </c>
      <c r="E32" s="26" t="s">
        <v>104</v>
      </c>
      <c r="F32" s="11" t="s">
        <v>29</v>
      </c>
      <c r="G32" s="11" t="s">
        <v>29</v>
      </c>
      <c r="H32" s="18" t="s">
        <v>40</v>
      </c>
      <c r="I32" s="11" t="s">
        <v>29</v>
      </c>
      <c r="J32" s="11" t="s">
        <v>29</v>
      </c>
      <c r="K32" s="11" t="s">
        <v>29</v>
      </c>
      <c r="L32" s="11" t="s">
        <v>29</v>
      </c>
      <c r="M32" s="11" t="s">
        <v>29</v>
      </c>
      <c r="N32" s="11" t="s">
        <v>29</v>
      </c>
      <c r="O32" s="11" t="s">
        <v>29</v>
      </c>
      <c r="P32" s="11" t="s">
        <v>29</v>
      </c>
      <c r="Q32" s="11" t="s">
        <v>29</v>
      </c>
      <c r="R32" s="11" t="s">
        <v>29</v>
      </c>
      <c r="S32" s="18" t="s">
        <v>40</v>
      </c>
      <c r="T32" s="11" t="s">
        <v>29</v>
      </c>
      <c r="U32" s="11" t="s">
        <v>29</v>
      </c>
      <c r="V32" s="11" t="s">
        <v>29</v>
      </c>
      <c r="W32" s="11" t="s">
        <v>29</v>
      </c>
      <c r="X32" s="11" t="s">
        <v>29</v>
      </c>
      <c r="Y32" s="11" t="s">
        <v>29</v>
      </c>
      <c r="Z32" s="11" t="s">
        <v>29</v>
      </c>
      <c r="AA32" s="11" t="s">
        <v>29</v>
      </c>
      <c r="AB32" s="11" t="s">
        <v>29</v>
      </c>
      <c r="AC32" s="11" t="s">
        <v>29</v>
      </c>
      <c r="AD32" s="11" t="s">
        <v>29</v>
      </c>
      <c r="AE32" s="48" t="s">
        <v>40</v>
      </c>
      <c r="AF32" s="11" t="s">
        <v>29</v>
      </c>
      <c r="AG32" s="11" t="s">
        <v>29</v>
      </c>
      <c r="AH32" s="11" t="s">
        <v>29</v>
      </c>
      <c r="AI32" s="10" t="s">
        <v>27</v>
      </c>
      <c r="AJ32" s="10" t="s">
        <v>27</v>
      </c>
    </row>
    <row r="33">
      <c r="A33" s="6">
        <v>31.0</v>
      </c>
      <c r="B33" s="7" t="s">
        <v>23</v>
      </c>
      <c r="C33" s="7" t="s">
        <v>38</v>
      </c>
      <c r="D33" s="14" t="s">
        <v>133</v>
      </c>
      <c r="E33" s="26" t="s">
        <v>104</v>
      </c>
      <c r="F33" s="49" t="s">
        <v>44</v>
      </c>
      <c r="G33" s="49" t="s">
        <v>44</v>
      </c>
      <c r="H33" s="15" t="s">
        <v>29</v>
      </c>
      <c r="I33" s="49" t="s">
        <v>44</v>
      </c>
      <c r="J33" s="11" t="s">
        <v>29</v>
      </c>
      <c r="K33" s="49" t="s">
        <v>44</v>
      </c>
      <c r="L33" s="11" t="s">
        <v>29</v>
      </c>
      <c r="M33" s="11" t="s">
        <v>29</v>
      </c>
      <c r="N33" s="11" t="s">
        <v>29</v>
      </c>
      <c r="O33" s="11" t="s">
        <v>29</v>
      </c>
      <c r="P33" s="11" t="s">
        <v>29</v>
      </c>
      <c r="Q33" s="11" t="s">
        <v>29</v>
      </c>
      <c r="R33" s="11" t="s">
        <v>29</v>
      </c>
      <c r="S33" s="15" t="s">
        <v>29</v>
      </c>
      <c r="T33" s="11" t="s">
        <v>29</v>
      </c>
      <c r="U33" s="11" t="s">
        <v>29</v>
      </c>
      <c r="V33" s="11" t="s">
        <v>29</v>
      </c>
      <c r="W33" s="11" t="s">
        <v>29</v>
      </c>
      <c r="X33" s="11" t="s">
        <v>29</v>
      </c>
      <c r="Y33" s="11" t="s">
        <v>29</v>
      </c>
      <c r="Z33" s="49" t="s">
        <v>44</v>
      </c>
      <c r="AA33" s="49" t="s">
        <v>44</v>
      </c>
      <c r="AB33" s="49" t="s">
        <v>44</v>
      </c>
      <c r="AC33" s="11" t="s">
        <v>29</v>
      </c>
      <c r="AD33" s="49" t="s">
        <v>44</v>
      </c>
      <c r="AE33" s="11" t="s">
        <v>29</v>
      </c>
      <c r="AF33" s="11" t="s">
        <v>29</v>
      </c>
      <c r="AG33" s="49" t="s">
        <v>44</v>
      </c>
      <c r="AH33" s="11" t="s">
        <v>29</v>
      </c>
      <c r="AI33" s="15" t="s">
        <v>29</v>
      </c>
      <c r="AJ33" s="10" t="s">
        <v>27</v>
      </c>
    </row>
    <row r="34">
      <c r="E34" s="27" t="s">
        <v>29</v>
      </c>
      <c r="F34" s="28">
        <f t="shared" ref="F34:AJ34" si="1">countif(F$3:F$33, "detected")</f>
        <v>20</v>
      </c>
      <c r="G34" s="28">
        <f t="shared" si="1"/>
        <v>21</v>
      </c>
      <c r="H34" s="28">
        <f t="shared" si="1"/>
        <v>24</v>
      </c>
      <c r="I34" s="28">
        <f t="shared" si="1"/>
        <v>20</v>
      </c>
      <c r="J34" s="28">
        <f t="shared" si="1"/>
        <v>21</v>
      </c>
      <c r="K34" s="28">
        <f t="shared" si="1"/>
        <v>19</v>
      </c>
      <c r="L34" s="28">
        <f t="shared" si="1"/>
        <v>23</v>
      </c>
      <c r="M34" s="28">
        <f t="shared" si="1"/>
        <v>23</v>
      </c>
      <c r="N34" s="28">
        <f t="shared" si="1"/>
        <v>22</v>
      </c>
      <c r="O34" s="28">
        <f t="shared" si="1"/>
        <v>21</v>
      </c>
      <c r="P34" s="28">
        <f t="shared" si="1"/>
        <v>20</v>
      </c>
      <c r="Q34" s="28">
        <f t="shared" si="1"/>
        <v>19</v>
      </c>
      <c r="R34" s="28">
        <f t="shared" si="1"/>
        <v>16</v>
      </c>
      <c r="S34" s="28">
        <f t="shared" si="1"/>
        <v>15</v>
      </c>
      <c r="T34" s="28">
        <f t="shared" si="1"/>
        <v>16</v>
      </c>
      <c r="U34" s="28">
        <f t="shared" si="1"/>
        <v>15</v>
      </c>
      <c r="V34" s="28">
        <f t="shared" si="1"/>
        <v>13</v>
      </c>
      <c r="W34" s="28">
        <f t="shared" si="1"/>
        <v>13</v>
      </c>
      <c r="X34" s="28">
        <f t="shared" si="1"/>
        <v>12</v>
      </c>
      <c r="Y34" s="28">
        <f t="shared" si="1"/>
        <v>9</v>
      </c>
      <c r="Z34" s="28">
        <f t="shared" si="1"/>
        <v>5</v>
      </c>
      <c r="AA34" s="28">
        <f t="shared" si="1"/>
        <v>5</v>
      </c>
      <c r="AB34" s="28">
        <f t="shared" si="1"/>
        <v>5</v>
      </c>
      <c r="AC34" s="28">
        <f t="shared" si="1"/>
        <v>7</v>
      </c>
      <c r="AD34" s="28">
        <f t="shared" si="1"/>
        <v>4</v>
      </c>
      <c r="AE34" s="28">
        <f t="shared" si="1"/>
        <v>4</v>
      </c>
      <c r="AF34" s="28">
        <f t="shared" si="1"/>
        <v>4</v>
      </c>
      <c r="AG34" s="28">
        <f t="shared" si="1"/>
        <v>2</v>
      </c>
      <c r="AH34" s="28">
        <f t="shared" si="1"/>
        <v>2</v>
      </c>
      <c r="AI34" s="28">
        <f t="shared" si="1"/>
        <v>1</v>
      </c>
      <c r="AJ34" s="28">
        <f t="shared" si="1"/>
        <v>0</v>
      </c>
      <c r="AK34" s="50">
        <f t="shared" ref="AK34:AK36" si="3">sum(F34:AJ34)</f>
        <v>401</v>
      </c>
      <c r="AL34" s="6" t="s">
        <v>134</v>
      </c>
    </row>
    <row r="35">
      <c r="E35" s="30" t="s">
        <v>40</v>
      </c>
      <c r="F35" s="28">
        <f t="shared" ref="F35:AJ35" si="2">countif(F$3:F$33, "no error")</f>
        <v>9</v>
      </c>
      <c r="G35" s="28">
        <f t="shared" si="2"/>
        <v>7</v>
      </c>
      <c r="H35" s="28">
        <f t="shared" si="2"/>
        <v>4</v>
      </c>
      <c r="I35" s="28">
        <f t="shared" si="2"/>
        <v>6</v>
      </c>
      <c r="J35" s="28">
        <f t="shared" si="2"/>
        <v>5</v>
      </c>
      <c r="K35" s="28">
        <f t="shared" si="2"/>
        <v>5</v>
      </c>
      <c r="L35" s="28">
        <f t="shared" si="2"/>
        <v>1</v>
      </c>
      <c r="M35" s="28">
        <f t="shared" si="2"/>
        <v>0</v>
      </c>
      <c r="N35" s="28">
        <f t="shared" si="2"/>
        <v>0</v>
      </c>
      <c r="O35" s="28">
        <f t="shared" si="2"/>
        <v>0</v>
      </c>
      <c r="P35" s="28">
        <f t="shared" si="2"/>
        <v>0</v>
      </c>
      <c r="Q35" s="28">
        <f t="shared" si="2"/>
        <v>0</v>
      </c>
      <c r="R35" s="28">
        <f t="shared" si="2"/>
        <v>2</v>
      </c>
      <c r="S35" s="28">
        <f t="shared" si="2"/>
        <v>2</v>
      </c>
      <c r="T35" s="28">
        <f t="shared" si="2"/>
        <v>0</v>
      </c>
      <c r="U35" s="28">
        <f t="shared" si="2"/>
        <v>0</v>
      </c>
      <c r="V35" s="28">
        <f t="shared" si="2"/>
        <v>1</v>
      </c>
      <c r="W35" s="28">
        <f t="shared" si="2"/>
        <v>0</v>
      </c>
      <c r="X35" s="28">
        <f t="shared" si="2"/>
        <v>0</v>
      </c>
      <c r="Y35" s="28">
        <f t="shared" si="2"/>
        <v>2</v>
      </c>
      <c r="Z35" s="28">
        <f t="shared" si="2"/>
        <v>4</v>
      </c>
      <c r="AA35" s="28">
        <f t="shared" si="2"/>
        <v>3</v>
      </c>
      <c r="AB35" s="28">
        <f t="shared" si="2"/>
        <v>2</v>
      </c>
      <c r="AC35" s="28">
        <f t="shared" si="2"/>
        <v>0</v>
      </c>
      <c r="AD35" s="28">
        <f t="shared" si="2"/>
        <v>1</v>
      </c>
      <c r="AE35" s="28">
        <f t="shared" si="2"/>
        <v>1</v>
      </c>
      <c r="AF35" s="28">
        <f t="shared" si="2"/>
        <v>0</v>
      </c>
      <c r="AG35" s="28">
        <f t="shared" si="2"/>
        <v>0</v>
      </c>
      <c r="AH35" s="28">
        <f t="shared" si="2"/>
        <v>0</v>
      </c>
      <c r="AI35" s="28">
        <f t="shared" si="2"/>
        <v>0</v>
      </c>
      <c r="AJ35" s="28">
        <f t="shared" si="2"/>
        <v>0</v>
      </c>
      <c r="AK35" s="51">
        <f t="shared" si="3"/>
        <v>55</v>
      </c>
      <c r="AL35" s="6" t="s">
        <v>135</v>
      </c>
    </row>
    <row r="36">
      <c r="E36" s="49" t="s">
        <v>44</v>
      </c>
      <c r="F36" s="28">
        <f t="shared" ref="F36:AJ36" si="4">COUNTIF(F$3:F$33, "non-terminated")</f>
        <v>1</v>
      </c>
      <c r="G36" s="28">
        <f t="shared" si="4"/>
        <v>1</v>
      </c>
      <c r="H36" s="28">
        <f t="shared" si="4"/>
        <v>0</v>
      </c>
      <c r="I36" s="28">
        <f t="shared" si="4"/>
        <v>1</v>
      </c>
      <c r="J36" s="28">
        <f t="shared" si="4"/>
        <v>0</v>
      </c>
      <c r="K36" s="28">
        <f t="shared" si="4"/>
        <v>1</v>
      </c>
      <c r="L36" s="28">
        <f t="shared" si="4"/>
        <v>0</v>
      </c>
      <c r="M36" s="28">
        <f t="shared" si="4"/>
        <v>0</v>
      </c>
      <c r="N36" s="28">
        <f t="shared" si="4"/>
        <v>0</v>
      </c>
      <c r="O36" s="28">
        <f t="shared" si="4"/>
        <v>0</v>
      </c>
      <c r="P36" s="28">
        <f t="shared" si="4"/>
        <v>0</v>
      </c>
      <c r="Q36" s="28">
        <f t="shared" si="4"/>
        <v>0</v>
      </c>
      <c r="R36" s="28">
        <f t="shared" si="4"/>
        <v>0</v>
      </c>
      <c r="S36" s="28">
        <f t="shared" si="4"/>
        <v>0</v>
      </c>
      <c r="T36" s="28">
        <f t="shared" si="4"/>
        <v>0</v>
      </c>
      <c r="U36" s="28">
        <f t="shared" si="4"/>
        <v>0</v>
      </c>
      <c r="V36" s="28">
        <f t="shared" si="4"/>
        <v>0</v>
      </c>
      <c r="W36" s="28">
        <f t="shared" si="4"/>
        <v>0</v>
      </c>
      <c r="X36" s="28">
        <f t="shared" si="4"/>
        <v>0</v>
      </c>
      <c r="Y36" s="28">
        <f t="shared" si="4"/>
        <v>0</v>
      </c>
      <c r="Z36" s="28">
        <f t="shared" si="4"/>
        <v>1</v>
      </c>
      <c r="AA36" s="28">
        <f t="shared" si="4"/>
        <v>1</v>
      </c>
      <c r="AB36" s="28">
        <f t="shared" si="4"/>
        <v>1</v>
      </c>
      <c r="AC36" s="28">
        <f t="shared" si="4"/>
        <v>0</v>
      </c>
      <c r="AD36" s="28">
        <f t="shared" si="4"/>
        <v>1</v>
      </c>
      <c r="AE36" s="28">
        <f t="shared" si="4"/>
        <v>0</v>
      </c>
      <c r="AF36" s="28">
        <f t="shared" si="4"/>
        <v>0</v>
      </c>
      <c r="AG36" s="28">
        <f t="shared" si="4"/>
        <v>1</v>
      </c>
      <c r="AH36" s="28">
        <f t="shared" si="4"/>
        <v>0</v>
      </c>
      <c r="AI36" s="28">
        <f t="shared" si="4"/>
        <v>0</v>
      </c>
      <c r="AJ36" s="28">
        <f t="shared" si="4"/>
        <v>0</v>
      </c>
      <c r="AK36" s="52">
        <f t="shared" si="3"/>
        <v>9</v>
      </c>
    </row>
    <row r="37">
      <c r="E37" s="33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6" t="s">
        <v>136</v>
      </c>
    </row>
    <row r="38">
      <c r="AK38" s="6" t="s">
        <v>137</v>
      </c>
    </row>
    <row r="39">
      <c r="AK39" s="6" t="s">
        <v>138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5.43"/>
    <col customWidth="1" min="2" max="2" width="10.29"/>
    <col customWidth="1" min="4" max="4" width="18.86"/>
    <col customWidth="1" min="5" max="5" width="18.43"/>
    <col customWidth="1" min="6" max="6" width="15.71"/>
  </cols>
  <sheetData>
    <row r="2">
      <c r="D2" s="1" t="s">
        <v>0</v>
      </c>
      <c r="E2" s="1" t="s">
        <v>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3" t="s">
        <v>85</v>
      </c>
      <c r="T2" s="2" t="s">
        <v>86</v>
      </c>
      <c r="U2" s="2" t="s">
        <v>87</v>
      </c>
      <c r="V2" s="2" t="s">
        <v>88</v>
      </c>
      <c r="W2" s="2" t="s">
        <v>89</v>
      </c>
      <c r="X2" s="2" t="s">
        <v>90</v>
      </c>
      <c r="Y2" s="2" t="s">
        <v>91</v>
      </c>
      <c r="Z2" s="2" t="s">
        <v>92</v>
      </c>
      <c r="AA2" s="2" t="s">
        <v>93</v>
      </c>
      <c r="AB2" s="2" t="s">
        <v>94</v>
      </c>
      <c r="AC2" s="2" t="s">
        <v>95</v>
      </c>
      <c r="AD2" s="2" t="s">
        <v>96</v>
      </c>
      <c r="AE2" s="2" t="s">
        <v>97</v>
      </c>
      <c r="AF2" s="2" t="s">
        <v>98</v>
      </c>
      <c r="AG2" s="2" t="s">
        <v>99</v>
      </c>
      <c r="AH2" s="2" t="s">
        <v>100</v>
      </c>
      <c r="AI2" s="4" t="s">
        <v>101</v>
      </c>
      <c r="AJ2" s="4" t="s">
        <v>102</v>
      </c>
      <c r="AQ2" s="5"/>
      <c r="AR2" s="5"/>
    </row>
    <row r="3">
      <c r="A3" s="6">
        <v>1.0</v>
      </c>
      <c r="B3" s="7" t="s">
        <v>23</v>
      </c>
      <c r="C3" s="12" t="s">
        <v>38</v>
      </c>
      <c r="D3" s="45" t="str">
        <f>HYPERLINK("https://github.uci.edu/rtrimana/smartthings_app/blob/master/official/brighten-dark-places.groovy","brighten-dark-places.groovy")</f>
        <v>brighten-dark-places.groovy</v>
      </c>
      <c r="E3" s="9" t="s">
        <v>103</v>
      </c>
      <c r="F3" s="10" t="s">
        <v>27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10" t="s">
        <v>27</v>
      </c>
      <c r="T3" s="10" t="s">
        <v>27</v>
      </c>
      <c r="U3" s="10" t="s">
        <v>27</v>
      </c>
      <c r="V3" s="10" t="s">
        <v>27</v>
      </c>
      <c r="W3" s="10" t="s">
        <v>27</v>
      </c>
      <c r="X3" s="10" t="s">
        <v>27</v>
      </c>
      <c r="Y3" s="10" t="s">
        <v>27</v>
      </c>
      <c r="Z3" s="10" t="s">
        <v>27</v>
      </c>
      <c r="AA3" s="10" t="s">
        <v>27</v>
      </c>
      <c r="AB3" s="10" t="s">
        <v>27</v>
      </c>
      <c r="AC3" s="10" t="s">
        <v>27</v>
      </c>
      <c r="AD3" s="10" t="s">
        <v>27</v>
      </c>
      <c r="AE3" s="10" t="s">
        <v>27</v>
      </c>
      <c r="AF3" s="10" t="s">
        <v>27</v>
      </c>
      <c r="AG3" s="10" t="s">
        <v>27</v>
      </c>
      <c r="AH3" s="10" t="s">
        <v>27</v>
      </c>
      <c r="AI3" s="10" t="s">
        <v>27</v>
      </c>
      <c r="AJ3" s="10" t="s">
        <v>27</v>
      </c>
    </row>
    <row r="4">
      <c r="A4" s="6">
        <v>2.0</v>
      </c>
      <c r="B4" s="7" t="s">
        <v>23</v>
      </c>
      <c r="C4" s="12" t="s">
        <v>38</v>
      </c>
      <c r="D4" s="45" t="str">
        <f>HYPERLINK("https://github.uci.edu/rtrimana/smartthings_app/blob/master/official/brighten-my-path.groovy","brighten-my-path.groovy")</f>
        <v>brighten-my-path.groovy</v>
      </c>
      <c r="E4" s="9" t="s">
        <v>103</v>
      </c>
      <c r="F4" s="18"/>
      <c r="G4" s="10" t="s">
        <v>27</v>
      </c>
      <c r="H4" s="10" t="s">
        <v>27</v>
      </c>
      <c r="I4" s="10" t="s">
        <v>27</v>
      </c>
      <c r="J4" s="10" t="s">
        <v>27</v>
      </c>
      <c r="K4" s="10" t="s">
        <v>27</v>
      </c>
      <c r="L4" s="10" t="s">
        <v>27</v>
      </c>
      <c r="M4" s="10" t="s">
        <v>27</v>
      </c>
      <c r="N4" s="10" t="s">
        <v>27</v>
      </c>
      <c r="O4" s="10" t="s">
        <v>27</v>
      </c>
      <c r="P4" s="10" t="s">
        <v>27</v>
      </c>
      <c r="Q4" s="10" t="s">
        <v>27</v>
      </c>
      <c r="R4" s="10" t="s">
        <v>27</v>
      </c>
      <c r="S4" s="10" t="s">
        <v>27</v>
      </c>
      <c r="T4" s="10" t="s">
        <v>27</v>
      </c>
      <c r="U4" s="10" t="s">
        <v>27</v>
      </c>
      <c r="V4" s="10" t="s">
        <v>27</v>
      </c>
      <c r="W4" s="10" t="s">
        <v>27</v>
      </c>
      <c r="X4" s="10" t="s">
        <v>27</v>
      </c>
      <c r="Y4" s="10" t="s">
        <v>27</v>
      </c>
      <c r="Z4" s="10" t="s">
        <v>27</v>
      </c>
      <c r="AA4" s="10" t="s">
        <v>27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</row>
    <row r="5">
      <c r="A5" s="6">
        <v>3.0</v>
      </c>
      <c r="B5" s="7" t="s">
        <v>23</v>
      </c>
      <c r="C5" s="12" t="s">
        <v>38</v>
      </c>
      <c r="D5" s="45" t="str">
        <f>HYPERLINK("https://github.uci.edu/rtrimana/smartthings_app/blob/master/official/darken-behind-me.groovy","darken-behind-me.groovy")</f>
        <v>darken-behind-me.groovy</v>
      </c>
      <c r="E5" s="9" t="s">
        <v>104</v>
      </c>
      <c r="F5" s="35">
        <v>6.944444444444444E-5</v>
      </c>
      <c r="G5" s="35">
        <v>6.944444444444444E-5</v>
      </c>
      <c r="H5" s="10" t="s">
        <v>27</v>
      </c>
      <c r="I5" s="10" t="s">
        <v>27</v>
      </c>
      <c r="J5" s="10" t="s">
        <v>27</v>
      </c>
      <c r="K5" s="10" t="s">
        <v>27</v>
      </c>
      <c r="L5" s="10" t="s">
        <v>27</v>
      </c>
      <c r="M5" s="10" t="s">
        <v>27</v>
      </c>
      <c r="N5" s="10" t="s">
        <v>27</v>
      </c>
      <c r="O5" s="10" t="s">
        <v>27</v>
      </c>
      <c r="P5" s="10" t="s">
        <v>27</v>
      </c>
      <c r="Q5" s="10" t="s">
        <v>27</v>
      </c>
      <c r="R5" s="10" t="s">
        <v>27</v>
      </c>
      <c r="S5" s="10" t="s">
        <v>27</v>
      </c>
      <c r="T5" s="10" t="s">
        <v>27</v>
      </c>
      <c r="U5" s="10" t="s">
        <v>27</v>
      </c>
      <c r="V5" s="10" t="s">
        <v>27</v>
      </c>
      <c r="W5" s="10" t="s">
        <v>27</v>
      </c>
      <c r="X5" s="10" t="s">
        <v>27</v>
      </c>
      <c r="Y5" s="10" t="s">
        <v>27</v>
      </c>
      <c r="Z5" s="10" t="s">
        <v>27</v>
      </c>
      <c r="AA5" s="10" t="s">
        <v>27</v>
      </c>
      <c r="AB5" s="10" t="s">
        <v>27</v>
      </c>
      <c r="AC5" s="10" t="s">
        <v>27</v>
      </c>
      <c r="AD5" s="10" t="s">
        <v>27</v>
      </c>
      <c r="AE5" s="10" t="s">
        <v>27</v>
      </c>
      <c r="AF5" s="10" t="s">
        <v>27</v>
      </c>
      <c r="AG5" s="10" t="s">
        <v>27</v>
      </c>
      <c r="AH5" s="10" t="s">
        <v>27</v>
      </c>
      <c r="AI5" s="10" t="s">
        <v>27</v>
      </c>
      <c r="AJ5" s="10" t="s">
        <v>27</v>
      </c>
    </row>
    <row r="6">
      <c r="A6" s="6">
        <v>4.0</v>
      </c>
      <c r="B6" s="7" t="s">
        <v>23</v>
      </c>
      <c r="C6" s="12" t="s">
        <v>38</v>
      </c>
      <c r="D6" s="45" t="str">
        <f>HYPERLINK("https://github.uci.edu/rtrimana/smartthings_app/blob/master/official/forgiving-security.groovy","forgiving-security.groovy")</f>
        <v>forgiving-security.groovy</v>
      </c>
      <c r="E6" s="9" t="s">
        <v>103</v>
      </c>
      <c r="F6" s="18"/>
      <c r="G6" s="18"/>
      <c r="H6" s="35">
        <v>6.944444444444444E-5</v>
      </c>
      <c r="I6" s="10" t="s">
        <v>27</v>
      </c>
      <c r="J6" s="10" t="s">
        <v>27</v>
      </c>
      <c r="K6" s="10" t="s">
        <v>27</v>
      </c>
      <c r="L6" s="10" t="s">
        <v>27</v>
      </c>
      <c r="M6" s="10" t="s">
        <v>27</v>
      </c>
      <c r="N6" s="10" t="s">
        <v>27</v>
      </c>
      <c r="O6" s="10" t="s">
        <v>27</v>
      </c>
      <c r="P6" s="10" t="s">
        <v>27</v>
      </c>
      <c r="Q6" s="10" t="s">
        <v>27</v>
      </c>
      <c r="R6" s="10" t="s">
        <v>27</v>
      </c>
      <c r="S6" s="10" t="s">
        <v>27</v>
      </c>
      <c r="T6" s="10" t="s">
        <v>27</v>
      </c>
      <c r="U6" s="10" t="s">
        <v>27</v>
      </c>
      <c r="V6" s="10" t="s">
        <v>27</v>
      </c>
      <c r="W6" s="10" t="s">
        <v>27</v>
      </c>
      <c r="X6" s="10" t="s">
        <v>27</v>
      </c>
      <c r="Y6" s="10" t="s">
        <v>27</v>
      </c>
      <c r="Z6" s="10" t="s">
        <v>27</v>
      </c>
      <c r="AA6" s="10" t="s">
        <v>27</v>
      </c>
      <c r="AB6" s="10" t="s">
        <v>27</v>
      </c>
      <c r="AC6" s="10" t="s">
        <v>27</v>
      </c>
      <c r="AD6" s="10" t="s">
        <v>27</v>
      </c>
      <c r="AE6" s="10" t="s">
        <v>27</v>
      </c>
      <c r="AF6" s="10" t="s">
        <v>27</v>
      </c>
      <c r="AG6" s="10" t="s">
        <v>27</v>
      </c>
      <c r="AH6" s="10" t="s">
        <v>27</v>
      </c>
      <c r="AI6" s="10" t="s">
        <v>27</v>
      </c>
      <c r="AJ6" s="10" t="s">
        <v>27</v>
      </c>
    </row>
    <row r="7">
      <c r="A7" s="6">
        <v>5.0</v>
      </c>
      <c r="B7" s="12" t="s">
        <v>105</v>
      </c>
      <c r="C7" s="12" t="s">
        <v>38</v>
      </c>
      <c r="D7" s="46" t="str">
        <f>HYPERLINK("https://github.uci.edu/rtrimana/smartthings_app/blob/master/official/good-night-house.groovy","good-night-house.groovy")</f>
        <v>good-night-house.groovy</v>
      </c>
      <c r="E7" s="9" t="s">
        <v>106</v>
      </c>
      <c r="F7" s="35">
        <v>6.944444444444444E-5</v>
      </c>
      <c r="G7" s="35">
        <v>6.944444444444444E-5</v>
      </c>
      <c r="H7" s="37"/>
      <c r="I7" s="35">
        <v>6.944444444444444E-5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27</v>
      </c>
      <c r="T7" s="10" t="s">
        <v>27</v>
      </c>
      <c r="U7" s="10" t="s">
        <v>27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  <c r="AI7" s="10" t="s">
        <v>27</v>
      </c>
      <c r="AJ7" s="10" t="s">
        <v>27</v>
      </c>
    </row>
    <row r="8">
      <c r="A8" s="6">
        <v>6.0</v>
      </c>
      <c r="B8" s="7" t="s">
        <v>23</v>
      </c>
      <c r="C8" s="12" t="s">
        <v>38</v>
      </c>
      <c r="D8" s="45" t="str">
        <f>HYPERLINK("https://github.uci.edu/rtrimana/smartthings_app/blob/master/official/hall-light-welcome-home.groovy","hall-light-welcome-home.groovy")</f>
        <v>hall-light-welcome-home.groovy</v>
      </c>
      <c r="E8" s="9" t="s">
        <v>103</v>
      </c>
      <c r="F8" s="18"/>
      <c r="G8" s="18"/>
      <c r="H8" s="35">
        <v>8.101851851851852E-5</v>
      </c>
      <c r="I8" s="18"/>
      <c r="J8" s="35">
        <v>8.101851851851852E-5</v>
      </c>
      <c r="K8" s="10" t="s">
        <v>27</v>
      </c>
      <c r="L8" s="10" t="s">
        <v>27</v>
      </c>
      <c r="M8" s="10" t="s">
        <v>27</v>
      </c>
      <c r="N8" s="10" t="s">
        <v>27</v>
      </c>
      <c r="O8" s="10" t="s">
        <v>27</v>
      </c>
      <c r="P8" s="10" t="s">
        <v>27</v>
      </c>
      <c r="Q8" s="10" t="s">
        <v>27</v>
      </c>
      <c r="R8" s="10" t="s">
        <v>27</v>
      </c>
      <c r="S8" s="10" t="s">
        <v>27</v>
      </c>
      <c r="T8" s="10" t="s">
        <v>27</v>
      </c>
      <c r="U8" s="10" t="s">
        <v>27</v>
      </c>
      <c r="V8" s="10" t="s">
        <v>27</v>
      </c>
      <c r="W8" s="10" t="s">
        <v>27</v>
      </c>
      <c r="X8" s="10" t="s">
        <v>27</v>
      </c>
      <c r="Y8" s="10" t="s">
        <v>27</v>
      </c>
      <c r="Z8" s="10" t="s">
        <v>27</v>
      </c>
      <c r="AA8" s="10" t="s">
        <v>27</v>
      </c>
      <c r="AB8" s="10" t="s">
        <v>27</v>
      </c>
      <c r="AC8" s="10" t="s">
        <v>27</v>
      </c>
      <c r="AD8" s="10" t="s">
        <v>27</v>
      </c>
      <c r="AE8" s="10" t="s">
        <v>27</v>
      </c>
      <c r="AF8" s="10" t="s">
        <v>27</v>
      </c>
      <c r="AG8" s="10" t="s">
        <v>27</v>
      </c>
      <c r="AH8" s="10" t="s">
        <v>27</v>
      </c>
      <c r="AI8" s="10" t="s">
        <v>27</v>
      </c>
      <c r="AJ8" s="10" t="s">
        <v>27</v>
      </c>
    </row>
    <row r="9">
      <c r="A9" s="6">
        <v>7.0</v>
      </c>
      <c r="B9" s="12" t="s">
        <v>105</v>
      </c>
      <c r="C9" s="7" t="s">
        <v>47</v>
      </c>
      <c r="D9" s="46" t="str">
        <f>HYPERLINK("https://github.uci.edu/rtrimana/smartthings_app/blob/master/official/hue-minimote.groovy","hue-minimote.groovy")</f>
        <v>hue-minimote.groovy</v>
      </c>
      <c r="E9" s="9" t="s">
        <v>106</v>
      </c>
      <c r="F9" s="35">
        <v>8.101851851851852E-5</v>
      </c>
      <c r="G9" s="35">
        <v>6.944444444444444E-5</v>
      </c>
      <c r="H9" s="35">
        <v>8.101851851851852E-5</v>
      </c>
      <c r="I9" s="35">
        <v>9.259259259259259E-5</v>
      </c>
      <c r="J9" s="18"/>
      <c r="K9" s="35">
        <v>9.259259259259259E-5</v>
      </c>
      <c r="L9" s="10" t="s">
        <v>27</v>
      </c>
      <c r="M9" s="10" t="s">
        <v>27</v>
      </c>
      <c r="N9" s="10" t="s">
        <v>27</v>
      </c>
      <c r="O9" s="10" t="s">
        <v>27</v>
      </c>
      <c r="P9" s="10" t="s">
        <v>27</v>
      </c>
      <c r="Q9" s="10" t="s">
        <v>27</v>
      </c>
      <c r="R9" s="10" t="s">
        <v>27</v>
      </c>
      <c r="S9" s="10" t="s">
        <v>27</v>
      </c>
      <c r="T9" s="10" t="s">
        <v>27</v>
      </c>
      <c r="U9" s="10" t="s">
        <v>27</v>
      </c>
      <c r="V9" s="10" t="s">
        <v>27</v>
      </c>
      <c r="W9" s="10" t="s">
        <v>27</v>
      </c>
      <c r="X9" s="10" t="s">
        <v>27</v>
      </c>
      <c r="Y9" s="10" t="s">
        <v>27</v>
      </c>
      <c r="Z9" s="10" t="s">
        <v>27</v>
      </c>
      <c r="AA9" s="10" t="s">
        <v>27</v>
      </c>
      <c r="AB9" s="10" t="s">
        <v>27</v>
      </c>
      <c r="AC9" s="10" t="s">
        <v>27</v>
      </c>
      <c r="AD9" s="10" t="s">
        <v>27</v>
      </c>
      <c r="AE9" s="10" t="s">
        <v>27</v>
      </c>
      <c r="AF9" s="10" t="s">
        <v>27</v>
      </c>
      <c r="AG9" s="10" t="s">
        <v>27</v>
      </c>
      <c r="AH9" s="10" t="s">
        <v>27</v>
      </c>
      <c r="AI9" s="10" t="s">
        <v>27</v>
      </c>
      <c r="AJ9" s="10" t="s">
        <v>27</v>
      </c>
    </row>
    <row r="10">
      <c r="A10" s="6">
        <v>8.0</v>
      </c>
      <c r="B10" s="7" t="s">
        <v>23</v>
      </c>
      <c r="C10" s="12" t="s">
        <v>38</v>
      </c>
      <c r="D10" s="53" t="str">
        <f>HYPERLINK("https://github.uci.edu/rtrimana/smartthings_app/blob/master/official/laundry-monitor.groovy","laundry-monitor.groovy")</f>
        <v>laundry-monitor.groovy</v>
      </c>
      <c r="E10" s="9" t="s">
        <v>103</v>
      </c>
      <c r="F10" s="35">
        <v>6.944444444444444E-5</v>
      </c>
      <c r="G10" s="35">
        <v>8.101851851851852E-5</v>
      </c>
      <c r="H10" s="35">
        <v>8.101851851851852E-5</v>
      </c>
      <c r="I10" s="35">
        <v>8.101851851851852E-5</v>
      </c>
      <c r="J10" s="35">
        <v>8.101851851851852E-5</v>
      </c>
      <c r="K10" s="36">
        <v>1.0416666666666667E-4</v>
      </c>
      <c r="L10" s="36">
        <v>8.101851851851852E-5</v>
      </c>
      <c r="M10" s="10" t="s">
        <v>27</v>
      </c>
      <c r="N10" s="10" t="s">
        <v>27</v>
      </c>
      <c r="O10" s="10" t="s">
        <v>27</v>
      </c>
      <c r="P10" s="10" t="s">
        <v>27</v>
      </c>
      <c r="Q10" s="10" t="s">
        <v>27</v>
      </c>
      <c r="R10" s="10" t="s">
        <v>27</v>
      </c>
      <c r="S10" s="10" t="s">
        <v>27</v>
      </c>
      <c r="T10" s="10" t="s">
        <v>27</v>
      </c>
      <c r="U10" s="10" t="s">
        <v>27</v>
      </c>
      <c r="V10" s="10" t="s">
        <v>27</v>
      </c>
      <c r="W10" s="10" t="s">
        <v>27</v>
      </c>
      <c r="X10" s="10" t="s">
        <v>27</v>
      </c>
      <c r="Y10" s="10" t="s">
        <v>27</v>
      </c>
      <c r="Z10" s="10" t="s">
        <v>27</v>
      </c>
      <c r="AA10" s="10" t="s">
        <v>27</v>
      </c>
      <c r="AB10" s="10" t="s">
        <v>27</v>
      </c>
      <c r="AC10" s="10" t="s">
        <v>27</v>
      </c>
      <c r="AD10" s="10" t="s">
        <v>27</v>
      </c>
      <c r="AE10" s="10" t="s">
        <v>27</v>
      </c>
      <c r="AF10" s="10" t="s">
        <v>27</v>
      </c>
      <c r="AG10" s="10" t="s">
        <v>27</v>
      </c>
      <c r="AH10" s="10" t="s">
        <v>27</v>
      </c>
      <c r="AI10" s="10" t="s">
        <v>27</v>
      </c>
      <c r="AJ10" s="10" t="s">
        <v>27</v>
      </c>
    </row>
    <row r="11">
      <c r="A11" s="6">
        <v>9.0</v>
      </c>
      <c r="B11" s="12" t="s">
        <v>23</v>
      </c>
      <c r="C11" s="12" t="s">
        <v>38</v>
      </c>
      <c r="D11" s="45" t="str">
        <f>HYPERLINK("https://github.uci.edu/rtrimana/smartthings_app/blob/master/official/let-there-be-dark.groovy","let-there-be-dark.groovy")</f>
        <v>let-there-be-dark.groovy</v>
      </c>
      <c r="E11" s="9" t="s">
        <v>106</v>
      </c>
      <c r="F11" s="35">
        <v>5.787037037037037E-5</v>
      </c>
      <c r="G11" s="35">
        <v>6.944444444444444E-5</v>
      </c>
      <c r="H11" s="35">
        <v>9.259259259259259E-5</v>
      </c>
      <c r="I11" s="35">
        <v>5.787037037037037E-5</v>
      </c>
      <c r="J11" s="35">
        <v>8.101851851851852E-5</v>
      </c>
      <c r="K11" s="35">
        <v>6.944444444444444E-5</v>
      </c>
      <c r="L11" s="35">
        <v>6.944444444444444E-5</v>
      </c>
      <c r="M11" s="35">
        <v>8.101851851851852E-5</v>
      </c>
      <c r="N11" s="10" t="s">
        <v>27</v>
      </c>
      <c r="O11" s="10" t="s">
        <v>27</v>
      </c>
      <c r="P11" s="10" t="s">
        <v>27</v>
      </c>
      <c r="Q11" s="10" t="s">
        <v>27</v>
      </c>
      <c r="R11" s="10" t="s">
        <v>27</v>
      </c>
      <c r="S11" s="10" t="s">
        <v>27</v>
      </c>
      <c r="T11" s="10" t="s">
        <v>27</v>
      </c>
      <c r="U11" s="10" t="s">
        <v>27</v>
      </c>
      <c r="V11" s="10" t="s">
        <v>27</v>
      </c>
      <c r="W11" s="10" t="s">
        <v>27</v>
      </c>
      <c r="X11" s="10" t="s">
        <v>27</v>
      </c>
      <c r="Y11" s="10" t="s">
        <v>27</v>
      </c>
      <c r="Z11" s="10" t="s">
        <v>27</v>
      </c>
      <c r="AA11" s="10" t="s">
        <v>27</v>
      </c>
      <c r="AB11" s="10" t="s">
        <v>27</v>
      </c>
      <c r="AC11" s="10" t="s">
        <v>27</v>
      </c>
      <c r="AD11" s="10" t="s">
        <v>27</v>
      </c>
      <c r="AE11" s="10" t="s">
        <v>27</v>
      </c>
      <c r="AF11" s="10" t="s">
        <v>27</v>
      </c>
      <c r="AG11" s="10" t="s">
        <v>27</v>
      </c>
      <c r="AH11" s="10" t="s">
        <v>27</v>
      </c>
      <c r="AI11" s="10" t="s">
        <v>27</v>
      </c>
      <c r="AJ11" s="10" t="s">
        <v>27</v>
      </c>
    </row>
    <row r="12">
      <c r="A12" s="6">
        <v>10.0</v>
      </c>
      <c r="B12" s="7" t="s">
        <v>23</v>
      </c>
      <c r="C12" s="12" t="s">
        <v>38</v>
      </c>
      <c r="D12" s="45" t="str">
        <f>HYPERLINK("https://github.uci.edu/rtrimana/smartthings_app/blob/master/official/let-there-be-light.groovy","let-there-be-light.groovy")</f>
        <v>let-there-be-light.groovy</v>
      </c>
      <c r="E12" s="9" t="s">
        <v>106</v>
      </c>
      <c r="F12" s="35">
        <v>5.787037037037037E-5</v>
      </c>
      <c r="G12" s="35">
        <v>6.944444444444444E-5</v>
      </c>
      <c r="H12" s="35">
        <v>6.944444444444444E-5</v>
      </c>
      <c r="I12" s="35">
        <v>6.944444444444444E-5</v>
      </c>
      <c r="J12" s="35">
        <v>5.787037037037037E-5</v>
      </c>
      <c r="K12" s="35">
        <v>6.944444444444444E-5</v>
      </c>
      <c r="L12" s="35">
        <v>6.944444444444444E-5</v>
      </c>
      <c r="M12" s="35">
        <v>8.101851851851852E-5</v>
      </c>
      <c r="N12" s="35">
        <v>5.787037037037037E-5</v>
      </c>
      <c r="O12" s="10" t="s">
        <v>27</v>
      </c>
      <c r="P12" s="10" t="s">
        <v>27</v>
      </c>
      <c r="Q12" s="10" t="s">
        <v>27</v>
      </c>
      <c r="R12" s="10" t="s">
        <v>27</v>
      </c>
      <c r="S12" s="10" t="s">
        <v>27</v>
      </c>
      <c r="T12" s="10" t="s">
        <v>27</v>
      </c>
      <c r="U12" s="10" t="s">
        <v>27</v>
      </c>
      <c r="V12" s="10" t="s">
        <v>27</v>
      </c>
      <c r="W12" s="10" t="s">
        <v>27</v>
      </c>
      <c r="X12" s="10" t="s">
        <v>27</v>
      </c>
      <c r="Y12" s="10" t="s">
        <v>27</v>
      </c>
      <c r="Z12" s="10" t="s">
        <v>27</v>
      </c>
      <c r="AA12" s="10" t="s">
        <v>27</v>
      </c>
      <c r="AB12" s="10" t="s">
        <v>27</v>
      </c>
      <c r="AC12" s="10" t="s">
        <v>27</v>
      </c>
      <c r="AD12" s="10" t="s">
        <v>27</v>
      </c>
      <c r="AE12" s="10" t="s">
        <v>27</v>
      </c>
      <c r="AF12" s="10" t="s">
        <v>27</v>
      </c>
      <c r="AG12" s="10" t="s">
        <v>27</v>
      </c>
      <c r="AH12" s="10" t="s">
        <v>27</v>
      </c>
      <c r="AI12" s="10" t="s">
        <v>27</v>
      </c>
      <c r="AJ12" s="10" t="s">
        <v>27</v>
      </c>
    </row>
    <row r="13">
      <c r="A13" s="6">
        <v>11.0</v>
      </c>
      <c r="B13" s="7" t="s">
        <v>23</v>
      </c>
      <c r="C13" s="12" t="s">
        <v>38</v>
      </c>
      <c r="D13" s="45" t="str">
        <f>HYPERLINK("https://github.uci.edu/rtrimana/smartthings_app/blob/master/official/Light_Rule.groovy","Light_Rule.groovy")</f>
        <v>Light_Rule.groovy</v>
      </c>
      <c r="E13" s="20" t="s">
        <v>106</v>
      </c>
      <c r="F13" s="35">
        <v>5.787037037037037E-5</v>
      </c>
      <c r="G13" s="35">
        <v>6.944444444444444E-5</v>
      </c>
      <c r="H13" s="35">
        <v>6.944444444444444E-5</v>
      </c>
      <c r="I13" s="35">
        <v>6.944444444444444E-5</v>
      </c>
      <c r="J13" s="35">
        <v>6.944444444444444E-5</v>
      </c>
      <c r="K13" s="35">
        <v>6.944444444444444E-5</v>
      </c>
      <c r="L13" s="35">
        <v>9.259259259259259E-5</v>
      </c>
      <c r="M13" s="35">
        <v>8.101851851851852E-5</v>
      </c>
      <c r="N13" s="35">
        <v>5.787037037037037E-5</v>
      </c>
      <c r="O13" s="35">
        <v>5.787037037037037E-5</v>
      </c>
      <c r="P13" s="10" t="s">
        <v>27</v>
      </c>
      <c r="Q13" s="10" t="s">
        <v>27</v>
      </c>
      <c r="R13" s="10" t="s">
        <v>27</v>
      </c>
      <c r="S13" s="10" t="s">
        <v>27</v>
      </c>
      <c r="T13" s="10" t="s">
        <v>27</v>
      </c>
      <c r="U13" s="10" t="s">
        <v>27</v>
      </c>
      <c r="V13" s="10" t="s">
        <v>27</v>
      </c>
      <c r="W13" s="10" t="s">
        <v>27</v>
      </c>
      <c r="X13" s="10" t="s">
        <v>27</v>
      </c>
      <c r="Y13" s="10" t="s">
        <v>27</v>
      </c>
      <c r="Z13" s="10" t="s">
        <v>27</v>
      </c>
      <c r="AA13" s="10" t="s">
        <v>27</v>
      </c>
      <c r="AB13" s="10" t="s">
        <v>27</v>
      </c>
      <c r="AC13" s="10" t="s">
        <v>27</v>
      </c>
      <c r="AD13" s="10" t="s">
        <v>27</v>
      </c>
      <c r="AE13" s="10" t="s">
        <v>27</v>
      </c>
      <c r="AF13" s="10" t="s">
        <v>27</v>
      </c>
      <c r="AG13" s="10" t="s">
        <v>27</v>
      </c>
      <c r="AH13" s="10" t="s">
        <v>27</v>
      </c>
      <c r="AI13" s="10" t="s">
        <v>27</v>
      </c>
      <c r="AJ13" s="10" t="s">
        <v>27</v>
      </c>
    </row>
    <row r="14">
      <c r="A14" s="6">
        <v>12.0</v>
      </c>
      <c r="B14" s="7" t="s">
        <v>23</v>
      </c>
      <c r="C14" s="12" t="s">
        <v>38</v>
      </c>
      <c r="D14" s="45" t="str">
        <f>HYPERLINK("https://github.uci.edu/rtrimana/smartthings_app/blob/master/official/light-follows-me.groovy","light-follows-me.groovy")</f>
        <v>light-follows-me.groovy</v>
      </c>
      <c r="E14" s="9" t="s">
        <v>106</v>
      </c>
      <c r="F14" s="35">
        <v>6.944444444444444E-5</v>
      </c>
      <c r="G14" s="35">
        <v>5.787037037037037E-5</v>
      </c>
      <c r="H14" s="35">
        <v>6.944444444444444E-5</v>
      </c>
      <c r="I14" s="35">
        <v>6.944444444444444E-5</v>
      </c>
      <c r="J14" s="35">
        <v>5.787037037037037E-5</v>
      </c>
      <c r="K14" s="35">
        <v>8.101851851851852E-5</v>
      </c>
      <c r="L14" s="35">
        <v>8.101851851851852E-5</v>
      </c>
      <c r="M14" s="35">
        <v>8.101851851851852E-5</v>
      </c>
      <c r="N14" s="35">
        <v>6.944444444444444E-5</v>
      </c>
      <c r="O14" s="35">
        <v>6.944444444444444E-5</v>
      </c>
      <c r="P14" s="35">
        <v>6.944444444444444E-5</v>
      </c>
      <c r="Q14" s="10" t="s">
        <v>27</v>
      </c>
      <c r="R14" s="10" t="s">
        <v>27</v>
      </c>
      <c r="S14" s="10" t="s">
        <v>27</v>
      </c>
      <c r="T14" s="10" t="s">
        <v>27</v>
      </c>
      <c r="U14" s="10" t="s">
        <v>27</v>
      </c>
      <c r="V14" s="10" t="s">
        <v>27</v>
      </c>
      <c r="W14" s="10" t="s">
        <v>27</v>
      </c>
      <c r="X14" s="10" t="s">
        <v>27</v>
      </c>
      <c r="Y14" s="10" t="s">
        <v>27</v>
      </c>
      <c r="Z14" s="10" t="s">
        <v>27</v>
      </c>
      <c r="AA14" s="10" t="s">
        <v>27</v>
      </c>
      <c r="AB14" s="10" t="s">
        <v>27</v>
      </c>
      <c r="AC14" s="10" t="s">
        <v>27</v>
      </c>
      <c r="AD14" s="10" t="s">
        <v>27</v>
      </c>
      <c r="AE14" s="10" t="s">
        <v>27</v>
      </c>
      <c r="AF14" s="10" t="s">
        <v>27</v>
      </c>
      <c r="AG14" s="10" t="s">
        <v>27</v>
      </c>
      <c r="AH14" s="10" t="s">
        <v>27</v>
      </c>
      <c r="AI14" s="10" t="s">
        <v>27</v>
      </c>
      <c r="AJ14" s="10" t="s">
        <v>27</v>
      </c>
    </row>
    <row r="15">
      <c r="A15" s="6">
        <v>13.0</v>
      </c>
      <c r="B15" s="7" t="s">
        <v>23</v>
      </c>
      <c r="C15" s="12" t="s">
        <v>38</v>
      </c>
      <c r="D15" s="45" t="str">
        <f>HYPERLINK("https://github.uci.edu/rtrimana/smartthings_app/blob/master/official/lighting-director.groovy","lighting-director.groovy")</f>
        <v>lighting-director.groovy</v>
      </c>
      <c r="E15" s="9" t="s">
        <v>106</v>
      </c>
      <c r="F15" s="35">
        <v>1.5046296296296297E-4</v>
      </c>
      <c r="G15" s="35">
        <v>8.101851851851852E-5</v>
      </c>
      <c r="H15" s="35">
        <v>6.944444444444444E-5</v>
      </c>
      <c r="I15" s="35">
        <v>1.0416666666666667E-4</v>
      </c>
      <c r="J15" s="35">
        <v>8.101851851851852E-5</v>
      </c>
      <c r="K15" s="35">
        <v>1.388888888888889E-4</v>
      </c>
      <c r="L15" s="35">
        <v>1.0416666666666667E-4</v>
      </c>
      <c r="M15" s="35">
        <v>8.101851851851852E-5</v>
      </c>
      <c r="N15" s="35">
        <v>8.101851851851852E-5</v>
      </c>
      <c r="O15" s="35">
        <v>8.101851851851852E-5</v>
      </c>
      <c r="P15" s="35">
        <v>8.101851851851852E-5</v>
      </c>
      <c r="Q15" s="35">
        <v>6.944444444444444E-5</v>
      </c>
      <c r="R15" s="10" t="s">
        <v>27</v>
      </c>
      <c r="S15" s="10" t="s">
        <v>27</v>
      </c>
      <c r="T15" s="10" t="s">
        <v>27</v>
      </c>
      <c r="U15" s="10" t="s">
        <v>27</v>
      </c>
      <c r="V15" s="10" t="s">
        <v>27</v>
      </c>
      <c r="W15" s="10" t="s">
        <v>27</v>
      </c>
      <c r="X15" s="10" t="s">
        <v>27</v>
      </c>
      <c r="Y15" s="10" t="s">
        <v>27</v>
      </c>
      <c r="Z15" s="10" t="s">
        <v>27</v>
      </c>
      <c r="AA15" s="10" t="s">
        <v>27</v>
      </c>
      <c r="AB15" s="10" t="s">
        <v>27</v>
      </c>
      <c r="AC15" s="10" t="s">
        <v>27</v>
      </c>
      <c r="AD15" s="10" t="s">
        <v>27</v>
      </c>
      <c r="AE15" s="10" t="s">
        <v>27</v>
      </c>
      <c r="AF15" s="10" t="s">
        <v>27</v>
      </c>
      <c r="AG15" s="10" t="s">
        <v>27</v>
      </c>
      <c r="AH15" s="10" t="s">
        <v>27</v>
      </c>
      <c r="AI15" s="10" t="s">
        <v>27</v>
      </c>
      <c r="AJ15" s="10" t="s">
        <v>27</v>
      </c>
    </row>
    <row r="16">
      <c r="A16" s="6">
        <v>14.0</v>
      </c>
      <c r="B16" s="7" t="s">
        <v>23</v>
      </c>
      <c r="C16" s="12" t="s">
        <v>38</v>
      </c>
      <c r="D16" s="45" t="str">
        <f>HYPERLINK("https://github.uci.edu/rtrimana/smartthings_app/blob/master/official/lights-off-with-no-motion-and-presence.groovy","lights-off-with-no-motion-and-presence.groovy")</f>
        <v>lights-off-with-no-motion-and-presence.groovy</v>
      </c>
      <c r="E16" s="20" t="s">
        <v>104</v>
      </c>
      <c r="F16" s="35">
        <v>8.101851851851852E-5</v>
      </c>
      <c r="G16" s="35">
        <v>5.787037037037037E-5</v>
      </c>
      <c r="H16" s="18"/>
      <c r="I16" s="35">
        <v>8.101851851851852E-5</v>
      </c>
      <c r="J16" s="37"/>
      <c r="K16" s="35">
        <v>8.101851851851852E-5</v>
      </c>
      <c r="L16" s="35">
        <v>9.259259259259259E-5</v>
      </c>
      <c r="M16" s="35">
        <v>1.0416666666666667E-4</v>
      </c>
      <c r="N16" s="35">
        <v>8.101851851851852E-5</v>
      </c>
      <c r="O16" s="35">
        <v>6.944444444444444E-5</v>
      </c>
      <c r="P16" s="35">
        <v>6.944444444444444E-5</v>
      </c>
      <c r="Q16" s="35">
        <v>6.944444444444444E-5</v>
      </c>
      <c r="R16" s="35">
        <v>9.259259259259259E-5</v>
      </c>
      <c r="S16" s="10" t="s">
        <v>27</v>
      </c>
      <c r="T16" s="10" t="s">
        <v>27</v>
      </c>
      <c r="U16" s="10" t="s">
        <v>27</v>
      </c>
      <c r="V16" s="10" t="s">
        <v>27</v>
      </c>
      <c r="W16" s="10" t="s">
        <v>27</v>
      </c>
      <c r="X16" s="10" t="s">
        <v>27</v>
      </c>
      <c r="Y16" s="10" t="s">
        <v>27</v>
      </c>
      <c r="Z16" s="10" t="s">
        <v>27</v>
      </c>
      <c r="AA16" s="10" t="s">
        <v>27</v>
      </c>
      <c r="AB16" s="10" t="s">
        <v>27</v>
      </c>
      <c r="AC16" s="10" t="s">
        <v>27</v>
      </c>
      <c r="AD16" s="10" t="s">
        <v>27</v>
      </c>
      <c r="AE16" s="10" t="s">
        <v>27</v>
      </c>
      <c r="AF16" s="10" t="s">
        <v>27</v>
      </c>
      <c r="AG16" s="10" t="s">
        <v>27</v>
      </c>
      <c r="AH16" s="10" t="s">
        <v>27</v>
      </c>
      <c r="AI16" s="10" t="s">
        <v>27</v>
      </c>
      <c r="AJ16" s="10" t="s">
        <v>27</v>
      </c>
    </row>
    <row r="17">
      <c r="A17" s="6">
        <v>15.0</v>
      </c>
      <c r="B17" s="12" t="s">
        <v>139</v>
      </c>
      <c r="C17" s="12" t="s">
        <v>38</v>
      </c>
      <c r="D17" s="45" t="str">
        <f>HYPERLINK("https://github.uci.edu/rtrimana/smartthings_app/blob/master/official/light-up-the-night.groovy","light-up-the-night.groovy")</f>
        <v>light-up-the-night.groovy</v>
      </c>
      <c r="E17" s="9" t="s">
        <v>106</v>
      </c>
      <c r="F17" s="35">
        <v>5.787037037037037E-5</v>
      </c>
      <c r="G17" s="35">
        <v>6.944444444444444E-5</v>
      </c>
      <c r="H17" s="35">
        <v>6.944444444444444E-5</v>
      </c>
      <c r="I17" s="35">
        <v>6.944444444444444E-5</v>
      </c>
      <c r="J17" s="35">
        <v>5.787037037037037E-5</v>
      </c>
      <c r="K17" s="35">
        <v>8.101851851851852E-5</v>
      </c>
      <c r="L17" s="35">
        <v>6.944444444444444E-5</v>
      </c>
      <c r="M17" s="35">
        <v>8.101851851851852E-5</v>
      </c>
      <c r="N17" s="35">
        <v>6.944444444444444E-5</v>
      </c>
      <c r="O17" s="35">
        <v>5.787037037037037E-5</v>
      </c>
      <c r="P17" s="35">
        <v>5.787037037037037E-5</v>
      </c>
      <c r="Q17" s="35">
        <v>6.944444444444444E-5</v>
      </c>
      <c r="R17" s="35">
        <v>6.944444444444444E-5</v>
      </c>
      <c r="S17" s="35">
        <v>6.944444444444444E-5</v>
      </c>
      <c r="T17" s="10" t="s">
        <v>27</v>
      </c>
      <c r="U17" s="10" t="s">
        <v>27</v>
      </c>
      <c r="V17" s="10" t="s">
        <v>27</v>
      </c>
      <c r="W17" s="10" t="s">
        <v>27</v>
      </c>
      <c r="X17" s="10" t="s">
        <v>27</v>
      </c>
      <c r="Y17" s="10" t="s">
        <v>27</v>
      </c>
      <c r="Z17" s="10" t="s">
        <v>27</v>
      </c>
      <c r="AA17" s="10" t="s">
        <v>27</v>
      </c>
      <c r="AB17" s="10" t="s">
        <v>27</v>
      </c>
      <c r="AC17" s="10" t="s">
        <v>27</v>
      </c>
      <c r="AD17" s="10" t="s">
        <v>27</v>
      </c>
      <c r="AE17" s="10" t="s">
        <v>27</v>
      </c>
      <c r="AF17" s="10" t="s">
        <v>27</v>
      </c>
      <c r="AG17" s="10" t="s">
        <v>27</v>
      </c>
      <c r="AH17" s="10" t="s">
        <v>27</v>
      </c>
      <c r="AI17" s="10" t="s">
        <v>27</v>
      </c>
      <c r="AJ17" s="10" t="s">
        <v>27</v>
      </c>
    </row>
    <row r="18">
      <c r="A18" s="6">
        <v>16.0</v>
      </c>
      <c r="B18" s="7" t="s">
        <v>23</v>
      </c>
      <c r="C18" s="12" t="s">
        <v>38</v>
      </c>
      <c r="D18" s="45" t="str">
        <f>HYPERLINK("https://github.uci.edu/rtrimana/smartthings_app/blob/master/official/my-light-toggle.groovy","my-light-toggle.groovy")</f>
        <v>my-light-toggle.groovy</v>
      </c>
      <c r="E18" s="9" t="s">
        <v>106</v>
      </c>
      <c r="F18" s="35">
        <v>6.944444444444444E-5</v>
      </c>
      <c r="G18" s="35">
        <v>5.787037037037037E-5</v>
      </c>
      <c r="H18" s="35">
        <v>5.787037037037037E-5</v>
      </c>
      <c r="I18" s="35">
        <v>6.944444444444444E-5</v>
      </c>
      <c r="J18" s="35">
        <v>6.944444444444444E-5</v>
      </c>
      <c r="K18" s="35">
        <v>8.101851851851852E-5</v>
      </c>
      <c r="L18" s="35">
        <v>8.101851851851852E-5</v>
      </c>
      <c r="M18" s="35">
        <v>8.101851851851852E-5</v>
      </c>
      <c r="N18" s="35">
        <v>6.944444444444444E-5</v>
      </c>
      <c r="O18" s="35">
        <v>6.944444444444444E-5</v>
      </c>
      <c r="P18" s="35">
        <v>6.944444444444444E-5</v>
      </c>
      <c r="Q18" s="35">
        <v>5.787037037037037E-5</v>
      </c>
      <c r="R18" s="35">
        <v>6.944444444444444E-5</v>
      </c>
      <c r="S18" s="35">
        <v>6.944444444444444E-5</v>
      </c>
      <c r="T18" s="35">
        <v>6.944444444444444E-5</v>
      </c>
      <c r="U18" s="10" t="s">
        <v>27</v>
      </c>
      <c r="V18" s="10" t="s">
        <v>27</v>
      </c>
      <c r="W18" s="10" t="s">
        <v>27</v>
      </c>
      <c r="X18" s="10" t="s">
        <v>27</v>
      </c>
      <c r="Y18" s="10" t="s">
        <v>27</v>
      </c>
      <c r="Z18" s="10" t="s">
        <v>27</v>
      </c>
      <c r="AA18" s="10" t="s">
        <v>27</v>
      </c>
      <c r="AB18" s="10" t="s">
        <v>27</v>
      </c>
      <c r="AC18" s="10" t="s">
        <v>27</v>
      </c>
      <c r="AD18" s="10" t="s">
        <v>27</v>
      </c>
      <c r="AE18" s="10" t="s">
        <v>27</v>
      </c>
      <c r="AF18" s="10" t="s">
        <v>27</v>
      </c>
      <c r="AG18" s="10" t="s">
        <v>27</v>
      </c>
      <c r="AH18" s="10" t="s">
        <v>27</v>
      </c>
      <c r="AI18" s="10" t="s">
        <v>27</v>
      </c>
      <c r="AJ18" s="10" t="s">
        <v>27</v>
      </c>
    </row>
    <row r="19">
      <c r="A19" s="6">
        <v>17.0</v>
      </c>
      <c r="B19" s="12" t="s">
        <v>140</v>
      </c>
      <c r="C19" s="12" t="s">
        <v>38</v>
      </c>
      <c r="D19" s="45" t="str">
        <f>HYPERLINK("https://github.uci.edu/rtrimana/smartthings_app/blob/master/official/smart-light-timer-x-minutes-unless-already-on.groovy","smart-light-timer-x-minutes-unless-already-on.groovy")</f>
        <v>smart-light-timer-x-minutes-unless-already-on.groovy</v>
      </c>
      <c r="E19" s="9" t="s">
        <v>106</v>
      </c>
      <c r="F19" s="35">
        <v>9.259259259259259E-5</v>
      </c>
      <c r="G19" s="35">
        <v>9.259259259259259E-5</v>
      </c>
      <c r="H19" s="35">
        <v>6.944444444444444E-5</v>
      </c>
      <c r="I19" s="35">
        <v>1.7361111111111112E-4</v>
      </c>
      <c r="J19" s="35">
        <v>8.101851851851852E-5</v>
      </c>
      <c r="K19" s="35">
        <v>1.1574074074074075E-4</v>
      </c>
      <c r="L19" s="35">
        <v>1.273148148148148E-4</v>
      </c>
      <c r="M19" s="35">
        <v>1.1574074074074075E-4</v>
      </c>
      <c r="N19" s="35">
        <v>6.944444444444444E-5</v>
      </c>
      <c r="O19" s="35">
        <v>8.101851851851852E-5</v>
      </c>
      <c r="P19" s="35">
        <v>8.101851851851852E-5</v>
      </c>
      <c r="Q19" s="35">
        <v>8.101851851851852E-5</v>
      </c>
      <c r="R19" s="35">
        <v>3.4722222222222224E-4</v>
      </c>
      <c r="S19" s="35">
        <v>8.101851851851852E-5</v>
      </c>
      <c r="T19" s="35">
        <v>9.259259259259259E-5</v>
      </c>
      <c r="U19" s="35">
        <v>6.944444444444444E-5</v>
      </c>
      <c r="V19" s="10" t="s">
        <v>27</v>
      </c>
      <c r="W19" s="10" t="s">
        <v>27</v>
      </c>
      <c r="X19" s="10" t="s">
        <v>27</v>
      </c>
      <c r="Y19" s="10" t="s">
        <v>27</v>
      </c>
      <c r="Z19" s="10" t="s">
        <v>27</v>
      </c>
      <c r="AA19" s="10" t="s">
        <v>27</v>
      </c>
      <c r="AB19" s="10" t="s">
        <v>27</v>
      </c>
      <c r="AC19" s="10" t="s">
        <v>27</v>
      </c>
      <c r="AD19" s="10" t="s">
        <v>27</v>
      </c>
      <c r="AE19" s="10" t="s">
        <v>27</v>
      </c>
      <c r="AF19" s="10" t="s">
        <v>27</v>
      </c>
      <c r="AG19" s="10" t="s">
        <v>27</v>
      </c>
      <c r="AH19" s="10" t="s">
        <v>27</v>
      </c>
      <c r="AI19" s="10" t="s">
        <v>27</v>
      </c>
      <c r="AJ19" s="10" t="s">
        <v>27</v>
      </c>
    </row>
    <row r="20">
      <c r="A20" s="6">
        <v>18.0</v>
      </c>
      <c r="B20" s="12" t="s">
        <v>141</v>
      </c>
      <c r="C20" s="12" t="s">
        <v>38</v>
      </c>
      <c r="D20" s="8" t="s">
        <v>120</v>
      </c>
      <c r="E20" s="9" t="s">
        <v>106</v>
      </c>
      <c r="F20" s="35">
        <v>8.101851851851852E-5</v>
      </c>
      <c r="G20" s="35">
        <v>5.787037037037037E-5</v>
      </c>
      <c r="H20" s="35">
        <v>5.787037037037037E-5</v>
      </c>
      <c r="I20" s="35">
        <v>6.944444444444444E-5</v>
      </c>
      <c r="J20" s="35">
        <v>6.944444444444444E-5</v>
      </c>
      <c r="K20" s="35">
        <v>1.0416666666666667E-4</v>
      </c>
      <c r="L20" s="35">
        <v>8.101851851851852E-5</v>
      </c>
      <c r="M20" s="35">
        <v>9.259259259259259E-5</v>
      </c>
      <c r="N20" s="35">
        <v>6.944444444444444E-5</v>
      </c>
      <c r="O20" s="35">
        <v>6.944444444444444E-5</v>
      </c>
      <c r="P20" s="35">
        <v>6.944444444444444E-5</v>
      </c>
      <c r="Q20" s="35">
        <v>5.787037037037037E-5</v>
      </c>
      <c r="R20" s="35">
        <v>8.101851851851852E-5</v>
      </c>
      <c r="S20" s="35">
        <v>8.101851851851852E-5</v>
      </c>
      <c r="T20" s="35">
        <v>5.787037037037037E-5</v>
      </c>
      <c r="U20" s="35">
        <v>5.787037037037037E-5</v>
      </c>
      <c r="V20" s="35">
        <v>1.0416666666666667E-4</v>
      </c>
      <c r="W20" s="10" t="s">
        <v>27</v>
      </c>
      <c r="X20" s="10" t="s">
        <v>27</v>
      </c>
      <c r="Y20" s="10" t="s">
        <v>27</v>
      </c>
      <c r="Z20" s="10" t="s">
        <v>27</v>
      </c>
      <c r="AA20" s="10" t="s">
        <v>27</v>
      </c>
      <c r="AB20" s="10" t="s">
        <v>27</v>
      </c>
      <c r="AC20" s="10" t="s">
        <v>27</v>
      </c>
      <c r="AD20" s="10" t="s">
        <v>27</v>
      </c>
      <c r="AE20" s="10" t="s">
        <v>27</v>
      </c>
      <c r="AF20" s="10" t="s">
        <v>27</v>
      </c>
      <c r="AG20" s="10" t="s">
        <v>27</v>
      </c>
      <c r="AH20" s="10" t="s">
        <v>27</v>
      </c>
      <c r="AI20" s="10" t="s">
        <v>27</v>
      </c>
      <c r="AJ20" s="10" t="s">
        <v>27</v>
      </c>
    </row>
    <row r="21">
      <c r="A21" s="6">
        <v>19.0</v>
      </c>
      <c r="B21" s="7" t="s">
        <v>23</v>
      </c>
      <c r="C21" s="12" t="s">
        <v>38</v>
      </c>
      <c r="D21" s="47" t="s">
        <v>121</v>
      </c>
      <c r="E21" s="9" t="s">
        <v>106</v>
      </c>
      <c r="F21" s="35">
        <v>6.944444444444444E-5</v>
      </c>
      <c r="G21" s="35">
        <v>6.944444444444444E-5</v>
      </c>
      <c r="H21" s="35">
        <v>6.944444444444444E-5</v>
      </c>
      <c r="I21" s="35">
        <v>6.944444444444444E-5</v>
      </c>
      <c r="J21" s="35">
        <v>6.944444444444444E-5</v>
      </c>
      <c r="K21" s="35">
        <v>9.259259259259259E-5</v>
      </c>
      <c r="L21" s="35">
        <v>9.259259259259259E-5</v>
      </c>
      <c r="M21" s="35">
        <v>9.259259259259259E-5</v>
      </c>
      <c r="N21" s="35">
        <v>4.7453703703703704E-4</v>
      </c>
      <c r="O21" s="35">
        <v>6.944444444444444E-5</v>
      </c>
      <c r="P21" s="35">
        <v>6.944444444444444E-5</v>
      </c>
      <c r="Q21" s="35">
        <v>6.944444444444444E-5</v>
      </c>
      <c r="R21" s="35">
        <v>8.101851851851852E-5</v>
      </c>
      <c r="S21" s="35">
        <v>6.944444444444445E-4</v>
      </c>
      <c r="T21" s="35">
        <v>8.101851851851852E-5</v>
      </c>
      <c r="U21" s="35">
        <v>6.944444444444444E-5</v>
      </c>
      <c r="V21" s="35">
        <v>1.0416666666666667E-4</v>
      </c>
      <c r="W21" s="35">
        <v>9.027777777777777E-4</v>
      </c>
      <c r="X21" s="10" t="s">
        <v>27</v>
      </c>
      <c r="Y21" s="10" t="s">
        <v>27</v>
      </c>
      <c r="Z21" s="10" t="s">
        <v>27</v>
      </c>
      <c r="AA21" s="10" t="s">
        <v>27</v>
      </c>
      <c r="AB21" s="10" t="s">
        <v>27</v>
      </c>
      <c r="AC21" s="10" t="s">
        <v>27</v>
      </c>
      <c r="AD21" s="10" t="s">
        <v>27</v>
      </c>
      <c r="AE21" s="10" t="s">
        <v>27</v>
      </c>
      <c r="AF21" s="10" t="s">
        <v>27</v>
      </c>
      <c r="AG21" s="10" t="s">
        <v>27</v>
      </c>
      <c r="AH21" s="10" t="s">
        <v>27</v>
      </c>
      <c r="AI21" s="10" t="s">
        <v>27</v>
      </c>
      <c r="AJ21" s="10" t="s">
        <v>27</v>
      </c>
    </row>
    <row r="22">
      <c r="A22" s="6">
        <v>20.0</v>
      </c>
      <c r="B22" s="7" t="s">
        <v>23</v>
      </c>
      <c r="C22" s="12" t="s">
        <v>38</v>
      </c>
      <c r="D22" s="47" t="s">
        <v>122</v>
      </c>
      <c r="E22" s="9" t="s">
        <v>106</v>
      </c>
      <c r="F22" s="48"/>
      <c r="G22" s="35">
        <v>7.060185185185185E-4</v>
      </c>
      <c r="H22" s="35">
        <v>8.101851851851852E-5</v>
      </c>
      <c r="I22" s="35">
        <v>0.002037037037037037</v>
      </c>
      <c r="J22" s="35">
        <v>9.259259259259259E-5</v>
      </c>
      <c r="K22" s="35">
        <v>0.002916666666666667</v>
      </c>
      <c r="L22" s="35">
        <v>1.1574074074074075E-4</v>
      </c>
      <c r="M22" s="35">
        <v>1.388888888888889E-4</v>
      </c>
      <c r="N22" s="35">
        <v>1.0416666666666667E-4</v>
      </c>
      <c r="O22" s="35">
        <v>1.0416666666666667E-4</v>
      </c>
      <c r="P22" s="35">
        <v>9.259259259259259E-5</v>
      </c>
      <c r="Q22" s="35">
        <v>8.101851851851852E-5</v>
      </c>
      <c r="R22" s="35">
        <v>2.662037037037037E-4</v>
      </c>
      <c r="S22" s="35">
        <v>1.388888888888889E-4</v>
      </c>
      <c r="T22" s="35">
        <v>8.101851851851852E-5</v>
      </c>
      <c r="U22" s="35">
        <v>8.101851851851852E-5</v>
      </c>
      <c r="V22" s="35">
        <v>3.7037037037037035E-4</v>
      </c>
      <c r="W22" s="35">
        <v>6.25E-4</v>
      </c>
      <c r="X22" s="35">
        <v>8.333333333333334E-4</v>
      </c>
      <c r="Y22" s="10" t="s">
        <v>27</v>
      </c>
      <c r="Z22" s="10" t="s">
        <v>27</v>
      </c>
      <c r="AA22" s="10" t="s">
        <v>27</v>
      </c>
      <c r="AB22" s="10" t="s">
        <v>27</v>
      </c>
      <c r="AC22" s="10" t="s">
        <v>27</v>
      </c>
      <c r="AD22" s="10" t="s">
        <v>27</v>
      </c>
      <c r="AE22" s="10" t="s">
        <v>27</v>
      </c>
      <c r="AF22" s="10" t="s">
        <v>27</v>
      </c>
      <c r="AG22" s="10" t="s">
        <v>27</v>
      </c>
      <c r="AH22" s="10" t="s">
        <v>27</v>
      </c>
      <c r="AI22" s="10" t="s">
        <v>27</v>
      </c>
      <c r="AJ22" s="10" t="s">
        <v>27</v>
      </c>
    </row>
    <row r="23">
      <c r="A23" s="6">
        <v>21.0</v>
      </c>
      <c r="B23" s="7" t="s">
        <v>23</v>
      </c>
      <c r="C23" s="7" t="s">
        <v>38</v>
      </c>
      <c r="D23" s="8" t="s">
        <v>123</v>
      </c>
      <c r="E23" s="9" t="s">
        <v>103</v>
      </c>
      <c r="F23" s="18"/>
      <c r="G23" s="18"/>
      <c r="H23" s="35">
        <v>5.787037037037037E-5</v>
      </c>
      <c r="I23" s="18"/>
      <c r="J23" s="35">
        <v>5.787037037037037E-5</v>
      </c>
      <c r="K23" s="18"/>
      <c r="L23" s="36">
        <v>9.259259259259259E-5</v>
      </c>
      <c r="M23" s="36">
        <v>6.944444444444444E-5</v>
      </c>
      <c r="N23" s="35">
        <v>5.787037037037037E-5</v>
      </c>
      <c r="O23" s="35">
        <v>5.787037037037037E-5</v>
      </c>
      <c r="P23" s="36">
        <v>5.787037037037037E-5</v>
      </c>
      <c r="Q23" s="35">
        <v>6.944444444444444E-5</v>
      </c>
      <c r="R23" s="35">
        <v>0.0016087962962962963</v>
      </c>
      <c r="S23" s="35">
        <v>6.944444444444444E-5</v>
      </c>
      <c r="T23" s="35">
        <v>5.787037037037037E-5</v>
      </c>
      <c r="U23" s="35">
        <v>5.787037037037037E-5</v>
      </c>
      <c r="V23" s="35">
        <v>1.9675925925925926E-4</v>
      </c>
      <c r="W23" s="35">
        <v>8.680555555555555E-4</v>
      </c>
      <c r="X23" s="35">
        <v>7.638888888888889E-4</v>
      </c>
      <c r="Y23" s="35">
        <v>4.398148148148148E-4</v>
      </c>
      <c r="Z23" s="10" t="s">
        <v>27</v>
      </c>
      <c r="AA23" s="10" t="s">
        <v>27</v>
      </c>
      <c r="AB23" s="10" t="s">
        <v>27</v>
      </c>
      <c r="AC23" s="10" t="s">
        <v>27</v>
      </c>
      <c r="AD23" s="10" t="s">
        <v>27</v>
      </c>
      <c r="AE23" s="10" t="s">
        <v>27</v>
      </c>
      <c r="AF23" s="10" t="s">
        <v>27</v>
      </c>
      <c r="AG23" s="10" t="s">
        <v>27</v>
      </c>
      <c r="AH23" s="10" t="s">
        <v>27</v>
      </c>
      <c r="AI23" s="10" t="s">
        <v>27</v>
      </c>
      <c r="AJ23" s="10" t="s">
        <v>27</v>
      </c>
    </row>
    <row r="24">
      <c r="A24" s="6">
        <v>22.0</v>
      </c>
      <c r="B24" s="7" t="s">
        <v>23</v>
      </c>
      <c r="C24" s="7" t="s">
        <v>38</v>
      </c>
      <c r="D24" s="8" t="s">
        <v>124</v>
      </c>
      <c r="E24" s="9" t="s">
        <v>103</v>
      </c>
      <c r="F24" s="18"/>
      <c r="G24" s="18"/>
      <c r="H24" s="35">
        <v>6.944444444444444E-5</v>
      </c>
      <c r="I24" s="18"/>
      <c r="J24" s="35">
        <v>5.787037037037037E-5</v>
      </c>
      <c r="K24" s="18"/>
      <c r="L24" s="36">
        <v>6.944444444444444E-5</v>
      </c>
      <c r="M24" s="36">
        <v>6.944444444444444E-5</v>
      </c>
      <c r="N24" s="35">
        <v>5.787037037037037E-5</v>
      </c>
      <c r="O24" s="35">
        <v>5.787037037037037E-5</v>
      </c>
      <c r="P24" s="36">
        <v>5.787037037037037E-5</v>
      </c>
      <c r="Q24" s="35">
        <v>5.787037037037037E-5</v>
      </c>
      <c r="R24" s="35">
        <v>0.0015625</v>
      </c>
      <c r="S24" s="35">
        <v>6.944444444444444E-5</v>
      </c>
      <c r="T24" s="35">
        <v>5.787037037037037E-5</v>
      </c>
      <c r="U24" s="35">
        <v>5.787037037037037E-5</v>
      </c>
      <c r="V24" s="35">
        <v>1.9675925925925926E-4</v>
      </c>
      <c r="W24" s="35">
        <v>3.356481481481481E-4</v>
      </c>
      <c r="X24" s="35">
        <v>6.25E-4</v>
      </c>
      <c r="Y24" s="48"/>
      <c r="Z24" s="18"/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  <c r="AI24" s="10" t="s">
        <v>27</v>
      </c>
      <c r="AJ24" s="10" t="s">
        <v>27</v>
      </c>
    </row>
    <row r="25">
      <c r="A25" s="6">
        <v>23.0</v>
      </c>
      <c r="B25" s="7" t="s">
        <v>23</v>
      </c>
      <c r="C25" s="7" t="s">
        <v>38</v>
      </c>
      <c r="D25" s="8" t="s">
        <v>125</v>
      </c>
      <c r="E25" s="9" t="s">
        <v>103</v>
      </c>
      <c r="F25" s="18"/>
      <c r="G25" s="18"/>
      <c r="H25" s="35">
        <v>5.787037037037037E-5</v>
      </c>
      <c r="I25" s="18"/>
      <c r="J25" s="48"/>
      <c r="K25" s="18"/>
      <c r="L25" s="18"/>
      <c r="M25" s="36">
        <v>6.944444444444444E-5</v>
      </c>
      <c r="N25" s="35">
        <v>5.787037037037037E-5</v>
      </c>
      <c r="O25" s="35">
        <v>5.787037037037037E-5</v>
      </c>
      <c r="P25" s="36">
        <v>5.787037037037037E-5</v>
      </c>
      <c r="Q25" s="35">
        <v>5.787037037037037E-5</v>
      </c>
      <c r="R25" s="21"/>
      <c r="S25" s="35">
        <v>6.944444444444444E-5</v>
      </c>
      <c r="T25" s="35">
        <v>6.944444444444444E-5</v>
      </c>
      <c r="U25" s="35">
        <v>5.787037037037037E-5</v>
      </c>
      <c r="V25" s="21"/>
      <c r="W25" s="35">
        <v>1.9675925925925926E-4</v>
      </c>
      <c r="X25" s="35">
        <v>4.166666666666667E-4</v>
      </c>
      <c r="Y25" s="48"/>
      <c r="Z25" s="18"/>
      <c r="AA25" s="18"/>
      <c r="AB25" s="10" t="s">
        <v>27</v>
      </c>
      <c r="AC25" s="10" t="s">
        <v>27</v>
      </c>
      <c r="AD25" s="10" t="s">
        <v>27</v>
      </c>
      <c r="AE25" s="10" t="s">
        <v>27</v>
      </c>
      <c r="AF25" s="10" t="s">
        <v>27</v>
      </c>
      <c r="AG25" s="10" t="s">
        <v>27</v>
      </c>
      <c r="AH25" s="10" t="s">
        <v>27</v>
      </c>
      <c r="AI25" s="10" t="s">
        <v>27</v>
      </c>
      <c r="AJ25" s="10" t="s">
        <v>27</v>
      </c>
    </row>
    <row r="26">
      <c r="A26" s="6">
        <v>24.0</v>
      </c>
      <c r="B26" s="7" t="s">
        <v>23</v>
      </c>
      <c r="C26" s="7" t="s">
        <v>38</v>
      </c>
      <c r="D26" s="8" t="s">
        <v>126</v>
      </c>
      <c r="E26" s="9" t="s">
        <v>106</v>
      </c>
      <c r="F26" s="35">
        <v>6.944444444444444E-5</v>
      </c>
      <c r="G26" s="35">
        <v>6.944444444444444E-5</v>
      </c>
      <c r="H26" s="35">
        <v>6.944444444444444E-5</v>
      </c>
      <c r="I26" s="35">
        <v>6.944444444444444E-5</v>
      </c>
      <c r="J26" s="35">
        <v>6.944444444444444E-5</v>
      </c>
      <c r="K26" s="35">
        <v>6.944444444444444E-5</v>
      </c>
      <c r="L26" s="35">
        <v>6.944444444444444E-5</v>
      </c>
      <c r="M26" s="35">
        <v>8.101851851851852E-5</v>
      </c>
      <c r="N26" s="35">
        <v>6.944444444444444E-5</v>
      </c>
      <c r="O26" s="35">
        <v>6.944444444444444E-5</v>
      </c>
      <c r="P26" s="35">
        <v>6.944444444444444E-5</v>
      </c>
      <c r="Q26" s="35">
        <v>6.944444444444444E-5</v>
      </c>
      <c r="R26" s="35">
        <v>8.101851851851852E-5</v>
      </c>
      <c r="S26" s="35">
        <v>6.944444444444444E-5</v>
      </c>
      <c r="T26" s="35">
        <v>6.944444444444444E-5</v>
      </c>
      <c r="U26" s="35">
        <v>6.944444444444444E-5</v>
      </c>
      <c r="V26" s="35">
        <v>8.101851851851852E-5</v>
      </c>
      <c r="W26" s="35">
        <v>7.986111111111112E-4</v>
      </c>
      <c r="X26" s="35">
        <v>8.101851851851852E-4</v>
      </c>
      <c r="Y26" s="35">
        <v>8.101851851851852E-5</v>
      </c>
      <c r="Z26" s="35">
        <v>5.787037037037037E-5</v>
      </c>
      <c r="AA26" s="35">
        <v>5.787037037037037E-5</v>
      </c>
      <c r="AB26" s="35">
        <v>5.787037037037037E-5</v>
      </c>
      <c r="AC26" s="10" t="s">
        <v>27</v>
      </c>
      <c r="AD26" s="10" t="s">
        <v>27</v>
      </c>
      <c r="AE26" s="10" t="s">
        <v>27</v>
      </c>
      <c r="AF26" s="10" t="s">
        <v>27</v>
      </c>
      <c r="AG26" s="10" t="s">
        <v>27</v>
      </c>
      <c r="AH26" s="10" t="s">
        <v>27</v>
      </c>
      <c r="AI26" s="10" t="s">
        <v>27</v>
      </c>
      <c r="AJ26" s="10" t="s">
        <v>27</v>
      </c>
    </row>
    <row r="27">
      <c r="A27" s="6">
        <v>25.0</v>
      </c>
      <c r="B27" s="7" t="s">
        <v>23</v>
      </c>
      <c r="C27" s="7" t="s">
        <v>38</v>
      </c>
      <c r="D27" s="8" t="s">
        <v>127</v>
      </c>
      <c r="E27" s="9" t="s">
        <v>103</v>
      </c>
      <c r="F27" s="18"/>
      <c r="G27" s="18"/>
      <c r="H27" s="35">
        <v>6.944444444444444E-5</v>
      </c>
      <c r="I27" s="18"/>
      <c r="J27" s="35">
        <v>5.787037037037037E-5</v>
      </c>
      <c r="K27" s="18"/>
      <c r="L27" s="36">
        <v>8.101851851851852E-5</v>
      </c>
      <c r="M27" s="36">
        <v>8.101851851851852E-5</v>
      </c>
      <c r="N27" s="35">
        <v>5.787037037037037E-5</v>
      </c>
      <c r="O27" s="35">
        <v>5.787037037037037E-5</v>
      </c>
      <c r="P27" s="36">
        <v>5.787037037037037E-5</v>
      </c>
      <c r="Q27" s="35">
        <v>6.944444444444444E-5</v>
      </c>
      <c r="R27" s="35">
        <v>1.6203703703703703E-4</v>
      </c>
      <c r="S27" s="35">
        <v>6.944444444444444E-5</v>
      </c>
      <c r="T27" s="35">
        <v>6.944444444444444E-5</v>
      </c>
      <c r="U27" s="35">
        <v>6.944444444444444E-5</v>
      </c>
      <c r="V27" s="35">
        <v>9.259259259259259E-5</v>
      </c>
      <c r="W27" s="35">
        <v>7.638888888888889E-4</v>
      </c>
      <c r="X27" s="35">
        <v>4.5138888888888887E-4</v>
      </c>
      <c r="Y27" s="35">
        <v>8.796296296296296E-4</v>
      </c>
      <c r="Z27" s="37"/>
      <c r="AA27" s="18"/>
      <c r="AB27" s="18"/>
      <c r="AC27" s="35">
        <v>6.944444444444444E-5</v>
      </c>
      <c r="AD27" s="10" t="s">
        <v>27</v>
      </c>
      <c r="AE27" s="10" t="s">
        <v>27</v>
      </c>
      <c r="AF27" s="10" t="s">
        <v>27</v>
      </c>
      <c r="AG27" s="10" t="s">
        <v>27</v>
      </c>
      <c r="AH27" s="10" t="s">
        <v>27</v>
      </c>
      <c r="AI27" s="10" t="s">
        <v>27</v>
      </c>
      <c r="AJ27" s="10" t="s">
        <v>27</v>
      </c>
    </row>
    <row r="28">
      <c r="A28" s="6">
        <v>26.0</v>
      </c>
      <c r="B28" s="7" t="s">
        <v>23</v>
      </c>
      <c r="C28" s="7" t="s">
        <v>38</v>
      </c>
      <c r="D28" s="54" t="s">
        <v>128</v>
      </c>
      <c r="E28" s="9" t="s">
        <v>106</v>
      </c>
      <c r="F28" s="35">
        <v>6.944444444444444E-5</v>
      </c>
      <c r="G28" s="35">
        <v>5.787037037037037E-5</v>
      </c>
      <c r="H28" s="48"/>
      <c r="I28" s="35">
        <v>6.944444444444444E-5</v>
      </c>
      <c r="J28" s="37"/>
      <c r="K28" s="35">
        <v>8.101851851851852E-5</v>
      </c>
      <c r="L28" s="35">
        <v>8.101851851851852E-5</v>
      </c>
      <c r="M28" s="35">
        <v>8.101851851851852E-5</v>
      </c>
      <c r="N28" s="35">
        <v>6.944444444444444E-5</v>
      </c>
      <c r="O28" s="35">
        <v>6.944444444444444E-5</v>
      </c>
      <c r="P28" s="35">
        <v>6.944444444444444E-5</v>
      </c>
      <c r="Q28" s="35">
        <v>5.787037037037037E-5</v>
      </c>
      <c r="R28" s="35">
        <v>6.944444444444444E-5</v>
      </c>
      <c r="S28" s="21"/>
      <c r="T28" s="35">
        <v>6.944444444444444E-5</v>
      </c>
      <c r="U28" s="35">
        <v>5.787037037037037E-5</v>
      </c>
      <c r="V28" s="35">
        <v>6.944444444444444E-5</v>
      </c>
      <c r="W28" s="35">
        <v>4.5138888888888887E-4</v>
      </c>
      <c r="X28" s="35">
        <v>0.0012962962962962963</v>
      </c>
      <c r="Y28" s="35">
        <v>9.259259259259259E-5</v>
      </c>
      <c r="Z28" s="35">
        <v>5.787037037037037E-5</v>
      </c>
      <c r="AA28" s="35">
        <v>6.944444444444444E-5</v>
      </c>
      <c r="AB28" s="35">
        <v>5.787037037037037E-5</v>
      </c>
      <c r="AC28" s="35">
        <v>6.944444444444444E-5</v>
      </c>
      <c r="AD28" s="35">
        <v>6.944444444444444E-5</v>
      </c>
      <c r="AE28" s="10" t="s">
        <v>27</v>
      </c>
      <c r="AF28" s="10" t="s">
        <v>27</v>
      </c>
      <c r="AG28" s="10" t="s">
        <v>27</v>
      </c>
      <c r="AH28" s="10" t="s">
        <v>27</v>
      </c>
      <c r="AI28" s="10" t="s">
        <v>27</v>
      </c>
      <c r="AJ28" s="10" t="s">
        <v>27</v>
      </c>
    </row>
    <row r="29">
      <c r="A29" s="6">
        <v>27.0</v>
      </c>
      <c r="B29" s="7" t="s">
        <v>23</v>
      </c>
      <c r="C29" s="7" t="s">
        <v>38</v>
      </c>
      <c r="D29" s="8" t="s">
        <v>129</v>
      </c>
      <c r="E29" s="9" t="s">
        <v>106</v>
      </c>
      <c r="F29" s="35">
        <v>6.944444444444444E-5</v>
      </c>
      <c r="G29" s="35">
        <v>6.944444444444444E-5</v>
      </c>
      <c r="H29" s="35">
        <v>6.944444444444444E-5</v>
      </c>
      <c r="I29" s="35">
        <v>6.944444444444444E-5</v>
      </c>
      <c r="J29" s="35">
        <v>6.944444444444444E-5</v>
      </c>
      <c r="K29" s="35">
        <v>6.944444444444444E-5</v>
      </c>
      <c r="L29" s="35">
        <v>8.101851851851852E-5</v>
      </c>
      <c r="M29" s="35">
        <v>8.101851851851852E-5</v>
      </c>
      <c r="N29" s="35">
        <v>6.944444444444444E-5</v>
      </c>
      <c r="O29" s="35">
        <v>5.787037037037037E-5</v>
      </c>
      <c r="P29" s="35">
        <v>6.944444444444444E-5</v>
      </c>
      <c r="Q29" s="35">
        <v>6.944444444444444E-5</v>
      </c>
      <c r="R29" s="35">
        <v>8.101851851851852E-5</v>
      </c>
      <c r="S29" s="35">
        <v>6.944444444444444E-5</v>
      </c>
      <c r="T29" s="35">
        <v>6.944444444444444E-5</v>
      </c>
      <c r="U29" s="35">
        <v>6.944444444444444E-5</v>
      </c>
      <c r="V29" s="35">
        <v>8.101851851851852E-5</v>
      </c>
      <c r="W29" s="35">
        <v>0.0014930555555555556</v>
      </c>
      <c r="X29" s="35">
        <v>7.986111111111112E-4</v>
      </c>
      <c r="Y29" s="35">
        <v>8.101851851851852E-5</v>
      </c>
      <c r="Z29" s="35">
        <v>5.787037037037037E-5</v>
      </c>
      <c r="AA29" s="35">
        <v>5.787037037037037E-5</v>
      </c>
      <c r="AB29" s="35">
        <v>5.787037037037037E-5</v>
      </c>
      <c r="AC29" s="35">
        <v>5.787037037037037E-5</v>
      </c>
      <c r="AD29" s="35">
        <v>6.944444444444444E-5</v>
      </c>
      <c r="AE29" s="35">
        <v>6.944444444444444E-5</v>
      </c>
      <c r="AF29" s="10" t="s">
        <v>27</v>
      </c>
      <c r="AG29" s="10" t="s">
        <v>27</v>
      </c>
      <c r="AH29" s="10" t="s">
        <v>27</v>
      </c>
      <c r="AI29" s="10" t="s">
        <v>27</v>
      </c>
      <c r="AJ29" s="10" t="s">
        <v>27</v>
      </c>
    </row>
    <row r="30">
      <c r="A30" s="6">
        <v>28.0</v>
      </c>
      <c r="B30" s="7" t="s">
        <v>23</v>
      </c>
      <c r="C30" s="7" t="s">
        <v>38</v>
      </c>
      <c r="D30" s="8" t="s">
        <v>130</v>
      </c>
      <c r="E30" s="9" t="s">
        <v>103</v>
      </c>
      <c r="F30" s="18"/>
      <c r="G30" s="18"/>
      <c r="H30" s="35">
        <v>6.944444444444444E-5</v>
      </c>
      <c r="I30" s="18"/>
      <c r="J30" s="35">
        <v>5.787037037037037E-5</v>
      </c>
      <c r="K30" s="18"/>
      <c r="L30" s="36">
        <v>8.101851851851852E-5</v>
      </c>
      <c r="M30" s="36">
        <v>8.101851851851852E-5</v>
      </c>
      <c r="N30" s="35">
        <v>5.787037037037037E-5</v>
      </c>
      <c r="O30" s="35">
        <v>5.787037037037037E-5</v>
      </c>
      <c r="P30" s="36">
        <v>5.787037037037037E-5</v>
      </c>
      <c r="Q30" s="35">
        <v>6.944444444444444E-5</v>
      </c>
      <c r="R30" s="35">
        <v>1.6203703703703703E-4</v>
      </c>
      <c r="S30" s="35">
        <v>6.944444444444444E-5</v>
      </c>
      <c r="T30" s="35">
        <v>6.944444444444444E-5</v>
      </c>
      <c r="U30" s="35">
        <v>6.944444444444444E-5</v>
      </c>
      <c r="V30" s="35">
        <v>9.259259259259259E-5</v>
      </c>
      <c r="W30" s="35">
        <v>7.407407407407407E-4</v>
      </c>
      <c r="X30" s="35">
        <v>4.7453703703703704E-4</v>
      </c>
      <c r="Y30" s="35">
        <v>8.796296296296296E-4</v>
      </c>
      <c r="Z30" s="37"/>
      <c r="AA30" s="18"/>
      <c r="AB30" s="18"/>
      <c r="AC30" s="35">
        <v>6.944444444444444E-5</v>
      </c>
      <c r="AD30" s="18"/>
      <c r="AE30" s="35">
        <v>6.944444444444444E-5</v>
      </c>
      <c r="AF30" s="35">
        <v>6.944444444444444E-5</v>
      </c>
      <c r="AG30" s="10" t="s">
        <v>27</v>
      </c>
      <c r="AH30" s="10" t="s">
        <v>27</v>
      </c>
      <c r="AI30" s="10" t="s">
        <v>27</v>
      </c>
      <c r="AJ30" s="10" t="s">
        <v>27</v>
      </c>
    </row>
    <row r="31">
      <c r="A31" s="6">
        <v>29.0</v>
      </c>
      <c r="B31" s="7" t="s">
        <v>23</v>
      </c>
      <c r="C31" s="7" t="s">
        <v>38</v>
      </c>
      <c r="D31" s="47" t="s">
        <v>131</v>
      </c>
      <c r="E31" s="9" t="s">
        <v>106</v>
      </c>
      <c r="F31" s="35">
        <v>6.944444444444444E-5</v>
      </c>
      <c r="G31" s="35">
        <v>5.787037037037037E-5</v>
      </c>
      <c r="H31" s="35">
        <v>1.1574074074074075E-4</v>
      </c>
      <c r="I31" s="35">
        <v>6.944444444444444E-5</v>
      </c>
      <c r="J31" s="37"/>
      <c r="K31" s="35">
        <v>9.259259259259259E-5</v>
      </c>
      <c r="L31" s="35">
        <v>8.101851851851852E-5</v>
      </c>
      <c r="M31" s="35">
        <v>8.101851851851852E-5</v>
      </c>
      <c r="N31" s="35">
        <v>1.388888888888889E-4</v>
      </c>
      <c r="O31" s="35">
        <v>6.944444444444444E-5</v>
      </c>
      <c r="P31" s="35">
        <v>6.944444444444444E-5</v>
      </c>
      <c r="Q31" s="35">
        <v>6.944444444444444E-5</v>
      </c>
      <c r="R31" s="35">
        <v>4.7453703703703704E-4</v>
      </c>
      <c r="S31" s="35">
        <v>9.259259259259259E-5</v>
      </c>
      <c r="T31" s="35">
        <v>6.944444444444444E-5</v>
      </c>
      <c r="U31" s="35">
        <v>6.944444444444444E-5</v>
      </c>
      <c r="V31" s="35">
        <v>8.101851851851852E-5</v>
      </c>
      <c r="W31" s="35">
        <v>3.125E-4</v>
      </c>
      <c r="X31" s="35">
        <v>5.671296296296297E-4</v>
      </c>
      <c r="Y31" s="35">
        <v>9.259259259259259E-5</v>
      </c>
      <c r="Z31" s="35">
        <v>6.944444444444444E-5</v>
      </c>
      <c r="AA31" s="35">
        <v>5.787037037037037E-5</v>
      </c>
      <c r="AB31" s="35">
        <v>5.787037037037037E-5</v>
      </c>
      <c r="AC31" s="35">
        <v>6.944444444444444E-5</v>
      </c>
      <c r="AD31" s="35">
        <v>6.944444444444444E-5</v>
      </c>
      <c r="AE31" s="35">
        <v>1.388888888888889E-4</v>
      </c>
      <c r="AF31" s="35">
        <v>6.944444444444444E-5</v>
      </c>
      <c r="AG31" s="35">
        <v>6.944444444444444E-5</v>
      </c>
      <c r="AH31" s="10" t="s">
        <v>27</v>
      </c>
      <c r="AI31" s="10" t="s">
        <v>27</v>
      </c>
      <c r="AJ31" s="10" t="s">
        <v>27</v>
      </c>
    </row>
    <row r="32">
      <c r="A32" s="6">
        <v>30.0</v>
      </c>
      <c r="B32" s="7" t="s">
        <v>23</v>
      </c>
      <c r="C32" s="7" t="s">
        <v>38</v>
      </c>
      <c r="D32" s="25" t="s">
        <v>132</v>
      </c>
      <c r="E32" s="26" t="s">
        <v>104</v>
      </c>
      <c r="F32" s="35">
        <v>9.259259259259259E-5</v>
      </c>
      <c r="G32" s="35">
        <v>1.1574074074074075E-4</v>
      </c>
      <c r="H32" s="18"/>
      <c r="I32" s="35">
        <v>9.259259259259259E-5</v>
      </c>
      <c r="J32" s="35">
        <v>1.7361111111111112E-4</v>
      </c>
      <c r="K32" s="35">
        <v>1.1574074074074075E-4</v>
      </c>
      <c r="L32" s="35">
        <v>1.0416666666666667E-4</v>
      </c>
      <c r="M32" s="35">
        <v>1.0416666666666667E-4</v>
      </c>
      <c r="N32" s="35">
        <v>0.0010879629629629629</v>
      </c>
      <c r="O32" s="35">
        <v>9.259259259259259E-5</v>
      </c>
      <c r="P32" s="35">
        <v>9.259259259259259E-5</v>
      </c>
      <c r="Q32" s="35">
        <v>1.1574074074074075E-4</v>
      </c>
      <c r="R32" s="35">
        <v>9.259259259259259E-5</v>
      </c>
      <c r="S32" s="18"/>
      <c r="T32" s="35">
        <v>9.259259259259259E-5</v>
      </c>
      <c r="U32" s="35">
        <v>1.1574074074074075E-4</v>
      </c>
      <c r="V32" s="35">
        <v>1.5046296296296297E-4</v>
      </c>
      <c r="W32" s="35">
        <v>0.003587962962962963</v>
      </c>
      <c r="X32" s="35">
        <v>0.001712962962962963</v>
      </c>
      <c r="Y32" s="35">
        <v>5.439814814814814E-4</v>
      </c>
      <c r="Z32" s="35">
        <v>8.101851851851852E-5</v>
      </c>
      <c r="AA32" s="35">
        <v>8.101851851851852E-5</v>
      </c>
      <c r="AB32" s="35">
        <v>8.101851851851852E-5</v>
      </c>
      <c r="AC32" s="35">
        <v>8.101851851851852E-5</v>
      </c>
      <c r="AD32" s="35">
        <v>9.259259259259259E-5</v>
      </c>
      <c r="AE32" s="55"/>
      <c r="AF32" s="35">
        <v>8.101851851851852E-5</v>
      </c>
      <c r="AG32" s="35">
        <v>9.259259259259259E-5</v>
      </c>
      <c r="AH32" s="35">
        <v>2.662037037037037E-4</v>
      </c>
      <c r="AI32" s="10" t="s">
        <v>27</v>
      </c>
      <c r="AJ32" s="10" t="s">
        <v>27</v>
      </c>
    </row>
    <row r="33">
      <c r="A33" s="6">
        <v>31.0</v>
      </c>
      <c r="B33" s="7" t="s">
        <v>23</v>
      </c>
      <c r="C33" s="7" t="s">
        <v>38</v>
      </c>
      <c r="D33" s="14" t="s">
        <v>133</v>
      </c>
      <c r="E33" s="26" t="s">
        <v>104</v>
      </c>
      <c r="F33" s="49"/>
      <c r="G33" s="49"/>
      <c r="H33" s="36">
        <v>1.273148148148148E-4</v>
      </c>
      <c r="I33" s="49"/>
      <c r="J33" s="35">
        <v>1.388888888888889E-4</v>
      </c>
      <c r="K33" s="49"/>
      <c r="L33" s="35">
        <v>1.5046296296296297E-4</v>
      </c>
      <c r="M33" s="35">
        <v>2.199074074074074E-4</v>
      </c>
      <c r="N33" s="35">
        <v>0.0012268518518518518</v>
      </c>
      <c r="O33" s="35">
        <v>7.87037037037037E-4</v>
      </c>
      <c r="P33" s="35">
        <v>7.986111111111112E-4</v>
      </c>
      <c r="Q33" s="35">
        <v>1.6203703703703703E-4</v>
      </c>
      <c r="R33" s="56">
        <v>0.013391203703703704</v>
      </c>
      <c r="S33" s="36">
        <v>9.25925925925926E-4</v>
      </c>
      <c r="T33" s="35">
        <v>1.7361111111111112E-4</v>
      </c>
      <c r="U33" s="35">
        <v>2.0833333333333335E-4</v>
      </c>
      <c r="V33" s="35">
        <v>0.004502314814814815</v>
      </c>
      <c r="W33" s="35">
        <v>0.0013541666666666667</v>
      </c>
      <c r="X33" s="35">
        <v>0.0017476851851851852</v>
      </c>
      <c r="Y33" s="35">
        <v>0.017222222222222222</v>
      </c>
      <c r="Z33" s="49"/>
      <c r="AA33" s="49"/>
      <c r="AB33" s="49"/>
      <c r="AC33" s="35">
        <v>1.7361111111111112E-4</v>
      </c>
      <c r="AD33" s="49"/>
      <c r="AE33" s="35">
        <v>2.199074074074074E-4</v>
      </c>
      <c r="AF33" s="35">
        <v>1.7361111111111112E-4</v>
      </c>
      <c r="AG33" s="49"/>
      <c r="AH33" s="35">
        <v>1.0416666666666667E-4</v>
      </c>
      <c r="AI33" s="36">
        <v>1.388888888888889E-4</v>
      </c>
      <c r="AJ33" s="10" t="s">
        <v>27</v>
      </c>
    </row>
    <row r="34">
      <c r="E34" s="33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7"/>
      <c r="AF34" s="28"/>
      <c r="AG34" s="28"/>
      <c r="AH34" s="28"/>
      <c r="AI34" s="28"/>
      <c r="AJ34" s="28"/>
      <c r="AK34" s="5"/>
    </row>
    <row r="35">
      <c r="E35" s="39"/>
      <c r="F35" s="40"/>
      <c r="G35" s="41" t="s">
        <v>68</v>
      </c>
      <c r="H35" s="41" t="s">
        <v>69</v>
      </c>
      <c r="I35" s="41" t="s">
        <v>70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5"/>
    </row>
    <row r="36">
      <c r="E36" s="33"/>
      <c r="F36" s="42" t="s">
        <v>71</v>
      </c>
      <c r="G36" s="43">
        <f>MIN(F3:AJ33)</f>
        <v>0.00005787037037</v>
      </c>
      <c r="H36" s="43">
        <f>MAX(F3:AJ33)</f>
        <v>0.01722222222</v>
      </c>
      <c r="I36" s="43">
        <f>AVERAGE(F3:AJ33)</f>
        <v>0.0002629502948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5"/>
    </row>
    <row r="37">
      <c r="E37" s="33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5"/>
    </row>
    <row r="39">
      <c r="E39" s="58"/>
    </row>
    <row r="40">
      <c r="E40" s="59"/>
    </row>
    <row r="41">
      <c r="E41" s="59"/>
    </row>
    <row r="48">
      <c r="F48" s="44"/>
    </row>
    <row r="57">
      <c r="B57" s="60" t="s">
        <v>142</v>
      </c>
      <c r="C57" s="61"/>
      <c r="D57" s="61"/>
      <c r="E57" s="7"/>
      <c r="F57" s="1"/>
    </row>
    <row r="58">
      <c r="B58" s="62" t="s">
        <v>143</v>
      </c>
      <c r="C58" s="63"/>
      <c r="D58" s="61"/>
      <c r="E58" s="7"/>
      <c r="F58" s="64"/>
    </row>
    <row r="59">
      <c r="B59" s="65" t="s">
        <v>144</v>
      </c>
      <c r="C59" s="66"/>
      <c r="D59" s="61"/>
      <c r="E59" s="7"/>
      <c r="F59" s="67"/>
    </row>
    <row r="60">
      <c r="B60" s="68"/>
      <c r="C60" s="69"/>
      <c r="D60" s="70"/>
      <c r="E60" s="7"/>
      <c r="F60" s="64"/>
    </row>
    <row r="61">
      <c r="B61" s="71" t="s">
        <v>145</v>
      </c>
      <c r="C61" s="71"/>
      <c r="D61" s="72"/>
      <c r="E61" s="7"/>
      <c r="F61" s="57"/>
    </row>
    <row r="62">
      <c r="B62" s="73" t="s">
        <v>146</v>
      </c>
      <c r="C62" s="73"/>
      <c r="D62" s="7"/>
      <c r="E62" s="7"/>
      <c r="F62" s="74"/>
    </row>
    <row r="63">
      <c r="B63" s="75" t="s">
        <v>147</v>
      </c>
      <c r="C63" s="76"/>
      <c r="D63" s="7"/>
      <c r="E63" s="7"/>
      <c r="F63" s="77"/>
    </row>
    <row r="67">
      <c r="B67" s="6" t="s">
        <v>148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28.0"/>
    <col customWidth="1" min="7" max="7" width="18.71"/>
    <col customWidth="1" min="8" max="8" width="19.71"/>
  </cols>
  <sheetData>
    <row r="2">
      <c r="G2" s="78"/>
    </row>
    <row r="3">
      <c r="E3" s="1" t="s">
        <v>0</v>
      </c>
      <c r="F3" s="1" t="s">
        <v>1</v>
      </c>
      <c r="G3" s="9" t="s">
        <v>149</v>
      </c>
      <c r="H3" s="9" t="s">
        <v>150</v>
      </c>
      <c r="I3" s="9" t="s">
        <v>151</v>
      </c>
      <c r="J3" s="9" t="s">
        <v>152</v>
      </c>
      <c r="K3" s="9" t="s">
        <v>153</v>
      </c>
      <c r="L3" s="9" t="s">
        <v>154</v>
      </c>
      <c r="M3" s="9" t="s">
        <v>155</v>
      </c>
      <c r="N3" s="9" t="s">
        <v>156</v>
      </c>
      <c r="O3" s="5"/>
      <c r="P3" s="5"/>
    </row>
    <row r="4">
      <c r="A4" s="6">
        <v>35.0</v>
      </c>
      <c r="B4" s="7" t="s">
        <v>23</v>
      </c>
      <c r="C4" s="7" t="s">
        <v>38</v>
      </c>
      <c r="D4" s="7"/>
      <c r="E4" s="8" t="s">
        <v>149</v>
      </c>
      <c r="F4" s="63" t="s">
        <v>157</v>
      </c>
      <c r="G4" s="16" t="s">
        <v>27</v>
      </c>
      <c r="H4" s="16" t="s">
        <v>27</v>
      </c>
      <c r="I4" s="16" t="s">
        <v>27</v>
      </c>
      <c r="J4" s="16" t="s">
        <v>27</v>
      </c>
      <c r="K4" s="16" t="s">
        <v>27</v>
      </c>
      <c r="L4" s="16" t="s">
        <v>27</v>
      </c>
      <c r="M4" s="16" t="s">
        <v>27</v>
      </c>
      <c r="N4" s="16" t="s">
        <v>27</v>
      </c>
    </row>
    <row r="5">
      <c r="A5" s="6">
        <v>36.0</v>
      </c>
      <c r="B5" s="7" t="s">
        <v>23</v>
      </c>
      <c r="C5" s="7" t="s">
        <v>38</v>
      </c>
      <c r="D5" s="7"/>
      <c r="E5" s="8" t="s">
        <v>150</v>
      </c>
      <c r="F5" s="63" t="s">
        <v>157</v>
      </c>
      <c r="G5" s="18" t="s">
        <v>40</v>
      </c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  <c r="M5" s="16" t="s">
        <v>27</v>
      </c>
      <c r="N5" s="16" t="s">
        <v>27</v>
      </c>
    </row>
    <row r="6">
      <c r="A6" s="6">
        <v>37.0</v>
      </c>
      <c r="B6" s="7" t="s">
        <v>23</v>
      </c>
      <c r="C6" s="7" t="s">
        <v>38</v>
      </c>
      <c r="D6" s="7"/>
      <c r="E6" s="8" t="s">
        <v>151</v>
      </c>
      <c r="F6" s="63" t="s">
        <v>157</v>
      </c>
      <c r="G6" s="11" t="s">
        <v>29</v>
      </c>
      <c r="H6" s="11" t="s">
        <v>29</v>
      </c>
      <c r="I6" s="16" t="s">
        <v>27</v>
      </c>
      <c r="J6" s="16" t="s">
        <v>27</v>
      </c>
      <c r="K6" s="16" t="s">
        <v>27</v>
      </c>
      <c r="L6" s="16" t="s">
        <v>27</v>
      </c>
      <c r="M6" s="16" t="s">
        <v>27</v>
      </c>
      <c r="N6" s="16" t="s">
        <v>27</v>
      </c>
    </row>
    <row r="7">
      <c r="A7" s="6">
        <v>38.0</v>
      </c>
      <c r="B7" s="7" t="s">
        <v>23</v>
      </c>
      <c r="C7" s="7" t="s">
        <v>38</v>
      </c>
      <c r="D7" s="7"/>
      <c r="E7" s="8" t="s">
        <v>152</v>
      </c>
      <c r="F7" s="79" t="s">
        <v>158</v>
      </c>
      <c r="G7" s="80"/>
      <c r="H7" s="80"/>
      <c r="I7" s="80"/>
      <c r="J7" s="16" t="s">
        <v>27</v>
      </c>
      <c r="K7" s="16" t="s">
        <v>27</v>
      </c>
      <c r="L7" s="16" t="s">
        <v>27</v>
      </c>
      <c r="M7" s="16" t="s">
        <v>27</v>
      </c>
      <c r="N7" s="16" t="s">
        <v>27</v>
      </c>
    </row>
    <row r="8">
      <c r="A8" s="6">
        <v>39.0</v>
      </c>
      <c r="B8" s="7" t="s">
        <v>23</v>
      </c>
      <c r="C8" s="7" t="s">
        <v>38</v>
      </c>
      <c r="D8" s="7"/>
      <c r="E8" s="8" t="s">
        <v>153</v>
      </c>
      <c r="F8" s="79" t="s">
        <v>158</v>
      </c>
      <c r="G8" s="80"/>
      <c r="H8" s="80"/>
      <c r="I8" s="80"/>
      <c r="J8" s="11" t="s">
        <v>29</v>
      </c>
      <c r="K8" s="16" t="s">
        <v>27</v>
      </c>
      <c r="L8" s="16" t="s">
        <v>27</v>
      </c>
      <c r="M8" s="16" t="s">
        <v>27</v>
      </c>
      <c r="N8" s="16" t="s">
        <v>27</v>
      </c>
    </row>
    <row r="9">
      <c r="A9" s="6">
        <v>48.0</v>
      </c>
      <c r="B9" s="7" t="s">
        <v>23</v>
      </c>
      <c r="C9" s="7" t="s">
        <v>38</v>
      </c>
      <c r="D9" s="7"/>
      <c r="E9" s="8" t="s">
        <v>154</v>
      </c>
      <c r="F9" s="81" t="s">
        <v>159</v>
      </c>
      <c r="G9" s="80"/>
      <c r="H9" s="80"/>
      <c r="I9" s="80"/>
      <c r="J9" s="80"/>
      <c r="K9" s="80"/>
      <c r="L9" s="16" t="s">
        <v>27</v>
      </c>
      <c r="M9" s="16" t="s">
        <v>27</v>
      </c>
      <c r="N9" s="16" t="s">
        <v>27</v>
      </c>
    </row>
    <row r="10">
      <c r="A10" s="6">
        <v>49.0</v>
      </c>
      <c r="B10" s="7" t="s">
        <v>23</v>
      </c>
      <c r="C10" s="7" t="s">
        <v>38</v>
      </c>
      <c r="D10" s="82" t="s">
        <v>160</v>
      </c>
      <c r="E10" s="13" t="s">
        <v>155</v>
      </c>
      <c r="F10" s="81" t="s">
        <v>159</v>
      </c>
      <c r="G10" s="80"/>
      <c r="H10" s="80"/>
      <c r="I10" s="80"/>
      <c r="J10" s="80"/>
      <c r="K10" s="80"/>
      <c r="L10" s="11" t="s">
        <v>29</v>
      </c>
      <c r="M10" s="16" t="s">
        <v>27</v>
      </c>
      <c r="N10" s="16" t="s">
        <v>27</v>
      </c>
    </row>
    <row r="11">
      <c r="A11" s="6">
        <v>50.0</v>
      </c>
      <c r="B11" s="7" t="s">
        <v>23</v>
      </c>
      <c r="C11" s="7" t="s">
        <v>38</v>
      </c>
      <c r="D11" s="7"/>
      <c r="E11" s="8" t="s">
        <v>156</v>
      </c>
      <c r="F11" s="81" t="s">
        <v>159</v>
      </c>
      <c r="G11" s="80"/>
      <c r="H11" s="80"/>
      <c r="I11" s="80"/>
      <c r="J11" s="80"/>
      <c r="K11" s="80"/>
      <c r="L11" s="11" t="s">
        <v>29</v>
      </c>
      <c r="M11" s="11" t="s">
        <v>29</v>
      </c>
      <c r="N11" s="16" t="s">
        <v>27</v>
      </c>
    </row>
    <row r="12">
      <c r="F12" s="27" t="s">
        <v>29</v>
      </c>
      <c r="G12" s="28">
        <f t="shared" ref="G12:N12" si="1">countif(G$3:G$11, "detected")</f>
        <v>1</v>
      </c>
      <c r="H12" s="28">
        <f t="shared" si="1"/>
        <v>1</v>
      </c>
      <c r="I12" s="28">
        <f t="shared" si="1"/>
        <v>0</v>
      </c>
      <c r="J12" s="28">
        <f t="shared" si="1"/>
        <v>1</v>
      </c>
      <c r="K12" s="28">
        <f t="shared" si="1"/>
        <v>0</v>
      </c>
      <c r="L12" s="28">
        <f t="shared" si="1"/>
        <v>2</v>
      </c>
      <c r="M12" s="28">
        <f t="shared" si="1"/>
        <v>1</v>
      </c>
      <c r="N12" s="28">
        <f t="shared" si="1"/>
        <v>0</v>
      </c>
      <c r="O12" s="50">
        <f t="shared" ref="O12:O14" si="3">sum(G12:N12)</f>
        <v>6</v>
      </c>
    </row>
    <row r="13">
      <c r="F13" s="30" t="s">
        <v>40</v>
      </c>
      <c r="G13" s="28">
        <f t="shared" ref="G13:N13" si="2">countif(G$3:G$11, "no error")</f>
        <v>1</v>
      </c>
      <c r="H13" s="28">
        <f t="shared" si="2"/>
        <v>0</v>
      </c>
      <c r="I13" s="28">
        <f t="shared" si="2"/>
        <v>0</v>
      </c>
      <c r="J13" s="28">
        <f t="shared" si="2"/>
        <v>0</v>
      </c>
      <c r="K13" s="28">
        <f t="shared" si="2"/>
        <v>0</v>
      </c>
      <c r="L13" s="28">
        <f t="shared" si="2"/>
        <v>0</v>
      </c>
      <c r="M13" s="28">
        <f t="shared" si="2"/>
        <v>0</v>
      </c>
      <c r="N13" s="28">
        <f t="shared" si="2"/>
        <v>0</v>
      </c>
      <c r="O13" s="51">
        <f t="shared" si="3"/>
        <v>1</v>
      </c>
    </row>
    <row r="14">
      <c r="F14" s="49" t="s">
        <v>44</v>
      </c>
      <c r="G14" s="28">
        <f t="shared" ref="G14:N14" si="4">COUNTIF(G$3:G$11, "non-terminated")</f>
        <v>0</v>
      </c>
      <c r="H14" s="28">
        <f t="shared" si="4"/>
        <v>0</v>
      </c>
      <c r="I14" s="28">
        <f t="shared" si="4"/>
        <v>0</v>
      </c>
      <c r="J14" s="28">
        <f t="shared" si="4"/>
        <v>0</v>
      </c>
      <c r="K14" s="28">
        <f t="shared" si="4"/>
        <v>0</v>
      </c>
      <c r="L14" s="28">
        <f t="shared" si="4"/>
        <v>0</v>
      </c>
      <c r="M14" s="28">
        <f t="shared" si="4"/>
        <v>0</v>
      </c>
      <c r="N14" s="28">
        <f t="shared" si="4"/>
        <v>0</v>
      </c>
      <c r="O14" s="52">
        <f t="shared" si="3"/>
        <v>0</v>
      </c>
    </row>
    <row r="15">
      <c r="F15" s="33"/>
      <c r="G15" s="28"/>
      <c r="H15" s="28"/>
      <c r="I15" s="28"/>
      <c r="J15" s="28"/>
      <c r="K15" s="28"/>
      <c r="L15" s="28"/>
      <c r="M15" s="28"/>
      <c r="N15" s="28"/>
      <c r="O15" s="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5" max="5" width="45.57"/>
    <col customWidth="1" min="7" max="7" width="18.71"/>
    <col customWidth="1" min="8" max="8" width="19.71"/>
  </cols>
  <sheetData>
    <row r="2">
      <c r="G2" s="78"/>
    </row>
    <row r="3">
      <c r="E3" s="1" t="s">
        <v>0</v>
      </c>
      <c r="F3" s="1" t="s">
        <v>1</v>
      </c>
      <c r="G3" s="9" t="s">
        <v>149</v>
      </c>
      <c r="H3" s="9" t="s">
        <v>150</v>
      </c>
      <c r="I3" s="9" t="s">
        <v>151</v>
      </c>
      <c r="J3" s="9" t="s">
        <v>152</v>
      </c>
      <c r="K3" s="9" t="s">
        <v>153</v>
      </c>
      <c r="L3" s="9" t="s">
        <v>154</v>
      </c>
      <c r="M3" s="9" t="s">
        <v>155</v>
      </c>
      <c r="N3" s="9" t="s">
        <v>156</v>
      </c>
      <c r="O3" s="5"/>
      <c r="P3" s="5"/>
    </row>
    <row r="4">
      <c r="A4" s="6">
        <v>35.0</v>
      </c>
      <c r="B4" s="7" t="s">
        <v>23</v>
      </c>
      <c r="C4" s="7" t="s">
        <v>38</v>
      </c>
      <c r="D4" s="7"/>
      <c r="E4" s="8" t="s">
        <v>149</v>
      </c>
      <c r="F4" s="63" t="s">
        <v>157</v>
      </c>
      <c r="G4" s="16" t="s">
        <v>27</v>
      </c>
      <c r="H4" s="16" t="s">
        <v>27</v>
      </c>
      <c r="I4" s="16" t="s">
        <v>27</v>
      </c>
      <c r="J4" s="16" t="s">
        <v>27</v>
      </c>
      <c r="K4" s="16" t="s">
        <v>27</v>
      </c>
      <c r="L4" s="16" t="s">
        <v>27</v>
      </c>
      <c r="M4" s="16" t="s">
        <v>27</v>
      </c>
      <c r="N4" s="16" t="s">
        <v>27</v>
      </c>
    </row>
    <row r="5">
      <c r="A5" s="6">
        <v>36.0</v>
      </c>
      <c r="B5" s="7" t="s">
        <v>23</v>
      </c>
      <c r="C5" s="7" t="s">
        <v>38</v>
      </c>
      <c r="D5" s="7"/>
      <c r="E5" s="8" t="s">
        <v>150</v>
      </c>
      <c r="F5" s="63" t="s">
        <v>157</v>
      </c>
      <c r="G5" s="18"/>
      <c r="H5" s="16" t="s">
        <v>27</v>
      </c>
      <c r="I5" s="16" t="s">
        <v>27</v>
      </c>
      <c r="J5" s="16" t="s">
        <v>27</v>
      </c>
      <c r="K5" s="16" t="s">
        <v>27</v>
      </c>
      <c r="L5" s="16" t="s">
        <v>27</v>
      </c>
      <c r="M5" s="16" t="s">
        <v>27</v>
      </c>
      <c r="N5" s="16" t="s">
        <v>27</v>
      </c>
    </row>
    <row r="6">
      <c r="A6" s="6">
        <v>37.0</v>
      </c>
      <c r="B6" s="7" t="s">
        <v>23</v>
      </c>
      <c r="C6" s="7" t="s">
        <v>38</v>
      </c>
      <c r="D6" s="7"/>
      <c r="E6" s="8" t="s">
        <v>151</v>
      </c>
      <c r="F6" s="63" t="s">
        <v>157</v>
      </c>
      <c r="G6" s="35">
        <v>5.787037037037037E-5</v>
      </c>
      <c r="H6" s="35">
        <v>5.787037037037037E-5</v>
      </c>
      <c r="I6" s="16" t="s">
        <v>27</v>
      </c>
      <c r="J6" s="16" t="s">
        <v>27</v>
      </c>
      <c r="K6" s="16" t="s">
        <v>27</v>
      </c>
      <c r="L6" s="16" t="s">
        <v>27</v>
      </c>
      <c r="M6" s="16" t="s">
        <v>27</v>
      </c>
      <c r="N6" s="16" t="s">
        <v>27</v>
      </c>
    </row>
    <row r="7">
      <c r="A7" s="6">
        <v>38.0</v>
      </c>
      <c r="B7" s="7" t="s">
        <v>23</v>
      </c>
      <c r="C7" s="7" t="s">
        <v>38</v>
      </c>
      <c r="D7" s="7"/>
      <c r="E7" s="8" t="s">
        <v>152</v>
      </c>
      <c r="F7" s="79" t="s">
        <v>158</v>
      </c>
      <c r="G7" s="80"/>
      <c r="H7" s="80"/>
      <c r="I7" s="80"/>
      <c r="J7" s="16" t="s">
        <v>27</v>
      </c>
      <c r="K7" s="16" t="s">
        <v>27</v>
      </c>
      <c r="L7" s="16" t="s">
        <v>27</v>
      </c>
      <c r="M7" s="16" t="s">
        <v>27</v>
      </c>
      <c r="N7" s="16" t="s">
        <v>27</v>
      </c>
    </row>
    <row r="8">
      <c r="A8" s="6">
        <v>39.0</v>
      </c>
      <c r="B8" s="7" t="s">
        <v>23</v>
      </c>
      <c r="C8" s="7" t="s">
        <v>38</v>
      </c>
      <c r="D8" s="7"/>
      <c r="E8" s="8" t="s">
        <v>153</v>
      </c>
      <c r="F8" s="79" t="s">
        <v>158</v>
      </c>
      <c r="G8" s="80"/>
      <c r="H8" s="80"/>
      <c r="I8" s="80"/>
      <c r="J8" s="35">
        <v>5.787037037037037E-5</v>
      </c>
      <c r="K8" s="16" t="s">
        <v>27</v>
      </c>
      <c r="L8" s="16" t="s">
        <v>27</v>
      </c>
      <c r="M8" s="16" t="s">
        <v>27</v>
      </c>
      <c r="N8" s="16" t="s">
        <v>27</v>
      </c>
    </row>
    <row r="9">
      <c r="A9" s="6">
        <v>48.0</v>
      </c>
      <c r="B9" s="7" t="s">
        <v>23</v>
      </c>
      <c r="C9" s="7" t="s">
        <v>38</v>
      </c>
      <c r="D9" s="7"/>
      <c r="E9" s="8" t="s">
        <v>154</v>
      </c>
      <c r="F9" s="81" t="s">
        <v>159</v>
      </c>
      <c r="G9" s="80"/>
      <c r="H9" s="80"/>
      <c r="I9" s="80"/>
      <c r="J9" s="80"/>
      <c r="K9" s="80"/>
      <c r="L9" s="16" t="s">
        <v>27</v>
      </c>
      <c r="M9" s="16" t="s">
        <v>27</v>
      </c>
      <c r="N9" s="16" t="s">
        <v>27</v>
      </c>
    </row>
    <row r="10">
      <c r="A10" s="6">
        <v>49.0</v>
      </c>
      <c r="B10" s="7" t="s">
        <v>23</v>
      </c>
      <c r="C10" s="7" t="s">
        <v>38</v>
      </c>
      <c r="D10" s="82" t="s">
        <v>160</v>
      </c>
      <c r="E10" s="13" t="s">
        <v>155</v>
      </c>
      <c r="F10" s="81" t="s">
        <v>159</v>
      </c>
      <c r="G10" s="80"/>
      <c r="H10" s="80"/>
      <c r="I10" s="80"/>
      <c r="J10" s="80"/>
      <c r="K10" s="80"/>
      <c r="L10" s="35">
        <v>6.944444444444444E-5</v>
      </c>
      <c r="M10" s="16" t="s">
        <v>27</v>
      </c>
      <c r="N10" s="16" t="s">
        <v>27</v>
      </c>
    </row>
    <row r="11">
      <c r="A11" s="6">
        <v>50.0</v>
      </c>
      <c r="B11" s="7" t="s">
        <v>23</v>
      </c>
      <c r="C11" s="7" t="s">
        <v>38</v>
      </c>
      <c r="D11" s="7"/>
      <c r="E11" s="8" t="s">
        <v>156</v>
      </c>
      <c r="F11" s="81" t="s">
        <v>159</v>
      </c>
      <c r="G11" s="80"/>
      <c r="H11" s="80"/>
      <c r="I11" s="80"/>
      <c r="J11" s="80"/>
      <c r="K11" s="80"/>
      <c r="L11" s="35">
        <v>6.944444444444444E-5</v>
      </c>
      <c r="M11" s="35">
        <v>6.944444444444444E-5</v>
      </c>
      <c r="N11" s="16" t="s">
        <v>27</v>
      </c>
    </row>
    <row r="13">
      <c r="G13" s="40"/>
      <c r="H13" s="41" t="s">
        <v>68</v>
      </c>
      <c r="I13" s="41" t="s">
        <v>69</v>
      </c>
      <c r="J13" s="41" t="s">
        <v>70</v>
      </c>
    </row>
    <row r="14">
      <c r="G14" s="42" t="s">
        <v>71</v>
      </c>
      <c r="H14" s="43">
        <f>MIN(G5:N11)</f>
        <v>0.00005787037037</v>
      </c>
      <c r="I14" s="43">
        <f>MAX(G4:N11)</f>
        <v>0.00006944444444</v>
      </c>
      <c r="J14" s="43">
        <f>AVERAGE(G4:N11)</f>
        <v>0.00006365740741</v>
      </c>
    </row>
    <row r="15">
      <c r="C15" s="60"/>
      <c r="D15" s="1"/>
      <c r="E15" s="61"/>
      <c r="F15" s="61"/>
      <c r="G15" s="7"/>
      <c r="H15" s="1"/>
    </row>
    <row r="16">
      <c r="C16" s="70"/>
      <c r="D16" s="61"/>
      <c r="E16" s="61"/>
      <c r="F16" s="61"/>
      <c r="G16" s="7"/>
      <c r="H16" s="64"/>
    </row>
    <row r="17">
      <c r="C17" s="83"/>
      <c r="D17" s="83"/>
      <c r="E17" s="70"/>
      <c r="F17" s="61"/>
      <c r="G17" s="7"/>
      <c r="H17" s="84"/>
    </row>
    <row r="18">
      <c r="C18" s="5"/>
      <c r="D18" s="5"/>
      <c r="E18" s="70"/>
      <c r="F18" s="70"/>
      <c r="G18" s="7"/>
      <c r="H18" s="64"/>
    </row>
    <row r="19">
      <c r="C19" s="72"/>
      <c r="D19" s="72"/>
      <c r="E19" s="72"/>
      <c r="F19" s="72"/>
      <c r="G19" s="7"/>
      <c r="H19" s="57"/>
    </row>
    <row r="20">
      <c r="C20" s="7"/>
      <c r="D20" s="7"/>
      <c r="E20" s="7"/>
      <c r="F20" s="7"/>
      <c r="G20" s="7"/>
      <c r="H20" s="57"/>
    </row>
    <row r="26">
      <c r="G26" s="44"/>
    </row>
  </sheetData>
  <drawing r:id="rId2"/>
  <legacyDrawing r:id="rId3"/>
</worksheet>
</file>