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witches" sheetId="1" r:id="rId3"/>
    <sheet state="visible" name="Light Switches" sheetId="2" r:id="rId4"/>
    <sheet state="visible" name="Other Switches vs Generic Switc"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https://github.uci.edu/rtrimana/smartthings_app/blob/master/official/01-control-lights-and-locks-with-contact-sensor.groovy</t>
      </text>
    </comment>
    <comment authorId="0" ref="D3">
      <text>
        <t xml:space="preserve">control switch and lock witha contact sensor. when contact is open turn light on. When contact is closed turn light off.</t>
      </text>
    </comment>
    <comment authorId="0" ref="C4">
      <text>
        <t xml:space="preserve">https://github.uci.edu/rtrimana/smartthings_app/blob/master/official/beacon-control.groovy</t>
      </text>
    </comment>
    <comment authorId="0" ref="D4">
      <text>
        <t xml:space="preserve">on arrival at home deteted by presence sensor, turn light switch on. or if leaving, turn light switch off</t>
      </text>
    </comment>
    <comment authorId="0" ref="F4">
      <text>
        <t xml:space="preserve">when someone opens door, control lights and locks with contact sensor will activate the light and if someone leaves in that time and is registered with beacon control, the light will turn off.</t>
      </text>
    </comment>
    <comment authorId="0" ref="C5">
      <text>
        <t xml:space="preserve">https://github.uci.edu/rtrimana/smartthings_app/blob/master/official/big-turn-off.groovy</t>
      </text>
    </comment>
    <comment authorId="0" ref="D5">
      <text>
        <t xml:space="preserve">turn lights off when smartapp is touched or when location changes</t>
      </text>
    </comment>
    <comment authorId="0" ref="F5">
      <text>
        <t xml:space="preserve">control lights and locks with contact sensor turns on light due to contact sensor but big turn off is activated through touch and the light is shut off</t>
      </text>
    </comment>
    <comment authorId="0" ref="G5">
      <text>
        <t xml:space="preserve">beacon control turns on the lights on arrival to the presence sensor or beacon sensor but then big turnoff is activated on location change turning off all lights</t>
      </text>
    </comment>
    <comment authorId="0" ref="C6">
      <text>
        <t xml:space="preserve">https://github.uci.edu/rtrimana/smartthings_app/blob/master/official/big-turn-on.groovy</t>
      </text>
    </comment>
    <comment authorId="0" ref="D6">
      <text>
        <t xml:space="preserve">turn on switches when app is activated or when location changes</t>
      </text>
    </comment>
    <comment authorId="0" ref="F6">
      <text>
        <t xml:space="preserve">big turn on turns on all the lights but then is shut off when contact sensor to door is closed by control-lights-and-locks-with-contact-sensor.</t>
      </text>
    </comment>
    <comment authorId="0" ref="G6">
      <text>
        <t xml:space="preserve">you activate big turn on turning on switches but then when leaving the presence detection range, beacon control turns off all the lights</t>
      </text>
    </comment>
    <comment authorId="0" ref="H6">
      <text>
        <t xml:space="preserve">big turn off is manual not we are not looking at location in this chart big turn on is manual as well</t>
      </text>
    </comment>
    <comment authorId="0" ref="C7">
      <text>
        <t xml:space="preserve">https://github.uci.edu/rtrimana/smartthings_app/blob/master/official/control-switch-with-contact-sensor.groovy</t>
      </text>
    </comment>
    <comment authorId="0" ref="D7">
      <text>
        <t xml:space="preserve">uses contact sensor to control switch when contact sensor is open turn light on, when it is closed turn light off</t>
      </text>
    </comment>
    <comment authorId="0" ref="F7">
      <text>
        <t xml:space="preserve">these apps do the same thing using a contact sensor to control a switch. When a contact sensor is open, turn on the light, when a switch is off turn off the light</t>
      </text>
    </comment>
    <comment authorId="0" ref="G7">
      <text>
        <t xml:space="preserve">conflict when ie somone opens the door of control-switch-with-contact-sensor6 and the light is on then someone leaves presence sensor detection then beacon-control will close the light</t>
      </text>
    </comment>
    <comment authorId="0" ref="H7">
      <text>
        <t xml:space="preserve">switch is turned on by contact sensor when door is closed but then someone activates big turn off and closes all the lights that were supposed to be on</t>
      </text>
    </comment>
    <comment authorId="0" ref="I7">
      <text>
        <t xml:space="preserve">switch is turned off by contact sensor when door is closed but then someone activates big turn on and turns on all the lights </t>
      </text>
    </comment>
    <comment authorId="0" ref="C8">
      <text>
        <t xml:space="preserve">https://github.uci.edu/rtrimana/smartthings_app/blob/master/official/double-tap.groovy</t>
      </text>
    </comment>
    <comment authorId="0" ref="D8">
      <text>
        <t xml:space="preserve">when masterswitch is double tapped on then turn on x lights or if master switch is tapped off twice then turn y lights off</t>
      </text>
    </comment>
    <comment authorId="0" ref="F8">
      <text>
        <t xml:space="preserve">contact sensor is closed and turns off the switches but then double-tap.groovy is touched twice and turns on the lights</t>
      </text>
    </comment>
    <comment authorId="0" ref="G8">
      <text>
        <t xml:space="preserve">beacon control turns on lights when presence is detected but then is turned off when the door contact sensor is closed </t>
      </text>
    </comment>
    <comment authorId="0" ref="J8">
      <text>
        <t xml:space="preserve">contact sensor is closed to turn lights off according to control-switch-with-contact-sensor, but then switches are turned on through double-tap-groovy</t>
      </text>
    </comment>
    <comment authorId="0" ref="C9">
      <text>
        <t xml:space="preserve">https://github.uci.edu/rtrimana/smartthings_app/blob/master/official/energy-saver.groovy</t>
      </text>
    </comment>
    <comment authorId="0" ref="D9">
      <text>
        <t xml:space="preserve">after exceeding a certain amount of power usage, turn off switches</t>
      </text>
    </comment>
    <comment authorId="0" ref="F9">
      <text>
        <t xml:space="preserve">light is turned on by control lights and locks with contact sensor but then energy saver detects that it is past limit and turns off the light before contact sensor is closed</t>
      </text>
    </comment>
    <comment authorId="0" ref="H9">
      <text>
        <t xml:space="preserve">energy-saver turns off all the lights after power limit exceeded,  and then big turn off is activated nothing happens since lights are already off no conflict</t>
      </text>
    </comment>
    <comment authorId="0" ref="I9">
      <text>
        <t xml:space="preserve">big turn on turns on switches but then energy saver detects that its past threshold and then shuts it off</t>
      </text>
    </comment>
    <comment authorId="0" ref="J9">
      <text>
        <t xml:space="preserve">light is turned on by control siwthc with contact sensor but then energy saver detects that it is past limit and turns off the light before contact sensor is closed</t>
      </text>
    </comment>
    <comment authorId="0" ref="K9">
      <text>
        <t xml:space="preserve">double tap turns on all the lights but then energy saver detects its past threshold and turns off the lights </t>
      </text>
    </comment>
    <comment authorId="0" ref="C10">
      <text>
        <t xml:space="preserve">https://github.uci.edu/rtrimana/smartthings_app/blob/master/official/gentle-wake-up.groovy</t>
      </text>
    </comment>
    <comment authorId="0" ref="D10">
      <text>
        <t xml:space="preserve">when app is done with gentle wakeup has option to keep lights on or turn them off</t>
      </text>
    </comment>
    <comment authorId="0" ref="J10">
      <text>
        <t xml:space="preserve">control switch with sensor trying to turn off lights triggers gentlewakeup to keep the light on</t>
      </text>
    </comment>
    <comment authorId="0" ref="K10">
      <text>
        <t xml:space="preserve">double tap to turn off all lights but then gentle wake-up turns on the lights again as a completion stage in the completion function</t>
      </text>
    </comment>
    <comment authorId="0" ref="C11">
      <text>
        <t xml:space="preserve">https://github.uci.edu/rtrimana/smartthings_app/blob/master/official/good-night.groovy</t>
      </text>
    </comment>
    <comment authorId="0" ref="D11">
      <text>
        <t xml:space="preserve">no motion at x time change modes to some mode and optionally checks if some lights are off to proceed with application
reads current status of the lights</t>
      </text>
    </comment>
    <comment authorId="0" ref="C12">
      <text>
        <t xml:space="preserve">https://github.uci.edu/rtrimana/smartthings_app/blob/master/official/humidity-alert.groovy</t>
      </text>
    </comment>
    <comment authorId="0" ref="D12">
      <text>
        <t xml:space="preserve">turns on a switch when it is above first threshold and turns it off when its below the second threshold</t>
      </text>
    </comment>
    <comment authorId="0" ref="F12">
      <text>
        <t xml:space="preserve">humidity alert turns on a light when above a threshold and then when somoene opens the door with sensor, control lights and locks with contact sensor application will open the light and when the contact sensor is closed, the humidity alert will be lost.</t>
      </text>
    </comment>
    <comment authorId="0" ref="G12">
      <text>
        <t xml:space="preserve">beacon control turns on when someone arrives near presence sensor but then if it is below the humidity threshold, humidity alert will close the light</t>
      </text>
    </comment>
    <comment authorId="0" ref="H12">
      <text>
        <t xml:space="preserve">big turn off turns off the lights but then it is turned on when it is very humid, the switch is turned on</t>
      </text>
    </comment>
    <comment authorId="0" ref="I12">
      <text>
        <t xml:space="preserve">big turn on turns on the lights but when it is not humid and below a threshold it turns off the light switches</t>
      </text>
    </comment>
    <comment authorId="0" ref="J12">
      <text>
        <t xml:space="preserve">control switch turns on light when door opens but when humidity alert detects humidity is below a certain threshold, humidity alert turns off the light.</t>
      </text>
    </comment>
    <comment authorId="0" ref="K12">
      <text>
        <t xml:space="preserve">double tap turn on with human input, humdity alert detects low humidty turns off.</t>
      </text>
    </comment>
    <comment authorId="0" ref="L12">
      <text>
        <t xml:space="preserve">humidity alert turns on due to above certain humidity but energy saver turns off when too much energy used</t>
      </text>
    </comment>
    <comment authorId="0" ref="M12">
      <text>
        <t xml:space="preserve">gentle-wakeup</t>
      </text>
    </comment>
    <comment authorId="0" ref="C13">
      <text>
        <t xml:space="preserve">https://github.uci.edu/rtrimana/smartthings_app/blob/master/official/jenkins-notifier.groovy</t>
      </text>
    </comment>
    <comment authorId="0" ref="D13">
      <text>
        <t xml:space="preserve">on build success turn the switch on on failure turn the switch off</t>
      </text>
    </comment>
    <comment authorId="0" ref="F13">
      <text>
        <t xml:space="preserve">jenkins build success opens the lights but control lights and locks with contact sensor turns off the lights when the door is closed erasing jenkins</t>
      </text>
    </comment>
    <comment authorId="0" ref="G13">
      <text>
        <t xml:space="preserve">build success on jenkins notifier turn on switch but then beacon control detects someone presnece leaving and turns off switch</t>
      </text>
    </comment>
    <comment authorId="0" ref="H13">
      <text>
        <t xml:space="preserve">jenkins on build success turns on switch but then big turn off turns off the lights with manual input</t>
      </text>
    </comment>
    <comment authorId="0" ref="I13">
      <text>
        <t xml:space="preserve">big turn on turns on lights but then jenkins notfier build fails and turns off lights</t>
      </text>
    </comment>
    <comment authorId="0" ref="J13">
      <text>
        <t xml:space="preserve">control switch with contact sensor turns on switch but on jenkins build fails and turns off siwtch</t>
      </text>
    </comment>
    <comment authorId="0" ref="K13">
      <text>
        <t xml:space="preserve">double tap turns all lights on and then jenkins notifier build fail and turns it off</t>
      </text>
    </comment>
    <comment authorId="0" ref="L13">
      <text>
        <t xml:space="preserve">jenkins notifer turns on build success but then energy saver detects its past energy threshold and turns switch off</t>
      </text>
    </comment>
    <comment authorId="0" ref="M13">
      <text>
        <t xml:space="preserve">jenkins notifier turns off lights due to build fail but turning off lights in gentle-wakeup triggers to keep lights on in</t>
      </text>
    </comment>
    <comment authorId="0" ref="O13">
      <text>
        <t xml:space="preserve">jenkins notifier turns lights on but then humidity alert if build fails turns it off</t>
      </text>
    </comment>
    <comment authorId="0" ref="C14">
      <text>
        <t xml:space="preserve">https://github.uci.edu/rtrimana/smartthings_app/blob/master/official/make-it-so.groovy</t>
      </text>
    </comment>
    <comment authorId="0" ref="D14">
      <text>
        <t xml:space="preserve">saves states for a location and then restores them when app touch</t>
      </text>
    </comment>
    <comment authorId="0" ref="F14">
      <text>
        <t xml:space="preserve">make it so turns on lights to restore a state but then contact sensor turns off lights when contact is closed</t>
      </text>
    </comment>
    <comment authorId="0" ref="G14">
      <text>
        <t xml:space="preserve">make it so restores lights on and off settings but when someone comes with in range of presnece beacon control will</t>
      </text>
    </comment>
    <comment authorId="0" ref="H14">
      <text>
        <t xml:space="preserve">if you want lights to be off in a specific location or mode through big  turn-off application sets the lights to a specific saved state</t>
      </text>
    </comment>
    <comment authorId="0" ref="I14">
      <text>
        <t xml:space="preserve">if you want lights to be on in a specific location or mode through big  turn-on application sets the lights to a specific saved state turning some lights off or turning all lights off etc</t>
      </text>
    </comment>
    <comment authorId="0" ref="J14">
      <text>
        <t xml:space="preserve">make it so restores lights to state and then when door is closed, turns off the light </t>
      </text>
    </comment>
    <comment authorId="0" ref="L14">
      <text>
        <t xml:space="preserve">make it so turns on when restored but then energy saver detects its past energy threshold and turns switch off</t>
      </text>
    </comment>
    <comment authorId="0" ref="M14">
      <text>
        <t xml:space="preserve">make it so turns off some lights but turning off while gentle wakeup is active and it will turn the light back on</t>
      </text>
    </comment>
    <comment authorId="0" ref="O14">
      <text>
        <t xml:space="preserve">make it so restores some lights in location and then humidity alert will turn off light if humidty below certain threshold</t>
      </text>
    </comment>
    <comment authorId="0" ref="P14">
      <text>
        <t xml:space="preserve">make it so turns on some lights to restore but then jenkins notifier turns it off on build fail</t>
      </text>
    </comment>
    <comment authorId="0" ref="C15">
      <text>
        <t xml:space="preserve">https://github.uci.edu/rtrimana/smartthings_app/blob/master/official/monitor-on-sense.groovy</t>
      </text>
    </comment>
    <comment authorId="0" ref="D15">
      <text>
        <t xml:space="preserve">vibration is sensed by acceleration sensor then turn on a switch</t>
      </text>
    </comment>
    <comment authorId="0" ref="F15">
      <text>
        <t xml:space="preserve">lights turned off by control lights and locks when contact sensor is closed but then when someone walks in and accerlation sensor detects it then monitor on sense will turn on light</t>
      </text>
    </comment>
    <comment authorId="0" ref="G15">
      <text>
        <t xml:space="preserve">presence is detected to leave turning off the lights and then accerlation is detected by accerlation sensor by something like a dog and then monitor on sense turns on the lights</t>
      </text>
    </comment>
    <comment authorId="0" ref="H15">
      <text>
        <t xml:space="preserve">monitor on sense turns on when acceraltion is detected by and turns on switch then big turn off is used and turns off all switches tu</t>
      </text>
    </comment>
    <comment authorId="0" ref="J15">
      <text>
        <t xml:space="preserve">monitor on sense turns on switch but then control switch with contact sensor turns it off</t>
      </text>
    </comment>
    <comment authorId="0" ref="K15">
      <text>
        <t xml:space="preserve">monitor on sense turns on switch when accerlation detected double tap turn off when manual input</t>
      </text>
    </comment>
    <comment authorId="0" ref="L15">
      <text>
        <t xml:space="preserve">accerlation detected by monitor on sense  energy saver detects its past energy threshold and turns switch off</t>
      </text>
    </comment>
    <comment authorId="0" ref="M15">
      <text>
        <t xml:space="preserve">make it so turns off some lights but turning off while gentle wakeup is active and it will turn the light back on</t>
      </text>
    </comment>
    <comment authorId="0" ref="O15">
      <text>
        <t xml:space="preserve">monitor on sense turns on switchwhen accerlation detected but then when below certain threshold humidity alert turns off the switch</t>
      </text>
    </comment>
    <comment authorId="0" ref="P15">
      <text>
        <t xml:space="preserve">monitor on sense turns on switch but then jenkins build fail turns off switch</t>
      </text>
    </comment>
    <comment authorId="0" ref="Q15">
      <text>
        <t xml:space="preserve">monitor on sense detects accerlation turn switch on make it so restores state turning switch off</t>
      </text>
    </comment>
    <comment authorId="0" ref="C16">
      <text>
        <t xml:space="preserve">https://github.uci.edu/rtrimana/smartthings_app/blob/master/official/nfc-tag-toggle.groovy</t>
      </text>
    </comment>
    <comment authorId="0" ref="D16">
      <text>
        <t xml:space="preserve">turn on a switch when nfc tag toggle is touched</t>
      </text>
    </comment>
    <comment authorId="0" ref="C17">
      <text>
        <t xml:space="preserve">https://github.uci.edu/rtrimana/smartthings_app/blob/master/official/once-a-day.groovy</t>
      </text>
    </comment>
    <comment authorId="0" ref="D17">
      <text>
        <t xml:space="preserve">at a time turn a light on and at another time turn the light off</t>
      </text>
    </comment>
    <comment authorId="0" ref="C18">
      <text>
        <t xml:space="preserve">https://github.uci.edu/rtrimana/smartthings_app/blob/master/official/power-allowance.groovy</t>
      </text>
    </comment>
    <comment authorId="0" ref="D18">
      <text>
        <t xml:space="preserve">after turning on a switch, turn it off after x minutes</t>
      </text>
    </comment>
    <comment authorId="0" ref="C19">
      <text>
        <t xml:space="preserve">https://github.uci.edu/rtrimana/smartthings_app/blob/master/official/rise-and-shine.groovy</t>
      </text>
    </comment>
    <comment authorId="0" ref="D19">
      <text>
        <t xml:space="preserve">changes mode when motion is detected and turns on switches</t>
      </text>
    </comment>
    <comment authorId="0" ref="C20">
      <text>
        <t xml:space="preserve">https://github.uci.edu/rtrimana/smartthings_app/blob/master/official/smart-turn-it-on.groovy</t>
      </text>
    </comment>
    <comment authorId="0" ref="D20">
      <text>
        <t xml:space="preserve">turn a switch on when specific person presnece is detected and it is a specific time for x minutes</t>
      </text>
    </comment>
    <comment authorId="0" ref="C21">
      <text>
        <t xml:space="preserve">https://github.uci.edu/rtrimana/smartthings_app/blob/master/official/sunrise-sunset.groovy</t>
      </text>
    </comment>
    <comment authorId="0" ref="D21">
      <text>
        <t xml:space="preserve">turn on some switches and turn off some switches at sunrise and at sunset turn some switch off and some switch on</t>
      </text>
    </comment>
    <comment authorId="0" ref="C22">
      <text>
        <t xml:space="preserve">https://github.uci.edu/rtrimana/smartthings_app/blob/master/official/the-big-switch.groovy</t>
      </text>
    </comment>
    <comment authorId="0" ref="D22">
      <text>
        <t xml:space="preserve">truns on and off a collection of switches whena switch is on or off</t>
      </text>
    </comment>
    <comment authorId="0" ref="C23">
      <text>
        <t xml:space="preserve">https://github.uci.edu/rtrimana/smartthings_app/blob/master/official/turn-it-on-for-5-minutes.groovy</t>
      </text>
    </comment>
    <comment authorId="0" ref="D23">
      <text>
        <t xml:space="preserve">when contact sensor is opened , light is turned on and then turned off after 5 minutes</t>
      </text>
    </comment>
    <comment authorId="0" ref="C24">
      <text>
        <t xml:space="preserve">https://github.uci.edu/rtrimana/smartthings_app/blob/master/third-party/BetterLaundryMonitor.groovy</t>
      </text>
    </comment>
    <comment authorId="0" ref="D24">
      <text>
        <t xml:space="preserve">when laundry is finished, turns on the light switches</t>
      </text>
    </comment>
    <comment authorId="0" ref="I24">
      <text>
        <t xml:space="preserve">???
</t>
      </text>
    </comment>
    <comment authorId="0" ref="C25">
      <text>
        <t xml:space="preserve">https://github.uci.edu/rtrimana/smartthings_app/blob/master/third-party/garage-switch.groovy</t>
      </text>
    </comment>
    <comment authorId="0" ref="D25">
      <text>
        <t xml:space="preserve">uses a light switch to control garage door and there is a light on the switch to show if door is open or closed</t>
      </text>
    </comment>
    <comment authorId="0" ref="C26">
      <text>
        <t xml:space="preserve">https://github.uci.edu/rtrimana/smartthings_app/blob/master/third-party/loft.groovy</t>
      </text>
    </comment>
    <comment authorId="0" ref="D26">
      <text>
        <t xml:space="preserve">turns off light switches when everyone leaves, turn on some lights if a person is up, turn on lights near stairs when motion is deteted, turn on lights during day</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turn on lights when motion detected and it is dark</t>
      </text>
    </comment>
    <comment authorId="0" ref="D4">
      <text>
        <t xml:space="preserve">turn on lighst when motion detected</t>
      </text>
    </comment>
    <comment authorId="0" ref="D5">
      <text>
        <t xml:space="preserve">turn lights off after no motion</t>
      </text>
    </comment>
    <comment authorId="0" ref="D6">
      <text>
        <t xml:space="preserve">sets an alarm when you're away adn then uses state to put a delay. If contact sensor or motion sensor is detected and then turns on alarm and lights</t>
      </text>
    </comment>
    <comment authorId="0" ref="D7">
      <text>
        <t xml:space="preserve">on app touch of the app turn on some lights turn some lights off then lock some locks and change modes</t>
      </text>
    </comment>
    <comment authorId="0" ref="D8">
      <text>
        <t xml:space="preserve">turn on light when presence is detected and the door contact sensor detects it is opening</t>
      </text>
    </comment>
    <comment authorId="0" ref="D9">
      <text>
        <t xml:space="preserve">allows button to control hue lamps and other non hue lamps. to turn on lamp lights and and off lamp lights</t>
      </text>
    </comment>
    <comment authorId="0" ref="D10">
      <text>
        <t xml:space="preserve">turning on lights when washer dryer is done detected by accleration sensor or flash lights</t>
      </text>
    </comment>
    <comment authorId="0" ref="D11">
      <text>
        <t xml:space="preserve">turn off light when contact sensor is opened and then turn on when it is closed only if lights were on before. uses saved state to restore the light on</t>
      </text>
    </comment>
    <comment authorId="0" ref="F11">
      <text>
        <t xml:space="preserve">doesnt interact with saved state part just turning light on when let there be dark turns it off</t>
      </text>
    </comment>
    <comment authorId="0" ref="G11">
      <text>
        <t xml:space="preserve">doesnt interact with saved state part just turning light on when let there be dark turns it off</t>
      </text>
    </comment>
    <comment authorId="0" ref="I11">
      <text>
        <t xml:space="preserve">doesnt interact with saved state part just turning light on when let there be dark turns it off</t>
      </text>
    </comment>
    <comment authorId="0" ref="K11">
      <text>
        <t xml:space="preserve">doesnt interact with saved state part just turning light on when let there be dark turns it off</t>
      </text>
    </comment>
    <comment authorId="0" ref="L11">
      <text>
        <t xml:space="preserve">doesnt interact with saved state part just turning light on when let there be dark turns it off</t>
      </text>
    </comment>
    <comment authorId="0" ref="M11">
      <text>
        <t xml:space="preserve">doesnt interact with saved state part just turning light on when let there be dark turns it off</t>
      </text>
    </comment>
    <comment authorId="0" ref="D12">
      <text>
        <t xml:space="preserve">turn on lights depending on contact sensor and turns off light when the door is closed</t>
      </text>
    </comment>
    <comment authorId="0" ref="D13">
      <text>
        <t xml:space="preserve">on contact sensor turn light on and turn light off after some delay after closing door</t>
      </text>
    </comment>
    <comment authorId="0" ref="N13">
      <text>
        <t xml:space="preserve">doesnt interact with saved state part just turning light on when let there be dark turns it off</t>
      </text>
    </comment>
    <comment authorId="0" ref="D14">
      <text>
        <t xml:space="preserve">turn lights on when motion is detected and off again when motion stops for period of time</t>
      </text>
    </comment>
    <comment authorId="0" ref="D15">
      <text>
        <t xml:space="preserve">control 4 sets of lights and oor contacts and illuminance levels if motion door open or unlock detected can turn switches on</t>
      </text>
    </comment>
    <comment authorId="0" ref="D16">
      <text>
        <t xml:space="preserve">turn lights off when no motion detected and no presence is detected</t>
      </text>
    </comment>
    <comment authorId="0" ref="D17">
      <text>
        <t xml:space="preserve">turn lights on when it is dark detected by illluminance sensor and off when it becomes light again (state saving)</t>
      </text>
    </comment>
    <comment authorId="0" ref="D18">
      <text>
        <t xml:space="preserve">uses cube to control the lights and set them on or off (state-saving)
</t>
      </text>
    </comment>
    <comment authorId="0" ref="D19">
      <text>
        <t xml:space="preserve">motion sensor light toggle if there is motion and toggle is off turns it on and if there is motion and toggle is on turns light and toggle off.</t>
      </text>
    </comment>
    <comment authorId="0" ref="D20">
      <text>
        <t xml:space="preserve">uses save state. turns on switch based on motion sensor or contact sensor for x minutes and then turn it off. If switch was already on then it just stays on. if switch is turned off while timer was running, timer is canceled.</t>
      </text>
    </comment>
    <comment authorId="0" ref="G20">
      <text>
        <t xml:space="preserve">if smart light timer activates and then brighten my path activates, after x minutes smart light timer turns off the  lights by restoring the state. </t>
      </text>
    </comment>
    <comment authorId="0" ref="H20">
      <text>
        <t xml:space="preserve">smart light timer activates and then darken behind turns off the light and later it is restored by smart light timer to switch on</t>
      </text>
    </comment>
    <comment authorId="0" ref="D21">
      <text>
        <t xml:space="preserve">turns lights on when dark and motion is detected turns lights off when there is light or after there is motion stops</t>
      </text>
    </comment>
    <comment authorId="0" ref="D22">
      <text>
        <t xml:space="preserve">alerts when motion sensor and contact sensor flash lights when alarm is activated</t>
      </text>
    </comment>
    <comment authorId="0" ref="F22">
      <text>
        <t xml:space="preserve">flashses lights</t>
      </text>
    </comment>
    <comment authorId="0" ref="D23">
      <text>
        <t xml:space="preserve">flash lights when reaching required steps</t>
      </text>
    </comment>
    <comment authorId="0" ref="F23">
      <text>
        <t xml:space="preserve">flahses lights conflicts with everything</t>
      </text>
    </comment>
    <comment authorId="0" ref="D24">
      <text>
        <t xml:space="preserve">switches turns on at sunset</t>
      </text>
    </comment>
    <comment authorId="0" ref="N24">
      <text>
        <t xml:space="preserve">doesnt interact with saved state part just turning light on when let there be dark turns it off</t>
      </text>
    </comment>
    <comment authorId="0" ref="D25">
      <text>
        <t xml:space="preserve">turn on lights before sunset by x minutes</t>
      </text>
    </comment>
    <comment authorId="0" ref="N25">
      <text>
        <t xml:space="preserve">doesnt interact with saved state part just turning light on when let there be dark turns it off</t>
      </text>
    </comment>
    <comment authorId="0" ref="D26">
      <text>
        <t xml:space="preserve">turn on lights at sunset </t>
      </text>
    </comment>
    <comment authorId="0" ref="N26">
      <text>
        <t xml:space="preserve">doesnt interact with saved state part just turning light on when let there be dark turns it off</t>
      </text>
    </comment>
    <comment authorId="0" ref="D27">
      <text>
        <t xml:space="preserve">turn on siwtch when arriving and off when leavcing detected by presence sensor</t>
      </text>
    </comment>
    <comment authorId="0" ref="D28">
      <text>
        <t xml:space="preserve">turn on switch when open close sensor opens</t>
      </text>
    </comment>
    <comment authorId="0" ref="N28">
      <text>
        <t xml:space="preserve">doesnt interact with saved state part just turning light on when let there be dark turns it off</t>
      </text>
    </comment>
    <comment authorId="0" ref="D29">
      <text>
        <t xml:space="preserve">turns off device with motion</t>
      </text>
    </comment>
    <comment authorId="0" ref="D30">
      <text>
        <t xml:space="preserve">turn on light if arriving after sunset and off when you leave</t>
      </text>
    </comment>
    <comment authorId="0" ref="D31">
      <text>
        <t xml:space="preserve">when door opens turn on lights </t>
      </text>
    </comment>
    <comment authorId="0" ref="N31">
      <text>
        <t xml:space="preserve">doesnt interact with saved state part just turning light on when let there be dark turns it off</t>
      </text>
    </comment>
    <comment authorId="0" ref="D32">
      <text>
        <t xml:space="preserve">turn on off lights to make it seem like someone is home</t>
      </text>
    </comment>
    <comment authorId="0" ref="D33">
      <text>
        <t xml:space="preserve">turns off lights when people leave house</t>
      </text>
    </comment>
    <comment authorId="0" ref="D34">
      <text>
        <t xml:space="preserve">fireCO2 Alarm turn off all lights in case of fire.</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when temperature drops below certain temp turn on heater with a switch</t>
      </text>
    </comment>
    <comment authorId="0" ref="D5">
      <text>
        <t xml:space="preserve">if temperature goes above certain temperature turn on ac</t>
      </text>
    </comment>
    <comment authorId="0" ref="D6">
      <text>
        <t xml:space="preserve">turns on switch when to either control AC or heater when temperature is above or below a certain threshold respectively</t>
      </text>
    </comment>
    <comment authorId="0" ref="D7">
      <text>
        <t xml:space="preserve">turns on camera and turns off at specific time</t>
      </text>
    </comment>
    <comment authorId="0" ref="D8">
      <text>
        <t xml:space="preserve">when presence is away detected by presence sensor turn on cameras when arriving turn them off</t>
      </text>
    </comment>
    <comment authorId="0" ref="D9">
      <text>
        <t xml:space="preserve">when humidity reaches a certain level turn on the fan until reduced to certain level</t>
      </text>
    </comment>
    <comment authorId="0" ref="D10">
      <text>
        <t xml:space="preserve">allows switch for a fan to toggle on and off at specific times scheduled</t>
      </text>
    </comment>
    <comment authorId="0" ref="D11">
      <text>
        <t xml:space="preserve">open fan when outside is cooler than inside</t>
      </text>
    </comment>
  </commentList>
</comments>
</file>

<file path=xl/sharedStrings.xml><?xml version="1.0" encoding="utf-8"?>
<sst xmlns="http://schemas.openxmlformats.org/spreadsheetml/2006/main" count="2088" uniqueCount="188">
  <si>
    <t>Application</t>
  </si>
  <si>
    <t>Device</t>
  </si>
  <si>
    <t>01-control-lights-and-locks-with-contact-sensor.groovy ON-OFF</t>
  </si>
  <si>
    <t>brighten-dark-places.groovy ON</t>
  </si>
  <si>
    <t>its-too-cold.groovy</t>
  </si>
  <si>
    <t>brighten-my-path.groovy ON</t>
  </si>
  <si>
    <t>darken-behind-me.groovy OFF</t>
  </si>
  <si>
    <t>forgiving-security.groovy ON</t>
  </si>
  <si>
    <t>good-night-house.groovy ON-OFF</t>
  </si>
  <si>
    <t>hall-light-welcome-home.groovy ON</t>
  </si>
  <si>
    <t>hue-minimote.groovy ON</t>
  </si>
  <si>
    <t>laundry-monitor.groovy ON</t>
  </si>
  <si>
    <t>let-there-be-dark.groovy ON-OFF</t>
  </si>
  <si>
    <t>let-there-be-light.groovy ON-OFF</t>
  </si>
  <si>
    <t>Light_Rule.groovy ON</t>
  </si>
  <si>
    <t>light-follows-me.groovy ON-OFF</t>
  </si>
  <si>
    <t>lighting-director.groovy ON-OFF</t>
  </si>
  <si>
    <t>lights-off-with-no-motion-and-presence.groovy OFF</t>
  </si>
  <si>
    <t>its-too-hot.groovy</t>
  </si>
  <si>
    <t>virtual-thermostat.groovy</t>
  </si>
  <si>
    <t>camera-power-scheduler.groovy</t>
  </si>
  <si>
    <t>cameras-on-when-im-away.groovy</t>
  </si>
  <si>
    <t>auto-humidity-vent.groovy</t>
  </si>
  <si>
    <t>smart-home-ventilation.groovy</t>
  </si>
  <si>
    <t>whole-house-fan.groovy</t>
  </si>
  <si>
    <t>light-up-the-night.groovy ON-OFF</t>
  </si>
  <si>
    <t>mood-cube.groovy ON-OFF</t>
  </si>
  <si>
    <t>my-light-toggle.groovy ON-OFF</t>
  </si>
  <si>
    <t>smart-light-timer-x-minutes-unless-already-on.groovy ON-OFF</t>
  </si>
  <si>
    <t>smart-nightlight.groovy ON-OFF</t>
  </si>
  <si>
    <t>smart-security.groovy ON-OFF</t>
  </si>
  <si>
    <t>step-notifier.groovy ON-OFF</t>
  </si>
  <si>
    <t>turn-on-at-sunset.groovy ON</t>
  </si>
  <si>
    <t>turn-on-before-sunset.groovy ON</t>
  </si>
  <si>
    <t>turn-on-by-zip-code.groovy ON</t>
  </si>
  <si>
    <t>turn-it-on-when-im-here.groovy ON-OFF</t>
  </si>
  <si>
    <t>turn-it-on-when-it-opens.groovy ON</t>
  </si>
  <si>
    <t>direct</t>
  </si>
  <si>
    <t>turn-off-with-motion.groovy ON-OFF</t>
  </si>
  <si>
    <t>turn-on-only-if-i-arrive-after-sunset.groovy ON-OFF</t>
  </si>
  <si>
    <t>undead-early-warning.groovy ON</t>
  </si>
  <si>
    <t>vacation-lighting-director.groovy ON-OFF</t>
  </si>
  <si>
    <t>ecobeeAwayFromHome.groovy OFF</t>
  </si>
  <si>
    <t>sensor/schedule</t>
  </si>
  <si>
    <t>FireCO2Alarm.groovy OFF</t>
  </si>
  <si>
    <t>AC/fan/heater</t>
  </si>
  <si>
    <t>Same app</t>
  </si>
  <si>
    <t>Different Device</t>
  </si>
  <si>
    <t>Same Device, Different Features Interaction</t>
  </si>
  <si>
    <t>brighten-dark-places.groovy</t>
  </si>
  <si>
    <t>Lights ON</t>
  </si>
  <si>
    <t>brighten-my-path.groovy</t>
  </si>
  <si>
    <t>Same Device, Same Features Interaction (No Conflict)</t>
  </si>
  <si>
    <t>Feature Conflict</t>
  </si>
  <si>
    <t>beacon-control.groovy ON-OFF</t>
  </si>
  <si>
    <t>big-turn-off.groovy OFF</t>
  </si>
  <si>
    <t>big-turn-on.groovy ON</t>
  </si>
  <si>
    <t>control-switch-with-contact-sensor.groovy ON-OFF</t>
  </si>
  <si>
    <t>double-tap.groovy ON-OFF</t>
  </si>
  <si>
    <t>energy-saver.groovy OFF</t>
  </si>
  <si>
    <t>gentle-wake-up.groovy OFF</t>
  </si>
  <si>
    <t>good-night.groovy OFF</t>
  </si>
  <si>
    <t>humidity-alert.groovy ON-OFF</t>
  </si>
  <si>
    <t>jenkins-notifier.groovy ON-OFF</t>
  </si>
  <si>
    <t>make-it-so.groovy ON-OFF</t>
  </si>
  <si>
    <t>monitor-on-sense.groovy ON</t>
  </si>
  <si>
    <t>nfc-tag-toggle.groovy ON-OFF</t>
  </si>
  <si>
    <t>once-a-day.groovy ON-OFF</t>
  </si>
  <si>
    <t>power-allowance.groovy OFF</t>
  </si>
  <si>
    <t>rise-and-shine.groovy ON</t>
  </si>
  <si>
    <t>smart-turn-it-on.groovy ON-OFF</t>
  </si>
  <si>
    <t>sunrise-sunset.groovy ON-OFF</t>
  </si>
  <si>
    <t>the-big-switch.groovy ON-OFF</t>
  </si>
  <si>
    <t>turn-it-on-for-5-minutes.groovy ON-OFF</t>
  </si>
  <si>
    <t>BetterLaundryMonitor.groovy ON</t>
  </si>
  <si>
    <t>garage-switch.groovy ON-OFF</t>
  </si>
  <si>
    <t>loft.groovy ON-OFF</t>
  </si>
  <si>
    <t>sensor</t>
  </si>
  <si>
    <t>Camera</t>
  </si>
  <si>
    <t>01-control-lights-and-locks-with-contact-sensor.groovy</t>
  </si>
  <si>
    <t>Switch ON-OFF</t>
  </si>
  <si>
    <t>Vent/fan</t>
  </si>
  <si>
    <t>darken-behind-me.groovy</t>
  </si>
  <si>
    <t>Lights OFF</t>
  </si>
  <si>
    <t>beacon-control.groovy</t>
  </si>
  <si>
    <t>Invalid State</t>
  </si>
  <si>
    <t>Feature</t>
  </si>
  <si>
    <t>forgiving-security.groovy</t>
  </si>
  <si>
    <t>manual/inside</t>
  </si>
  <si>
    <t>big-turn-off.groovy</t>
  </si>
  <si>
    <t>Switch OFF</t>
  </si>
  <si>
    <t>direct, manual touch</t>
  </si>
  <si>
    <t>good-night-house.groovy</t>
  </si>
  <si>
    <t>Lights ON-OFF</t>
  </si>
  <si>
    <t>Saved-state</t>
  </si>
  <si>
    <t>big-turn-on.groovy</t>
  </si>
  <si>
    <t>Switch ON</t>
  </si>
  <si>
    <t>hall-light-welcome-home.groovy</t>
  </si>
  <si>
    <t>Direct-direct</t>
  </si>
  <si>
    <t>manual/outside</t>
  </si>
  <si>
    <t>Direct-direct (human) Interaction (No Conflict)</t>
  </si>
  <si>
    <t>hue-minimote.groovy</t>
  </si>
  <si>
    <t>Composable</t>
  </si>
  <si>
    <t>Different feature</t>
  </si>
  <si>
    <t>laundry-monitor.groovy</t>
  </si>
  <si>
    <t>Same feature</t>
  </si>
  <si>
    <t>control-switch-with-contact-sensor.groovy</t>
  </si>
  <si>
    <t>Read-read</t>
  </si>
  <si>
    <t>let-there-be-dark.groovy</t>
  </si>
  <si>
    <t>coffee-after-shower.groovy</t>
  </si>
  <si>
    <t>Coffee-maker</t>
  </si>
  <si>
    <t>curling-iron.groovy</t>
  </si>
  <si>
    <t>Curling-iron</t>
  </si>
  <si>
    <t>dry-the-wetspot.groovy</t>
  </si>
  <si>
    <t>Pump</t>
  </si>
  <si>
    <t>garage-door-opener.groovy</t>
  </si>
  <si>
    <t>Garage-door</t>
  </si>
  <si>
    <t>smart-humidifier.groovy</t>
  </si>
  <si>
    <t>Humidifier</t>
  </si>
  <si>
    <t>sprayer-controller-2.groovy</t>
  </si>
  <si>
    <t>Valves</t>
  </si>
  <si>
    <t>spruce-scheduler.groovy</t>
  </si>
  <si>
    <t>Spruce-controller</t>
  </si>
  <si>
    <t>WindowOrDoorOpen.groovy</t>
  </si>
  <si>
    <t>Speech</t>
  </si>
  <si>
    <r>
      <t xml:space="preserve">direct, </t>
    </r>
    <r>
      <rPr>
        <b/>
      </rPr>
      <t>state saving</t>
    </r>
  </si>
  <si>
    <t>double-tap.groovy</t>
  </si>
  <si>
    <t>let-there-be-light.groovy</t>
  </si>
  <si>
    <t>Light_Rule.groovy</t>
  </si>
  <si>
    <t>light-follows-me.groovy</t>
  </si>
  <si>
    <t>energy-saver.groovy</t>
  </si>
  <si>
    <t>lighting-director.groovy</t>
  </si>
  <si>
    <t>lights-off-with-no-motion-and-presence.groovy</t>
  </si>
  <si>
    <r>
      <t xml:space="preserve">direct, </t>
    </r>
    <r>
      <rPr>
        <b/>
      </rPr>
      <t>saved-state</t>
    </r>
  </si>
  <si>
    <t>light-up-the-night.groovy</t>
  </si>
  <si>
    <r>
      <t xml:space="preserve">direct, </t>
    </r>
    <r>
      <rPr>
        <b/>
      </rPr>
      <t>saved-state. manual</t>
    </r>
  </si>
  <si>
    <t>mood-cube.groovy</t>
  </si>
  <si>
    <t>Saved-state Conflict</t>
  </si>
  <si>
    <t>my-light-toggle.groovy</t>
  </si>
  <si>
    <r>
      <t xml:space="preserve">direct, </t>
    </r>
    <r>
      <rPr>
        <b/>
      </rPr>
      <t>saved-state</t>
    </r>
  </si>
  <si>
    <t>smart-light-timer-x-minutes-unless-already-on.groovy</t>
  </si>
  <si>
    <t>gentle-wake-up.groovy</t>
  </si>
  <si>
    <t>reader</t>
  </si>
  <si>
    <r>
      <t xml:space="preserve">direct, </t>
    </r>
    <r>
      <rPr>
        <b/>
      </rPr>
      <t>saved-state</t>
    </r>
  </si>
  <si>
    <t>smart-nightlight.groovy</t>
  </si>
  <si>
    <t>smart-security.groovy</t>
  </si>
  <si>
    <t>good-night.groovy</t>
  </si>
  <si>
    <t>Composable Relation</t>
  </si>
  <si>
    <t>step-notifier.groovy</t>
  </si>
  <si>
    <t>turn-on-at-sunset.groovy</t>
  </si>
  <si>
    <t>humidity-alert.groovy</t>
  </si>
  <si>
    <t>turn-on-before-sunset.groovy</t>
  </si>
  <si>
    <t>turn-on-by-zip-code.groovy</t>
  </si>
  <si>
    <t>turn-it-on-when-im-here.groovy</t>
  </si>
  <si>
    <t>turn-it-on-when-it-opens.groovy</t>
  </si>
  <si>
    <t>jenkins-notifier.groovy</t>
  </si>
  <si>
    <t>turn-off-with-motion.groovy</t>
  </si>
  <si>
    <t>turn-on-only-if-i-arrive-after-sunset.groovy</t>
  </si>
  <si>
    <t>undead-early-warning.groovy</t>
  </si>
  <si>
    <r>
      <t xml:space="preserve">direct, </t>
    </r>
    <r>
      <rPr>
        <b/>
      </rPr>
      <t>state saving</t>
    </r>
  </si>
  <si>
    <t>vacation-lighting-director.groovy</t>
  </si>
  <si>
    <t>make-it-so.groovy</t>
  </si>
  <si>
    <t>ecobeeAwayFromHome.groovy</t>
  </si>
  <si>
    <t>FireCO2Alarm.groovy</t>
  </si>
  <si>
    <t>monitor-on-sense.groovy</t>
  </si>
  <si>
    <r>
      <t>direct,</t>
    </r>
    <r>
      <rPr>
        <b/>
      </rPr>
      <t xml:space="preserve"> state saving</t>
    </r>
  </si>
  <si>
    <t>nfc-tag-toggle.groovy</t>
  </si>
  <si>
    <t>once-a-day.groovy</t>
  </si>
  <si>
    <t>power-allowance.groovy</t>
  </si>
  <si>
    <t>rise-and-shine.groovy</t>
  </si>
  <si>
    <t>smart-turn-it-on.groovy</t>
  </si>
  <si>
    <t>sunrise-sunset.groovy</t>
  </si>
  <si>
    <t>the-big-switch.groovy</t>
  </si>
  <si>
    <t>turn-it-on-for-5-minutes.groovy</t>
  </si>
  <si>
    <t>BetterLaundryMonitor.groovy</t>
  </si>
  <si>
    <t>Type of Interactions</t>
  </si>
  <si>
    <t>garage-switch.groovy</t>
  </si>
  <si>
    <t>#NUM</t>
  </si>
  <si>
    <t>loft.groovy</t>
  </si>
  <si>
    <t>Percentage</t>
  </si>
  <si>
    <t>Reader</t>
  </si>
  <si>
    <t>pairs</t>
  </si>
  <si>
    <t>Read-Read Interaction</t>
  </si>
  <si>
    <t>Writer</t>
  </si>
  <si>
    <t>1 X 33</t>
  </si>
  <si>
    <t>Total</t>
  </si>
  <si>
    <t>Type of Conflicts</t>
  </si>
  <si>
    <t>Total possible combinations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</si>
</sst>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name val="Arial"/>
    </font>
    <font>
      <b/>
    </font>
    <font>
      <name val="Arial"/>
    </font>
    <font/>
    <font>
      <color rgb="FF000000"/>
      <name val="Arial"/>
    </font>
    <font>
      <b/>
      <color rgb="FF000000"/>
      <name val="Arial"/>
    </font>
    <font>
      <sz val="11.0"/>
      <color rgb="FF000000"/>
      <name val="Montserrat"/>
    </font>
  </fonts>
  <fills count="18">
    <fill>
      <patternFill patternType="none"/>
    </fill>
    <fill>
      <patternFill patternType="lightGray"/>
    </fill>
    <fill>
      <patternFill patternType="solid">
        <fgColor rgb="FFD9EAD3"/>
        <bgColor rgb="FFD9EAD3"/>
      </patternFill>
    </fill>
    <fill>
      <patternFill patternType="solid">
        <fgColor rgb="FFB6D7A8"/>
        <bgColor rgb="FFB6D7A8"/>
      </patternFill>
    </fill>
    <fill>
      <patternFill patternType="solid">
        <fgColor rgb="FFC9DAF8"/>
        <bgColor rgb="FFC9DAF8"/>
      </patternFill>
    </fill>
    <fill>
      <patternFill patternType="solid">
        <fgColor rgb="FFBF9000"/>
        <bgColor rgb="FFBF9000"/>
      </patternFill>
    </fill>
    <fill>
      <patternFill patternType="solid">
        <fgColor rgb="FF00FF00"/>
        <bgColor rgb="FF00FF00"/>
      </patternFill>
    </fill>
    <fill>
      <patternFill patternType="solid">
        <fgColor rgb="FFFFFF00"/>
        <bgColor rgb="FFFFFF00"/>
      </patternFill>
    </fill>
    <fill>
      <patternFill patternType="solid">
        <fgColor rgb="FF9900FF"/>
        <bgColor rgb="FF9900FF"/>
      </patternFill>
    </fill>
    <fill>
      <patternFill patternType="solid">
        <fgColor rgb="FFFF9900"/>
        <bgColor rgb="FFFF9900"/>
      </patternFill>
    </fill>
    <fill>
      <patternFill patternType="solid">
        <fgColor rgb="FF00FFFF"/>
        <bgColor rgb="FF00FFFF"/>
      </patternFill>
    </fill>
    <fill>
      <patternFill patternType="solid">
        <fgColor rgb="FF6AA84F"/>
        <bgColor rgb="FF6AA84F"/>
      </patternFill>
    </fill>
    <fill>
      <patternFill patternType="solid">
        <fgColor rgb="FF4A86E8"/>
        <bgColor rgb="FF4A86E8"/>
      </patternFill>
    </fill>
    <fill>
      <patternFill patternType="solid">
        <fgColor rgb="FFF1C232"/>
        <bgColor rgb="FFF1C232"/>
      </patternFill>
    </fill>
    <fill>
      <patternFill patternType="solid">
        <fgColor rgb="FFFF0000"/>
        <bgColor rgb="FFFF0000"/>
      </patternFill>
    </fill>
    <fill>
      <patternFill patternType="solid">
        <fgColor rgb="FFF4F4F4"/>
        <bgColor rgb="FFF4F4F4"/>
      </patternFill>
    </fill>
    <fill>
      <patternFill patternType="solid">
        <fgColor rgb="FFFFFFFF"/>
        <bgColor rgb="FFFFFFFF"/>
      </patternFill>
    </fill>
    <fill>
      <patternFill patternType="solid">
        <fgColor rgb="FFFFF2CC"/>
        <bgColor rgb="FFFFF2CC"/>
      </patternFill>
    </fill>
  </fills>
  <borders count="2">
    <border/>
    <border>
      <right/>
    </border>
  </borders>
  <cellStyleXfs count="1">
    <xf borderId="0" fillId="0" fontId="0" numFmtId="0" applyAlignment="1" applyFont="1"/>
  </cellStyleXfs>
  <cellXfs count="73">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readingOrder="0"/>
    </xf>
    <xf borderId="0" fillId="2" fontId="3" numFmtId="0" xfId="0" applyAlignment="1" applyFill="1" applyFont="1">
      <alignment shrinkToFit="0" vertical="top" wrapText="1"/>
    </xf>
    <xf borderId="0" fillId="2" fontId="3" numFmtId="0" xfId="0" applyAlignment="1" applyFont="1">
      <alignment vertical="top"/>
    </xf>
    <xf borderId="0" fillId="2" fontId="3" numFmtId="0" xfId="0" applyAlignment="1" applyFont="1">
      <alignment readingOrder="0" shrinkToFit="0" vertical="top" wrapText="1"/>
    </xf>
    <xf borderId="0" fillId="0" fontId="3" numFmtId="0" xfId="0" applyAlignment="1" applyFont="1">
      <alignment shrinkToFit="0" vertical="top" wrapText="1"/>
    </xf>
    <xf borderId="0" fillId="0" fontId="3" numFmtId="0" xfId="0" applyAlignment="1" applyFont="1">
      <alignment vertical="bottom"/>
    </xf>
    <xf borderId="0" fillId="3" fontId="3" numFmtId="0" xfId="0" applyAlignment="1" applyFill="1" applyFont="1">
      <alignment shrinkToFit="0" vertical="top" wrapText="1"/>
    </xf>
    <xf borderId="0" fillId="2" fontId="3" numFmtId="0" xfId="0" applyAlignment="1" applyFont="1">
      <alignment readingOrder="0" vertical="top"/>
    </xf>
    <xf borderId="0" fillId="0" fontId="4" numFmtId="0" xfId="0" applyAlignment="1" applyFont="1">
      <alignment readingOrder="0"/>
    </xf>
    <xf borderId="0" fillId="0" fontId="5" numFmtId="0" xfId="0" applyAlignment="1" applyFont="1">
      <alignment readingOrder="0"/>
    </xf>
    <xf borderId="0" fillId="0" fontId="3" numFmtId="0" xfId="0" applyAlignment="1" applyFont="1">
      <alignment readingOrder="0" vertical="bottom"/>
    </xf>
    <xf borderId="1" fillId="4" fontId="3" numFmtId="0" xfId="0" applyAlignment="1" applyBorder="1" applyFill="1" applyFont="1">
      <alignment shrinkToFit="0" vertical="top" wrapText="0"/>
    </xf>
    <xf borderId="1" fillId="5" fontId="6" numFmtId="0" xfId="0" applyAlignment="1" applyBorder="1" applyFill="1" applyFont="1">
      <alignment shrinkToFit="0" vertical="top" wrapText="0"/>
    </xf>
    <xf borderId="1" fillId="6" fontId="3" numFmtId="0" xfId="0" applyAlignment="1" applyBorder="1" applyFill="1" applyFont="1">
      <alignment shrinkToFit="0" vertical="top" wrapText="0"/>
    </xf>
    <xf borderId="0" fillId="7" fontId="3" numFmtId="0" xfId="0" applyAlignment="1" applyFill="1" applyFont="1">
      <alignment readingOrder="0" vertical="top"/>
    </xf>
    <xf borderId="1" fillId="8" fontId="6" numFmtId="0" xfId="0" applyAlignment="1" applyBorder="1" applyFill="1" applyFont="1">
      <alignment readingOrder="0" shrinkToFit="0" vertical="top" wrapText="0"/>
    </xf>
    <xf borderId="0" fillId="9" fontId="1" numFmtId="0" xfId="0" applyAlignment="1" applyFill="1" applyFont="1">
      <alignment vertical="bottom"/>
    </xf>
    <xf borderId="0" fillId="0" fontId="3" numFmtId="0" xfId="0" applyAlignment="1" applyFont="1">
      <alignment horizontal="right" vertical="bottom"/>
    </xf>
    <xf borderId="0" fillId="10" fontId="3" numFmtId="0" xfId="0" applyAlignment="1" applyFill="1" applyFont="1">
      <alignment readingOrder="0" vertical="top"/>
    </xf>
    <xf borderId="0" fillId="9" fontId="3" numFmtId="0" xfId="0" applyAlignment="1" applyFont="1">
      <alignment horizontal="right" vertical="bottom"/>
    </xf>
    <xf borderId="0" fillId="10" fontId="1" numFmtId="0" xfId="0" applyAlignment="1" applyFont="1">
      <alignment vertical="bottom"/>
    </xf>
    <xf borderId="1" fillId="11" fontId="3" numFmtId="0" xfId="0" applyAlignment="1" applyBorder="1" applyFill="1" applyFont="1">
      <alignment shrinkToFit="0" vertical="top" wrapText="0"/>
    </xf>
    <xf borderId="0" fillId="10" fontId="3" numFmtId="0" xfId="0" applyAlignment="1" applyFont="1">
      <alignment horizontal="right" vertical="bottom"/>
    </xf>
    <xf borderId="0" fillId="12" fontId="1" numFmtId="0" xfId="0" applyAlignment="1" applyFill="1" applyFont="1">
      <alignment vertical="bottom"/>
    </xf>
    <xf borderId="0" fillId="12" fontId="3" numFmtId="0" xfId="0" applyAlignment="1" applyFont="1">
      <alignment horizontal="right" vertical="bottom"/>
    </xf>
    <xf borderId="1" fillId="0" fontId="1" numFmtId="0" xfId="0" applyAlignment="1" applyBorder="1" applyFont="1">
      <alignment shrinkToFit="0" vertical="top" wrapText="0"/>
    </xf>
    <xf borderId="1" fillId="0" fontId="3" numFmtId="0" xfId="0" applyAlignment="1" applyBorder="1" applyFont="1">
      <alignment shrinkToFit="0" vertical="top" wrapText="0"/>
    </xf>
    <xf borderId="1" fillId="0" fontId="3" numFmtId="0" xfId="0" applyAlignment="1" applyBorder="1" applyFont="1">
      <alignment shrinkToFit="0" vertical="top" wrapText="0"/>
    </xf>
    <xf borderId="1" fillId="0" fontId="5" numFmtId="0" xfId="0" applyAlignment="1" applyBorder="1" applyFont="1">
      <alignment shrinkToFit="0" vertical="top" wrapText="0"/>
    </xf>
    <xf borderId="1" fillId="2" fontId="3" numFmtId="0" xfId="0" applyAlignment="1" applyBorder="1" applyFont="1">
      <alignment shrinkToFit="0" vertical="top" wrapText="0"/>
    </xf>
    <xf borderId="0" fillId="3" fontId="3" numFmtId="0" xfId="0" applyAlignment="1" applyFont="1">
      <alignment vertical="bottom"/>
    </xf>
    <xf borderId="1" fillId="0" fontId="3" numFmtId="0" xfId="0" applyAlignment="1" applyBorder="1" applyFont="1">
      <alignment vertical="top"/>
    </xf>
    <xf borderId="0" fillId="0" fontId="3" numFmtId="0" xfId="0" applyAlignment="1" applyFont="1">
      <alignment horizontal="right" vertical="top"/>
    </xf>
    <xf borderId="1" fillId="0" fontId="3" numFmtId="0" xfId="0" applyAlignment="1" applyBorder="1" applyFont="1">
      <alignment vertical="bottom"/>
    </xf>
    <xf borderId="1" fillId="0" fontId="6" numFmtId="0" xfId="0" applyAlignment="1" applyBorder="1" applyFont="1">
      <alignment shrinkToFit="0" vertical="top" wrapText="0"/>
    </xf>
    <xf borderId="0" fillId="0" fontId="3" numFmtId="0" xfId="0" applyAlignment="1" applyFont="1">
      <alignment vertical="top"/>
    </xf>
    <xf borderId="0" fillId="0" fontId="3" numFmtId="0" xfId="0" applyAlignment="1" applyFont="1">
      <alignment horizontal="right" readingOrder="0" vertical="top"/>
    </xf>
    <xf borderId="1" fillId="0" fontId="6" numFmtId="0" xfId="0" applyAlignment="1" applyBorder="1" applyFont="1">
      <alignment readingOrder="0" shrinkToFit="0" vertical="top" wrapText="0"/>
    </xf>
    <xf borderId="0" fillId="0" fontId="3" numFmtId="0" xfId="0" applyAlignment="1" applyFont="1">
      <alignment readingOrder="0" vertical="top"/>
    </xf>
    <xf borderId="0" fillId="12" fontId="3" numFmtId="0" xfId="0" applyAlignment="1" applyFont="1">
      <alignment readingOrder="0" vertical="top"/>
    </xf>
    <xf borderId="0" fillId="2" fontId="3" numFmtId="0" xfId="0" applyAlignment="1" applyFont="1">
      <alignment readingOrder="0" vertical="top"/>
    </xf>
    <xf borderId="0" fillId="6" fontId="3" numFmtId="0" xfId="0" applyAlignment="1" applyFont="1">
      <alignment readingOrder="0" vertical="top"/>
    </xf>
    <xf borderId="1" fillId="13" fontId="6" numFmtId="0" xfId="0" applyAlignment="1" applyBorder="1" applyFill="1" applyFont="1">
      <alignment shrinkToFit="0" vertical="top" wrapText="0"/>
    </xf>
    <xf borderId="0" fillId="0" fontId="3" numFmtId="0" xfId="0" applyAlignment="1" applyFont="1">
      <alignment shrinkToFit="0" vertical="top" wrapText="1"/>
    </xf>
    <xf borderId="0" fillId="14" fontId="3" numFmtId="0" xfId="0" applyAlignment="1" applyFill="1" applyFont="1">
      <alignment readingOrder="0" vertical="bottom"/>
    </xf>
    <xf borderId="0" fillId="9" fontId="3" numFmtId="0" xfId="0" applyAlignment="1" applyFont="1">
      <alignment readingOrder="0" vertical="top"/>
    </xf>
    <xf borderId="0" fillId="14" fontId="3" numFmtId="0" xfId="0" applyAlignment="1" applyFont="1">
      <alignment readingOrder="0" vertical="top"/>
    </xf>
    <xf borderId="1" fillId="5" fontId="6" numFmtId="0" xfId="0" applyAlignment="1" applyBorder="1" applyFont="1">
      <alignment vertical="top"/>
    </xf>
    <xf borderId="0" fillId="14" fontId="3" numFmtId="0" xfId="0" applyAlignment="1" applyFont="1">
      <alignment vertical="top"/>
    </xf>
    <xf borderId="1" fillId="3" fontId="3" numFmtId="0" xfId="0" applyAlignment="1" applyBorder="1" applyFont="1">
      <alignment shrinkToFit="0" vertical="top" wrapText="0"/>
    </xf>
    <xf borderId="0" fillId="3" fontId="3" numFmtId="0" xfId="0" applyAlignment="1" applyFont="1">
      <alignment readingOrder="0" vertical="top"/>
    </xf>
    <xf borderId="0" fillId="3" fontId="3" numFmtId="0" xfId="0" applyAlignment="1" applyFont="1">
      <alignment vertical="top"/>
    </xf>
    <xf borderId="0" fillId="14" fontId="3" numFmtId="0" xfId="0" applyAlignment="1" applyFont="1">
      <alignment vertical="bottom"/>
    </xf>
    <xf borderId="1" fillId="4" fontId="3" numFmtId="0" xfId="0" applyAlignment="1" applyBorder="1" applyFont="1">
      <alignment vertical="top"/>
    </xf>
    <xf borderId="0" fillId="4" fontId="3" numFmtId="0" xfId="0" applyAlignment="1" applyFont="1">
      <alignment vertical="top"/>
    </xf>
    <xf borderId="1" fillId="6" fontId="3" numFmtId="0" xfId="0" applyAlignment="1" applyBorder="1" applyFont="1">
      <alignment vertical="top"/>
    </xf>
    <xf borderId="0" fillId="15" fontId="7" numFmtId="0" xfId="0" applyFill="1" applyFont="1"/>
    <xf borderId="0" fillId="0" fontId="3" numFmtId="0" xfId="0" applyAlignment="1" applyFont="1">
      <alignment horizontal="right" readingOrder="0" vertical="bottom"/>
    </xf>
    <xf borderId="0" fillId="16" fontId="0" numFmtId="0" xfId="0" applyAlignment="1" applyFill="1" applyFont="1">
      <alignment horizontal="right" readingOrder="0" vertical="bottom"/>
    </xf>
    <xf borderId="0" fillId="0" fontId="3" numFmtId="10" xfId="0" applyAlignment="1" applyFont="1" applyNumberFormat="1">
      <alignment horizontal="right" vertical="bottom"/>
    </xf>
    <xf borderId="1" fillId="10" fontId="5" numFmtId="0" xfId="0" applyAlignment="1" applyBorder="1" applyFont="1">
      <alignment shrinkToFit="0" vertical="top" wrapText="0"/>
    </xf>
    <xf borderId="0" fillId="10" fontId="3" numFmtId="0" xfId="0" applyAlignment="1" applyFont="1">
      <alignment vertical="top"/>
    </xf>
    <xf borderId="0" fillId="16" fontId="0" numFmtId="0" xfId="0" applyAlignment="1" applyFont="1">
      <alignment horizontal="right" vertical="bottom"/>
    </xf>
    <xf borderId="1" fillId="11" fontId="3" numFmtId="0" xfId="0" applyAlignment="1" applyBorder="1" applyFont="1">
      <alignment vertical="top"/>
    </xf>
    <xf borderId="0" fillId="11" fontId="3" numFmtId="0" xfId="0" applyAlignment="1" applyFont="1">
      <alignment vertical="top"/>
    </xf>
    <xf borderId="1" fillId="7" fontId="3" numFmtId="0" xfId="0" applyAlignment="1" applyBorder="1" applyFont="1">
      <alignment vertical="top"/>
    </xf>
    <xf borderId="1" fillId="17" fontId="3" numFmtId="0" xfId="0" applyAlignment="1" applyBorder="1" applyFill="1" applyFont="1">
      <alignment vertical="bottom"/>
    </xf>
    <xf borderId="1" fillId="17" fontId="3" numFmtId="0" xfId="0" applyAlignment="1" applyBorder="1" applyFont="1">
      <alignment vertical="top"/>
    </xf>
    <xf borderId="0" fillId="13" fontId="3" numFmtId="0" xfId="0" applyAlignment="1" applyFont="1">
      <alignment vertical="top"/>
    </xf>
    <xf borderId="0" fillId="5" fontId="3" numFmtId="0" xfId="0" applyAlignment="1" applyFont="1">
      <alignment vertical="top"/>
    </xf>
    <xf borderId="0" fillId="8" fontId="3"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2" max="2" width="17.43"/>
    <col customWidth="1" min="4" max="4" width="34.29"/>
    <col customWidth="1" min="6" max="6" width="19.43"/>
  </cols>
  <sheetData>
    <row r="2">
      <c r="D2" s="1" t="s">
        <v>0</v>
      </c>
      <c r="E2" s="1" t="s">
        <v>1</v>
      </c>
      <c r="F2" s="3" t="s">
        <v>2</v>
      </c>
      <c r="G2" s="3" t="s">
        <v>54</v>
      </c>
      <c r="H2" s="3" t="s">
        <v>55</v>
      </c>
      <c r="I2" s="3" t="s">
        <v>56</v>
      </c>
      <c r="J2" s="3" t="s">
        <v>57</v>
      </c>
      <c r="K2" s="3" t="s">
        <v>58</v>
      </c>
      <c r="L2" s="3" t="s">
        <v>59</v>
      </c>
      <c r="M2" s="5" t="s">
        <v>60</v>
      </c>
      <c r="N2" s="3" t="s">
        <v>61</v>
      </c>
      <c r="O2" s="3" t="s">
        <v>62</v>
      </c>
      <c r="P2" s="3" t="s">
        <v>63</v>
      </c>
      <c r="Q2" s="3" t="s">
        <v>64</v>
      </c>
      <c r="R2" s="3" t="s">
        <v>65</v>
      </c>
      <c r="S2" s="3" t="s">
        <v>66</v>
      </c>
      <c r="T2" s="3" t="s">
        <v>67</v>
      </c>
      <c r="U2" s="3" t="s">
        <v>68</v>
      </c>
      <c r="V2" s="3" t="s">
        <v>69</v>
      </c>
      <c r="W2" s="3" t="s">
        <v>70</v>
      </c>
      <c r="X2" s="3" t="s">
        <v>71</v>
      </c>
      <c r="Y2" s="3" t="s">
        <v>72</v>
      </c>
      <c r="Z2" s="3" t="s">
        <v>73</v>
      </c>
      <c r="AA2" s="8" t="s">
        <v>74</v>
      </c>
      <c r="AB2" s="8" t="s">
        <v>75</v>
      </c>
      <c r="AC2" s="8" t="s">
        <v>76</v>
      </c>
      <c r="AD2" s="6"/>
      <c r="AE2" s="6"/>
    </row>
    <row r="3">
      <c r="A3" s="10">
        <v>1.0</v>
      </c>
      <c r="B3" s="7" t="s">
        <v>37</v>
      </c>
      <c r="C3" s="7" t="s">
        <v>77</v>
      </c>
      <c r="D3" s="9" t="s">
        <v>79</v>
      </c>
      <c r="E3" s="4" t="s">
        <v>80</v>
      </c>
      <c r="F3" s="6" t="s">
        <v>46</v>
      </c>
      <c r="G3" s="6" t="s">
        <v>46</v>
      </c>
      <c r="H3" s="6" t="s">
        <v>46</v>
      </c>
      <c r="I3" s="6" t="s">
        <v>46</v>
      </c>
      <c r="J3" s="6" t="s">
        <v>46</v>
      </c>
      <c r="K3" s="6" t="s">
        <v>46</v>
      </c>
      <c r="L3" s="6" t="s">
        <v>46</v>
      </c>
      <c r="M3" s="6" t="s">
        <v>46</v>
      </c>
      <c r="N3" s="6" t="s">
        <v>46</v>
      </c>
      <c r="O3" s="6" t="s">
        <v>46</v>
      </c>
      <c r="P3" s="6" t="s">
        <v>46</v>
      </c>
      <c r="Q3" s="6" t="s">
        <v>46</v>
      </c>
      <c r="R3" s="6" t="s">
        <v>46</v>
      </c>
      <c r="S3" s="6" t="s">
        <v>46</v>
      </c>
      <c r="T3" s="6" t="s">
        <v>46</v>
      </c>
      <c r="U3" s="6" t="s">
        <v>46</v>
      </c>
      <c r="V3" s="6" t="s">
        <v>46</v>
      </c>
      <c r="W3" s="6" t="s">
        <v>46</v>
      </c>
      <c r="X3" s="6" t="s">
        <v>46</v>
      </c>
      <c r="Y3" s="6" t="s">
        <v>46</v>
      </c>
      <c r="Z3" s="6" t="s">
        <v>46</v>
      </c>
      <c r="AA3" s="6" t="s">
        <v>46</v>
      </c>
      <c r="AB3" s="6" t="s">
        <v>46</v>
      </c>
      <c r="AC3" s="6" t="s">
        <v>46</v>
      </c>
    </row>
    <row r="4">
      <c r="A4" s="10">
        <v>2.0</v>
      </c>
      <c r="B4" s="7" t="s">
        <v>37</v>
      </c>
      <c r="C4" s="7" t="s">
        <v>77</v>
      </c>
      <c r="D4" s="9" t="s">
        <v>84</v>
      </c>
      <c r="E4" s="4" t="s">
        <v>80</v>
      </c>
      <c r="F4" s="14" t="s">
        <v>53</v>
      </c>
      <c r="G4" s="6" t="s">
        <v>46</v>
      </c>
      <c r="H4" s="6" t="s">
        <v>46</v>
      </c>
      <c r="I4" s="6" t="s">
        <v>46</v>
      </c>
      <c r="J4" s="6" t="s">
        <v>46</v>
      </c>
      <c r="K4" s="6" t="s">
        <v>46</v>
      </c>
      <c r="L4" s="6" t="s">
        <v>46</v>
      </c>
      <c r="M4" s="6" t="s">
        <v>46</v>
      </c>
      <c r="N4" s="6" t="s">
        <v>46</v>
      </c>
      <c r="O4" s="6" t="s">
        <v>46</v>
      </c>
      <c r="P4" s="6" t="s">
        <v>46</v>
      </c>
      <c r="Q4" s="6" t="s">
        <v>46</v>
      </c>
      <c r="R4" s="6" t="s">
        <v>46</v>
      </c>
      <c r="S4" s="6" t="s">
        <v>46</v>
      </c>
      <c r="T4" s="6" t="s">
        <v>46</v>
      </c>
      <c r="U4" s="6" t="s">
        <v>46</v>
      </c>
      <c r="V4" s="6" t="s">
        <v>46</v>
      </c>
      <c r="W4" s="6" t="s">
        <v>46</v>
      </c>
      <c r="X4" s="6" t="s">
        <v>46</v>
      </c>
      <c r="Y4" s="6" t="s">
        <v>46</v>
      </c>
      <c r="Z4" s="6" t="s">
        <v>46</v>
      </c>
      <c r="AA4" s="6" t="s">
        <v>46</v>
      </c>
      <c r="AB4" s="6" t="s">
        <v>46</v>
      </c>
      <c r="AC4" s="6" t="s">
        <v>46</v>
      </c>
    </row>
    <row r="5">
      <c r="A5" s="10">
        <v>3.0</v>
      </c>
      <c r="B5" s="7" t="s">
        <v>37</v>
      </c>
      <c r="C5" s="12" t="s">
        <v>88</v>
      </c>
      <c r="D5" s="16" t="s">
        <v>89</v>
      </c>
      <c r="E5" s="4" t="s">
        <v>90</v>
      </c>
      <c r="F5" s="14" t="s">
        <v>53</v>
      </c>
      <c r="G5" s="14" t="s">
        <v>53</v>
      </c>
      <c r="H5" s="6" t="s">
        <v>46</v>
      </c>
      <c r="I5" s="6" t="s">
        <v>46</v>
      </c>
      <c r="J5" s="6" t="s">
        <v>46</v>
      </c>
      <c r="K5" s="6" t="s">
        <v>46</v>
      </c>
      <c r="L5" s="6" t="s">
        <v>46</v>
      </c>
      <c r="M5" s="6" t="s">
        <v>46</v>
      </c>
      <c r="N5" s="6" t="s">
        <v>46</v>
      </c>
      <c r="O5" s="6" t="s">
        <v>46</v>
      </c>
      <c r="P5" s="6" t="s">
        <v>46</v>
      </c>
      <c r="Q5" s="6" t="s">
        <v>46</v>
      </c>
      <c r="R5" s="6" t="s">
        <v>46</v>
      </c>
      <c r="S5" s="6" t="s">
        <v>46</v>
      </c>
      <c r="T5" s="6" t="s">
        <v>46</v>
      </c>
      <c r="U5" s="6" t="s">
        <v>46</v>
      </c>
      <c r="V5" s="6" t="s">
        <v>46</v>
      </c>
      <c r="W5" s="6" t="s">
        <v>46</v>
      </c>
      <c r="X5" s="6" t="s">
        <v>46</v>
      </c>
      <c r="Y5" s="6" t="s">
        <v>46</v>
      </c>
      <c r="Z5" s="6" t="s">
        <v>46</v>
      </c>
      <c r="AA5" s="6" t="s">
        <v>46</v>
      </c>
      <c r="AB5" s="6" t="s">
        <v>46</v>
      </c>
      <c r="AC5" s="6" t="s">
        <v>46</v>
      </c>
    </row>
    <row r="6">
      <c r="A6" s="10">
        <v>4.0</v>
      </c>
      <c r="B6" s="7" t="s">
        <v>37</v>
      </c>
      <c r="C6" s="12" t="s">
        <v>88</v>
      </c>
      <c r="D6" s="16" t="s">
        <v>95</v>
      </c>
      <c r="E6" s="4" t="s">
        <v>96</v>
      </c>
      <c r="F6" s="14" t="s">
        <v>53</v>
      </c>
      <c r="G6" s="14" t="s">
        <v>53</v>
      </c>
      <c r="H6" s="23" t="s">
        <v>100</v>
      </c>
      <c r="I6" s="6" t="s">
        <v>46</v>
      </c>
      <c r="J6" s="6" t="s">
        <v>46</v>
      </c>
      <c r="K6" s="6" t="s">
        <v>46</v>
      </c>
      <c r="L6" s="10" t="s">
        <v>46</v>
      </c>
      <c r="M6" s="6" t="s">
        <v>46</v>
      </c>
      <c r="N6" s="6" t="s">
        <v>46</v>
      </c>
      <c r="O6" s="6" t="s">
        <v>46</v>
      </c>
      <c r="P6" s="6" t="s">
        <v>46</v>
      </c>
      <c r="Q6" s="6" t="s">
        <v>46</v>
      </c>
      <c r="R6" s="6" t="s">
        <v>46</v>
      </c>
      <c r="S6" s="6" t="s">
        <v>46</v>
      </c>
      <c r="T6" s="6" t="s">
        <v>46</v>
      </c>
      <c r="U6" s="6" t="s">
        <v>46</v>
      </c>
      <c r="V6" s="6" t="s">
        <v>46</v>
      </c>
      <c r="W6" s="6" t="s">
        <v>46</v>
      </c>
      <c r="X6" s="6" t="s">
        <v>46</v>
      </c>
      <c r="Y6" s="6" t="s">
        <v>46</v>
      </c>
      <c r="Z6" s="6" t="s">
        <v>46</v>
      </c>
      <c r="AA6" s="6" t="s">
        <v>46</v>
      </c>
      <c r="AB6" s="6" t="s">
        <v>46</v>
      </c>
      <c r="AC6" s="6" t="s">
        <v>46</v>
      </c>
    </row>
    <row r="7">
      <c r="A7" s="10">
        <v>5.0</v>
      </c>
      <c r="B7" s="7" t="s">
        <v>37</v>
      </c>
      <c r="C7" s="7" t="s">
        <v>77</v>
      </c>
      <c r="D7" s="9" t="s">
        <v>106</v>
      </c>
      <c r="E7" s="4" t="s">
        <v>80</v>
      </c>
      <c r="F7" s="15" t="s">
        <v>52</v>
      </c>
      <c r="G7" s="14" t="s">
        <v>53</v>
      </c>
      <c r="H7" s="14" t="s">
        <v>53</v>
      </c>
      <c r="I7" s="14" t="s">
        <v>53</v>
      </c>
      <c r="J7" s="6" t="s">
        <v>46</v>
      </c>
      <c r="K7" s="6" t="s">
        <v>46</v>
      </c>
      <c r="L7" s="6" t="s">
        <v>46</v>
      </c>
      <c r="M7" s="6" t="s">
        <v>46</v>
      </c>
      <c r="N7" s="6" t="s">
        <v>46</v>
      </c>
      <c r="O7" s="6" t="s">
        <v>46</v>
      </c>
      <c r="P7" s="6" t="s">
        <v>46</v>
      </c>
      <c r="Q7" s="6" t="s">
        <v>46</v>
      </c>
      <c r="R7" s="6" t="s">
        <v>46</v>
      </c>
      <c r="S7" s="6" t="s">
        <v>46</v>
      </c>
      <c r="T7" s="6" t="s">
        <v>46</v>
      </c>
      <c r="U7" s="6" t="s">
        <v>46</v>
      </c>
      <c r="V7" s="6" t="s">
        <v>46</v>
      </c>
      <c r="W7" s="6" t="s">
        <v>46</v>
      </c>
      <c r="X7" s="6" t="s">
        <v>46</v>
      </c>
      <c r="Y7" s="6" t="s">
        <v>46</v>
      </c>
      <c r="Z7" s="6" t="s">
        <v>46</v>
      </c>
      <c r="AA7" s="6" t="s">
        <v>46</v>
      </c>
      <c r="AB7" s="6" t="s">
        <v>46</v>
      </c>
      <c r="AC7" s="6" t="s">
        <v>46</v>
      </c>
    </row>
    <row r="8">
      <c r="A8" s="10">
        <v>6.0</v>
      </c>
      <c r="B8" s="12" t="s">
        <v>125</v>
      </c>
      <c r="C8" s="12" t="s">
        <v>88</v>
      </c>
      <c r="D8" s="41" t="s">
        <v>126</v>
      </c>
      <c r="E8" s="4" t="s">
        <v>80</v>
      </c>
      <c r="F8" s="14" t="s">
        <v>53</v>
      </c>
      <c r="G8" s="14" t="s">
        <v>53</v>
      </c>
      <c r="H8" s="23" t="s">
        <v>100</v>
      </c>
      <c r="I8" s="23" t="s">
        <v>100</v>
      </c>
      <c r="J8" s="14" t="s">
        <v>53</v>
      </c>
      <c r="K8" s="6" t="s">
        <v>46</v>
      </c>
      <c r="L8" s="6" t="s">
        <v>46</v>
      </c>
      <c r="M8" s="6" t="s">
        <v>46</v>
      </c>
      <c r="N8" s="6" t="s">
        <v>46</v>
      </c>
      <c r="O8" s="6" t="s">
        <v>46</v>
      </c>
      <c r="P8" s="6" t="s">
        <v>46</v>
      </c>
      <c r="Q8" s="6" t="s">
        <v>46</v>
      </c>
      <c r="R8" s="6" t="s">
        <v>46</v>
      </c>
      <c r="S8" s="6" t="s">
        <v>46</v>
      </c>
      <c r="T8" s="6" t="s">
        <v>46</v>
      </c>
      <c r="U8" s="6" t="s">
        <v>46</v>
      </c>
      <c r="V8" s="6" t="s">
        <v>46</v>
      </c>
      <c r="W8" s="6" t="s">
        <v>46</v>
      </c>
      <c r="X8" s="6" t="s">
        <v>46</v>
      </c>
      <c r="Y8" s="6" t="s">
        <v>46</v>
      </c>
      <c r="Z8" s="6" t="s">
        <v>46</v>
      </c>
      <c r="AA8" s="6" t="s">
        <v>46</v>
      </c>
      <c r="AB8" s="6" t="s">
        <v>46</v>
      </c>
      <c r="AC8" s="6" t="s">
        <v>46</v>
      </c>
    </row>
    <row r="9">
      <c r="A9" s="10">
        <v>7.0</v>
      </c>
      <c r="B9" s="7" t="s">
        <v>37</v>
      </c>
      <c r="C9" s="12" t="s">
        <v>43</v>
      </c>
      <c r="D9" s="43" t="s">
        <v>130</v>
      </c>
      <c r="E9" s="4" t="s">
        <v>90</v>
      </c>
      <c r="F9" s="14" t="s">
        <v>53</v>
      </c>
      <c r="G9" s="14" t="s">
        <v>53</v>
      </c>
      <c r="H9" s="15" t="s">
        <v>52</v>
      </c>
      <c r="I9" s="14" t="s">
        <v>53</v>
      </c>
      <c r="J9" s="14" t="s">
        <v>53</v>
      </c>
      <c r="K9" s="14" t="s">
        <v>53</v>
      </c>
      <c r="L9" s="6" t="s">
        <v>46</v>
      </c>
      <c r="M9" s="45" t="s">
        <v>46</v>
      </c>
      <c r="N9" s="45" t="s">
        <v>46</v>
      </c>
      <c r="O9" s="45" t="s">
        <v>46</v>
      </c>
      <c r="P9" s="45" t="s">
        <v>46</v>
      </c>
      <c r="Q9" s="6" t="s">
        <v>46</v>
      </c>
      <c r="R9" s="45" t="s">
        <v>46</v>
      </c>
      <c r="S9" s="45" t="s">
        <v>46</v>
      </c>
      <c r="T9" s="45" t="s">
        <v>46</v>
      </c>
      <c r="U9" s="45" t="s">
        <v>46</v>
      </c>
      <c r="V9" s="45" t="s">
        <v>46</v>
      </c>
      <c r="W9" s="45" t="s">
        <v>46</v>
      </c>
      <c r="X9" s="6" t="s">
        <v>46</v>
      </c>
      <c r="Y9" s="6" t="s">
        <v>46</v>
      </c>
      <c r="Z9" s="6" t="s">
        <v>46</v>
      </c>
      <c r="AA9" s="45" t="s">
        <v>46</v>
      </c>
      <c r="AB9" s="45" t="s">
        <v>46</v>
      </c>
      <c r="AC9" s="45" t="s">
        <v>46</v>
      </c>
    </row>
    <row r="10">
      <c r="A10" s="10">
        <v>8.0</v>
      </c>
      <c r="B10" s="7" t="s">
        <v>37</v>
      </c>
      <c r="C10" s="7" t="s">
        <v>43</v>
      </c>
      <c r="D10" s="9" t="s">
        <v>141</v>
      </c>
      <c r="E10" s="42" t="s">
        <v>90</v>
      </c>
      <c r="F10" s="14" t="s">
        <v>53</v>
      </c>
      <c r="G10" s="14" t="s">
        <v>53</v>
      </c>
      <c r="H10" s="15" t="s">
        <v>52</v>
      </c>
      <c r="I10" s="14" t="s">
        <v>53</v>
      </c>
      <c r="J10" s="14" t="s">
        <v>53</v>
      </c>
      <c r="K10" s="14" t="s">
        <v>53</v>
      </c>
      <c r="L10" s="15" t="s">
        <v>52</v>
      </c>
      <c r="M10" s="6" t="s">
        <v>46</v>
      </c>
      <c r="N10" s="6" t="s">
        <v>46</v>
      </c>
      <c r="O10" s="6" t="s">
        <v>46</v>
      </c>
      <c r="P10" s="6" t="s">
        <v>46</v>
      </c>
      <c r="Q10" s="6" t="s">
        <v>46</v>
      </c>
      <c r="R10" s="6" t="s">
        <v>46</v>
      </c>
      <c r="S10" s="6" t="s">
        <v>46</v>
      </c>
      <c r="T10" s="6" t="s">
        <v>46</v>
      </c>
      <c r="U10" s="6" t="s">
        <v>46</v>
      </c>
      <c r="V10" s="6" t="s">
        <v>46</v>
      </c>
      <c r="W10" s="6" t="s">
        <v>46</v>
      </c>
      <c r="X10" s="6" t="s">
        <v>46</v>
      </c>
      <c r="Y10" s="6" t="s">
        <v>46</v>
      </c>
      <c r="Z10" s="6" t="s">
        <v>46</v>
      </c>
      <c r="AA10" s="6" t="s">
        <v>46</v>
      </c>
      <c r="AB10" s="6" t="s">
        <v>46</v>
      </c>
      <c r="AC10" s="6" t="s">
        <v>46</v>
      </c>
    </row>
    <row r="11">
      <c r="A11" s="10">
        <v>9.0</v>
      </c>
      <c r="B11" s="46" t="s">
        <v>142</v>
      </c>
      <c r="C11" s="46" t="s">
        <v>142</v>
      </c>
      <c r="D11" s="48" t="s">
        <v>146</v>
      </c>
      <c r="E11" s="50" t="s">
        <v>90</v>
      </c>
      <c r="F11" s="51" t="s">
        <v>147</v>
      </c>
      <c r="G11" s="51" t="s">
        <v>147</v>
      </c>
      <c r="H11" s="51" t="s">
        <v>147</v>
      </c>
      <c r="I11" s="51" t="s">
        <v>147</v>
      </c>
      <c r="J11" s="51" t="s">
        <v>147</v>
      </c>
      <c r="K11" s="51" t="s">
        <v>147</v>
      </c>
      <c r="L11" s="51" t="s">
        <v>147</v>
      </c>
      <c r="M11" s="51" t="s">
        <v>147</v>
      </c>
      <c r="N11" s="6" t="s">
        <v>46</v>
      </c>
      <c r="O11" s="6" t="s">
        <v>46</v>
      </c>
      <c r="P11" s="6" t="s">
        <v>46</v>
      </c>
      <c r="Q11" s="6" t="s">
        <v>46</v>
      </c>
      <c r="R11" s="6" t="s">
        <v>46</v>
      </c>
      <c r="S11" s="6" t="s">
        <v>46</v>
      </c>
      <c r="T11" s="6" t="s">
        <v>46</v>
      </c>
      <c r="U11" s="6" t="s">
        <v>46</v>
      </c>
      <c r="V11" s="6" t="s">
        <v>46</v>
      </c>
      <c r="W11" s="6" t="s">
        <v>46</v>
      </c>
      <c r="X11" s="6" t="s">
        <v>46</v>
      </c>
      <c r="Y11" s="6" t="s">
        <v>46</v>
      </c>
      <c r="Z11" s="6" t="s">
        <v>46</v>
      </c>
      <c r="AA11" s="6" t="s">
        <v>46</v>
      </c>
      <c r="AB11" s="6" t="s">
        <v>46</v>
      </c>
      <c r="AC11" s="6" t="s">
        <v>46</v>
      </c>
    </row>
    <row r="12">
      <c r="A12" s="10">
        <v>10.0</v>
      </c>
      <c r="B12" s="7" t="s">
        <v>37</v>
      </c>
      <c r="C12" s="7" t="s">
        <v>43</v>
      </c>
      <c r="D12" s="9" t="s">
        <v>150</v>
      </c>
      <c r="E12" s="4" t="s">
        <v>80</v>
      </c>
      <c r="F12" s="14" t="s">
        <v>53</v>
      </c>
      <c r="G12" s="14" t="s">
        <v>53</v>
      </c>
      <c r="H12" s="14" t="s">
        <v>53</v>
      </c>
      <c r="I12" s="14" t="s">
        <v>53</v>
      </c>
      <c r="J12" s="14" t="s">
        <v>53</v>
      </c>
      <c r="K12" s="14" t="s">
        <v>53</v>
      </c>
      <c r="L12" s="14" t="s">
        <v>53</v>
      </c>
      <c r="M12" s="14" t="s">
        <v>53</v>
      </c>
      <c r="N12" s="51" t="s">
        <v>147</v>
      </c>
      <c r="O12" s="6" t="s">
        <v>46</v>
      </c>
      <c r="P12" s="6" t="s">
        <v>46</v>
      </c>
      <c r="Q12" s="6" t="s">
        <v>46</v>
      </c>
      <c r="R12" s="6" t="s">
        <v>46</v>
      </c>
      <c r="S12" s="6" t="s">
        <v>46</v>
      </c>
      <c r="T12" s="6" t="s">
        <v>46</v>
      </c>
      <c r="U12" s="6" t="s">
        <v>46</v>
      </c>
      <c r="V12" s="6" t="s">
        <v>46</v>
      </c>
      <c r="W12" s="6" t="s">
        <v>46</v>
      </c>
      <c r="X12" s="6" t="s">
        <v>46</v>
      </c>
      <c r="Y12" s="6" t="s">
        <v>46</v>
      </c>
      <c r="Z12" s="6" t="s">
        <v>46</v>
      </c>
      <c r="AA12" s="6" t="s">
        <v>46</v>
      </c>
      <c r="AB12" s="6" t="s">
        <v>46</v>
      </c>
      <c r="AC12" s="6" t="s">
        <v>46</v>
      </c>
    </row>
    <row r="13">
      <c r="A13" s="10">
        <v>11.0</v>
      </c>
      <c r="B13" s="7" t="s">
        <v>37</v>
      </c>
      <c r="C13" s="7" t="s">
        <v>43</v>
      </c>
      <c r="D13" s="9" t="s">
        <v>155</v>
      </c>
      <c r="E13" s="4" t="s">
        <v>80</v>
      </c>
      <c r="F13" s="14" t="s">
        <v>53</v>
      </c>
      <c r="G13" s="14" t="s">
        <v>53</v>
      </c>
      <c r="H13" s="14" t="s">
        <v>53</v>
      </c>
      <c r="I13" s="14" t="s">
        <v>53</v>
      </c>
      <c r="J13" s="14" t="s">
        <v>53</v>
      </c>
      <c r="K13" s="14" t="s">
        <v>53</v>
      </c>
      <c r="L13" s="14" t="s">
        <v>53</v>
      </c>
      <c r="M13" s="14" t="s">
        <v>53</v>
      </c>
      <c r="N13" s="51" t="s">
        <v>147</v>
      </c>
      <c r="O13" s="14" t="s">
        <v>53</v>
      </c>
      <c r="P13" s="6" t="s">
        <v>46</v>
      </c>
      <c r="Q13" s="6" t="s">
        <v>46</v>
      </c>
      <c r="R13" s="6" t="s">
        <v>46</v>
      </c>
      <c r="S13" s="6" t="s">
        <v>46</v>
      </c>
      <c r="T13" s="6" t="s">
        <v>46</v>
      </c>
      <c r="U13" s="6" t="s">
        <v>46</v>
      </c>
      <c r="V13" s="6" t="s">
        <v>46</v>
      </c>
      <c r="W13" s="6" t="s">
        <v>46</v>
      </c>
      <c r="X13" s="6" t="s">
        <v>46</v>
      </c>
      <c r="Y13" s="6" t="s">
        <v>46</v>
      </c>
      <c r="Z13" s="6" t="s">
        <v>46</v>
      </c>
      <c r="AA13" s="6" t="s">
        <v>46</v>
      </c>
      <c r="AB13" s="6" t="s">
        <v>46</v>
      </c>
      <c r="AC13" s="6" t="s">
        <v>46</v>
      </c>
    </row>
    <row r="14">
      <c r="A14" s="10">
        <v>12.0</v>
      </c>
      <c r="B14" s="12" t="s">
        <v>159</v>
      </c>
      <c r="C14" s="7" t="s">
        <v>99</v>
      </c>
      <c r="D14" s="41" t="s">
        <v>161</v>
      </c>
      <c r="E14" s="4" t="s">
        <v>80</v>
      </c>
      <c r="F14" s="14" t="s">
        <v>53</v>
      </c>
      <c r="G14" s="14" t="s">
        <v>53</v>
      </c>
      <c r="H14" s="14" t="s">
        <v>53</v>
      </c>
      <c r="I14" s="14" t="s">
        <v>53</v>
      </c>
      <c r="J14" s="14" t="s">
        <v>53</v>
      </c>
      <c r="K14" s="23" t="s">
        <v>100</v>
      </c>
      <c r="L14" s="14" t="s">
        <v>53</v>
      </c>
      <c r="M14" s="14" t="s">
        <v>53</v>
      </c>
      <c r="N14" s="51" t="s">
        <v>147</v>
      </c>
      <c r="O14" s="14" t="s">
        <v>53</v>
      </c>
      <c r="P14" s="14" t="s">
        <v>53</v>
      </c>
      <c r="Q14" s="6" t="s">
        <v>46</v>
      </c>
      <c r="R14" s="6" t="s">
        <v>46</v>
      </c>
      <c r="S14" s="6" t="s">
        <v>46</v>
      </c>
      <c r="T14" s="6" t="s">
        <v>46</v>
      </c>
      <c r="U14" s="6" t="s">
        <v>46</v>
      </c>
      <c r="V14" s="6" t="s">
        <v>46</v>
      </c>
      <c r="W14" s="6" t="s">
        <v>46</v>
      </c>
      <c r="X14" s="6" t="s">
        <v>46</v>
      </c>
      <c r="Y14" s="6" t="s">
        <v>46</v>
      </c>
      <c r="Z14" s="6" t="s">
        <v>46</v>
      </c>
      <c r="AA14" s="6" t="s">
        <v>46</v>
      </c>
      <c r="AB14" s="6" t="s">
        <v>46</v>
      </c>
      <c r="AC14" s="6" t="s">
        <v>46</v>
      </c>
    </row>
    <row r="15">
      <c r="A15" s="10">
        <v>13.0</v>
      </c>
      <c r="B15" s="7" t="s">
        <v>37</v>
      </c>
      <c r="C15" s="7" t="s">
        <v>43</v>
      </c>
      <c r="D15" s="9" t="s">
        <v>164</v>
      </c>
      <c r="E15" s="4" t="s">
        <v>96</v>
      </c>
      <c r="F15" s="14" t="s">
        <v>53</v>
      </c>
      <c r="G15" s="14" t="s">
        <v>53</v>
      </c>
      <c r="H15" s="14" t="s">
        <v>53</v>
      </c>
      <c r="I15" s="15" t="s">
        <v>52</v>
      </c>
      <c r="J15" s="14" t="s">
        <v>53</v>
      </c>
      <c r="K15" s="14" t="s">
        <v>53</v>
      </c>
      <c r="L15" s="14" t="s">
        <v>53</v>
      </c>
      <c r="M15" s="14" t="s">
        <v>53</v>
      </c>
      <c r="N15" s="51" t="s">
        <v>147</v>
      </c>
      <c r="O15" s="14" t="s">
        <v>53</v>
      </c>
      <c r="P15" s="14" t="s">
        <v>53</v>
      </c>
      <c r="Q15" s="14" t="s">
        <v>53</v>
      </c>
      <c r="R15" s="6" t="s">
        <v>46</v>
      </c>
      <c r="S15" s="6" t="s">
        <v>46</v>
      </c>
      <c r="T15" s="6" t="s">
        <v>46</v>
      </c>
      <c r="U15" s="6" t="s">
        <v>46</v>
      </c>
      <c r="V15" s="6" t="s">
        <v>46</v>
      </c>
      <c r="W15" s="6" t="s">
        <v>46</v>
      </c>
      <c r="X15" s="6" t="s">
        <v>46</v>
      </c>
      <c r="Y15" s="6" t="s">
        <v>46</v>
      </c>
      <c r="Z15" s="6" t="s">
        <v>46</v>
      </c>
      <c r="AA15" s="6" t="s">
        <v>46</v>
      </c>
      <c r="AB15" s="6" t="s">
        <v>46</v>
      </c>
      <c r="AC15" s="6" t="s">
        <v>46</v>
      </c>
    </row>
    <row r="16">
      <c r="A16" s="10">
        <v>14.0</v>
      </c>
      <c r="B16" s="12" t="s">
        <v>165</v>
      </c>
      <c r="C16" s="7" t="s">
        <v>99</v>
      </c>
      <c r="D16" s="41" t="s">
        <v>166</v>
      </c>
      <c r="E16" s="4" t="s">
        <v>80</v>
      </c>
      <c r="F16" s="14" t="s">
        <v>53</v>
      </c>
      <c r="G16" s="14" t="s">
        <v>53</v>
      </c>
      <c r="H16" s="14" t="s">
        <v>53</v>
      </c>
      <c r="I16" s="14" t="s">
        <v>53</v>
      </c>
      <c r="J16" s="14" t="s">
        <v>53</v>
      </c>
      <c r="K16" s="23" t="s">
        <v>100</v>
      </c>
      <c r="L16" s="14" t="s">
        <v>53</v>
      </c>
      <c r="M16" s="14" t="s">
        <v>53</v>
      </c>
      <c r="N16" s="51" t="s">
        <v>147</v>
      </c>
      <c r="O16" s="14" t="s">
        <v>53</v>
      </c>
      <c r="P16" s="14" t="s">
        <v>53</v>
      </c>
      <c r="Q16" s="14" t="s">
        <v>53</v>
      </c>
      <c r="R16" s="14" t="s">
        <v>53</v>
      </c>
      <c r="S16" s="6" t="s">
        <v>46</v>
      </c>
      <c r="T16" s="6" t="s">
        <v>46</v>
      </c>
      <c r="U16" s="6" t="s">
        <v>46</v>
      </c>
      <c r="V16" s="6" t="s">
        <v>46</v>
      </c>
      <c r="W16" s="6" t="s">
        <v>46</v>
      </c>
      <c r="X16" s="6" t="s">
        <v>46</v>
      </c>
      <c r="Y16" s="6" t="s">
        <v>46</v>
      </c>
      <c r="Z16" s="6" t="s">
        <v>46</v>
      </c>
      <c r="AA16" s="6" t="s">
        <v>46</v>
      </c>
      <c r="AB16" s="6" t="s">
        <v>46</v>
      </c>
      <c r="AC16" s="6" t="s">
        <v>46</v>
      </c>
    </row>
    <row r="17">
      <c r="A17" s="10">
        <v>15.0</v>
      </c>
      <c r="B17" s="7" t="s">
        <v>37</v>
      </c>
      <c r="C17" s="7" t="s">
        <v>43</v>
      </c>
      <c r="D17" s="9" t="s">
        <v>167</v>
      </c>
      <c r="E17" s="4" t="s">
        <v>80</v>
      </c>
      <c r="F17" s="14" t="s">
        <v>53</v>
      </c>
      <c r="G17" s="14" t="s">
        <v>53</v>
      </c>
      <c r="H17" s="14" t="s">
        <v>53</v>
      </c>
      <c r="I17" s="14" t="s">
        <v>53</v>
      </c>
      <c r="J17" s="14" t="s">
        <v>53</v>
      </c>
      <c r="K17" s="14" t="s">
        <v>53</v>
      </c>
      <c r="L17" s="14" t="s">
        <v>53</v>
      </c>
      <c r="M17" s="14" t="s">
        <v>53</v>
      </c>
      <c r="N17" s="51" t="s">
        <v>147</v>
      </c>
      <c r="O17" s="14" t="s">
        <v>53</v>
      </c>
      <c r="P17" s="14" t="s">
        <v>53</v>
      </c>
      <c r="Q17" s="14" t="s">
        <v>53</v>
      </c>
      <c r="R17" s="14" t="s">
        <v>53</v>
      </c>
      <c r="S17" s="14" t="s">
        <v>53</v>
      </c>
      <c r="T17" s="6" t="s">
        <v>46</v>
      </c>
      <c r="U17" s="6" t="s">
        <v>46</v>
      </c>
      <c r="V17" s="6" t="s">
        <v>46</v>
      </c>
      <c r="W17" s="6" t="s">
        <v>46</v>
      </c>
      <c r="X17" s="6" t="s">
        <v>46</v>
      </c>
      <c r="Y17" s="6" t="s">
        <v>46</v>
      </c>
      <c r="Z17" s="6" t="s">
        <v>46</v>
      </c>
      <c r="AA17" s="6" t="s">
        <v>46</v>
      </c>
      <c r="AB17" s="6" t="s">
        <v>46</v>
      </c>
      <c r="AC17" s="6" t="s">
        <v>46</v>
      </c>
    </row>
    <row r="18">
      <c r="A18" s="10">
        <v>16.0</v>
      </c>
      <c r="B18" s="7" t="s">
        <v>37</v>
      </c>
      <c r="C18" s="7" t="s">
        <v>43</v>
      </c>
      <c r="D18" s="9" t="s">
        <v>168</v>
      </c>
      <c r="E18" s="4" t="s">
        <v>90</v>
      </c>
      <c r="F18" s="14" t="s">
        <v>53</v>
      </c>
      <c r="G18" s="14" t="s">
        <v>53</v>
      </c>
      <c r="H18" s="15" t="s">
        <v>52</v>
      </c>
      <c r="I18" s="14" t="s">
        <v>53</v>
      </c>
      <c r="J18" s="14" t="s">
        <v>53</v>
      </c>
      <c r="K18" s="14" t="s">
        <v>53</v>
      </c>
      <c r="L18" s="15" t="s">
        <v>52</v>
      </c>
      <c r="M18" s="15" t="s">
        <v>52</v>
      </c>
      <c r="N18" s="51" t="s">
        <v>147</v>
      </c>
      <c r="O18" s="14" t="s">
        <v>53</v>
      </c>
      <c r="P18" s="14" t="s">
        <v>53</v>
      </c>
      <c r="Q18" s="14" t="s">
        <v>53</v>
      </c>
      <c r="R18" s="14" t="s">
        <v>53</v>
      </c>
      <c r="S18" s="14" t="s">
        <v>53</v>
      </c>
      <c r="T18" s="14" t="s">
        <v>53</v>
      </c>
      <c r="U18" s="6" t="s">
        <v>46</v>
      </c>
      <c r="V18" s="6" t="s">
        <v>46</v>
      </c>
      <c r="W18" s="6" t="s">
        <v>46</v>
      </c>
      <c r="X18" s="6" t="s">
        <v>46</v>
      </c>
      <c r="Y18" s="6" t="s">
        <v>46</v>
      </c>
      <c r="Z18" s="6" t="s">
        <v>46</v>
      </c>
      <c r="AA18" s="6" t="s">
        <v>46</v>
      </c>
      <c r="AB18" s="6" t="s">
        <v>46</v>
      </c>
      <c r="AC18" s="6" t="s">
        <v>46</v>
      </c>
    </row>
    <row r="19">
      <c r="A19" s="10">
        <v>17.0</v>
      </c>
      <c r="B19" s="7" t="s">
        <v>37</v>
      </c>
      <c r="C19" s="7" t="s">
        <v>43</v>
      </c>
      <c r="D19" s="9" t="s">
        <v>169</v>
      </c>
      <c r="E19" s="4" t="s">
        <v>96</v>
      </c>
      <c r="F19" s="14" t="s">
        <v>53</v>
      </c>
      <c r="G19" s="14" t="s">
        <v>53</v>
      </c>
      <c r="H19" s="14" t="s">
        <v>53</v>
      </c>
      <c r="I19" s="15" t="s">
        <v>52</v>
      </c>
      <c r="J19" s="14" t="s">
        <v>53</v>
      </c>
      <c r="K19" s="14" t="s">
        <v>53</v>
      </c>
      <c r="L19" s="14" t="s">
        <v>53</v>
      </c>
      <c r="M19" s="14" t="s">
        <v>53</v>
      </c>
      <c r="N19" s="51" t="s">
        <v>147</v>
      </c>
      <c r="O19" s="14" t="s">
        <v>53</v>
      </c>
      <c r="P19" s="14" t="s">
        <v>53</v>
      </c>
      <c r="Q19" s="14" t="s">
        <v>53</v>
      </c>
      <c r="R19" s="15" t="s">
        <v>52</v>
      </c>
      <c r="S19" s="14" t="s">
        <v>53</v>
      </c>
      <c r="T19" s="14" t="s">
        <v>53</v>
      </c>
      <c r="U19" s="14" t="s">
        <v>53</v>
      </c>
      <c r="V19" s="6" t="s">
        <v>46</v>
      </c>
      <c r="W19" s="6" t="s">
        <v>46</v>
      </c>
      <c r="X19" s="6" t="s">
        <v>46</v>
      </c>
      <c r="Y19" s="6" t="s">
        <v>46</v>
      </c>
      <c r="Z19" s="6" t="s">
        <v>46</v>
      </c>
      <c r="AA19" s="6" t="s">
        <v>46</v>
      </c>
      <c r="AB19" s="6" t="s">
        <v>46</v>
      </c>
      <c r="AC19" s="6" t="s">
        <v>46</v>
      </c>
    </row>
    <row r="20">
      <c r="A20" s="10">
        <v>18.0</v>
      </c>
      <c r="B20" s="7" t="s">
        <v>37</v>
      </c>
      <c r="C20" s="7" t="s">
        <v>43</v>
      </c>
      <c r="D20" s="9" t="s">
        <v>170</v>
      </c>
      <c r="E20" s="4" t="s">
        <v>80</v>
      </c>
      <c r="F20" s="14" t="s">
        <v>53</v>
      </c>
      <c r="G20" s="14" t="s">
        <v>53</v>
      </c>
      <c r="H20" s="14" t="s">
        <v>53</v>
      </c>
      <c r="I20" s="14" t="s">
        <v>53</v>
      </c>
      <c r="J20" s="14" t="s">
        <v>53</v>
      </c>
      <c r="K20" s="14" t="s">
        <v>53</v>
      </c>
      <c r="L20" s="14" t="s">
        <v>53</v>
      </c>
      <c r="M20" s="14" t="s">
        <v>53</v>
      </c>
      <c r="N20" s="51" t="s">
        <v>147</v>
      </c>
      <c r="O20" s="14" t="s">
        <v>53</v>
      </c>
      <c r="P20" s="14" t="s">
        <v>53</v>
      </c>
      <c r="Q20" s="14" t="s">
        <v>53</v>
      </c>
      <c r="R20" s="14" t="s">
        <v>53</v>
      </c>
      <c r="S20" s="14" t="s">
        <v>53</v>
      </c>
      <c r="T20" s="14" t="s">
        <v>53</v>
      </c>
      <c r="U20" s="14" t="s">
        <v>53</v>
      </c>
      <c r="V20" s="14" t="s">
        <v>53</v>
      </c>
      <c r="W20" s="6" t="s">
        <v>46</v>
      </c>
      <c r="X20" s="6" t="s">
        <v>46</v>
      </c>
      <c r="Y20" s="6" t="s">
        <v>46</v>
      </c>
      <c r="Z20" s="6" t="s">
        <v>46</v>
      </c>
      <c r="AA20" s="6" t="s">
        <v>46</v>
      </c>
      <c r="AB20" s="6" t="s">
        <v>46</v>
      </c>
      <c r="AC20" s="6" t="s">
        <v>46</v>
      </c>
    </row>
    <row r="21">
      <c r="A21" s="10">
        <v>19.0</v>
      </c>
      <c r="B21" s="7" t="s">
        <v>37</v>
      </c>
      <c r="C21" s="7" t="s">
        <v>43</v>
      </c>
      <c r="D21" s="9" t="s">
        <v>171</v>
      </c>
      <c r="E21" s="4" t="s">
        <v>80</v>
      </c>
      <c r="F21" s="14" t="s">
        <v>53</v>
      </c>
      <c r="G21" s="14" t="s">
        <v>53</v>
      </c>
      <c r="H21" s="14" t="s">
        <v>53</v>
      </c>
      <c r="I21" s="14" t="s">
        <v>53</v>
      </c>
      <c r="J21" s="14" t="s">
        <v>53</v>
      </c>
      <c r="K21" s="14" t="s">
        <v>53</v>
      </c>
      <c r="L21" s="14" t="s">
        <v>53</v>
      </c>
      <c r="M21" s="14" t="s">
        <v>53</v>
      </c>
      <c r="N21" s="51" t="s">
        <v>147</v>
      </c>
      <c r="O21" s="14" t="s">
        <v>53</v>
      </c>
      <c r="P21" s="14" t="s">
        <v>53</v>
      </c>
      <c r="Q21" s="14" t="s">
        <v>53</v>
      </c>
      <c r="R21" s="14" t="s">
        <v>53</v>
      </c>
      <c r="S21" s="14" t="s">
        <v>53</v>
      </c>
      <c r="T21" s="14" t="s">
        <v>53</v>
      </c>
      <c r="U21" s="14" t="s">
        <v>53</v>
      </c>
      <c r="V21" s="14" t="s">
        <v>53</v>
      </c>
      <c r="W21" s="14" t="s">
        <v>53</v>
      </c>
      <c r="X21" s="6" t="s">
        <v>46</v>
      </c>
      <c r="Y21" s="6" t="s">
        <v>46</v>
      </c>
      <c r="Z21" s="6" t="s">
        <v>46</v>
      </c>
      <c r="AA21" s="6" t="s">
        <v>46</v>
      </c>
      <c r="AB21" s="6" t="s">
        <v>46</v>
      </c>
      <c r="AC21" s="6" t="s">
        <v>46</v>
      </c>
    </row>
    <row r="22">
      <c r="A22" s="10">
        <v>20.0</v>
      </c>
      <c r="B22" s="7" t="s">
        <v>37</v>
      </c>
      <c r="C22" s="7" t="s">
        <v>43</v>
      </c>
      <c r="D22" s="9" t="s">
        <v>172</v>
      </c>
      <c r="E22" s="4" t="s">
        <v>80</v>
      </c>
      <c r="F22" s="14" t="s">
        <v>53</v>
      </c>
      <c r="G22" s="14" t="s">
        <v>53</v>
      </c>
      <c r="H22" s="14" t="s">
        <v>53</v>
      </c>
      <c r="I22" s="14" t="s">
        <v>53</v>
      </c>
      <c r="J22" s="14" t="s">
        <v>53</v>
      </c>
      <c r="K22" s="14" t="s">
        <v>53</v>
      </c>
      <c r="L22" s="14" t="s">
        <v>53</v>
      </c>
      <c r="M22" s="14" t="s">
        <v>53</v>
      </c>
      <c r="N22" s="51" t="s">
        <v>147</v>
      </c>
      <c r="O22" s="14" t="s">
        <v>53</v>
      </c>
      <c r="P22" s="14" t="s">
        <v>53</v>
      </c>
      <c r="Q22" s="14" t="s">
        <v>53</v>
      </c>
      <c r="R22" s="14" t="s">
        <v>53</v>
      </c>
      <c r="S22" s="14" t="s">
        <v>53</v>
      </c>
      <c r="T22" s="14" t="s">
        <v>53</v>
      </c>
      <c r="U22" s="14" t="s">
        <v>53</v>
      </c>
      <c r="V22" s="14" t="s">
        <v>53</v>
      </c>
      <c r="W22" s="14" t="s">
        <v>53</v>
      </c>
      <c r="X22" s="14" t="s">
        <v>53</v>
      </c>
      <c r="Y22" s="6" t="s">
        <v>46</v>
      </c>
      <c r="Z22" s="6" t="s">
        <v>46</v>
      </c>
      <c r="AA22" s="6" t="s">
        <v>46</v>
      </c>
      <c r="AB22" s="6" t="s">
        <v>46</v>
      </c>
      <c r="AC22" s="6" t="s">
        <v>46</v>
      </c>
    </row>
    <row r="23">
      <c r="A23" s="10">
        <v>21.0</v>
      </c>
      <c r="B23" s="7" t="s">
        <v>37</v>
      </c>
      <c r="C23" s="7" t="s">
        <v>43</v>
      </c>
      <c r="D23" s="9" t="s">
        <v>173</v>
      </c>
      <c r="E23" s="4" t="s">
        <v>80</v>
      </c>
      <c r="F23" s="14" t="s">
        <v>53</v>
      </c>
      <c r="G23" s="14" t="s">
        <v>53</v>
      </c>
      <c r="H23" s="14" t="s">
        <v>53</v>
      </c>
      <c r="I23" s="14" t="s">
        <v>53</v>
      </c>
      <c r="J23" s="14" t="s">
        <v>53</v>
      </c>
      <c r="K23" s="14" t="s">
        <v>53</v>
      </c>
      <c r="L23" s="14" t="s">
        <v>53</v>
      </c>
      <c r="M23" s="14" t="s">
        <v>53</v>
      </c>
      <c r="N23" s="51" t="s">
        <v>147</v>
      </c>
      <c r="O23" s="14" t="s">
        <v>53</v>
      </c>
      <c r="P23" s="14" t="s">
        <v>53</v>
      </c>
      <c r="Q23" s="14" t="s">
        <v>53</v>
      </c>
      <c r="R23" s="14" t="s">
        <v>53</v>
      </c>
      <c r="S23" s="14" t="s">
        <v>53</v>
      </c>
      <c r="T23" s="14" t="s">
        <v>53</v>
      </c>
      <c r="U23" s="14" t="s">
        <v>53</v>
      </c>
      <c r="V23" s="14" t="s">
        <v>53</v>
      </c>
      <c r="W23" s="14" t="s">
        <v>53</v>
      </c>
      <c r="X23" s="14" t="s">
        <v>53</v>
      </c>
      <c r="Y23" s="14" t="s">
        <v>53</v>
      </c>
      <c r="Z23" s="6" t="s">
        <v>46</v>
      </c>
      <c r="AA23" s="6" t="s">
        <v>46</v>
      </c>
      <c r="AB23" s="6" t="s">
        <v>46</v>
      </c>
      <c r="AC23" s="6" t="s">
        <v>46</v>
      </c>
    </row>
    <row r="24">
      <c r="A24" s="10">
        <v>22.0</v>
      </c>
      <c r="B24" s="7" t="s">
        <v>37</v>
      </c>
      <c r="C24" s="7" t="s">
        <v>43</v>
      </c>
      <c r="D24" s="52" t="s">
        <v>174</v>
      </c>
      <c r="E24" s="53" t="s">
        <v>96</v>
      </c>
      <c r="F24" s="14" t="s">
        <v>53</v>
      </c>
      <c r="G24" s="14" t="s">
        <v>53</v>
      </c>
      <c r="H24" s="14" t="s">
        <v>53</v>
      </c>
      <c r="I24" s="15" t="s">
        <v>52</v>
      </c>
      <c r="J24" s="14" t="s">
        <v>53</v>
      </c>
      <c r="K24" s="14" t="s">
        <v>53</v>
      </c>
      <c r="L24" s="14" t="s">
        <v>53</v>
      </c>
      <c r="M24" s="14" t="s">
        <v>53</v>
      </c>
      <c r="N24" s="51" t="s">
        <v>147</v>
      </c>
      <c r="O24" s="14" t="s">
        <v>53</v>
      </c>
      <c r="P24" s="14" t="s">
        <v>53</v>
      </c>
      <c r="Q24" s="14" t="s">
        <v>53</v>
      </c>
      <c r="R24" s="15" t="s">
        <v>52</v>
      </c>
      <c r="S24" s="14" t="s">
        <v>53</v>
      </c>
      <c r="T24" s="14" t="s">
        <v>53</v>
      </c>
      <c r="U24" s="14" t="s">
        <v>53</v>
      </c>
      <c r="V24" s="15" t="s">
        <v>52</v>
      </c>
      <c r="W24" s="14" t="s">
        <v>53</v>
      </c>
      <c r="X24" s="14" t="s">
        <v>53</v>
      </c>
      <c r="Y24" s="14" t="s">
        <v>53</v>
      </c>
      <c r="Z24" s="14" t="s">
        <v>53</v>
      </c>
      <c r="AA24" s="6" t="s">
        <v>46</v>
      </c>
      <c r="AB24" s="6" t="s">
        <v>46</v>
      </c>
      <c r="AC24" s="6" t="s">
        <v>46</v>
      </c>
    </row>
    <row r="25">
      <c r="A25" s="10">
        <v>23.0</v>
      </c>
      <c r="B25" s="54" t="s">
        <v>37</v>
      </c>
      <c r="C25" s="54" t="s">
        <v>43</v>
      </c>
      <c r="D25" s="48" t="s">
        <v>176</v>
      </c>
      <c r="E25" s="50" t="s">
        <v>80</v>
      </c>
      <c r="F25" s="51" t="s">
        <v>147</v>
      </c>
      <c r="G25" s="51" t="s">
        <v>147</v>
      </c>
      <c r="H25" s="51" t="s">
        <v>147</v>
      </c>
      <c r="I25" s="51" t="s">
        <v>147</v>
      </c>
      <c r="J25" s="51" t="s">
        <v>147</v>
      </c>
      <c r="K25" s="51" t="s">
        <v>147</v>
      </c>
      <c r="L25" s="51" t="s">
        <v>147</v>
      </c>
      <c r="M25" s="51" t="s">
        <v>147</v>
      </c>
      <c r="N25" s="51" t="s">
        <v>147</v>
      </c>
      <c r="O25" s="51" t="s">
        <v>147</v>
      </c>
      <c r="P25" s="51" t="s">
        <v>147</v>
      </c>
      <c r="Q25" s="51" t="s">
        <v>147</v>
      </c>
      <c r="R25" s="51" t="s">
        <v>147</v>
      </c>
      <c r="S25" s="51" t="s">
        <v>147</v>
      </c>
      <c r="T25" s="51" t="s">
        <v>147</v>
      </c>
      <c r="U25" s="51" t="s">
        <v>147</v>
      </c>
      <c r="V25" s="51" t="s">
        <v>147</v>
      </c>
      <c r="W25" s="51" t="s">
        <v>147</v>
      </c>
      <c r="X25" s="51" t="s">
        <v>147</v>
      </c>
      <c r="Y25" s="51" t="s">
        <v>147</v>
      </c>
      <c r="Z25" s="51" t="s">
        <v>147</v>
      </c>
      <c r="AA25" s="51" t="s">
        <v>147</v>
      </c>
      <c r="AB25" s="6" t="s">
        <v>46</v>
      </c>
      <c r="AC25" s="6" t="s">
        <v>46</v>
      </c>
    </row>
    <row r="26">
      <c r="A26" s="10">
        <v>24.0</v>
      </c>
      <c r="B26" s="7" t="s">
        <v>37</v>
      </c>
      <c r="C26" s="7" t="s">
        <v>99</v>
      </c>
      <c r="D26" s="52" t="s">
        <v>178</v>
      </c>
      <c r="E26" s="53" t="s">
        <v>80</v>
      </c>
      <c r="F26" s="14" t="s">
        <v>53</v>
      </c>
      <c r="G26" s="14" t="s">
        <v>53</v>
      </c>
      <c r="H26" s="14" t="s">
        <v>53</v>
      </c>
      <c r="I26" s="14" t="s">
        <v>53</v>
      </c>
      <c r="J26" s="14" t="s">
        <v>53</v>
      </c>
      <c r="K26" s="14" t="s">
        <v>53</v>
      </c>
      <c r="L26" s="14" t="s">
        <v>53</v>
      </c>
      <c r="M26" s="14" t="s">
        <v>53</v>
      </c>
      <c r="N26" s="51" t="s">
        <v>147</v>
      </c>
      <c r="O26" s="14" t="s">
        <v>53</v>
      </c>
      <c r="P26" s="14" t="s">
        <v>53</v>
      </c>
      <c r="Q26" s="14" t="s">
        <v>53</v>
      </c>
      <c r="R26" s="14" t="s">
        <v>53</v>
      </c>
      <c r="S26" s="14" t="s">
        <v>53</v>
      </c>
      <c r="T26" s="14" t="s">
        <v>53</v>
      </c>
      <c r="U26" s="14" t="s">
        <v>53</v>
      </c>
      <c r="V26" s="14" t="s">
        <v>53</v>
      </c>
      <c r="W26" s="14" t="s">
        <v>53</v>
      </c>
      <c r="X26" s="14" t="s">
        <v>53</v>
      </c>
      <c r="Y26" s="14" t="s">
        <v>53</v>
      </c>
      <c r="Z26" s="14" t="s">
        <v>53</v>
      </c>
      <c r="AA26" s="14" t="s">
        <v>53</v>
      </c>
      <c r="AB26" s="51" t="s">
        <v>147</v>
      </c>
      <c r="AC26" s="6" t="s">
        <v>46</v>
      </c>
    </row>
    <row r="27">
      <c r="E27" s="18" t="s">
        <v>86</v>
      </c>
      <c r="F27" s="19">
        <f t="shared" ref="F27:AC27" si="1">countif(F$3:F$26, "Feature Conflict")</f>
        <v>20</v>
      </c>
      <c r="G27" s="19">
        <f t="shared" si="1"/>
        <v>20</v>
      </c>
      <c r="H27" s="19">
        <f t="shared" si="1"/>
        <v>14</v>
      </c>
      <c r="I27" s="19">
        <f t="shared" si="1"/>
        <v>14</v>
      </c>
      <c r="J27" s="19">
        <f t="shared" si="1"/>
        <v>17</v>
      </c>
      <c r="K27" s="19">
        <f t="shared" si="1"/>
        <v>14</v>
      </c>
      <c r="L27" s="19">
        <f t="shared" si="1"/>
        <v>13</v>
      </c>
      <c r="M27" s="19">
        <f t="shared" si="1"/>
        <v>13</v>
      </c>
      <c r="N27" s="19">
        <f t="shared" si="1"/>
        <v>0</v>
      </c>
      <c r="O27" s="19">
        <f t="shared" si="1"/>
        <v>13</v>
      </c>
      <c r="P27" s="19">
        <f t="shared" si="1"/>
        <v>12</v>
      </c>
      <c r="Q27" s="19">
        <f t="shared" si="1"/>
        <v>11</v>
      </c>
      <c r="R27" s="19">
        <f t="shared" si="1"/>
        <v>8</v>
      </c>
      <c r="S27" s="19">
        <f t="shared" si="1"/>
        <v>9</v>
      </c>
      <c r="T27" s="19">
        <f t="shared" si="1"/>
        <v>8</v>
      </c>
      <c r="U27" s="19">
        <f t="shared" si="1"/>
        <v>7</v>
      </c>
      <c r="V27" s="19">
        <f t="shared" si="1"/>
        <v>5</v>
      </c>
      <c r="W27" s="19">
        <f t="shared" si="1"/>
        <v>5</v>
      </c>
      <c r="X27" s="19">
        <f t="shared" si="1"/>
        <v>4</v>
      </c>
      <c r="Y27" s="19">
        <f t="shared" si="1"/>
        <v>3</v>
      </c>
      <c r="Z27" s="19">
        <f t="shared" si="1"/>
        <v>2</v>
      </c>
      <c r="AA27" s="19">
        <f t="shared" si="1"/>
        <v>1</v>
      </c>
      <c r="AB27" s="19">
        <f t="shared" si="1"/>
        <v>0</v>
      </c>
      <c r="AC27" s="19">
        <f t="shared" si="1"/>
        <v>0</v>
      </c>
      <c r="AD27" s="21">
        <f t="shared" ref="AD27:AD34" si="3">sum(F27:AC27)</f>
        <v>213</v>
      </c>
    </row>
    <row r="28">
      <c r="E28" s="18" t="s">
        <v>94</v>
      </c>
      <c r="F28" s="19">
        <f t="shared" ref="F28:AC28" si="2">countif(F$3:F$26, "Saved-state Conflict")</f>
        <v>0</v>
      </c>
      <c r="G28" s="19">
        <f t="shared" si="2"/>
        <v>0</v>
      </c>
      <c r="H28" s="19">
        <f t="shared" si="2"/>
        <v>0</v>
      </c>
      <c r="I28" s="19">
        <f t="shared" si="2"/>
        <v>0</v>
      </c>
      <c r="J28" s="19">
        <f t="shared" si="2"/>
        <v>0</v>
      </c>
      <c r="K28" s="19">
        <f t="shared" si="2"/>
        <v>0</v>
      </c>
      <c r="L28" s="19">
        <f t="shared" si="2"/>
        <v>0</v>
      </c>
      <c r="M28" s="19">
        <f t="shared" si="2"/>
        <v>0</v>
      </c>
      <c r="N28" s="19">
        <f t="shared" si="2"/>
        <v>0</v>
      </c>
      <c r="O28" s="19">
        <f t="shared" si="2"/>
        <v>0</v>
      </c>
      <c r="P28" s="19">
        <f t="shared" si="2"/>
        <v>0</v>
      </c>
      <c r="Q28" s="19">
        <f t="shared" si="2"/>
        <v>0</v>
      </c>
      <c r="R28" s="19">
        <f t="shared" si="2"/>
        <v>0</v>
      </c>
      <c r="S28" s="19">
        <f t="shared" si="2"/>
        <v>0</v>
      </c>
      <c r="T28" s="19">
        <f t="shared" si="2"/>
        <v>0</v>
      </c>
      <c r="U28" s="19">
        <f t="shared" si="2"/>
        <v>0</v>
      </c>
      <c r="V28" s="19">
        <f t="shared" si="2"/>
        <v>0</v>
      </c>
      <c r="W28" s="19">
        <f t="shared" si="2"/>
        <v>0</v>
      </c>
      <c r="X28" s="19">
        <f t="shared" si="2"/>
        <v>0</v>
      </c>
      <c r="Y28" s="19">
        <f t="shared" si="2"/>
        <v>0</v>
      </c>
      <c r="Z28" s="19">
        <f t="shared" si="2"/>
        <v>0</v>
      </c>
      <c r="AA28" s="19">
        <f t="shared" si="2"/>
        <v>0</v>
      </c>
      <c r="AB28" s="19">
        <f t="shared" si="2"/>
        <v>0</v>
      </c>
      <c r="AC28" s="19">
        <f t="shared" si="2"/>
        <v>0</v>
      </c>
      <c r="AD28" s="21">
        <f t="shared" si="3"/>
        <v>0</v>
      </c>
    </row>
    <row r="29">
      <c r="E29" s="18" t="s">
        <v>85</v>
      </c>
      <c r="F29" s="19">
        <f t="shared" ref="F29:AC29" si="4">countif(F$3:F$26, "Invalid State")</f>
        <v>0</v>
      </c>
      <c r="G29" s="19">
        <f t="shared" si="4"/>
        <v>0</v>
      </c>
      <c r="H29" s="19">
        <f t="shared" si="4"/>
        <v>0</v>
      </c>
      <c r="I29" s="19">
        <f t="shared" si="4"/>
        <v>0</v>
      </c>
      <c r="J29" s="19">
        <f t="shared" si="4"/>
        <v>0</v>
      </c>
      <c r="K29" s="19">
        <f t="shared" si="4"/>
        <v>0</v>
      </c>
      <c r="L29" s="19">
        <f t="shared" si="4"/>
        <v>0</v>
      </c>
      <c r="M29" s="19">
        <f t="shared" si="4"/>
        <v>0</v>
      </c>
      <c r="N29" s="19">
        <f t="shared" si="4"/>
        <v>0</v>
      </c>
      <c r="O29" s="19">
        <f t="shared" si="4"/>
        <v>0</v>
      </c>
      <c r="P29" s="19">
        <f t="shared" si="4"/>
        <v>0</v>
      </c>
      <c r="Q29" s="19">
        <f t="shared" si="4"/>
        <v>0</v>
      </c>
      <c r="R29" s="19">
        <f t="shared" si="4"/>
        <v>0</v>
      </c>
      <c r="S29" s="19">
        <f t="shared" si="4"/>
        <v>0</v>
      </c>
      <c r="T29" s="19">
        <f t="shared" si="4"/>
        <v>0</v>
      </c>
      <c r="U29" s="19">
        <f t="shared" si="4"/>
        <v>0</v>
      </c>
      <c r="V29" s="19">
        <f t="shared" si="4"/>
        <v>0</v>
      </c>
      <c r="W29" s="19">
        <f t="shared" si="4"/>
        <v>0</v>
      </c>
      <c r="X29" s="19">
        <f t="shared" si="4"/>
        <v>0</v>
      </c>
      <c r="Y29" s="19">
        <f t="shared" si="4"/>
        <v>0</v>
      </c>
      <c r="Z29" s="19">
        <f t="shared" si="4"/>
        <v>0</v>
      </c>
      <c r="AA29" s="19">
        <f t="shared" si="4"/>
        <v>0</v>
      </c>
      <c r="AB29" s="19">
        <f t="shared" si="4"/>
        <v>0</v>
      </c>
      <c r="AC29" s="19">
        <f t="shared" si="4"/>
        <v>0</v>
      </c>
      <c r="AD29" s="21">
        <f t="shared" si="3"/>
        <v>0</v>
      </c>
      <c r="AE29">
        <f>sum(AD27:AD29)</f>
        <v>213</v>
      </c>
    </row>
    <row r="30">
      <c r="E30" s="22" t="s">
        <v>98</v>
      </c>
      <c r="F30" s="19">
        <f t="shared" ref="F30:AC30" si="5">countif(F$3:F$24, "Direct-direct (human) Interaction (No Conflict)")</f>
        <v>0</v>
      </c>
      <c r="G30" s="19">
        <f t="shared" si="5"/>
        <v>0</v>
      </c>
      <c r="H30" s="19">
        <f t="shared" si="5"/>
        <v>2</v>
      </c>
      <c r="I30" s="19">
        <f t="shared" si="5"/>
        <v>1</v>
      </c>
      <c r="J30" s="19">
        <f t="shared" si="5"/>
        <v>0</v>
      </c>
      <c r="K30" s="19">
        <f t="shared" si="5"/>
        <v>2</v>
      </c>
      <c r="L30" s="19">
        <f t="shared" si="5"/>
        <v>0</v>
      </c>
      <c r="M30" s="19">
        <f t="shared" si="5"/>
        <v>0</v>
      </c>
      <c r="N30" s="19">
        <f t="shared" si="5"/>
        <v>0</v>
      </c>
      <c r="O30" s="19">
        <f t="shared" si="5"/>
        <v>0</v>
      </c>
      <c r="P30" s="19">
        <f t="shared" si="5"/>
        <v>0</v>
      </c>
      <c r="Q30" s="19">
        <f t="shared" si="5"/>
        <v>0</v>
      </c>
      <c r="R30" s="19">
        <f t="shared" si="5"/>
        <v>0</v>
      </c>
      <c r="S30" s="19">
        <f t="shared" si="5"/>
        <v>0</v>
      </c>
      <c r="T30" s="19">
        <f t="shared" si="5"/>
        <v>0</v>
      </c>
      <c r="U30" s="19">
        <f t="shared" si="5"/>
        <v>0</v>
      </c>
      <c r="V30" s="19">
        <f t="shared" si="5"/>
        <v>0</v>
      </c>
      <c r="W30" s="19">
        <f t="shared" si="5"/>
        <v>0</v>
      </c>
      <c r="X30" s="19">
        <f t="shared" si="5"/>
        <v>0</v>
      </c>
      <c r="Y30" s="19">
        <f t="shared" si="5"/>
        <v>0</v>
      </c>
      <c r="Z30" s="19">
        <f t="shared" si="5"/>
        <v>0</v>
      </c>
      <c r="AA30" s="19">
        <f t="shared" si="5"/>
        <v>0</v>
      </c>
      <c r="AB30" s="19">
        <f t="shared" si="5"/>
        <v>0</v>
      </c>
      <c r="AC30" s="19">
        <f t="shared" si="5"/>
        <v>0</v>
      </c>
      <c r="AD30" s="24">
        <f t="shared" si="3"/>
        <v>5</v>
      </c>
    </row>
    <row r="31">
      <c r="E31" s="22" t="s">
        <v>102</v>
      </c>
      <c r="F31" s="19">
        <f t="shared" ref="F31:AC31" si="6">countif(F$3:F$26, "Composable Relation")</f>
        <v>2</v>
      </c>
      <c r="G31" s="19">
        <f t="shared" si="6"/>
        <v>2</v>
      </c>
      <c r="H31" s="19">
        <f t="shared" si="6"/>
        <v>2</v>
      </c>
      <c r="I31" s="19">
        <f t="shared" si="6"/>
        <v>2</v>
      </c>
      <c r="J31" s="19">
        <f t="shared" si="6"/>
        <v>2</v>
      </c>
      <c r="K31" s="19">
        <f t="shared" si="6"/>
        <v>2</v>
      </c>
      <c r="L31" s="19">
        <f t="shared" si="6"/>
        <v>2</v>
      </c>
      <c r="M31" s="19">
        <f t="shared" si="6"/>
        <v>2</v>
      </c>
      <c r="N31" s="19">
        <f t="shared" si="6"/>
        <v>15</v>
      </c>
      <c r="O31" s="19">
        <f t="shared" si="6"/>
        <v>1</v>
      </c>
      <c r="P31" s="19">
        <f t="shared" si="6"/>
        <v>1</v>
      </c>
      <c r="Q31" s="19">
        <f t="shared" si="6"/>
        <v>1</v>
      </c>
      <c r="R31" s="19">
        <f t="shared" si="6"/>
        <v>1</v>
      </c>
      <c r="S31" s="19">
        <f t="shared" si="6"/>
        <v>1</v>
      </c>
      <c r="T31" s="19">
        <f t="shared" si="6"/>
        <v>1</v>
      </c>
      <c r="U31" s="19">
        <f t="shared" si="6"/>
        <v>1</v>
      </c>
      <c r="V31" s="19">
        <f t="shared" si="6"/>
        <v>1</v>
      </c>
      <c r="W31" s="19">
        <f t="shared" si="6"/>
        <v>1</v>
      </c>
      <c r="X31" s="19">
        <f t="shared" si="6"/>
        <v>1</v>
      </c>
      <c r="Y31" s="19">
        <f t="shared" si="6"/>
        <v>1</v>
      </c>
      <c r="Z31" s="19">
        <f t="shared" si="6"/>
        <v>1</v>
      </c>
      <c r="AA31" s="19">
        <f t="shared" si="6"/>
        <v>1</v>
      </c>
      <c r="AB31" s="19">
        <f t="shared" si="6"/>
        <v>1</v>
      </c>
      <c r="AC31" s="19">
        <f t="shared" si="6"/>
        <v>0</v>
      </c>
      <c r="AD31" s="24">
        <f t="shared" si="3"/>
        <v>45</v>
      </c>
    </row>
    <row r="32">
      <c r="E32" s="22" t="s">
        <v>103</v>
      </c>
      <c r="F32" s="19">
        <f t="shared" ref="F32:AC32" si="7">countif(F$3:F$26, "Same Device, Different Features Interaction")</f>
        <v>0</v>
      </c>
      <c r="G32" s="19">
        <f t="shared" si="7"/>
        <v>0</v>
      </c>
      <c r="H32" s="19">
        <f t="shared" si="7"/>
        <v>0</v>
      </c>
      <c r="I32" s="19">
        <f t="shared" si="7"/>
        <v>0</v>
      </c>
      <c r="J32" s="19">
        <f t="shared" si="7"/>
        <v>0</v>
      </c>
      <c r="K32" s="19">
        <f t="shared" si="7"/>
        <v>0</v>
      </c>
      <c r="L32" s="19">
        <f t="shared" si="7"/>
        <v>0</v>
      </c>
      <c r="M32" s="19">
        <f t="shared" si="7"/>
        <v>0</v>
      </c>
      <c r="N32" s="19">
        <f t="shared" si="7"/>
        <v>0</v>
      </c>
      <c r="O32" s="19">
        <f t="shared" si="7"/>
        <v>0</v>
      </c>
      <c r="P32" s="19">
        <f t="shared" si="7"/>
        <v>0</v>
      </c>
      <c r="Q32" s="19">
        <f t="shared" si="7"/>
        <v>0</v>
      </c>
      <c r="R32" s="19">
        <f t="shared" si="7"/>
        <v>0</v>
      </c>
      <c r="S32" s="19">
        <f t="shared" si="7"/>
        <v>0</v>
      </c>
      <c r="T32" s="19">
        <f t="shared" si="7"/>
        <v>0</v>
      </c>
      <c r="U32" s="19">
        <f t="shared" si="7"/>
        <v>0</v>
      </c>
      <c r="V32" s="19">
        <f t="shared" si="7"/>
        <v>0</v>
      </c>
      <c r="W32" s="19">
        <f t="shared" si="7"/>
        <v>0</v>
      </c>
      <c r="X32" s="19">
        <f t="shared" si="7"/>
        <v>0</v>
      </c>
      <c r="Y32" s="19">
        <f t="shared" si="7"/>
        <v>0</v>
      </c>
      <c r="Z32" s="19">
        <f t="shared" si="7"/>
        <v>0</v>
      </c>
      <c r="AA32" s="19">
        <f t="shared" si="7"/>
        <v>0</v>
      </c>
      <c r="AB32" s="19">
        <f t="shared" si="7"/>
        <v>0</v>
      </c>
      <c r="AC32" s="19">
        <f t="shared" si="7"/>
        <v>0</v>
      </c>
      <c r="AD32" s="24">
        <f t="shared" si="3"/>
        <v>0</v>
      </c>
    </row>
    <row r="33">
      <c r="E33" s="22" t="s">
        <v>105</v>
      </c>
      <c r="F33" s="19">
        <f t="shared" ref="F33:AC33" si="8">countif(F$3:F$26, "Same Device, Same Features Interaction (No Conflict)")</f>
        <v>1</v>
      </c>
      <c r="G33" s="19">
        <f t="shared" si="8"/>
        <v>0</v>
      </c>
      <c r="H33" s="19">
        <f t="shared" si="8"/>
        <v>3</v>
      </c>
      <c r="I33" s="19">
        <f t="shared" si="8"/>
        <v>3</v>
      </c>
      <c r="J33" s="19">
        <f t="shared" si="8"/>
        <v>0</v>
      </c>
      <c r="K33" s="19">
        <f t="shared" si="8"/>
        <v>0</v>
      </c>
      <c r="L33" s="19">
        <f t="shared" si="8"/>
        <v>2</v>
      </c>
      <c r="M33" s="19">
        <f t="shared" si="8"/>
        <v>1</v>
      </c>
      <c r="N33" s="19">
        <f t="shared" si="8"/>
        <v>0</v>
      </c>
      <c r="O33" s="19">
        <f t="shared" si="8"/>
        <v>0</v>
      </c>
      <c r="P33" s="19">
        <f t="shared" si="8"/>
        <v>0</v>
      </c>
      <c r="Q33" s="19">
        <f t="shared" si="8"/>
        <v>0</v>
      </c>
      <c r="R33" s="19">
        <f t="shared" si="8"/>
        <v>2</v>
      </c>
      <c r="S33" s="19">
        <f t="shared" si="8"/>
        <v>0</v>
      </c>
      <c r="T33" s="19">
        <f t="shared" si="8"/>
        <v>0</v>
      </c>
      <c r="U33" s="19">
        <f t="shared" si="8"/>
        <v>0</v>
      </c>
      <c r="V33" s="19">
        <f t="shared" si="8"/>
        <v>1</v>
      </c>
      <c r="W33" s="19">
        <f t="shared" si="8"/>
        <v>0</v>
      </c>
      <c r="X33" s="19">
        <f t="shared" si="8"/>
        <v>0</v>
      </c>
      <c r="Y33" s="19">
        <f t="shared" si="8"/>
        <v>0</v>
      </c>
      <c r="Z33" s="19">
        <f t="shared" si="8"/>
        <v>0</v>
      </c>
      <c r="AA33" s="19">
        <f t="shared" si="8"/>
        <v>0</v>
      </c>
      <c r="AB33" s="19">
        <f t="shared" si="8"/>
        <v>0</v>
      </c>
      <c r="AC33" s="19">
        <f t="shared" si="8"/>
        <v>0</v>
      </c>
      <c r="AD33" s="24">
        <f t="shared" si="3"/>
        <v>13</v>
      </c>
    </row>
    <row r="34">
      <c r="E34" s="25" t="s">
        <v>107</v>
      </c>
      <c r="F34" s="19">
        <f t="shared" ref="F34:AC34" si="9">countif(F$3:F$26, "Read-Read Interaction")</f>
        <v>0</v>
      </c>
      <c r="G34" s="19">
        <f t="shared" si="9"/>
        <v>0</v>
      </c>
      <c r="H34" s="19">
        <f t="shared" si="9"/>
        <v>0</v>
      </c>
      <c r="I34" s="19">
        <f t="shared" si="9"/>
        <v>0</v>
      </c>
      <c r="J34" s="19">
        <f t="shared" si="9"/>
        <v>0</v>
      </c>
      <c r="K34" s="19">
        <f t="shared" si="9"/>
        <v>0</v>
      </c>
      <c r="L34" s="19">
        <f t="shared" si="9"/>
        <v>0</v>
      </c>
      <c r="M34" s="19">
        <f t="shared" si="9"/>
        <v>0</v>
      </c>
      <c r="N34" s="19">
        <f t="shared" si="9"/>
        <v>0</v>
      </c>
      <c r="O34" s="19">
        <f t="shared" si="9"/>
        <v>0</v>
      </c>
      <c r="P34" s="19">
        <f t="shared" si="9"/>
        <v>0</v>
      </c>
      <c r="Q34" s="19">
        <f t="shared" si="9"/>
        <v>0</v>
      </c>
      <c r="R34" s="19">
        <f t="shared" si="9"/>
        <v>0</v>
      </c>
      <c r="S34" s="19">
        <f t="shared" si="9"/>
        <v>0</v>
      </c>
      <c r="T34" s="19">
        <f t="shared" si="9"/>
        <v>0</v>
      </c>
      <c r="U34" s="19">
        <f t="shared" si="9"/>
        <v>0</v>
      </c>
      <c r="V34" s="19">
        <f t="shared" si="9"/>
        <v>0</v>
      </c>
      <c r="W34" s="19">
        <f t="shared" si="9"/>
        <v>0</v>
      </c>
      <c r="X34" s="19">
        <f t="shared" si="9"/>
        <v>0</v>
      </c>
      <c r="Y34" s="19">
        <f t="shared" si="9"/>
        <v>0</v>
      </c>
      <c r="Z34" s="19">
        <f t="shared" si="9"/>
        <v>0</v>
      </c>
      <c r="AA34" s="19">
        <f t="shared" si="9"/>
        <v>0</v>
      </c>
      <c r="AB34" s="19">
        <f t="shared" si="9"/>
        <v>0</v>
      </c>
      <c r="AC34" s="19">
        <f t="shared" si="9"/>
        <v>0</v>
      </c>
      <c r="AD34" s="26">
        <f t="shared" si="3"/>
        <v>0</v>
      </c>
      <c r="AE34">
        <f>sum(AD30:AD34)</f>
        <v>63</v>
      </c>
    </row>
    <row r="35">
      <c r="H35" s="61"/>
    </row>
    <row r="36">
      <c r="H36" s="7"/>
    </row>
    <row r="69">
      <c r="A69" s="27" t="s">
        <v>175</v>
      </c>
      <c r="B69" s="37"/>
      <c r="C69" s="37"/>
      <c r="D69" s="7"/>
      <c r="E69" s="37" t="s">
        <v>177</v>
      </c>
      <c r="F69" s="7"/>
      <c r="G69" s="7"/>
    </row>
    <row r="70">
      <c r="A70" s="51" t="s">
        <v>147</v>
      </c>
      <c r="B70" s="53"/>
      <c r="C70" s="53"/>
      <c r="D70" s="7"/>
      <c r="E70" s="38">
        <v>45.0</v>
      </c>
      <c r="F70" s="7"/>
      <c r="G70" s="7"/>
    </row>
    <row r="71">
      <c r="A71" s="13" t="s">
        <v>48</v>
      </c>
      <c r="B71" s="55"/>
      <c r="C71" s="56"/>
      <c r="D71" s="7"/>
      <c r="E71" s="34">
        <v>0.0</v>
      </c>
      <c r="F71" s="7" t="s">
        <v>180</v>
      </c>
      <c r="G71" s="7" t="s">
        <v>181</v>
      </c>
    </row>
    <row r="72">
      <c r="A72" s="15" t="s">
        <v>52</v>
      </c>
      <c r="B72" s="57"/>
      <c r="C72" s="57"/>
      <c r="D72" s="7"/>
      <c r="E72" s="38">
        <v>13.0</v>
      </c>
      <c r="F72" s="7" t="s">
        <v>183</v>
      </c>
      <c r="G72" s="7" t="s">
        <v>181</v>
      </c>
    </row>
    <row r="73">
      <c r="A73" s="62" t="s">
        <v>182</v>
      </c>
      <c r="B73" s="63"/>
      <c r="C73" s="63"/>
      <c r="D73" s="7"/>
      <c r="E73" s="38">
        <v>0.0</v>
      </c>
      <c r="F73" s="7" t="s">
        <v>102</v>
      </c>
      <c r="G73" s="7" t="s">
        <v>181</v>
      </c>
    </row>
    <row r="74">
      <c r="A74" s="23" t="s">
        <v>100</v>
      </c>
      <c r="B74" s="65"/>
      <c r="C74" s="66"/>
      <c r="D74" s="7"/>
      <c r="E74" s="38">
        <v>5.0</v>
      </c>
      <c r="F74" s="7"/>
      <c r="G74" s="7" t="s">
        <v>181</v>
      </c>
    </row>
    <row r="75">
      <c r="A75" s="7"/>
      <c r="B75" s="7"/>
      <c r="C75" s="7"/>
      <c r="D75" s="7"/>
      <c r="E75" s="7"/>
    </row>
    <row r="76">
      <c r="A76" s="27" t="s">
        <v>186</v>
      </c>
      <c r="B76" s="37"/>
      <c r="C76" s="37"/>
      <c r="D76" s="7"/>
      <c r="E76" s="37" t="s">
        <v>177</v>
      </c>
    </row>
    <row r="77">
      <c r="A77" s="67"/>
      <c r="B77" s="67"/>
      <c r="C77" s="67"/>
      <c r="D77" s="7"/>
      <c r="E77" s="34">
        <v>0.0</v>
      </c>
    </row>
    <row r="78">
      <c r="A78" s="68"/>
      <c r="B78" s="69"/>
      <c r="C78" s="69"/>
      <c r="D78" s="7"/>
      <c r="E78" s="34">
        <v>0.0</v>
      </c>
    </row>
    <row r="79">
      <c r="A79" s="44" t="s">
        <v>137</v>
      </c>
      <c r="B79" s="70"/>
      <c r="C79" s="70"/>
      <c r="D79" s="7"/>
      <c r="E79" s="34">
        <v>0.0</v>
      </c>
    </row>
    <row r="80">
      <c r="A80" s="14" t="s">
        <v>53</v>
      </c>
      <c r="B80" s="71"/>
      <c r="C80" s="71"/>
      <c r="D80" s="7"/>
      <c r="E80" s="38">
        <v>213.0</v>
      </c>
    </row>
    <row r="81">
      <c r="A81" s="37"/>
      <c r="B81" s="37"/>
      <c r="C81" s="37"/>
      <c r="D81" s="7"/>
      <c r="E81" s="37"/>
    </row>
    <row r="82">
      <c r="A82" s="27" t="s">
        <v>187</v>
      </c>
      <c r="B82" s="37"/>
      <c r="C82" s="37"/>
      <c r="D82" s="7"/>
      <c r="E82" s="34">
        <f>SUM(E70,E71,E72,E73,E74,E77,E78,E79,E80)</f>
        <v>276</v>
      </c>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1" max="1" width="4.71"/>
    <col customWidth="1" min="2" max="2" width="9.14"/>
    <col customWidth="1" min="4" max="4" width="29.14"/>
  </cols>
  <sheetData>
    <row r="2">
      <c r="D2" s="1" t="s">
        <v>0</v>
      </c>
      <c r="E2" s="1" t="s">
        <v>1</v>
      </c>
      <c r="F2" s="3" t="s">
        <v>3</v>
      </c>
      <c r="G2" s="3" t="s">
        <v>5</v>
      </c>
      <c r="H2" s="3" t="s">
        <v>6</v>
      </c>
      <c r="I2" s="3" t="s">
        <v>7</v>
      </c>
      <c r="J2" s="3" t="s">
        <v>8</v>
      </c>
      <c r="K2" s="3" t="s">
        <v>9</v>
      </c>
      <c r="L2" s="3" t="s">
        <v>10</v>
      </c>
      <c r="M2" s="3" t="s">
        <v>11</v>
      </c>
      <c r="N2" s="3" t="s">
        <v>12</v>
      </c>
      <c r="O2" s="3" t="s">
        <v>13</v>
      </c>
      <c r="P2" s="3" t="s">
        <v>14</v>
      </c>
      <c r="Q2" s="3" t="s">
        <v>15</v>
      </c>
      <c r="R2" s="3" t="s">
        <v>16</v>
      </c>
      <c r="S2" s="5" t="s">
        <v>17</v>
      </c>
      <c r="T2" s="3" t="s">
        <v>25</v>
      </c>
      <c r="U2" s="3" t="s">
        <v>26</v>
      </c>
      <c r="V2" s="3" t="s">
        <v>27</v>
      </c>
      <c r="W2" s="3" t="s">
        <v>28</v>
      </c>
      <c r="X2" s="3" t="s">
        <v>29</v>
      </c>
      <c r="Y2" s="3" t="s">
        <v>30</v>
      </c>
      <c r="Z2" s="3" t="s">
        <v>31</v>
      </c>
      <c r="AA2" s="3" t="s">
        <v>32</v>
      </c>
      <c r="AB2" s="3" t="s">
        <v>33</v>
      </c>
      <c r="AC2" s="3" t="s">
        <v>34</v>
      </c>
      <c r="AD2" s="3" t="s">
        <v>35</v>
      </c>
      <c r="AE2" s="3" t="s">
        <v>36</v>
      </c>
      <c r="AF2" s="3" t="s">
        <v>38</v>
      </c>
      <c r="AG2" s="3" t="s">
        <v>39</v>
      </c>
      <c r="AH2" s="3" t="s">
        <v>40</v>
      </c>
      <c r="AI2" s="3" t="s">
        <v>41</v>
      </c>
      <c r="AJ2" s="8" t="s">
        <v>42</v>
      </c>
      <c r="AK2" s="8" t="s">
        <v>44</v>
      </c>
      <c r="AR2" s="6"/>
      <c r="AS2" s="6"/>
    </row>
    <row r="3">
      <c r="A3" s="10">
        <v>1.0</v>
      </c>
      <c r="B3" s="7" t="s">
        <v>37</v>
      </c>
      <c r="C3" s="12" t="s">
        <v>43</v>
      </c>
      <c r="D3" s="9" t="s">
        <v>49</v>
      </c>
      <c r="E3" s="4" t="s">
        <v>50</v>
      </c>
      <c r="F3" s="6" t="s">
        <v>46</v>
      </c>
      <c r="G3" s="6" t="s">
        <v>46</v>
      </c>
      <c r="H3" s="6" t="s">
        <v>46</v>
      </c>
      <c r="I3" s="6" t="s">
        <v>46</v>
      </c>
      <c r="J3" s="6" t="s">
        <v>46</v>
      </c>
      <c r="K3" s="6" t="s">
        <v>46</v>
      </c>
      <c r="L3" s="6" t="s">
        <v>46</v>
      </c>
      <c r="M3" s="6" t="s">
        <v>46</v>
      </c>
      <c r="N3" s="6" t="s">
        <v>46</v>
      </c>
      <c r="O3" s="6" t="s">
        <v>46</v>
      </c>
      <c r="P3" s="6" t="s">
        <v>46</v>
      </c>
      <c r="Q3" s="6" t="s">
        <v>46</v>
      </c>
      <c r="R3" s="6" t="s">
        <v>46</v>
      </c>
      <c r="S3" s="6" t="s">
        <v>46</v>
      </c>
      <c r="T3" s="6" t="s">
        <v>46</v>
      </c>
      <c r="U3" s="6" t="s">
        <v>46</v>
      </c>
      <c r="V3" s="6" t="s">
        <v>46</v>
      </c>
      <c r="W3" s="6" t="s">
        <v>46</v>
      </c>
      <c r="X3" s="6" t="s">
        <v>46</v>
      </c>
      <c r="Y3" s="6" t="s">
        <v>46</v>
      </c>
      <c r="Z3" s="6" t="s">
        <v>46</v>
      </c>
      <c r="AA3" s="6" t="s">
        <v>46</v>
      </c>
      <c r="AB3" s="6" t="s">
        <v>46</v>
      </c>
      <c r="AC3" s="6" t="s">
        <v>46</v>
      </c>
      <c r="AD3" s="6" t="s">
        <v>46</v>
      </c>
      <c r="AE3" s="6" t="s">
        <v>46</v>
      </c>
      <c r="AF3" s="6" t="s">
        <v>46</v>
      </c>
      <c r="AG3" s="6" t="s">
        <v>46</v>
      </c>
      <c r="AH3" s="6" t="s">
        <v>46</v>
      </c>
      <c r="AI3" s="6" t="s">
        <v>46</v>
      </c>
      <c r="AJ3" s="6" t="s">
        <v>46</v>
      </c>
      <c r="AK3" s="6" t="s">
        <v>46</v>
      </c>
    </row>
    <row r="4">
      <c r="A4" s="10">
        <v>2.0</v>
      </c>
      <c r="B4" s="7" t="s">
        <v>37</v>
      </c>
      <c r="C4" s="12" t="s">
        <v>43</v>
      </c>
      <c r="D4" s="9" t="s">
        <v>51</v>
      </c>
      <c r="E4" s="4" t="s">
        <v>50</v>
      </c>
      <c r="F4" s="15" t="s">
        <v>52</v>
      </c>
      <c r="G4" s="6" t="s">
        <v>46</v>
      </c>
      <c r="H4" s="6" t="s">
        <v>46</v>
      </c>
      <c r="I4" s="6" t="s">
        <v>46</v>
      </c>
      <c r="J4" s="6" t="s">
        <v>46</v>
      </c>
      <c r="K4" s="6" t="s">
        <v>46</v>
      </c>
      <c r="L4" s="6" t="s">
        <v>46</v>
      </c>
      <c r="M4" s="6" t="s">
        <v>46</v>
      </c>
      <c r="N4" s="6" t="s">
        <v>46</v>
      </c>
      <c r="O4" s="6" t="s">
        <v>46</v>
      </c>
      <c r="P4" s="6" t="s">
        <v>46</v>
      </c>
      <c r="Q4" s="6" t="s">
        <v>46</v>
      </c>
      <c r="R4" s="6" t="s">
        <v>46</v>
      </c>
      <c r="S4" s="6" t="s">
        <v>46</v>
      </c>
      <c r="T4" s="6" t="s">
        <v>46</v>
      </c>
      <c r="U4" s="6" t="s">
        <v>46</v>
      </c>
      <c r="V4" s="6" t="s">
        <v>46</v>
      </c>
      <c r="W4" s="6" t="s">
        <v>46</v>
      </c>
      <c r="X4" s="6" t="s">
        <v>46</v>
      </c>
      <c r="Y4" s="6" t="s">
        <v>46</v>
      </c>
      <c r="Z4" s="6" t="s">
        <v>46</v>
      </c>
      <c r="AA4" s="6" t="s">
        <v>46</v>
      </c>
      <c r="AB4" s="6" t="s">
        <v>46</v>
      </c>
      <c r="AC4" s="6" t="s">
        <v>46</v>
      </c>
      <c r="AD4" s="6" t="s">
        <v>46</v>
      </c>
      <c r="AE4" s="6" t="s">
        <v>46</v>
      </c>
      <c r="AF4" s="6" t="s">
        <v>46</v>
      </c>
      <c r="AG4" s="6" t="s">
        <v>46</v>
      </c>
      <c r="AH4" s="6" t="s">
        <v>46</v>
      </c>
      <c r="AI4" s="6" t="s">
        <v>46</v>
      </c>
      <c r="AJ4" s="6" t="s">
        <v>46</v>
      </c>
      <c r="AK4" s="6" t="s">
        <v>46</v>
      </c>
    </row>
    <row r="5">
      <c r="A5" s="10">
        <v>3.0</v>
      </c>
      <c r="B5" s="7" t="s">
        <v>37</v>
      </c>
      <c r="C5" s="12" t="s">
        <v>43</v>
      </c>
      <c r="D5" s="9" t="s">
        <v>82</v>
      </c>
      <c r="E5" s="4" t="s">
        <v>83</v>
      </c>
      <c r="F5" s="14" t="s">
        <v>53</v>
      </c>
      <c r="G5" s="14" t="s">
        <v>53</v>
      </c>
      <c r="H5" s="6" t="s">
        <v>46</v>
      </c>
      <c r="I5" s="6" t="s">
        <v>46</v>
      </c>
      <c r="J5" s="6" t="s">
        <v>46</v>
      </c>
      <c r="K5" s="6" t="s">
        <v>46</v>
      </c>
      <c r="L5" s="6" t="s">
        <v>46</v>
      </c>
      <c r="M5" s="6" t="s">
        <v>46</v>
      </c>
      <c r="N5" s="6" t="s">
        <v>46</v>
      </c>
      <c r="O5" s="6" t="s">
        <v>46</v>
      </c>
      <c r="P5" s="6" t="s">
        <v>46</v>
      </c>
      <c r="Q5" s="6" t="s">
        <v>46</v>
      </c>
      <c r="R5" s="6" t="s">
        <v>46</v>
      </c>
      <c r="S5" s="6" t="s">
        <v>46</v>
      </c>
      <c r="T5" s="6" t="s">
        <v>46</v>
      </c>
      <c r="U5" s="6" t="s">
        <v>46</v>
      </c>
      <c r="V5" s="6" t="s">
        <v>46</v>
      </c>
      <c r="W5" s="6" t="s">
        <v>46</v>
      </c>
      <c r="X5" s="6" t="s">
        <v>46</v>
      </c>
      <c r="Y5" s="6" t="s">
        <v>46</v>
      </c>
      <c r="Z5" s="6" t="s">
        <v>46</v>
      </c>
      <c r="AA5" s="6" t="s">
        <v>46</v>
      </c>
      <c r="AB5" s="6" t="s">
        <v>46</v>
      </c>
      <c r="AC5" s="6" t="s">
        <v>46</v>
      </c>
      <c r="AD5" s="6" t="s">
        <v>46</v>
      </c>
      <c r="AE5" s="6" t="s">
        <v>46</v>
      </c>
      <c r="AF5" s="6" t="s">
        <v>46</v>
      </c>
      <c r="AG5" s="6" t="s">
        <v>46</v>
      </c>
      <c r="AH5" s="6" t="s">
        <v>46</v>
      </c>
      <c r="AI5" s="6" t="s">
        <v>46</v>
      </c>
      <c r="AJ5" s="6" t="s">
        <v>46</v>
      </c>
      <c r="AK5" s="6" t="s">
        <v>46</v>
      </c>
    </row>
    <row r="6">
      <c r="A6" s="10">
        <v>4.0</v>
      </c>
      <c r="B6" s="7" t="s">
        <v>37</v>
      </c>
      <c r="C6" s="12" t="s">
        <v>43</v>
      </c>
      <c r="D6" s="9" t="s">
        <v>87</v>
      </c>
      <c r="E6" s="4" t="s">
        <v>50</v>
      </c>
      <c r="F6" s="15" t="s">
        <v>52</v>
      </c>
      <c r="G6" s="15" t="s">
        <v>52</v>
      </c>
      <c r="H6" s="14" t="s">
        <v>53</v>
      </c>
      <c r="I6" s="6" t="s">
        <v>46</v>
      </c>
      <c r="J6" s="6" t="s">
        <v>46</v>
      </c>
      <c r="K6" s="6" t="s">
        <v>46</v>
      </c>
      <c r="L6" s="6" t="s">
        <v>46</v>
      </c>
      <c r="M6" s="6" t="s">
        <v>46</v>
      </c>
      <c r="N6" s="6" t="s">
        <v>46</v>
      </c>
      <c r="O6" s="6" t="s">
        <v>46</v>
      </c>
      <c r="P6" s="6" t="s">
        <v>46</v>
      </c>
      <c r="Q6" s="6" t="s">
        <v>46</v>
      </c>
      <c r="R6" s="6" t="s">
        <v>46</v>
      </c>
      <c r="S6" s="6" t="s">
        <v>46</v>
      </c>
      <c r="T6" s="6" t="s">
        <v>46</v>
      </c>
      <c r="U6" s="6" t="s">
        <v>46</v>
      </c>
      <c r="V6" s="6" t="s">
        <v>46</v>
      </c>
      <c r="W6" s="6" t="s">
        <v>46</v>
      </c>
      <c r="X6" s="6" t="s">
        <v>46</v>
      </c>
      <c r="Y6" s="6" t="s">
        <v>46</v>
      </c>
      <c r="Z6" s="6" t="s">
        <v>46</v>
      </c>
      <c r="AA6" s="6" t="s">
        <v>46</v>
      </c>
      <c r="AB6" s="6" t="s">
        <v>46</v>
      </c>
      <c r="AC6" s="6" t="s">
        <v>46</v>
      </c>
      <c r="AD6" s="6" t="s">
        <v>46</v>
      </c>
      <c r="AE6" s="6" t="s">
        <v>46</v>
      </c>
      <c r="AF6" s="6" t="s">
        <v>46</v>
      </c>
      <c r="AG6" s="6" t="s">
        <v>46</v>
      </c>
      <c r="AH6" s="6" t="s">
        <v>46</v>
      </c>
      <c r="AI6" s="6" t="s">
        <v>46</v>
      </c>
      <c r="AJ6" s="6" t="s">
        <v>46</v>
      </c>
      <c r="AK6" s="6" t="s">
        <v>46</v>
      </c>
    </row>
    <row r="7">
      <c r="A7" s="10">
        <v>5.0</v>
      </c>
      <c r="B7" s="12" t="s">
        <v>91</v>
      </c>
      <c r="C7" s="12" t="s">
        <v>43</v>
      </c>
      <c r="D7" s="20" t="s">
        <v>92</v>
      </c>
      <c r="E7" s="4" t="s">
        <v>93</v>
      </c>
      <c r="F7" s="14" t="s">
        <v>53</v>
      </c>
      <c r="G7" s="14" t="s">
        <v>53</v>
      </c>
      <c r="H7" s="14" t="s">
        <v>53</v>
      </c>
      <c r="I7" s="14" t="s">
        <v>53</v>
      </c>
      <c r="J7" s="6" t="s">
        <v>46</v>
      </c>
      <c r="K7" s="6" t="s">
        <v>46</v>
      </c>
      <c r="L7" s="6" t="s">
        <v>46</v>
      </c>
      <c r="M7" s="6" t="s">
        <v>46</v>
      </c>
      <c r="N7" s="6" t="s">
        <v>46</v>
      </c>
      <c r="O7" s="6" t="s">
        <v>46</v>
      </c>
      <c r="P7" s="6" t="s">
        <v>46</v>
      </c>
      <c r="Q7" s="6" t="s">
        <v>46</v>
      </c>
      <c r="R7" s="6" t="s">
        <v>46</v>
      </c>
      <c r="S7" s="6" t="s">
        <v>46</v>
      </c>
      <c r="T7" s="6" t="s">
        <v>46</v>
      </c>
      <c r="U7" s="6" t="s">
        <v>46</v>
      </c>
      <c r="V7" s="6" t="s">
        <v>46</v>
      </c>
      <c r="W7" s="6" t="s">
        <v>46</v>
      </c>
      <c r="X7" s="6" t="s">
        <v>46</v>
      </c>
      <c r="Y7" s="6" t="s">
        <v>46</v>
      </c>
      <c r="Z7" s="6" t="s">
        <v>46</v>
      </c>
      <c r="AA7" s="6" t="s">
        <v>46</v>
      </c>
      <c r="AB7" s="6" t="s">
        <v>46</v>
      </c>
      <c r="AC7" s="6" t="s">
        <v>46</v>
      </c>
      <c r="AD7" s="6" t="s">
        <v>46</v>
      </c>
      <c r="AE7" s="6" t="s">
        <v>46</v>
      </c>
      <c r="AF7" s="6" t="s">
        <v>46</v>
      </c>
      <c r="AG7" s="6" t="s">
        <v>46</v>
      </c>
      <c r="AH7" s="6" t="s">
        <v>46</v>
      </c>
      <c r="AI7" s="6" t="s">
        <v>46</v>
      </c>
      <c r="AJ7" s="6" t="s">
        <v>46</v>
      </c>
      <c r="AK7" s="6" t="s">
        <v>46</v>
      </c>
    </row>
    <row r="8">
      <c r="A8" s="10">
        <v>6.0</v>
      </c>
      <c r="B8" s="7" t="s">
        <v>37</v>
      </c>
      <c r="C8" s="12" t="s">
        <v>43</v>
      </c>
      <c r="D8" s="9" t="s">
        <v>97</v>
      </c>
      <c r="E8" s="4" t="s">
        <v>50</v>
      </c>
      <c r="F8" s="15" t="s">
        <v>52</v>
      </c>
      <c r="G8" s="15" t="s">
        <v>52</v>
      </c>
      <c r="H8" s="14" t="s">
        <v>53</v>
      </c>
      <c r="I8" s="15" t="s">
        <v>52</v>
      </c>
      <c r="J8" s="14" t="s">
        <v>53</v>
      </c>
      <c r="K8" s="6" t="s">
        <v>46</v>
      </c>
      <c r="L8" s="6" t="s">
        <v>46</v>
      </c>
      <c r="M8" s="6" t="s">
        <v>46</v>
      </c>
      <c r="N8" s="6" t="s">
        <v>46</v>
      </c>
      <c r="O8" s="6" t="s">
        <v>46</v>
      </c>
      <c r="P8" s="6" t="s">
        <v>46</v>
      </c>
      <c r="Q8" s="6" t="s">
        <v>46</v>
      </c>
      <c r="R8" s="6" t="s">
        <v>46</v>
      </c>
      <c r="S8" s="6" t="s">
        <v>46</v>
      </c>
      <c r="T8" s="6" t="s">
        <v>46</v>
      </c>
      <c r="U8" s="6" t="s">
        <v>46</v>
      </c>
      <c r="V8" s="6" t="s">
        <v>46</v>
      </c>
      <c r="W8" s="6" t="s">
        <v>46</v>
      </c>
      <c r="X8" s="6" t="s">
        <v>46</v>
      </c>
      <c r="Y8" s="6" t="s">
        <v>46</v>
      </c>
      <c r="Z8" s="6" t="s">
        <v>46</v>
      </c>
      <c r="AA8" s="6" t="s">
        <v>46</v>
      </c>
      <c r="AB8" s="6" t="s">
        <v>46</v>
      </c>
      <c r="AC8" s="6" t="s">
        <v>46</v>
      </c>
      <c r="AD8" s="6" t="s">
        <v>46</v>
      </c>
      <c r="AE8" s="6" t="s">
        <v>46</v>
      </c>
      <c r="AF8" s="6" t="s">
        <v>46</v>
      </c>
      <c r="AG8" s="6" t="s">
        <v>46</v>
      </c>
      <c r="AH8" s="6" t="s">
        <v>46</v>
      </c>
      <c r="AI8" s="6" t="s">
        <v>46</v>
      </c>
      <c r="AJ8" s="6" t="s">
        <v>46</v>
      </c>
      <c r="AK8" s="6" t="s">
        <v>46</v>
      </c>
    </row>
    <row r="9">
      <c r="A9" s="10">
        <v>7.0</v>
      </c>
      <c r="B9" s="12" t="s">
        <v>91</v>
      </c>
      <c r="C9" s="7" t="s">
        <v>99</v>
      </c>
      <c r="D9" s="20" t="s">
        <v>101</v>
      </c>
      <c r="E9" s="4" t="s">
        <v>93</v>
      </c>
      <c r="F9" s="14" t="s">
        <v>53</v>
      </c>
      <c r="G9" s="14" t="s">
        <v>53</v>
      </c>
      <c r="H9" s="14" t="s">
        <v>53</v>
      </c>
      <c r="I9" s="14" t="s">
        <v>53</v>
      </c>
      <c r="J9" s="23" t="s">
        <v>100</v>
      </c>
      <c r="K9" s="14" t="s">
        <v>53</v>
      </c>
      <c r="L9" s="6" t="s">
        <v>46</v>
      </c>
      <c r="M9" s="6" t="s">
        <v>46</v>
      </c>
      <c r="N9" s="6" t="s">
        <v>46</v>
      </c>
      <c r="O9" s="6" t="s">
        <v>46</v>
      </c>
      <c r="P9" s="6" t="s">
        <v>46</v>
      </c>
      <c r="Q9" s="6" t="s">
        <v>46</v>
      </c>
      <c r="R9" s="6" t="s">
        <v>46</v>
      </c>
      <c r="S9" s="6" t="s">
        <v>46</v>
      </c>
      <c r="T9" s="6" t="s">
        <v>46</v>
      </c>
      <c r="U9" s="6" t="s">
        <v>46</v>
      </c>
      <c r="V9" s="6" t="s">
        <v>46</v>
      </c>
      <c r="W9" s="6" t="s">
        <v>46</v>
      </c>
      <c r="X9" s="6" t="s">
        <v>46</v>
      </c>
      <c r="Y9" s="6" t="s">
        <v>46</v>
      </c>
      <c r="Z9" s="6" t="s">
        <v>46</v>
      </c>
      <c r="AA9" s="6" t="s">
        <v>46</v>
      </c>
      <c r="AB9" s="6" t="s">
        <v>46</v>
      </c>
      <c r="AC9" s="6" t="s">
        <v>46</v>
      </c>
      <c r="AD9" s="6" t="s">
        <v>46</v>
      </c>
      <c r="AE9" s="6" t="s">
        <v>46</v>
      </c>
      <c r="AF9" s="6" t="s">
        <v>46</v>
      </c>
      <c r="AG9" s="6" t="s">
        <v>46</v>
      </c>
      <c r="AH9" s="6" t="s">
        <v>46</v>
      </c>
      <c r="AI9" s="6" t="s">
        <v>46</v>
      </c>
      <c r="AJ9" s="6" t="s">
        <v>46</v>
      </c>
      <c r="AK9" s="6" t="s">
        <v>46</v>
      </c>
    </row>
    <row r="10">
      <c r="A10" s="10">
        <v>8.0</v>
      </c>
      <c r="B10" s="7" t="s">
        <v>37</v>
      </c>
      <c r="C10" s="12" t="s">
        <v>43</v>
      </c>
      <c r="D10" s="9" t="s">
        <v>104</v>
      </c>
      <c r="E10" s="4" t="s">
        <v>50</v>
      </c>
      <c r="F10" s="15" t="s">
        <v>52</v>
      </c>
      <c r="G10" s="15" t="s">
        <v>52</v>
      </c>
      <c r="H10" s="14" t="s">
        <v>53</v>
      </c>
      <c r="I10" s="15" t="s">
        <v>52</v>
      </c>
      <c r="J10" s="14" t="s">
        <v>53</v>
      </c>
      <c r="K10" s="15" t="s">
        <v>52</v>
      </c>
      <c r="L10" s="15" t="s">
        <v>52</v>
      </c>
      <c r="M10" s="6" t="s">
        <v>46</v>
      </c>
      <c r="N10" s="6" t="s">
        <v>46</v>
      </c>
      <c r="O10" s="6" t="s">
        <v>46</v>
      </c>
      <c r="P10" s="6" t="s">
        <v>46</v>
      </c>
      <c r="Q10" s="6" t="s">
        <v>46</v>
      </c>
      <c r="R10" s="6" t="s">
        <v>46</v>
      </c>
      <c r="S10" s="6" t="s">
        <v>46</v>
      </c>
      <c r="T10" s="6" t="s">
        <v>46</v>
      </c>
      <c r="U10" s="6" t="s">
        <v>46</v>
      </c>
      <c r="V10" s="6" t="s">
        <v>46</v>
      </c>
      <c r="W10" s="6" t="s">
        <v>46</v>
      </c>
      <c r="X10" s="6" t="s">
        <v>46</v>
      </c>
      <c r="Y10" s="6" t="s">
        <v>46</v>
      </c>
      <c r="Z10" s="6" t="s">
        <v>46</v>
      </c>
      <c r="AA10" s="6" t="s">
        <v>46</v>
      </c>
      <c r="AB10" s="6" t="s">
        <v>46</v>
      </c>
      <c r="AC10" s="6" t="s">
        <v>46</v>
      </c>
      <c r="AD10" s="6" t="s">
        <v>46</v>
      </c>
      <c r="AE10" s="6" t="s">
        <v>46</v>
      </c>
      <c r="AF10" s="6" t="s">
        <v>46</v>
      </c>
      <c r="AG10" s="6" t="s">
        <v>46</v>
      </c>
      <c r="AH10" s="6" t="s">
        <v>46</v>
      </c>
      <c r="AI10" s="6" t="s">
        <v>46</v>
      </c>
      <c r="AJ10" s="6" t="s">
        <v>46</v>
      </c>
      <c r="AK10" s="6" t="s">
        <v>46</v>
      </c>
    </row>
    <row r="11">
      <c r="A11" s="10">
        <v>9.0</v>
      </c>
      <c r="B11" s="12" t="s">
        <v>37</v>
      </c>
      <c r="C11" s="12" t="s">
        <v>43</v>
      </c>
      <c r="D11" s="16" t="s">
        <v>108</v>
      </c>
      <c r="E11" s="4" t="s">
        <v>93</v>
      </c>
      <c r="F11" s="14" t="s">
        <v>53</v>
      </c>
      <c r="G11" s="14" t="s">
        <v>53</v>
      </c>
      <c r="H11" s="14" t="s">
        <v>53</v>
      </c>
      <c r="I11" s="14" t="s">
        <v>53</v>
      </c>
      <c r="J11" s="14" t="s">
        <v>53</v>
      </c>
      <c r="K11" s="14" t="s">
        <v>53</v>
      </c>
      <c r="L11" s="14" t="s">
        <v>53</v>
      </c>
      <c r="M11" s="14" t="s">
        <v>53</v>
      </c>
      <c r="N11" s="6" t="s">
        <v>46</v>
      </c>
      <c r="O11" s="6" t="s">
        <v>46</v>
      </c>
      <c r="P11" s="6" t="s">
        <v>46</v>
      </c>
      <c r="Q11" s="6" t="s">
        <v>46</v>
      </c>
      <c r="R11" s="6" t="s">
        <v>46</v>
      </c>
      <c r="S11" s="6" t="s">
        <v>46</v>
      </c>
      <c r="T11" s="6" t="s">
        <v>46</v>
      </c>
      <c r="U11" s="6" t="s">
        <v>46</v>
      </c>
      <c r="V11" s="6" t="s">
        <v>46</v>
      </c>
      <c r="W11" s="6" t="s">
        <v>46</v>
      </c>
      <c r="X11" s="6" t="s">
        <v>46</v>
      </c>
      <c r="Y11" s="6" t="s">
        <v>46</v>
      </c>
      <c r="Z11" s="6" t="s">
        <v>46</v>
      </c>
      <c r="AA11" s="6" t="s">
        <v>46</v>
      </c>
      <c r="AB11" s="6" t="s">
        <v>46</v>
      </c>
      <c r="AC11" s="6" t="s">
        <v>46</v>
      </c>
      <c r="AD11" s="6" t="s">
        <v>46</v>
      </c>
      <c r="AE11" s="6" t="s">
        <v>46</v>
      </c>
      <c r="AF11" s="6" t="s">
        <v>46</v>
      </c>
      <c r="AG11" s="6" t="s">
        <v>46</v>
      </c>
      <c r="AH11" s="6" t="s">
        <v>46</v>
      </c>
      <c r="AI11" s="6" t="s">
        <v>46</v>
      </c>
      <c r="AJ11" s="6" t="s">
        <v>46</v>
      </c>
      <c r="AK11" s="6" t="s">
        <v>46</v>
      </c>
    </row>
    <row r="12">
      <c r="A12" s="10">
        <v>10.0</v>
      </c>
      <c r="B12" s="7" t="s">
        <v>37</v>
      </c>
      <c r="C12" s="12" t="s">
        <v>43</v>
      </c>
      <c r="D12" s="9" t="s">
        <v>127</v>
      </c>
      <c r="E12" s="4" t="s">
        <v>93</v>
      </c>
      <c r="F12" s="14" t="s">
        <v>53</v>
      </c>
      <c r="G12" s="14" t="s">
        <v>53</v>
      </c>
      <c r="H12" s="14" t="s">
        <v>53</v>
      </c>
      <c r="I12" s="14" t="s">
        <v>53</v>
      </c>
      <c r="J12" s="14" t="s">
        <v>53</v>
      </c>
      <c r="K12" s="14" t="s">
        <v>53</v>
      </c>
      <c r="L12" s="14" t="s">
        <v>53</v>
      </c>
      <c r="M12" s="14" t="s">
        <v>53</v>
      </c>
      <c r="N12" s="14" t="s">
        <v>53</v>
      </c>
      <c r="O12" s="6" t="s">
        <v>46</v>
      </c>
      <c r="P12" s="6" t="s">
        <v>46</v>
      </c>
      <c r="Q12" s="6" t="s">
        <v>46</v>
      </c>
      <c r="R12" s="6" t="s">
        <v>46</v>
      </c>
      <c r="S12" s="6" t="s">
        <v>46</v>
      </c>
      <c r="T12" s="6" t="s">
        <v>46</v>
      </c>
      <c r="U12" s="6" t="s">
        <v>46</v>
      </c>
      <c r="V12" s="6" t="s">
        <v>46</v>
      </c>
      <c r="W12" s="6" t="s">
        <v>46</v>
      </c>
      <c r="X12" s="6" t="s">
        <v>46</v>
      </c>
      <c r="Y12" s="6" t="s">
        <v>46</v>
      </c>
      <c r="Z12" s="6" t="s">
        <v>46</v>
      </c>
      <c r="AA12" s="6" t="s">
        <v>46</v>
      </c>
      <c r="AB12" s="6" t="s">
        <v>46</v>
      </c>
      <c r="AC12" s="6" t="s">
        <v>46</v>
      </c>
      <c r="AD12" s="6" t="s">
        <v>46</v>
      </c>
      <c r="AE12" s="6" t="s">
        <v>46</v>
      </c>
      <c r="AF12" s="6" t="s">
        <v>46</v>
      </c>
      <c r="AG12" s="6" t="s">
        <v>46</v>
      </c>
      <c r="AH12" s="6" t="s">
        <v>46</v>
      </c>
      <c r="AI12" s="6" t="s">
        <v>46</v>
      </c>
      <c r="AJ12" s="6" t="s">
        <v>46</v>
      </c>
      <c r="AK12" s="6" t="s">
        <v>46</v>
      </c>
    </row>
    <row r="13">
      <c r="A13" s="10">
        <v>11.0</v>
      </c>
      <c r="B13" s="7" t="s">
        <v>37</v>
      </c>
      <c r="C13" s="12" t="s">
        <v>43</v>
      </c>
      <c r="D13" s="9" t="s">
        <v>128</v>
      </c>
      <c r="E13" s="42" t="s">
        <v>93</v>
      </c>
      <c r="F13" s="14" t="s">
        <v>53</v>
      </c>
      <c r="G13" s="14" t="s">
        <v>53</v>
      </c>
      <c r="H13" s="14" t="s">
        <v>53</v>
      </c>
      <c r="I13" s="14" t="s">
        <v>53</v>
      </c>
      <c r="J13" s="14" t="s">
        <v>53</v>
      </c>
      <c r="K13" s="14" t="s">
        <v>53</v>
      </c>
      <c r="L13" s="14" t="s">
        <v>53</v>
      </c>
      <c r="M13" s="14" t="s">
        <v>53</v>
      </c>
      <c r="N13" s="14" t="s">
        <v>53</v>
      </c>
      <c r="O13" s="14" t="s">
        <v>53</v>
      </c>
      <c r="P13" s="6" t="s">
        <v>46</v>
      </c>
      <c r="Q13" s="6" t="s">
        <v>46</v>
      </c>
      <c r="R13" s="6" t="s">
        <v>46</v>
      </c>
      <c r="S13" s="6" t="s">
        <v>46</v>
      </c>
      <c r="T13" s="6" t="s">
        <v>46</v>
      </c>
      <c r="U13" s="6" t="s">
        <v>46</v>
      </c>
      <c r="V13" s="6" t="s">
        <v>46</v>
      </c>
      <c r="W13" s="6" t="s">
        <v>46</v>
      </c>
      <c r="X13" s="6" t="s">
        <v>46</v>
      </c>
      <c r="Y13" s="6" t="s">
        <v>46</v>
      </c>
      <c r="Z13" s="6" t="s">
        <v>46</v>
      </c>
      <c r="AA13" s="6" t="s">
        <v>46</v>
      </c>
      <c r="AB13" s="6" t="s">
        <v>46</v>
      </c>
      <c r="AC13" s="6" t="s">
        <v>46</v>
      </c>
      <c r="AD13" s="6" t="s">
        <v>46</v>
      </c>
      <c r="AE13" s="6" t="s">
        <v>46</v>
      </c>
      <c r="AF13" s="6" t="s">
        <v>46</v>
      </c>
      <c r="AG13" s="6" t="s">
        <v>46</v>
      </c>
      <c r="AH13" s="6" t="s">
        <v>46</v>
      </c>
      <c r="AI13" s="6" t="s">
        <v>46</v>
      </c>
      <c r="AJ13" s="6" t="s">
        <v>46</v>
      </c>
      <c r="AK13" s="6" t="s">
        <v>46</v>
      </c>
    </row>
    <row r="14">
      <c r="A14" s="10">
        <v>12.0</v>
      </c>
      <c r="B14" s="7" t="s">
        <v>37</v>
      </c>
      <c r="C14" s="12" t="s">
        <v>43</v>
      </c>
      <c r="D14" s="9" t="s">
        <v>129</v>
      </c>
      <c r="E14" s="4" t="s">
        <v>93</v>
      </c>
      <c r="F14" s="14" t="s">
        <v>53</v>
      </c>
      <c r="G14" s="14" t="s">
        <v>53</v>
      </c>
      <c r="H14" s="14" t="s">
        <v>53</v>
      </c>
      <c r="I14" s="14" t="s">
        <v>53</v>
      </c>
      <c r="J14" s="14" t="s">
        <v>53</v>
      </c>
      <c r="K14" s="14" t="s">
        <v>53</v>
      </c>
      <c r="L14" s="14" t="s">
        <v>53</v>
      </c>
      <c r="M14" s="14" t="s">
        <v>53</v>
      </c>
      <c r="N14" s="14" t="s">
        <v>53</v>
      </c>
      <c r="O14" s="14" t="s">
        <v>53</v>
      </c>
      <c r="P14" s="14" t="s">
        <v>53</v>
      </c>
      <c r="Q14" s="6" t="s">
        <v>46</v>
      </c>
      <c r="R14" s="6" t="s">
        <v>46</v>
      </c>
      <c r="S14" s="6" t="s">
        <v>46</v>
      </c>
      <c r="T14" s="6" t="s">
        <v>46</v>
      </c>
      <c r="U14" s="6" t="s">
        <v>46</v>
      </c>
      <c r="V14" s="6" t="s">
        <v>46</v>
      </c>
      <c r="W14" s="6" t="s">
        <v>46</v>
      </c>
      <c r="X14" s="6" t="s">
        <v>46</v>
      </c>
      <c r="Y14" s="6" t="s">
        <v>46</v>
      </c>
      <c r="Z14" s="6" t="s">
        <v>46</v>
      </c>
      <c r="AA14" s="6" t="s">
        <v>46</v>
      </c>
      <c r="AB14" s="6" t="s">
        <v>46</v>
      </c>
      <c r="AC14" s="6" t="s">
        <v>46</v>
      </c>
      <c r="AD14" s="6" t="s">
        <v>46</v>
      </c>
      <c r="AE14" s="6" t="s">
        <v>46</v>
      </c>
      <c r="AF14" s="6" t="s">
        <v>46</v>
      </c>
      <c r="AG14" s="6" t="s">
        <v>46</v>
      </c>
      <c r="AH14" s="6" t="s">
        <v>46</v>
      </c>
      <c r="AI14" s="6" t="s">
        <v>46</v>
      </c>
      <c r="AJ14" s="6" t="s">
        <v>46</v>
      </c>
      <c r="AK14" s="6" t="s">
        <v>46</v>
      </c>
    </row>
    <row r="15">
      <c r="A15" s="10">
        <v>13.0</v>
      </c>
      <c r="B15" s="7" t="s">
        <v>37</v>
      </c>
      <c r="C15" s="12" t="s">
        <v>43</v>
      </c>
      <c r="D15" s="9" t="s">
        <v>131</v>
      </c>
      <c r="E15" s="4" t="s">
        <v>93</v>
      </c>
      <c r="F15" s="14" t="s">
        <v>53</v>
      </c>
      <c r="G15" s="14" t="s">
        <v>53</v>
      </c>
      <c r="H15" s="14" t="s">
        <v>53</v>
      </c>
      <c r="I15" s="14" t="s">
        <v>53</v>
      </c>
      <c r="J15" s="14" t="s">
        <v>53</v>
      </c>
      <c r="K15" s="14" t="s">
        <v>53</v>
      </c>
      <c r="L15" s="14" t="s">
        <v>53</v>
      </c>
      <c r="M15" s="14" t="s">
        <v>53</v>
      </c>
      <c r="N15" s="14" t="s">
        <v>53</v>
      </c>
      <c r="O15" s="14" t="s">
        <v>53</v>
      </c>
      <c r="P15" s="14" t="s">
        <v>53</v>
      </c>
      <c r="Q15" s="14" t="s">
        <v>53</v>
      </c>
      <c r="R15" s="6" t="s">
        <v>46</v>
      </c>
      <c r="S15" s="6" t="s">
        <v>46</v>
      </c>
      <c r="T15" s="6" t="s">
        <v>46</v>
      </c>
      <c r="U15" s="6" t="s">
        <v>46</v>
      </c>
      <c r="V15" s="6" t="s">
        <v>46</v>
      </c>
      <c r="W15" s="6" t="s">
        <v>46</v>
      </c>
      <c r="X15" s="6" t="s">
        <v>46</v>
      </c>
      <c r="Y15" s="6" t="s">
        <v>46</v>
      </c>
      <c r="Z15" s="6" t="s">
        <v>46</v>
      </c>
      <c r="AA15" s="6" t="s">
        <v>46</v>
      </c>
      <c r="AB15" s="6" t="s">
        <v>46</v>
      </c>
      <c r="AC15" s="6" t="s">
        <v>46</v>
      </c>
      <c r="AD15" s="6" t="s">
        <v>46</v>
      </c>
      <c r="AE15" s="6" t="s">
        <v>46</v>
      </c>
      <c r="AF15" s="6" t="s">
        <v>46</v>
      </c>
      <c r="AG15" s="6" t="s">
        <v>46</v>
      </c>
      <c r="AH15" s="6" t="s">
        <v>46</v>
      </c>
      <c r="AI15" s="6" t="s">
        <v>46</v>
      </c>
      <c r="AJ15" s="6" t="s">
        <v>46</v>
      </c>
      <c r="AK15" s="6" t="s">
        <v>46</v>
      </c>
    </row>
    <row r="16">
      <c r="A16" s="10">
        <v>14.0</v>
      </c>
      <c r="B16" s="7" t="s">
        <v>37</v>
      </c>
      <c r="C16" s="12" t="s">
        <v>43</v>
      </c>
      <c r="D16" s="9" t="s">
        <v>132</v>
      </c>
      <c r="E16" s="42" t="s">
        <v>83</v>
      </c>
      <c r="F16" s="14" t="s">
        <v>53</v>
      </c>
      <c r="G16" s="14" t="s">
        <v>53</v>
      </c>
      <c r="H16" s="15" t="s">
        <v>52</v>
      </c>
      <c r="I16" s="14" t="s">
        <v>53</v>
      </c>
      <c r="J16" s="14" t="s">
        <v>53</v>
      </c>
      <c r="K16" s="14" t="s">
        <v>53</v>
      </c>
      <c r="L16" s="14" t="s">
        <v>53</v>
      </c>
      <c r="M16" s="14" t="s">
        <v>53</v>
      </c>
      <c r="N16" s="14" t="s">
        <v>53</v>
      </c>
      <c r="O16" s="14" t="s">
        <v>53</v>
      </c>
      <c r="P16" s="14" t="s">
        <v>53</v>
      </c>
      <c r="Q16" s="14" t="s">
        <v>53</v>
      </c>
      <c r="R16" s="14" t="s">
        <v>53</v>
      </c>
      <c r="S16" s="6" t="s">
        <v>46</v>
      </c>
      <c r="T16" s="6" t="s">
        <v>46</v>
      </c>
      <c r="U16" s="6" t="s">
        <v>46</v>
      </c>
      <c r="V16" s="6" t="s">
        <v>46</v>
      </c>
      <c r="W16" s="6" t="s">
        <v>46</v>
      </c>
      <c r="X16" s="6" t="s">
        <v>46</v>
      </c>
      <c r="Y16" s="6" t="s">
        <v>46</v>
      </c>
      <c r="Z16" s="6" t="s">
        <v>46</v>
      </c>
      <c r="AA16" s="6" t="s">
        <v>46</v>
      </c>
      <c r="AB16" s="6" t="s">
        <v>46</v>
      </c>
      <c r="AC16" s="6" t="s">
        <v>46</v>
      </c>
      <c r="AD16" s="6" t="s">
        <v>46</v>
      </c>
      <c r="AE16" s="6" t="s">
        <v>46</v>
      </c>
      <c r="AF16" s="6" t="s">
        <v>46</v>
      </c>
      <c r="AG16" s="6" t="s">
        <v>46</v>
      </c>
      <c r="AH16" s="6" t="s">
        <v>46</v>
      </c>
      <c r="AI16" s="6" t="s">
        <v>46</v>
      </c>
      <c r="AJ16" s="6" t="s">
        <v>46</v>
      </c>
      <c r="AK16" s="6" t="s">
        <v>46</v>
      </c>
    </row>
    <row r="17">
      <c r="A17" s="10">
        <v>15.0</v>
      </c>
      <c r="B17" s="12" t="s">
        <v>133</v>
      </c>
      <c r="C17" s="12" t="s">
        <v>43</v>
      </c>
      <c r="D17" s="9" t="s">
        <v>134</v>
      </c>
      <c r="E17" s="4" t="s">
        <v>93</v>
      </c>
      <c r="F17" s="17" t="s">
        <v>85</v>
      </c>
      <c r="G17" s="17" t="s">
        <v>85</v>
      </c>
      <c r="H17" s="17" t="s">
        <v>85</v>
      </c>
      <c r="I17" s="17" t="s">
        <v>85</v>
      </c>
      <c r="J17" s="17" t="s">
        <v>85</v>
      </c>
      <c r="K17" s="17" t="s">
        <v>85</v>
      </c>
      <c r="L17" s="17" t="s">
        <v>85</v>
      </c>
      <c r="M17" s="17" t="s">
        <v>85</v>
      </c>
      <c r="N17" s="17" t="s">
        <v>85</v>
      </c>
      <c r="O17" s="17" t="s">
        <v>85</v>
      </c>
      <c r="P17" s="17" t="s">
        <v>85</v>
      </c>
      <c r="Q17" s="17" t="s">
        <v>85</v>
      </c>
      <c r="R17" s="17" t="s">
        <v>85</v>
      </c>
      <c r="S17" s="17" t="s">
        <v>85</v>
      </c>
      <c r="T17" s="6" t="s">
        <v>46</v>
      </c>
      <c r="U17" s="6" t="s">
        <v>46</v>
      </c>
      <c r="V17" s="6" t="s">
        <v>46</v>
      </c>
      <c r="W17" s="6" t="s">
        <v>46</v>
      </c>
      <c r="X17" s="6" t="s">
        <v>46</v>
      </c>
      <c r="Y17" s="6" t="s">
        <v>46</v>
      </c>
      <c r="Z17" s="6" t="s">
        <v>46</v>
      </c>
      <c r="AA17" s="6" t="s">
        <v>46</v>
      </c>
      <c r="AB17" s="6" t="s">
        <v>46</v>
      </c>
      <c r="AC17" s="6" t="s">
        <v>46</v>
      </c>
      <c r="AD17" s="6" t="s">
        <v>46</v>
      </c>
      <c r="AE17" s="6" t="s">
        <v>46</v>
      </c>
      <c r="AF17" s="6" t="s">
        <v>46</v>
      </c>
      <c r="AG17" s="6" t="s">
        <v>46</v>
      </c>
      <c r="AH17" s="6" t="s">
        <v>46</v>
      </c>
      <c r="AI17" s="6" t="s">
        <v>46</v>
      </c>
      <c r="AJ17" s="6" t="s">
        <v>46</v>
      </c>
      <c r="AK17" s="6" t="s">
        <v>46</v>
      </c>
    </row>
    <row r="18">
      <c r="A18" s="10">
        <v>16.0</v>
      </c>
      <c r="B18" s="12" t="s">
        <v>135</v>
      </c>
      <c r="C18" s="12" t="s">
        <v>43</v>
      </c>
      <c r="D18" s="20" t="s">
        <v>136</v>
      </c>
      <c r="E18" s="4" t="s">
        <v>93</v>
      </c>
      <c r="F18" s="44" t="s">
        <v>137</v>
      </c>
      <c r="G18" s="44" t="s">
        <v>137</v>
      </c>
      <c r="H18" s="44" t="s">
        <v>137</v>
      </c>
      <c r="I18" s="44" t="s">
        <v>137</v>
      </c>
      <c r="J18" s="23" t="s">
        <v>100</v>
      </c>
      <c r="K18" s="44" t="s">
        <v>137</v>
      </c>
      <c r="L18" s="23" t="s">
        <v>100</v>
      </c>
      <c r="M18" s="44" t="s">
        <v>137</v>
      </c>
      <c r="N18" s="44" t="s">
        <v>137</v>
      </c>
      <c r="O18" s="44" t="s">
        <v>137</v>
      </c>
      <c r="P18" s="44" t="s">
        <v>137</v>
      </c>
      <c r="Q18" s="44" t="s">
        <v>137</v>
      </c>
      <c r="R18" s="44" t="s">
        <v>137</v>
      </c>
      <c r="S18" s="44" t="s">
        <v>137</v>
      </c>
      <c r="T18" s="17" t="s">
        <v>85</v>
      </c>
      <c r="U18" s="6" t="s">
        <v>46</v>
      </c>
      <c r="V18" s="6" t="s">
        <v>46</v>
      </c>
      <c r="W18" s="6" t="s">
        <v>46</v>
      </c>
      <c r="X18" s="6" t="s">
        <v>46</v>
      </c>
      <c r="Y18" s="6" t="s">
        <v>46</v>
      </c>
      <c r="Z18" s="6" t="s">
        <v>46</v>
      </c>
      <c r="AA18" s="6" t="s">
        <v>46</v>
      </c>
      <c r="AB18" s="6" t="s">
        <v>46</v>
      </c>
      <c r="AC18" s="6" t="s">
        <v>46</v>
      </c>
      <c r="AD18" s="6" t="s">
        <v>46</v>
      </c>
      <c r="AE18" s="6" t="s">
        <v>46</v>
      </c>
      <c r="AF18" s="6" t="s">
        <v>46</v>
      </c>
      <c r="AG18" s="6" t="s">
        <v>46</v>
      </c>
      <c r="AH18" s="6" t="s">
        <v>46</v>
      </c>
      <c r="AI18" s="6" t="s">
        <v>46</v>
      </c>
      <c r="AJ18" s="6" t="s">
        <v>46</v>
      </c>
      <c r="AK18" s="6" t="s">
        <v>46</v>
      </c>
    </row>
    <row r="19">
      <c r="A19" s="10">
        <v>17.0</v>
      </c>
      <c r="B19" s="7" t="s">
        <v>37</v>
      </c>
      <c r="C19" s="12" t="s">
        <v>43</v>
      </c>
      <c r="D19" s="9" t="s">
        <v>138</v>
      </c>
      <c r="E19" s="4" t="s">
        <v>93</v>
      </c>
      <c r="F19" s="14" t="s">
        <v>53</v>
      </c>
      <c r="G19" s="14" t="s">
        <v>53</v>
      </c>
      <c r="H19" s="14" t="s">
        <v>53</v>
      </c>
      <c r="I19" s="14" t="s">
        <v>53</v>
      </c>
      <c r="J19" s="14" t="s">
        <v>53</v>
      </c>
      <c r="K19" s="14" t="s">
        <v>53</v>
      </c>
      <c r="L19" s="14" t="s">
        <v>53</v>
      </c>
      <c r="M19" s="14" t="s">
        <v>53</v>
      </c>
      <c r="N19" s="14" t="s">
        <v>53</v>
      </c>
      <c r="O19" s="14" t="s">
        <v>53</v>
      </c>
      <c r="P19" s="14" t="s">
        <v>53</v>
      </c>
      <c r="Q19" s="14" t="s">
        <v>53</v>
      </c>
      <c r="R19" s="14" t="s">
        <v>53</v>
      </c>
      <c r="S19" s="14" t="s">
        <v>53</v>
      </c>
      <c r="T19" s="17" t="s">
        <v>85</v>
      </c>
      <c r="U19" s="44" t="s">
        <v>137</v>
      </c>
      <c r="V19" s="6" t="s">
        <v>46</v>
      </c>
      <c r="W19" s="6" t="s">
        <v>46</v>
      </c>
      <c r="X19" s="6" t="s">
        <v>46</v>
      </c>
      <c r="Y19" s="6" t="s">
        <v>46</v>
      </c>
      <c r="Z19" s="6" t="s">
        <v>46</v>
      </c>
      <c r="AA19" s="6" t="s">
        <v>46</v>
      </c>
      <c r="AB19" s="6" t="s">
        <v>46</v>
      </c>
      <c r="AC19" s="6" t="s">
        <v>46</v>
      </c>
      <c r="AD19" s="6" t="s">
        <v>46</v>
      </c>
      <c r="AE19" s="6" t="s">
        <v>46</v>
      </c>
      <c r="AF19" s="6" t="s">
        <v>46</v>
      </c>
      <c r="AG19" s="6" t="s">
        <v>46</v>
      </c>
      <c r="AH19" s="6" t="s">
        <v>46</v>
      </c>
      <c r="AI19" s="6" t="s">
        <v>46</v>
      </c>
      <c r="AJ19" s="6" t="s">
        <v>46</v>
      </c>
      <c r="AK19" s="6" t="s">
        <v>46</v>
      </c>
    </row>
    <row r="20">
      <c r="A20" s="10">
        <v>18.0</v>
      </c>
      <c r="B20" s="12" t="s">
        <v>139</v>
      </c>
      <c r="C20" s="12" t="s">
        <v>43</v>
      </c>
      <c r="D20" s="16" t="s">
        <v>140</v>
      </c>
      <c r="E20" s="4" t="s">
        <v>93</v>
      </c>
      <c r="F20" s="44" t="s">
        <v>137</v>
      </c>
      <c r="G20" s="44" t="s">
        <v>137</v>
      </c>
      <c r="H20" s="44" t="s">
        <v>137</v>
      </c>
      <c r="I20" s="44" t="s">
        <v>137</v>
      </c>
      <c r="J20" s="44" t="s">
        <v>137</v>
      </c>
      <c r="K20" s="44" t="s">
        <v>137</v>
      </c>
      <c r="L20" s="44" t="s">
        <v>137</v>
      </c>
      <c r="M20" s="44" t="s">
        <v>137</v>
      </c>
      <c r="N20" s="44" t="s">
        <v>137</v>
      </c>
      <c r="O20" s="44" t="s">
        <v>137</v>
      </c>
      <c r="P20" s="44" t="s">
        <v>137</v>
      </c>
      <c r="Q20" s="44" t="s">
        <v>137</v>
      </c>
      <c r="R20" s="44" t="s">
        <v>137</v>
      </c>
      <c r="S20" s="44" t="s">
        <v>137</v>
      </c>
      <c r="T20" s="17" t="s">
        <v>85</v>
      </c>
      <c r="U20" s="44" t="s">
        <v>137</v>
      </c>
      <c r="V20" s="44" t="s">
        <v>137</v>
      </c>
      <c r="W20" s="6" t="s">
        <v>46</v>
      </c>
      <c r="X20" s="6" t="s">
        <v>46</v>
      </c>
      <c r="Y20" s="6" t="s">
        <v>46</v>
      </c>
      <c r="Z20" s="6" t="s">
        <v>46</v>
      </c>
      <c r="AA20" s="6" t="s">
        <v>46</v>
      </c>
      <c r="AB20" s="6" t="s">
        <v>46</v>
      </c>
      <c r="AC20" s="6" t="s">
        <v>46</v>
      </c>
      <c r="AD20" s="6" t="s">
        <v>46</v>
      </c>
      <c r="AE20" s="6" t="s">
        <v>46</v>
      </c>
      <c r="AF20" s="6" t="s">
        <v>46</v>
      </c>
      <c r="AG20" s="6" t="s">
        <v>46</v>
      </c>
      <c r="AH20" s="6" t="s">
        <v>46</v>
      </c>
      <c r="AI20" s="6" t="s">
        <v>46</v>
      </c>
      <c r="AJ20" s="6" t="s">
        <v>46</v>
      </c>
      <c r="AK20" s="6" t="s">
        <v>46</v>
      </c>
    </row>
    <row r="21">
      <c r="A21" s="10">
        <v>19.0</v>
      </c>
      <c r="B21" s="12" t="s">
        <v>143</v>
      </c>
      <c r="C21" s="12" t="s">
        <v>43</v>
      </c>
      <c r="D21" s="9" t="s">
        <v>144</v>
      </c>
      <c r="E21" s="4" t="s">
        <v>93</v>
      </c>
      <c r="F21" s="17" t="s">
        <v>85</v>
      </c>
      <c r="G21" s="17" t="s">
        <v>85</v>
      </c>
      <c r="H21" s="17" t="s">
        <v>85</v>
      </c>
      <c r="I21" s="17" t="s">
        <v>85</v>
      </c>
      <c r="J21" s="17" t="s">
        <v>85</v>
      </c>
      <c r="K21" s="17" t="s">
        <v>85</v>
      </c>
      <c r="L21" s="17" t="s">
        <v>85</v>
      </c>
      <c r="M21" s="17" t="s">
        <v>85</v>
      </c>
      <c r="N21" s="17" t="s">
        <v>85</v>
      </c>
      <c r="O21" s="17" t="s">
        <v>85</v>
      </c>
      <c r="P21" s="17" t="s">
        <v>85</v>
      </c>
      <c r="Q21" s="17" t="s">
        <v>85</v>
      </c>
      <c r="R21" s="17" t="s">
        <v>85</v>
      </c>
      <c r="S21" s="17" t="s">
        <v>85</v>
      </c>
      <c r="T21" s="17" t="s">
        <v>85</v>
      </c>
      <c r="U21" s="17" t="s">
        <v>85</v>
      </c>
      <c r="V21" s="17" t="s">
        <v>85</v>
      </c>
      <c r="W21" s="17" t="s">
        <v>85</v>
      </c>
      <c r="X21" s="6" t="s">
        <v>46</v>
      </c>
      <c r="Y21" s="6" t="s">
        <v>46</v>
      </c>
      <c r="Z21" s="6" t="s">
        <v>46</v>
      </c>
      <c r="AA21" s="6" t="s">
        <v>46</v>
      </c>
      <c r="AB21" s="6" t="s">
        <v>46</v>
      </c>
      <c r="AC21" s="6" t="s">
        <v>46</v>
      </c>
      <c r="AD21" s="6" t="s">
        <v>46</v>
      </c>
      <c r="AE21" s="6" t="s">
        <v>46</v>
      </c>
      <c r="AF21" s="6" t="s">
        <v>46</v>
      </c>
      <c r="AG21" s="6" t="s">
        <v>46</v>
      </c>
      <c r="AH21" s="6" t="s">
        <v>46</v>
      </c>
      <c r="AI21" s="6" t="s">
        <v>46</v>
      </c>
      <c r="AJ21" s="6" t="s">
        <v>46</v>
      </c>
      <c r="AK21" s="6" t="s">
        <v>46</v>
      </c>
    </row>
    <row r="22">
      <c r="A22" s="10">
        <v>20.0</v>
      </c>
      <c r="B22" s="7" t="s">
        <v>37</v>
      </c>
      <c r="C22" s="12" t="s">
        <v>43</v>
      </c>
      <c r="D22" s="47" t="s">
        <v>145</v>
      </c>
      <c r="E22" s="4" t="s">
        <v>93</v>
      </c>
      <c r="F22" s="49" t="s">
        <v>53</v>
      </c>
      <c r="G22" s="49" t="s">
        <v>53</v>
      </c>
      <c r="H22" s="49" t="s">
        <v>53</v>
      </c>
      <c r="I22" s="49" t="s">
        <v>53</v>
      </c>
      <c r="J22" s="49" t="s">
        <v>53</v>
      </c>
      <c r="K22" s="49" t="s">
        <v>53</v>
      </c>
      <c r="L22" s="49" t="s">
        <v>53</v>
      </c>
      <c r="M22" s="49" t="s">
        <v>53</v>
      </c>
      <c r="N22" s="14" t="s">
        <v>53</v>
      </c>
      <c r="O22" s="49" t="s">
        <v>53</v>
      </c>
      <c r="P22" s="49" t="s">
        <v>53</v>
      </c>
      <c r="Q22" s="49" t="s">
        <v>53</v>
      </c>
      <c r="R22" s="49" t="s">
        <v>53</v>
      </c>
      <c r="S22" s="49" t="s">
        <v>53</v>
      </c>
      <c r="T22" s="17" t="s">
        <v>85</v>
      </c>
      <c r="U22" s="44" t="s">
        <v>137</v>
      </c>
      <c r="V22" s="49" t="s">
        <v>53</v>
      </c>
      <c r="W22" s="44" t="s">
        <v>137</v>
      </c>
      <c r="X22" s="17" t="s">
        <v>85</v>
      </c>
      <c r="Y22" s="6" t="s">
        <v>46</v>
      </c>
      <c r="Z22" s="6" t="s">
        <v>46</v>
      </c>
      <c r="AA22" s="6" t="s">
        <v>46</v>
      </c>
      <c r="AB22" s="6" t="s">
        <v>46</v>
      </c>
      <c r="AC22" s="6" t="s">
        <v>46</v>
      </c>
      <c r="AD22" s="6" t="s">
        <v>46</v>
      </c>
      <c r="AE22" s="6" t="s">
        <v>46</v>
      </c>
      <c r="AF22" s="6" t="s">
        <v>46</v>
      </c>
      <c r="AG22" s="6" t="s">
        <v>46</v>
      </c>
      <c r="AH22" s="6" t="s">
        <v>46</v>
      </c>
      <c r="AI22" s="6" t="s">
        <v>46</v>
      </c>
      <c r="AJ22" s="6" t="s">
        <v>46</v>
      </c>
      <c r="AK22" s="6" t="s">
        <v>46</v>
      </c>
    </row>
    <row r="23">
      <c r="A23" s="10">
        <v>21.0</v>
      </c>
      <c r="B23" s="7" t="s">
        <v>37</v>
      </c>
      <c r="C23" s="12" t="s">
        <v>43</v>
      </c>
      <c r="D23" s="47" t="s">
        <v>148</v>
      </c>
      <c r="E23" s="4" t="s">
        <v>93</v>
      </c>
      <c r="F23" s="49" t="s">
        <v>53</v>
      </c>
      <c r="G23" s="49" t="s">
        <v>53</v>
      </c>
      <c r="H23" s="49" t="s">
        <v>53</v>
      </c>
      <c r="I23" s="49" t="s">
        <v>53</v>
      </c>
      <c r="J23" s="49" t="s">
        <v>53</v>
      </c>
      <c r="K23" s="49" t="s">
        <v>53</v>
      </c>
      <c r="L23" s="49" t="s">
        <v>53</v>
      </c>
      <c r="M23" s="49" t="s">
        <v>53</v>
      </c>
      <c r="N23" s="14" t="s">
        <v>53</v>
      </c>
      <c r="O23" s="49" t="s">
        <v>53</v>
      </c>
      <c r="P23" s="49" t="s">
        <v>53</v>
      </c>
      <c r="Q23" s="49" t="s">
        <v>53</v>
      </c>
      <c r="R23" s="49" t="s">
        <v>53</v>
      </c>
      <c r="S23" s="49" t="s">
        <v>53</v>
      </c>
      <c r="T23" s="17" t="s">
        <v>85</v>
      </c>
      <c r="U23" s="44" t="s">
        <v>137</v>
      </c>
      <c r="V23" s="49" t="s">
        <v>53</v>
      </c>
      <c r="W23" s="44" t="s">
        <v>137</v>
      </c>
      <c r="X23" s="17" t="s">
        <v>85</v>
      </c>
      <c r="Y23" s="49" t="s">
        <v>53</v>
      </c>
      <c r="Z23" s="6" t="s">
        <v>46</v>
      </c>
      <c r="AA23" s="6" t="s">
        <v>46</v>
      </c>
      <c r="AB23" s="6" t="s">
        <v>46</v>
      </c>
      <c r="AC23" s="6" t="s">
        <v>46</v>
      </c>
      <c r="AD23" s="6" t="s">
        <v>46</v>
      </c>
      <c r="AE23" s="6" t="s">
        <v>46</v>
      </c>
      <c r="AF23" s="6" t="s">
        <v>46</v>
      </c>
      <c r="AG23" s="6" t="s">
        <v>46</v>
      </c>
      <c r="AH23" s="6" t="s">
        <v>46</v>
      </c>
      <c r="AI23" s="6" t="s">
        <v>46</v>
      </c>
      <c r="AJ23" s="6" t="s">
        <v>46</v>
      </c>
      <c r="AK23" s="6" t="s">
        <v>46</v>
      </c>
    </row>
    <row r="24">
      <c r="A24" s="10">
        <v>22.0</v>
      </c>
      <c r="B24" s="7" t="s">
        <v>37</v>
      </c>
      <c r="C24" s="7" t="s">
        <v>43</v>
      </c>
      <c r="D24" s="9" t="s">
        <v>149</v>
      </c>
      <c r="E24" s="4" t="s">
        <v>50</v>
      </c>
      <c r="F24" s="15" t="s">
        <v>52</v>
      </c>
      <c r="G24" s="15" t="s">
        <v>52</v>
      </c>
      <c r="H24" s="49" t="s">
        <v>53</v>
      </c>
      <c r="I24" s="15" t="s">
        <v>52</v>
      </c>
      <c r="J24" s="49" t="s">
        <v>53</v>
      </c>
      <c r="K24" s="15" t="s">
        <v>52</v>
      </c>
      <c r="L24" s="15" t="s">
        <v>52</v>
      </c>
      <c r="M24" s="15" t="s">
        <v>52</v>
      </c>
      <c r="N24" s="14" t="s">
        <v>53</v>
      </c>
      <c r="O24" s="49" t="s">
        <v>53</v>
      </c>
      <c r="P24" s="15" t="s">
        <v>52</v>
      </c>
      <c r="Q24" s="49" t="s">
        <v>53</v>
      </c>
      <c r="R24" s="49" t="s">
        <v>53</v>
      </c>
      <c r="S24" s="49" t="s">
        <v>53</v>
      </c>
      <c r="T24" s="17" t="s">
        <v>85</v>
      </c>
      <c r="U24" s="44" t="s">
        <v>137</v>
      </c>
      <c r="V24" s="49" t="s">
        <v>53</v>
      </c>
      <c r="W24" s="44" t="s">
        <v>137</v>
      </c>
      <c r="X24" s="17" t="s">
        <v>85</v>
      </c>
      <c r="Y24" s="49" t="s">
        <v>53</v>
      </c>
      <c r="Z24" s="49" t="s">
        <v>53</v>
      </c>
      <c r="AA24" s="6" t="s">
        <v>46</v>
      </c>
      <c r="AB24" s="6" t="s">
        <v>46</v>
      </c>
      <c r="AC24" s="6" t="s">
        <v>46</v>
      </c>
      <c r="AD24" s="6" t="s">
        <v>46</v>
      </c>
      <c r="AE24" s="6" t="s">
        <v>46</v>
      </c>
      <c r="AF24" s="6" t="s">
        <v>46</v>
      </c>
      <c r="AG24" s="6" t="s">
        <v>46</v>
      </c>
      <c r="AH24" s="6" t="s">
        <v>46</v>
      </c>
      <c r="AI24" s="6" t="s">
        <v>46</v>
      </c>
      <c r="AJ24" s="6" t="s">
        <v>46</v>
      </c>
      <c r="AK24" s="6" t="s">
        <v>46</v>
      </c>
    </row>
    <row r="25">
      <c r="A25" s="10">
        <v>23.0</v>
      </c>
      <c r="B25" s="7" t="s">
        <v>37</v>
      </c>
      <c r="C25" s="7" t="s">
        <v>43</v>
      </c>
      <c r="D25" s="9" t="s">
        <v>151</v>
      </c>
      <c r="E25" s="4" t="s">
        <v>50</v>
      </c>
      <c r="F25" s="15" t="s">
        <v>52</v>
      </c>
      <c r="G25" s="15" t="s">
        <v>52</v>
      </c>
      <c r="H25" s="49" t="s">
        <v>53</v>
      </c>
      <c r="I25" s="15" t="s">
        <v>52</v>
      </c>
      <c r="J25" s="49" t="s">
        <v>53</v>
      </c>
      <c r="K25" s="15" t="s">
        <v>52</v>
      </c>
      <c r="L25" s="15" t="s">
        <v>52</v>
      </c>
      <c r="M25" s="15" t="s">
        <v>52</v>
      </c>
      <c r="N25" s="14" t="s">
        <v>53</v>
      </c>
      <c r="O25" s="49" t="s">
        <v>53</v>
      </c>
      <c r="P25" s="15" t="s">
        <v>52</v>
      </c>
      <c r="Q25" s="49" t="s">
        <v>53</v>
      </c>
      <c r="R25" s="49" t="s">
        <v>53</v>
      </c>
      <c r="S25" s="49" t="s">
        <v>53</v>
      </c>
      <c r="T25" s="17" t="s">
        <v>85</v>
      </c>
      <c r="U25" s="44" t="s">
        <v>137</v>
      </c>
      <c r="V25" s="49" t="s">
        <v>53</v>
      </c>
      <c r="W25" s="44" t="s">
        <v>137</v>
      </c>
      <c r="X25" s="17" t="s">
        <v>85</v>
      </c>
      <c r="Y25" s="49" t="s">
        <v>53</v>
      </c>
      <c r="Z25" s="49" t="s">
        <v>53</v>
      </c>
      <c r="AA25" s="15" t="s">
        <v>52</v>
      </c>
      <c r="AB25" s="6" t="s">
        <v>46</v>
      </c>
      <c r="AC25" s="6" t="s">
        <v>46</v>
      </c>
      <c r="AD25" s="6" t="s">
        <v>46</v>
      </c>
      <c r="AE25" s="6" t="s">
        <v>46</v>
      </c>
      <c r="AF25" s="6" t="s">
        <v>46</v>
      </c>
      <c r="AG25" s="6" t="s">
        <v>46</v>
      </c>
      <c r="AH25" s="6" t="s">
        <v>46</v>
      </c>
      <c r="AI25" s="6" t="s">
        <v>46</v>
      </c>
      <c r="AJ25" s="6" t="s">
        <v>46</v>
      </c>
      <c r="AK25" s="6" t="s">
        <v>46</v>
      </c>
    </row>
    <row r="26">
      <c r="A26" s="10">
        <v>24.0</v>
      </c>
      <c r="B26" s="7" t="s">
        <v>37</v>
      </c>
      <c r="C26" s="7" t="s">
        <v>43</v>
      </c>
      <c r="D26" s="9" t="s">
        <v>152</v>
      </c>
      <c r="E26" s="4" t="s">
        <v>50</v>
      </c>
      <c r="F26" s="15" t="s">
        <v>52</v>
      </c>
      <c r="G26" s="15" t="s">
        <v>52</v>
      </c>
      <c r="H26" s="49" t="s">
        <v>53</v>
      </c>
      <c r="I26" s="15" t="s">
        <v>52</v>
      </c>
      <c r="J26" s="49" t="s">
        <v>53</v>
      </c>
      <c r="K26" s="15" t="s">
        <v>52</v>
      </c>
      <c r="L26" s="15" t="s">
        <v>52</v>
      </c>
      <c r="M26" s="15" t="s">
        <v>52</v>
      </c>
      <c r="N26" s="14" t="s">
        <v>53</v>
      </c>
      <c r="O26" s="49" t="s">
        <v>53</v>
      </c>
      <c r="P26" s="15" t="s">
        <v>52</v>
      </c>
      <c r="Q26" s="49" t="s">
        <v>53</v>
      </c>
      <c r="R26" s="49" t="s">
        <v>53</v>
      </c>
      <c r="S26" s="49" t="s">
        <v>53</v>
      </c>
      <c r="T26" s="17" t="s">
        <v>85</v>
      </c>
      <c r="U26" s="44" t="s">
        <v>137</v>
      </c>
      <c r="V26" s="49" t="s">
        <v>53</v>
      </c>
      <c r="W26" s="44" t="s">
        <v>137</v>
      </c>
      <c r="X26" s="17" t="s">
        <v>85</v>
      </c>
      <c r="Y26" s="49" t="s">
        <v>53</v>
      </c>
      <c r="Z26" s="49" t="s">
        <v>53</v>
      </c>
      <c r="AA26" s="15" t="s">
        <v>52</v>
      </c>
      <c r="AB26" s="15" t="s">
        <v>52</v>
      </c>
      <c r="AC26" s="6" t="s">
        <v>46</v>
      </c>
      <c r="AD26" s="6" t="s">
        <v>46</v>
      </c>
      <c r="AE26" s="6" t="s">
        <v>46</v>
      </c>
      <c r="AF26" s="6" t="s">
        <v>46</v>
      </c>
      <c r="AG26" s="6" t="s">
        <v>46</v>
      </c>
      <c r="AH26" s="6" t="s">
        <v>46</v>
      </c>
      <c r="AI26" s="6" t="s">
        <v>46</v>
      </c>
      <c r="AJ26" s="6" t="s">
        <v>46</v>
      </c>
      <c r="AK26" s="6" t="s">
        <v>46</v>
      </c>
    </row>
    <row r="27">
      <c r="A27" s="10">
        <v>25.0</v>
      </c>
      <c r="B27" s="7" t="s">
        <v>37</v>
      </c>
      <c r="C27" s="7" t="s">
        <v>43</v>
      </c>
      <c r="D27" s="9" t="s">
        <v>153</v>
      </c>
      <c r="E27" s="4" t="s">
        <v>93</v>
      </c>
      <c r="F27" s="49" t="s">
        <v>53</v>
      </c>
      <c r="G27" s="49" t="s">
        <v>53</v>
      </c>
      <c r="H27" s="49" t="s">
        <v>53</v>
      </c>
      <c r="I27" s="49" t="s">
        <v>53</v>
      </c>
      <c r="J27" s="49" t="s">
        <v>53</v>
      </c>
      <c r="K27" s="49" t="s">
        <v>53</v>
      </c>
      <c r="L27" s="49" t="s">
        <v>53</v>
      </c>
      <c r="M27" s="49" t="s">
        <v>53</v>
      </c>
      <c r="N27" s="49" t="s">
        <v>53</v>
      </c>
      <c r="O27" s="49" t="s">
        <v>53</v>
      </c>
      <c r="P27" s="49" t="s">
        <v>53</v>
      </c>
      <c r="Q27" s="49" t="s">
        <v>53</v>
      </c>
      <c r="R27" s="49" t="s">
        <v>53</v>
      </c>
      <c r="S27" s="49" t="s">
        <v>53</v>
      </c>
      <c r="T27" s="17" t="s">
        <v>85</v>
      </c>
      <c r="U27" s="44" t="s">
        <v>137</v>
      </c>
      <c r="V27" s="49" t="s">
        <v>53</v>
      </c>
      <c r="W27" s="44" t="s">
        <v>137</v>
      </c>
      <c r="X27" s="17" t="s">
        <v>85</v>
      </c>
      <c r="Y27" s="49" t="s">
        <v>53</v>
      </c>
      <c r="Z27" s="49" t="s">
        <v>53</v>
      </c>
      <c r="AA27" s="49" t="s">
        <v>53</v>
      </c>
      <c r="AB27" s="49" t="s">
        <v>53</v>
      </c>
      <c r="AC27" s="49" t="s">
        <v>53</v>
      </c>
      <c r="AD27" s="6" t="s">
        <v>46</v>
      </c>
      <c r="AE27" s="6" t="s">
        <v>46</v>
      </c>
      <c r="AF27" s="6" t="s">
        <v>46</v>
      </c>
      <c r="AG27" s="6" t="s">
        <v>46</v>
      </c>
      <c r="AH27" s="6" t="s">
        <v>46</v>
      </c>
      <c r="AI27" s="6" t="s">
        <v>46</v>
      </c>
      <c r="AJ27" s="6" t="s">
        <v>46</v>
      </c>
      <c r="AK27" s="6" t="s">
        <v>46</v>
      </c>
    </row>
    <row r="28">
      <c r="A28" s="10">
        <v>26.0</v>
      </c>
      <c r="B28" s="7" t="s">
        <v>37</v>
      </c>
      <c r="C28" s="7" t="s">
        <v>43</v>
      </c>
      <c r="D28" s="9" t="s">
        <v>154</v>
      </c>
      <c r="E28" s="4" t="s">
        <v>50</v>
      </c>
      <c r="F28" s="15" t="s">
        <v>52</v>
      </c>
      <c r="G28" s="15" t="s">
        <v>52</v>
      </c>
      <c r="H28" s="49" t="s">
        <v>53</v>
      </c>
      <c r="I28" s="15" t="s">
        <v>52</v>
      </c>
      <c r="J28" s="49" t="s">
        <v>53</v>
      </c>
      <c r="K28" s="15" t="s">
        <v>52</v>
      </c>
      <c r="L28" s="15" t="s">
        <v>52</v>
      </c>
      <c r="M28" s="15" t="s">
        <v>52</v>
      </c>
      <c r="N28" s="14" t="s">
        <v>53</v>
      </c>
      <c r="O28" s="49" t="s">
        <v>53</v>
      </c>
      <c r="P28" s="15" t="s">
        <v>52</v>
      </c>
      <c r="Q28" s="49" t="s">
        <v>53</v>
      </c>
      <c r="R28" s="49" t="s">
        <v>53</v>
      </c>
      <c r="S28" s="49" t="s">
        <v>53</v>
      </c>
      <c r="T28" s="17" t="s">
        <v>85</v>
      </c>
      <c r="U28" s="44" t="s">
        <v>137</v>
      </c>
      <c r="V28" s="49" t="s">
        <v>53</v>
      </c>
      <c r="W28" s="44" t="s">
        <v>137</v>
      </c>
      <c r="X28" s="17" t="s">
        <v>85</v>
      </c>
      <c r="Y28" s="49" t="s">
        <v>53</v>
      </c>
      <c r="Z28" s="49" t="s">
        <v>53</v>
      </c>
      <c r="AA28" s="49" t="s">
        <v>53</v>
      </c>
      <c r="AB28" s="15" t="s">
        <v>52</v>
      </c>
      <c r="AC28" s="15" t="s">
        <v>52</v>
      </c>
      <c r="AD28" s="49" t="s">
        <v>53</v>
      </c>
      <c r="AE28" s="6" t="s">
        <v>46</v>
      </c>
      <c r="AF28" s="6" t="s">
        <v>46</v>
      </c>
      <c r="AG28" s="6" t="s">
        <v>46</v>
      </c>
      <c r="AH28" s="6" t="s">
        <v>46</v>
      </c>
      <c r="AI28" s="6" t="s">
        <v>46</v>
      </c>
      <c r="AJ28" s="6" t="s">
        <v>46</v>
      </c>
      <c r="AK28" s="6" t="s">
        <v>46</v>
      </c>
    </row>
    <row r="29">
      <c r="A29" s="10">
        <v>27.0</v>
      </c>
      <c r="B29" s="7" t="s">
        <v>37</v>
      </c>
      <c r="C29" s="7" t="s">
        <v>43</v>
      </c>
      <c r="D29" s="48" t="s">
        <v>156</v>
      </c>
      <c r="E29" s="4" t="s">
        <v>93</v>
      </c>
      <c r="F29" s="49" t="s">
        <v>53</v>
      </c>
      <c r="G29" s="49" t="s">
        <v>53</v>
      </c>
      <c r="H29" s="49" t="s">
        <v>53</v>
      </c>
      <c r="I29" s="49" t="s">
        <v>53</v>
      </c>
      <c r="J29" s="49" t="s">
        <v>53</v>
      </c>
      <c r="K29" s="49" t="s">
        <v>53</v>
      </c>
      <c r="L29" s="49" t="s">
        <v>53</v>
      </c>
      <c r="M29" s="49" t="s">
        <v>53</v>
      </c>
      <c r="N29" s="49" t="s">
        <v>53</v>
      </c>
      <c r="O29" s="49" t="s">
        <v>53</v>
      </c>
      <c r="P29" s="49" t="s">
        <v>53</v>
      </c>
      <c r="Q29" s="49" t="s">
        <v>53</v>
      </c>
      <c r="R29" s="49" t="s">
        <v>53</v>
      </c>
      <c r="S29" s="49" t="s">
        <v>53</v>
      </c>
      <c r="T29" s="17" t="s">
        <v>85</v>
      </c>
      <c r="U29" s="44" t="s">
        <v>137</v>
      </c>
      <c r="V29" s="49" t="s">
        <v>53</v>
      </c>
      <c r="W29" s="44" t="s">
        <v>137</v>
      </c>
      <c r="X29" s="17" t="s">
        <v>85</v>
      </c>
      <c r="Y29" s="49" t="s">
        <v>53</v>
      </c>
      <c r="Z29" s="49" t="s">
        <v>53</v>
      </c>
      <c r="AA29" s="49" t="s">
        <v>53</v>
      </c>
      <c r="AB29" s="49" t="s">
        <v>53</v>
      </c>
      <c r="AC29" s="49" t="s">
        <v>53</v>
      </c>
      <c r="AD29" s="49" t="s">
        <v>53</v>
      </c>
      <c r="AE29" s="49" t="s">
        <v>53</v>
      </c>
      <c r="AF29" s="6" t="s">
        <v>46</v>
      </c>
      <c r="AG29" s="6" t="s">
        <v>46</v>
      </c>
      <c r="AH29" s="6" t="s">
        <v>46</v>
      </c>
      <c r="AI29" s="6" t="s">
        <v>46</v>
      </c>
      <c r="AJ29" s="6" t="s">
        <v>46</v>
      </c>
      <c r="AK29" s="6" t="s">
        <v>46</v>
      </c>
    </row>
    <row r="30">
      <c r="A30" s="10">
        <v>28.0</v>
      </c>
      <c r="B30" s="7" t="s">
        <v>37</v>
      </c>
      <c r="C30" s="7" t="s">
        <v>43</v>
      </c>
      <c r="D30" s="9" t="s">
        <v>157</v>
      </c>
      <c r="E30" s="4" t="s">
        <v>93</v>
      </c>
      <c r="F30" s="49" t="s">
        <v>53</v>
      </c>
      <c r="G30" s="49" t="s">
        <v>53</v>
      </c>
      <c r="H30" s="49" t="s">
        <v>53</v>
      </c>
      <c r="I30" s="49" t="s">
        <v>53</v>
      </c>
      <c r="J30" s="49" t="s">
        <v>53</v>
      </c>
      <c r="K30" s="49" t="s">
        <v>53</v>
      </c>
      <c r="L30" s="49" t="s">
        <v>53</v>
      </c>
      <c r="M30" s="49" t="s">
        <v>53</v>
      </c>
      <c r="N30" s="49" t="s">
        <v>53</v>
      </c>
      <c r="O30" s="49" t="s">
        <v>53</v>
      </c>
      <c r="P30" s="49" t="s">
        <v>53</v>
      </c>
      <c r="Q30" s="49" t="s">
        <v>53</v>
      </c>
      <c r="R30" s="49" t="s">
        <v>53</v>
      </c>
      <c r="S30" s="49" t="s">
        <v>53</v>
      </c>
      <c r="T30" s="17" t="s">
        <v>85</v>
      </c>
      <c r="U30" s="44" t="s">
        <v>137</v>
      </c>
      <c r="V30" s="49" t="s">
        <v>53</v>
      </c>
      <c r="W30" s="44" t="s">
        <v>137</v>
      </c>
      <c r="X30" s="17" t="s">
        <v>85</v>
      </c>
      <c r="Y30" s="49" t="s">
        <v>53</v>
      </c>
      <c r="Z30" s="49" t="s">
        <v>53</v>
      </c>
      <c r="AA30" s="49" t="s">
        <v>53</v>
      </c>
      <c r="AB30" s="49" t="s">
        <v>53</v>
      </c>
      <c r="AC30" s="49" t="s">
        <v>53</v>
      </c>
      <c r="AD30" s="49" t="s">
        <v>53</v>
      </c>
      <c r="AE30" s="49" t="s">
        <v>53</v>
      </c>
      <c r="AF30" s="49" t="s">
        <v>53</v>
      </c>
      <c r="AG30" s="6" t="s">
        <v>46</v>
      </c>
      <c r="AH30" s="6" t="s">
        <v>46</v>
      </c>
      <c r="AI30" s="6" t="s">
        <v>46</v>
      </c>
      <c r="AJ30" s="6" t="s">
        <v>46</v>
      </c>
      <c r="AK30" s="6" t="s">
        <v>46</v>
      </c>
    </row>
    <row r="31">
      <c r="A31" s="10">
        <v>29.0</v>
      </c>
      <c r="B31" s="7" t="s">
        <v>37</v>
      </c>
      <c r="C31" s="7" t="s">
        <v>43</v>
      </c>
      <c r="D31" s="9" t="s">
        <v>158</v>
      </c>
      <c r="E31" s="4" t="s">
        <v>50</v>
      </c>
      <c r="F31" s="15" t="s">
        <v>52</v>
      </c>
      <c r="G31" s="15" t="s">
        <v>52</v>
      </c>
      <c r="H31" s="49" t="s">
        <v>53</v>
      </c>
      <c r="I31" s="15" t="s">
        <v>52</v>
      </c>
      <c r="J31" s="49" t="s">
        <v>53</v>
      </c>
      <c r="K31" s="15" t="s">
        <v>52</v>
      </c>
      <c r="L31" s="15" t="s">
        <v>52</v>
      </c>
      <c r="M31" s="15" t="s">
        <v>52</v>
      </c>
      <c r="N31" s="14" t="s">
        <v>53</v>
      </c>
      <c r="O31" s="49" t="s">
        <v>53</v>
      </c>
      <c r="P31" s="15" t="s">
        <v>52</v>
      </c>
      <c r="Q31" s="49" t="s">
        <v>53</v>
      </c>
      <c r="R31" s="49" t="s">
        <v>53</v>
      </c>
      <c r="S31" s="49" t="s">
        <v>53</v>
      </c>
      <c r="T31" s="17" t="s">
        <v>85</v>
      </c>
      <c r="U31" s="44" t="s">
        <v>137</v>
      </c>
      <c r="V31" s="49" t="s">
        <v>53</v>
      </c>
      <c r="W31" s="44" t="s">
        <v>137</v>
      </c>
      <c r="X31" s="17" t="s">
        <v>85</v>
      </c>
      <c r="Y31" s="49" t="s">
        <v>53</v>
      </c>
      <c r="Z31" s="49" t="s">
        <v>53</v>
      </c>
      <c r="AA31" s="49" t="s">
        <v>53</v>
      </c>
      <c r="AB31" s="15" t="s">
        <v>52</v>
      </c>
      <c r="AC31" s="15" t="s">
        <v>52</v>
      </c>
      <c r="AD31" s="49" t="s">
        <v>53</v>
      </c>
      <c r="AE31" s="15" t="s">
        <v>52</v>
      </c>
      <c r="AF31" s="49" t="s">
        <v>53</v>
      </c>
      <c r="AG31" s="49" t="s">
        <v>53</v>
      </c>
      <c r="AH31" s="6" t="s">
        <v>46</v>
      </c>
      <c r="AI31" s="6" t="s">
        <v>46</v>
      </c>
      <c r="AJ31" s="6" t="s">
        <v>46</v>
      </c>
      <c r="AK31" s="6" t="s">
        <v>46</v>
      </c>
    </row>
    <row r="32">
      <c r="A32" s="10">
        <v>30.0</v>
      </c>
      <c r="B32" s="7" t="s">
        <v>37</v>
      </c>
      <c r="C32" s="7" t="s">
        <v>43</v>
      </c>
      <c r="D32" s="48" t="s">
        <v>160</v>
      </c>
      <c r="E32" s="4" t="s">
        <v>93</v>
      </c>
      <c r="F32" s="49" t="s">
        <v>53</v>
      </c>
      <c r="G32" s="49" t="s">
        <v>53</v>
      </c>
      <c r="H32" s="49" t="s">
        <v>53</v>
      </c>
      <c r="I32" s="49" t="s">
        <v>53</v>
      </c>
      <c r="J32" s="49" t="s">
        <v>53</v>
      </c>
      <c r="K32" s="49" t="s">
        <v>53</v>
      </c>
      <c r="L32" s="49" t="s">
        <v>53</v>
      </c>
      <c r="M32" s="49" t="s">
        <v>53</v>
      </c>
      <c r="N32" s="49" t="s">
        <v>53</v>
      </c>
      <c r="O32" s="49" t="s">
        <v>53</v>
      </c>
      <c r="P32" s="49" t="s">
        <v>53</v>
      </c>
      <c r="Q32" s="49" t="s">
        <v>53</v>
      </c>
      <c r="R32" s="49" t="s">
        <v>53</v>
      </c>
      <c r="S32" s="49" t="s">
        <v>53</v>
      </c>
      <c r="T32" s="17" t="s">
        <v>85</v>
      </c>
      <c r="U32" s="44" t="s">
        <v>137</v>
      </c>
      <c r="V32" s="49" t="s">
        <v>53</v>
      </c>
      <c r="W32" s="44" t="s">
        <v>137</v>
      </c>
      <c r="X32" s="17" t="s">
        <v>85</v>
      </c>
      <c r="Y32" s="49" t="s">
        <v>53</v>
      </c>
      <c r="Z32" s="49" t="s">
        <v>53</v>
      </c>
      <c r="AA32" s="49" t="s">
        <v>53</v>
      </c>
      <c r="AB32" s="49" t="s">
        <v>53</v>
      </c>
      <c r="AC32" s="49" t="s">
        <v>53</v>
      </c>
      <c r="AD32" s="49" t="s">
        <v>53</v>
      </c>
      <c r="AE32" s="49" t="s">
        <v>53</v>
      </c>
      <c r="AF32" s="49" t="s">
        <v>53</v>
      </c>
      <c r="AG32" s="49" t="s">
        <v>53</v>
      </c>
      <c r="AH32" s="49" t="s">
        <v>53</v>
      </c>
      <c r="AI32" s="6" t="s">
        <v>46</v>
      </c>
      <c r="AJ32" s="6" t="s">
        <v>46</v>
      </c>
      <c r="AK32" s="6" t="s">
        <v>46</v>
      </c>
    </row>
    <row r="33">
      <c r="A33" s="10">
        <v>31.0</v>
      </c>
      <c r="B33" s="7" t="s">
        <v>37</v>
      </c>
      <c r="C33" s="7" t="s">
        <v>43</v>
      </c>
      <c r="D33" s="52" t="s">
        <v>162</v>
      </c>
      <c r="E33" s="53" t="s">
        <v>83</v>
      </c>
      <c r="F33" s="49" t="s">
        <v>53</v>
      </c>
      <c r="G33" s="49" t="s">
        <v>53</v>
      </c>
      <c r="H33" s="15" t="s">
        <v>52</v>
      </c>
      <c r="I33" s="49" t="s">
        <v>53</v>
      </c>
      <c r="J33" s="49" t="s">
        <v>53</v>
      </c>
      <c r="K33" s="49" t="s">
        <v>53</v>
      </c>
      <c r="L33" s="49" t="s">
        <v>53</v>
      </c>
      <c r="M33" s="49" t="s">
        <v>53</v>
      </c>
      <c r="N33" s="49" t="s">
        <v>53</v>
      </c>
      <c r="O33" s="49" t="s">
        <v>53</v>
      </c>
      <c r="P33" s="49" t="s">
        <v>53</v>
      </c>
      <c r="Q33" s="49" t="s">
        <v>53</v>
      </c>
      <c r="R33" s="49" t="s">
        <v>53</v>
      </c>
      <c r="S33" s="15" t="s">
        <v>52</v>
      </c>
      <c r="T33" s="17" t="s">
        <v>85</v>
      </c>
      <c r="U33" s="44" t="s">
        <v>137</v>
      </c>
      <c r="V33" s="49" t="s">
        <v>53</v>
      </c>
      <c r="W33" s="44" t="s">
        <v>137</v>
      </c>
      <c r="X33" s="17" t="s">
        <v>85</v>
      </c>
      <c r="Y33" s="49" t="s">
        <v>53</v>
      </c>
      <c r="Z33" s="49" t="s">
        <v>53</v>
      </c>
      <c r="AA33" s="49" t="s">
        <v>53</v>
      </c>
      <c r="AB33" s="49" t="s">
        <v>53</v>
      </c>
      <c r="AC33" s="49" t="s">
        <v>53</v>
      </c>
      <c r="AD33" s="49" t="s">
        <v>53</v>
      </c>
      <c r="AE33" s="49" t="s">
        <v>53</v>
      </c>
      <c r="AF33" s="49" t="s">
        <v>53</v>
      </c>
      <c r="AG33" s="49" t="s">
        <v>53</v>
      </c>
      <c r="AH33" s="49" t="s">
        <v>53</v>
      </c>
      <c r="AI33" s="49" t="s">
        <v>53</v>
      </c>
      <c r="AJ33" s="6" t="s">
        <v>46</v>
      </c>
      <c r="AK33" s="6" t="s">
        <v>46</v>
      </c>
    </row>
    <row r="34">
      <c r="A34" s="10">
        <v>32.0</v>
      </c>
      <c r="B34" s="7" t="s">
        <v>37</v>
      </c>
      <c r="C34" s="7" t="s">
        <v>43</v>
      </c>
      <c r="D34" s="52" t="s">
        <v>163</v>
      </c>
      <c r="E34" s="53" t="s">
        <v>83</v>
      </c>
      <c r="F34" s="49" t="s">
        <v>53</v>
      </c>
      <c r="G34" s="49" t="s">
        <v>53</v>
      </c>
      <c r="H34" s="15" t="s">
        <v>52</v>
      </c>
      <c r="I34" s="49" t="s">
        <v>53</v>
      </c>
      <c r="J34" s="49" t="s">
        <v>53</v>
      </c>
      <c r="K34" s="49" t="s">
        <v>53</v>
      </c>
      <c r="L34" s="49" t="s">
        <v>53</v>
      </c>
      <c r="M34" s="49" t="s">
        <v>53</v>
      </c>
      <c r="N34" s="49" t="s">
        <v>53</v>
      </c>
      <c r="O34" s="49" t="s">
        <v>53</v>
      </c>
      <c r="P34" s="49" t="s">
        <v>53</v>
      </c>
      <c r="Q34" s="49" t="s">
        <v>53</v>
      </c>
      <c r="R34" s="49" t="s">
        <v>53</v>
      </c>
      <c r="S34" s="15" t="s">
        <v>52</v>
      </c>
      <c r="T34" s="17" t="s">
        <v>85</v>
      </c>
      <c r="U34" s="44" t="s">
        <v>137</v>
      </c>
      <c r="V34" s="49" t="s">
        <v>53</v>
      </c>
      <c r="W34" s="44" t="s">
        <v>137</v>
      </c>
      <c r="X34" s="17" t="s">
        <v>85</v>
      </c>
      <c r="Y34" s="49" t="s">
        <v>53</v>
      </c>
      <c r="Z34" s="49" t="s">
        <v>53</v>
      </c>
      <c r="AA34" s="49" t="s">
        <v>53</v>
      </c>
      <c r="AB34" s="49" t="s">
        <v>53</v>
      </c>
      <c r="AC34" s="49" t="s">
        <v>53</v>
      </c>
      <c r="AD34" s="49" t="s">
        <v>53</v>
      </c>
      <c r="AE34" s="49" t="s">
        <v>53</v>
      </c>
      <c r="AF34" s="49" t="s">
        <v>53</v>
      </c>
      <c r="AG34" s="49" t="s">
        <v>53</v>
      </c>
      <c r="AH34" s="49" t="s">
        <v>53</v>
      </c>
      <c r="AI34" s="49" t="s">
        <v>53</v>
      </c>
      <c r="AJ34" s="15" t="s">
        <v>52</v>
      </c>
      <c r="AK34" s="6" t="s">
        <v>46</v>
      </c>
    </row>
    <row r="35">
      <c r="E35" s="18" t="s">
        <v>86</v>
      </c>
      <c r="F35" s="19">
        <f t="shared" ref="F35:AK35" si="1">countif(F$3:F$34, "Feature Conflict")</f>
        <v>18</v>
      </c>
      <c r="G35" s="19">
        <f t="shared" si="1"/>
        <v>18</v>
      </c>
      <c r="H35" s="19">
        <f t="shared" si="1"/>
        <v>22</v>
      </c>
      <c r="I35" s="19">
        <f t="shared" si="1"/>
        <v>17</v>
      </c>
      <c r="J35" s="19">
        <f t="shared" si="1"/>
        <v>22</v>
      </c>
      <c r="K35" s="19">
        <f t="shared" si="1"/>
        <v>16</v>
      </c>
      <c r="L35" s="19">
        <f t="shared" si="1"/>
        <v>15</v>
      </c>
      <c r="M35" s="19">
        <f t="shared" si="1"/>
        <v>15</v>
      </c>
      <c r="N35" s="19">
        <f t="shared" si="1"/>
        <v>19</v>
      </c>
      <c r="O35" s="19">
        <f t="shared" si="1"/>
        <v>18</v>
      </c>
      <c r="P35" s="19">
        <f t="shared" si="1"/>
        <v>12</v>
      </c>
      <c r="Q35" s="19">
        <f t="shared" si="1"/>
        <v>16</v>
      </c>
      <c r="R35" s="19">
        <f t="shared" si="1"/>
        <v>15</v>
      </c>
      <c r="S35" s="19">
        <f t="shared" si="1"/>
        <v>12</v>
      </c>
      <c r="T35" s="19">
        <f t="shared" si="1"/>
        <v>0</v>
      </c>
      <c r="U35" s="19">
        <f t="shared" si="1"/>
        <v>0</v>
      </c>
      <c r="V35" s="19">
        <f t="shared" si="1"/>
        <v>13</v>
      </c>
      <c r="W35" s="19">
        <f t="shared" si="1"/>
        <v>0</v>
      </c>
      <c r="X35" s="19">
        <f t="shared" si="1"/>
        <v>0</v>
      </c>
      <c r="Y35" s="19">
        <f t="shared" si="1"/>
        <v>12</v>
      </c>
      <c r="Z35" s="19">
        <f t="shared" si="1"/>
        <v>11</v>
      </c>
      <c r="AA35" s="19">
        <f t="shared" si="1"/>
        <v>8</v>
      </c>
      <c r="AB35" s="19">
        <f t="shared" si="1"/>
        <v>6</v>
      </c>
      <c r="AC35" s="19">
        <f t="shared" si="1"/>
        <v>6</v>
      </c>
      <c r="AD35" s="19">
        <f t="shared" si="1"/>
        <v>7</v>
      </c>
      <c r="AE35" s="19">
        <f t="shared" si="1"/>
        <v>5</v>
      </c>
      <c r="AF35" s="19">
        <f t="shared" si="1"/>
        <v>5</v>
      </c>
      <c r="AG35" s="19">
        <f t="shared" si="1"/>
        <v>4</v>
      </c>
      <c r="AH35" s="19">
        <f t="shared" si="1"/>
        <v>3</v>
      </c>
      <c r="AI35" s="19">
        <f t="shared" si="1"/>
        <v>2</v>
      </c>
      <c r="AJ35" s="19">
        <f t="shared" si="1"/>
        <v>0</v>
      </c>
      <c r="AK35" s="19">
        <f t="shared" si="1"/>
        <v>0</v>
      </c>
      <c r="AL35" s="21">
        <f t="shared" ref="AL35:AL42" si="3">sum(F35:AK35)</f>
        <v>317</v>
      </c>
    </row>
    <row r="36">
      <c r="E36" s="18" t="s">
        <v>94</v>
      </c>
      <c r="F36" s="19">
        <f t="shared" ref="F36:AK36" si="2">countif(F$3:F$34, "Saved-state Conflict")</f>
        <v>2</v>
      </c>
      <c r="G36" s="19">
        <f t="shared" si="2"/>
        <v>2</v>
      </c>
      <c r="H36" s="19">
        <f t="shared" si="2"/>
        <v>2</v>
      </c>
      <c r="I36" s="19">
        <f t="shared" si="2"/>
        <v>2</v>
      </c>
      <c r="J36" s="19">
        <f t="shared" si="2"/>
        <v>1</v>
      </c>
      <c r="K36" s="19">
        <f t="shared" si="2"/>
        <v>2</v>
      </c>
      <c r="L36" s="19">
        <f t="shared" si="2"/>
        <v>1</v>
      </c>
      <c r="M36" s="19">
        <f t="shared" si="2"/>
        <v>2</v>
      </c>
      <c r="N36" s="19">
        <f t="shared" si="2"/>
        <v>2</v>
      </c>
      <c r="O36" s="19">
        <f t="shared" si="2"/>
        <v>2</v>
      </c>
      <c r="P36" s="19">
        <f t="shared" si="2"/>
        <v>2</v>
      </c>
      <c r="Q36" s="19">
        <f t="shared" si="2"/>
        <v>2</v>
      </c>
      <c r="R36" s="19">
        <f t="shared" si="2"/>
        <v>2</v>
      </c>
      <c r="S36" s="19">
        <f t="shared" si="2"/>
        <v>2</v>
      </c>
      <c r="T36" s="19">
        <f t="shared" si="2"/>
        <v>0</v>
      </c>
      <c r="U36" s="19">
        <f t="shared" si="2"/>
        <v>15</v>
      </c>
      <c r="V36" s="19">
        <f t="shared" si="2"/>
        <v>1</v>
      </c>
      <c r="W36" s="19">
        <f t="shared" si="2"/>
        <v>13</v>
      </c>
      <c r="X36" s="19">
        <f t="shared" si="2"/>
        <v>0</v>
      </c>
      <c r="Y36" s="19">
        <f t="shared" si="2"/>
        <v>0</v>
      </c>
      <c r="Z36" s="19">
        <f t="shared" si="2"/>
        <v>0</v>
      </c>
      <c r="AA36" s="19">
        <f t="shared" si="2"/>
        <v>0</v>
      </c>
      <c r="AB36" s="19">
        <f t="shared" si="2"/>
        <v>0</v>
      </c>
      <c r="AC36" s="19">
        <f t="shared" si="2"/>
        <v>0</v>
      </c>
      <c r="AD36" s="19">
        <f t="shared" si="2"/>
        <v>0</v>
      </c>
      <c r="AE36" s="19">
        <f t="shared" si="2"/>
        <v>0</v>
      </c>
      <c r="AF36" s="19">
        <f t="shared" si="2"/>
        <v>0</v>
      </c>
      <c r="AG36" s="19">
        <f t="shared" si="2"/>
        <v>0</v>
      </c>
      <c r="AH36" s="19">
        <f t="shared" si="2"/>
        <v>0</v>
      </c>
      <c r="AI36" s="19">
        <f t="shared" si="2"/>
        <v>0</v>
      </c>
      <c r="AJ36" s="19">
        <f t="shared" si="2"/>
        <v>0</v>
      </c>
      <c r="AK36" s="19">
        <f t="shared" si="2"/>
        <v>0</v>
      </c>
      <c r="AL36" s="21">
        <f t="shared" si="3"/>
        <v>55</v>
      </c>
    </row>
    <row r="37">
      <c r="E37" s="18" t="s">
        <v>85</v>
      </c>
      <c r="F37" s="19">
        <f t="shared" ref="F37:AK37" si="4">countif(F$3:F$34, "Invalid State")</f>
        <v>2</v>
      </c>
      <c r="G37" s="19">
        <f t="shared" si="4"/>
        <v>2</v>
      </c>
      <c r="H37" s="19">
        <f t="shared" si="4"/>
        <v>2</v>
      </c>
      <c r="I37" s="19">
        <f t="shared" si="4"/>
        <v>2</v>
      </c>
      <c r="J37" s="19">
        <f t="shared" si="4"/>
        <v>2</v>
      </c>
      <c r="K37" s="19">
        <f t="shared" si="4"/>
        <v>2</v>
      </c>
      <c r="L37" s="19">
        <f t="shared" si="4"/>
        <v>2</v>
      </c>
      <c r="M37" s="19">
        <f t="shared" si="4"/>
        <v>2</v>
      </c>
      <c r="N37" s="19">
        <f t="shared" si="4"/>
        <v>2</v>
      </c>
      <c r="O37" s="19">
        <f t="shared" si="4"/>
        <v>2</v>
      </c>
      <c r="P37" s="19">
        <f t="shared" si="4"/>
        <v>2</v>
      </c>
      <c r="Q37" s="19">
        <f t="shared" si="4"/>
        <v>2</v>
      </c>
      <c r="R37" s="19">
        <f t="shared" si="4"/>
        <v>2</v>
      </c>
      <c r="S37" s="19">
        <f t="shared" si="4"/>
        <v>2</v>
      </c>
      <c r="T37" s="19">
        <f t="shared" si="4"/>
        <v>17</v>
      </c>
      <c r="U37" s="19">
        <f t="shared" si="4"/>
        <v>1</v>
      </c>
      <c r="V37" s="19">
        <f t="shared" si="4"/>
        <v>1</v>
      </c>
      <c r="W37" s="19">
        <f t="shared" si="4"/>
        <v>1</v>
      </c>
      <c r="X37" s="19">
        <f t="shared" si="4"/>
        <v>13</v>
      </c>
      <c r="Y37" s="19">
        <f t="shared" si="4"/>
        <v>0</v>
      </c>
      <c r="Z37" s="19">
        <f t="shared" si="4"/>
        <v>0</v>
      </c>
      <c r="AA37" s="19">
        <f t="shared" si="4"/>
        <v>0</v>
      </c>
      <c r="AB37" s="19">
        <f t="shared" si="4"/>
        <v>0</v>
      </c>
      <c r="AC37" s="19">
        <f t="shared" si="4"/>
        <v>0</v>
      </c>
      <c r="AD37" s="19">
        <f t="shared" si="4"/>
        <v>0</v>
      </c>
      <c r="AE37" s="19">
        <f t="shared" si="4"/>
        <v>0</v>
      </c>
      <c r="AF37" s="19">
        <f t="shared" si="4"/>
        <v>0</v>
      </c>
      <c r="AG37" s="19">
        <f t="shared" si="4"/>
        <v>0</v>
      </c>
      <c r="AH37" s="19">
        <f t="shared" si="4"/>
        <v>0</v>
      </c>
      <c r="AI37" s="19">
        <f t="shared" si="4"/>
        <v>0</v>
      </c>
      <c r="AJ37" s="19">
        <f t="shared" si="4"/>
        <v>0</v>
      </c>
      <c r="AK37" s="19">
        <f t="shared" si="4"/>
        <v>0</v>
      </c>
      <c r="AL37" s="21">
        <f t="shared" si="3"/>
        <v>61</v>
      </c>
      <c r="AM37">
        <f>sum(AL35:AL37)</f>
        <v>433</v>
      </c>
    </row>
    <row r="38">
      <c r="E38" s="22" t="s">
        <v>98</v>
      </c>
      <c r="F38" s="19">
        <f t="shared" ref="F38:AK38" si="5">countif(F$3:F$34, "Direct-direct (human) Interaction (No Conflict)")</f>
        <v>0</v>
      </c>
      <c r="G38" s="19">
        <f t="shared" si="5"/>
        <v>0</v>
      </c>
      <c r="H38" s="19">
        <f t="shared" si="5"/>
        <v>0</v>
      </c>
      <c r="I38" s="19">
        <f t="shared" si="5"/>
        <v>0</v>
      </c>
      <c r="J38" s="19">
        <f t="shared" si="5"/>
        <v>2</v>
      </c>
      <c r="K38" s="19">
        <f t="shared" si="5"/>
        <v>0</v>
      </c>
      <c r="L38" s="19">
        <f t="shared" si="5"/>
        <v>1</v>
      </c>
      <c r="M38" s="19">
        <f t="shared" si="5"/>
        <v>0</v>
      </c>
      <c r="N38" s="19">
        <f t="shared" si="5"/>
        <v>0</v>
      </c>
      <c r="O38" s="19">
        <f t="shared" si="5"/>
        <v>0</v>
      </c>
      <c r="P38" s="19">
        <f t="shared" si="5"/>
        <v>0</v>
      </c>
      <c r="Q38" s="19">
        <f t="shared" si="5"/>
        <v>0</v>
      </c>
      <c r="R38" s="19">
        <f t="shared" si="5"/>
        <v>0</v>
      </c>
      <c r="S38" s="19">
        <f t="shared" si="5"/>
        <v>0</v>
      </c>
      <c r="T38" s="19">
        <f t="shared" si="5"/>
        <v>0</v>
      </c>
      <c r="U38" s="19">
        <f t="shared" si="5"/>
        <v>0</v>
      </c>
      <c r="V38" s="19">
        <f t="shared" si="5"/>
        <v>0</v>
      </c>
      <c r="W38" s="19">
        <f t="shared" si="5"/>
        <v>0</v>
      </c>
      <c r="X38" s="19">
        <f t="shared" si="5"/>
        <v>0</v>
      </c>
      <c r="Y38" s="19">
        <f t="shared" si="5"/>
        <v>0</v>
      </c>
      <c r="Z38" s="19">
        <f t="shared" si="5"/>
        <v>0</v>
      </c>
      <c r="AA38" s="19">
        <f t="shared" si="5"/>
        <v>0</v>
      </c>
      <c r="AB38" s="19">
        <f t="shared" si="5"/>
        <v>0</v>
      </c>
      <c r="AC38" s="19">
        <f t="shared" si="5"/>
        <v>0</v>
      </c>
      <c r="AD38" s="19">
        <f t="shared" si="5"/>
        <v>0</v>
      </c>
      <c r="AE38" s="19">
        <f t="shared" si="5"/>
        <v>0</v>
      </c>
      <c r="AF38" s="19">
        <f t="shared" si="5"/>
        <v>0</v>
      </c>
      <c r="AG38" s="19">
        <f t="shared" si="5"/>
        <v>0</v>
      </c>
      <c r="AH38" s="19">
        <f t="shared" si="5"/>
        <v>0</v>
      </c>
      <c r="AI38" s="19">
        <f t="shared" si="5"/>
        <v>0</v>
      </c>
      <c r="AJ38" s="19">
        <f t="shared" si="5"/>
        <v>0</v>
      </c>
      <c r="AK38" s="19">
        <f t="shared" si="5"/>
        <v>0</v>
      </c>
      <c r="AL38" s="24">
        <f t="shared" si="3"/>
        <v>3</v>
      </c>
    </row>
    <row r="39">
      <c r="E39" s="22" t="s">
        <v>102</v>
      </c>
      <c r="F39" s="19">
        <f t="shared" ref="F39:AK39" si="6">countif(F$3:F$34, "Composable Relation")</f>
        <v>0</v>
      </c>
      <c r="G39" s="19">
        <f t="shared" si="6"/>
        <v>0</v>
      </c>
      <c r="H39" s="19">
        <f t="shared" si="6"/>
        <v>0</v>
      </c>
      <c r="I39" s="19">
        <f t="shared" si="6"/>
        <v>0</v>
      </c>
      <c r="J39" s="19">
        <f t="shared" si="6"/>
        <v>0</v>
      </c>
      <c r="K39" s="19">
        <f t="shared" si="6"/>
        <v>0</v>
      </c>
      <c r="L39" s="19">
        <f t="shared" si="6"/>
        <v>0</v>
      </c>
      <c r="M39" s="19">
        <f t="shared" si="6"/>
        <v>0</v>
      </c>
      <c r="N39" s="19">
        <f t="shared" si="6"/>
        <v>0</v>
      </c>
      <c r="O39" s="19">
        <f t="shared" si="6"/>
        <v>0</v>
      </c>
      <c r="P39" s="19">
        <f t="shared" si="6"/>
        <v>0</v>
      </c>
      <c r="Q39" s="19">
        <f t="shared" si="6"/>
        <v>0</v>
      </c>
      <c r="R39" s="19">
        <f t="shared" si="6"/>
        <v>0</v>
      </c>
      <c r="S39" s="19">
        <f t="shared" si="6"/>
        <v>0</v>
      </c>
      <c r="T39" s="19">
        <f t="shared" si="6"/>
        <v>0</v>
      </c>
      <c r="U39" s="19">
        <f t="shared" si="6"/>
        <v>0</v>
      </c>
      <c r="V39" s="19">
        <f t="shared" si="6"/>
        <v>0</v>
      </c>
      <c r="W39" s="19">
        <f t="shared" si="6"/>
        <v>0</v>
      </c>
      <c r="X39" s="19">
        <f t="shared" si="6"/>
        <v>0</v>
      </c>
      <c r="Y39" s="19">
        <f t="shared" si="6"/>
        <v>0</v>
      </c>
      <c r="Z39" s="19">
        <f t="shared" si="6"/>
        <v>0</v>
      </c>
      <c r="AA39" s="19">
        <f t="shared" si="6"/>
        <v>0</v>
      </c>
      <c r="AB39" s="19">
        <f t="shared" si="6"/>
        <v>0</v>
      </c>
      <c r="AC39" s="19">
        <f t="shared" si="6"/>
        <v>0</v>
      </c>
      <c r="AD39" s="19">
        <f t="shared" si="6"/>
        <v>0</v>
      </c>
      <c r="AE39" s="19">
        <f t="shared" si="6"/>
        <v>0</v>
      </c>
      <c r="AF39" s="19">
        <f t="shared" si="6"/>
        <v>0</v>
      </c>
      <c r="AG39" s="19">
        <f t="shared" si="6"/>
        <v>0</v>
      </c>
      <c r="AH39" s="19">
        <f t="shared" si="6"/>
        <v>0</v>
      </c>
      <c r="AI39" s="19">
        <f t="shared" si="6"/>
        <v>0</v>
      </c>
      <c r="AJ39" s="19">
        <f t="shared" si="6"/>
        <v>0</v>
      </c>
      <c r="AK39" s="19">
        <f t="shared" si="6"/>
        <v>0</v>
      </c>
      <c r="AL39" s="24">
        <f t="shared" si="3"/>
        <v>0</v>
      </c>
    </row>
    <row r="40">
      <c r="E40" s="22" t="s">
        <v>103</v>
      </c>
      <c r="F40" s="19">
        <f t="shared" ref="F40:AK40" si="7">countif(F$3:F$34, "Same Device, Different Features Interaction")</f>
        <v>0</v>
      </c>
      <c r="G40" s="19">
        <f t="shared" si="7"/>
        <v>0</v>
      </c>
      <c r="H40" s="19">
        <f t="shared" si="7"/>
        <v>0</v>
      </c>
      <c r="I40" s="19">
        <f t="shared" si="7"/>
        <v>0</v>
      </c>
      <c r="J40" s="19">
        <f t="shared" si="7"/>
        <v>0</v>
      </c>
      <c r="K40" s="19">
        <f t="shared" si="7"/>
        <v>0</v>
      </c>
      <c r="L40" s="19">
        <f t="shared" si="7"/>
        <v>0</v>
      </c>
      <c r="M40" s="19">
        <f t="shared" si="7"/>
        <v>0</v>
      </c>
      <c r="N40" s="19">
        <f t="shared" si="7"/>
        <v>0</v>
      </c>
      <c r="O40" s="19">
        <f t="shared" si="7"/>
        <v>0</v>
      </c>
      <c r="P40" s="19">
        <f t="shared" si="7"/>
        <v>0</v>
      </c>
      <c r="Q40" s="19">
        <f t="shared" si="7"/>
        <v>0</v>
      </c>
      <c r="R40" s="19">
        <f t="shared" si="7"/>
        <v>0</v>
      </c>
      <c r="S40" s="19">
        <f t="shared" si="7"/>
        <v>0</v>
      </c>
      <c r="T40" s="19">
        <f t="shared" si="7"/>
        <v>0</v>
      </c>
      <c r="U40" s="19">
        <f t="shared" si="7"/>
        <v>0</v>
      </c>
      <c r="V40" s="19">
        <f t="shared" si="7"/>
        <v>0</v>
      </c>
      <c r="W40" s="19">
        <f t="shared" si="7"/>
        <v>0</v>
      </c>
      <c r="X40" s="19">
        <f t="shared" si="7"/>
        <v>0</v>
      </c>
      <c r="Y40" s="19">
        <f t="shared" si="7"/>
        <v>0</v>
      </c>
      <c r="Z40" s="19">
        <f t="shared" si="7"/>
        <v>0</v>
      </c>
      <c r="AA40" s="19">
        <f t="shared" si="7"/>
        <v>0</v>
      </c>
      <c r="AB40" s="19">
        <f t="shared" si="7"/>
        <v>0</v>
      </c>
      <c r="AC40" s="19">
        <f t="shared" si="7"/>
        <v>0</v>
      </c>
      <c r="AD40" s="19">
        <f t="shared" si="7"/>
        <v>0</v>
      </c>
      <c r="AE40" s="19">
        <f t="shared" si="7"/>
        <v>0</v>
      </c>
      <c r="AF40" s="19">
        <f t="shared" si="7"/>
        <v>0</v>
      </c>
      <c r="AG40" s="19">
        <f t="shared" si="7"/>
        <v>0</v>
      </c>
      <c r="AH40" s="19">
        <f t="shared" si="7"/>
        <v>0</v>
      </c>
      <c r="AI40" s="19">
        <f t="shared" si="7"/>
        <v>0</v>
      </c>
      <c r="AJ40" s="19">
        <f t="shared" si="7"/>
        <v>0</v>
      </c>
      <c r="AK40" s="19">
        <f t="shared" si="7"/>
        <v>0</v>
      </c>
      <c r="AL40" s="24">
        <f t="shared" si="3"/>
        <v>0</v>
      </c>
    </row>
    <row r="41">
      <c r="E41" s="22" t="s">
        <v>105</v>
      </c>
      <c r="F41" s="19">
        <f t="shared" ref="F41:AK41" si="8">countif(F$3:F$34, "Same Device, Same Features Interaction (No Conflict)")</f>
        <v>9</v>
      </c>
      <c r="G41" s="19">
        <f t="shared" si="8"/>
        <v>8</v>
      </c>
      <c r="H41" s="19">
        <f t="shared" si="8"/>
        <v>3</v>
      </c>
      <c r="I41" s="19">
        <f t="shared" si="8"/>
        <v>7</v>
      </c>
      <c r="J41" s="19">
        <f t="shared" si="8"/>
        <v>0</v>
      </c>
      <c r="K41" s="19">
        <f t="shared" si="8"/>
        <v>6</v>
      </c>
      <c r="L41" s="19">
        <f t="shared" si="8"/>
        <v>6</v>
      </c>
      <c r="M41" s="19">
        <f t="shared" si="8"/>
        <v>5</v>
      </c>
      <c r="N41" s="19">
        <f t="shared" si="8"/>
        <v>0</v>
      </c>
      <c r="O41" s="19">
        <f t="shared" si="8"/>
        <v>0</v>
      </c>
      <c r="P41" s="19">
        <f t="shared" si="8"/>
        <v>5</v>
      </c>
      <c r="Q41" s="19">
        <f t="shared" si="8"/>
        <v>0</v>
      </c>
      <c r="R41" s="19">
        <f t="shared" si="8"/>
        <v>0</v>
      </c>
      <c r="S41" s="19">
        <f t="shared" si="8"/>
        <v>2</v>
      </c>
      <c r="T41" s="19">
        <f t="shared" si="8"/>
        <v>0</v>
      </c>
      <c r="U41" s="19">
        <f t="shared" si="8"/>
        <v>0</v>
      </c>
      <c r="V41" s="19">
        <f t="shared" si="8"/>
        <v>0</v>
      </c>
      <c r="W41" s="19">
        <f t="shared" si="8"/>
        <v>0</v>
      </c>
      <c r="X41" s="19">
        <f t="shared" si="8"/>
        <v>0</v>
      </c>
      <c r="Y41" s="19">
        <f t="shared" si="8"/>
        <v>0</v>
      </c>
      <c r="Z41" s="19">
        <f t="shared" si="8"/>
        <v>0</v>
      </c>
      <c r="AA41" s="19">
        <f t="shared" si="8"/>
        <v>2</v>
      </c>
      <c r="AB41" s="19">
        <f t="shared" si="8"/>
        <v>3</v>
      </c>
      <c r="AC41" s="19">
        <f t="shared" si="8"/>
        <v>2</v>
      </c>
      <c r="AD41" s="19">
        <f t="shared" si="8"/>
        <v>0</v>
      </c>
      <c r="AE41" s="19">
        <f t="shared" si="8"/>
        <v>1</v>
      </c>
      <c r="AF41" s="19">
        <f t="shared" si="8"/>
        <v>0</v>
      </c>
      <c r="AG41" s="19">
        <f t="shared" si="8"/>
        <v>0</v>
      </c>
      <c r="AH41" s="19">
        <f t="shared" si="8"/>
        <v>0</v>
      </c>
      <c r="AI41" s="19">
        <f t="shared" si="8"/>
        <v>0</v>
      </c>
      <c r="AJ41" s="19">
        <f t="shared" si="8"/>
        <v>1</v>
      </c>
      <c r="AK41" s="19">
        <f t="shared" si="8"/>
        <v>0</v>
      </c>
      <c r="AL41" s="24">
        <f t="shared" si="3"/>
        <v>60</v>
      </c>
    </row>
    <row r="42">
      <c r="E42" s="25" t="s">
        <v>107</v>
      </c>
      <c r="F42" s="19">
        <f t="shared" ref="F42:AK42" si="9">countif(F$3:F$34, "Read-Read Interaction")</f>
        <v>0</v>
      </c>
      <c r="G42" s="19">
        <f t="shared" si="9"/>
        <v>0</v>
      </c>
      <c r="H42" s="19">
        <f t="shared" si="9"/>
        <v>0</v>
      </c>
      <c r="I42" s="19">
        <f t="shared" si="9"/>
        <v>0</v>
      </c>
      <c r="J42" s="19">
        <f t="shared" si="9"/>
        <v>0</v>
      </c>
      <c r="K42" s="19">
        <f t="shared" si="9"/>
        <v>0</v>
      </c>
      <c r="L42" s="19">
        <f t="shared" si="9"/>
        <v>0</v>
      </c>
      <c r="M42" s="19">
        <f t="shared" si="9"/>
        <v>0</v>
      </c>
      <c r="N42" s="19">
        <f t="shared" si="9"/>
        <v>0</v>
      </c>
      <c r="O42" s="19">
        <f t="shared" si="9"/>
        <v>0</v>
      </c>
      <c r="P42" s="19">
        <f t="shared" si="9"/>
        <v>0</v>
      </c>
      <c r="Q42" s="19">
        <f t="shared" si="9"/>
        <v>0</v>
      </c>
      <c r="R42" s="19">
        <f t="shared" si="9"/>
        <v>0</v>
      </c>
      <c r="S42" s="19">
        <f t="shared" si="9"/>
        <v>0</v>
      </c>
      <c r="T42" s="19">
        <f t="shared" si="9"/>
        <v>0</v>
      </c>
      <c r="U42" s="19">
        <f t="shared" si="9"/>
        <v>0</v>
      </c>
      <c r="V42" s="19">
        <f t="shared" si="9"/>
        <v>0</v>
      </c>
      <c r="W42" s="19">
        <f t="shared" si="9"/>
        <v>0</v>
      </c>
      <c r="X42" s="19">
        <f t="shared" si="9"/>
        <v>0</v>
      </c>
      <c r="Y42" s="19">
        <f t="shared" si="9"/>
        <v>0</v>
      </c>
      <c r="Z42" s="19">
        <f t="shared" si="9"/>
        <v>0</v>
      </c>
      <c r="AA42" s="19">
        <f t="shared" si="9"/>
        <v>0</v>
      </c>
      <c r="AB42" s="19">
        <f t="shared" si="9"/>
        <v>0</v>
      </c>
      <c r="AC42" s="19">
        <f t="shared" si="9"/>
        <v>0</v>
      </c>
      <c r="AD42" s="19">
        <f t="shared" si="9"/>
        <v>0</v>
      </c>
      <c r="AE42" s="19">
        <f t="shared" si="9"/>
        <v>0</v>
      </c>
      <c r="AF42" s="19">
        <f t="shared" si="9"/>
        <v>0</v>
      </c>
      <c r="AG42" s="19">
        <f t="shared" si="9"/>
        <v>0</v>
      </c>
      <c r="AH42" s="19">
        <f t="shared" si="9"/>
        <v>0</v>
      </c>
      <c r="AI42" s="19">
        <f t="shared" si="9"/>
        <v>0</v>
      </c>
      <c r="AJ42" s="19">
        <f t="shared" si="9"/>
        <v>0</v>
      </c>
      <c r="AK42" s="19">
        <f t="shared" si="9"/>
        <v>0</v>
      </c>
      <c r="AL42" s="26">
        <f t="shared" si="3"/>
        <v>0</v>
      </c>
      <c r="AM42">
        <f>sum(AL38:AL42)</f>
        <v>63</v>
      </c>
    </row>
    <row r="66">
      <c r="A66" s="27" t="s">
        <v>175</v>
      </c>
      <c r="B66" s="37"/>
      <c r="C66" s="37"/>
      <c r="D66" s="7"/>
      <c r="E66" s="37" t="s">
        <v>177</v>
      </c>
    </row>
    <row r="67">
      <c r="A67" s="51" t="s">
        <v>147</v>
      </c>
      <c r="B67" s="53"/>
      <c r="C67" s="53"/>
      <c r="D67" s="7"/>
      <c r="E67" s="38">
        <v>0.0</v>
      </c>
      <c r="F67" s="7"/>
      <c r="G67" s="7"/>
      <c r="H67" s="7"/>
      <c r="I67" s="7"/>
      <c r="J67" s="7"/>
    </row>
    <row r="68">
      <c r="A68" s="13" t="s">
        <v>48</v>
      </c>
      <c r="B68" s="55"/>
      <c r="C68" s="56"/>
      <c r="D68" s="7"/>
      <c r="E68" s="34">
        <v>0.0</v>
      </c>
      <c r="F68" s="7"/>
      <c r="G68" s="35"/>
      <c r="H68" s="7"/>
      <c r="I68" s="7"/>
      <c r="J68" s="7" t="s">
        <v>179</v>
      </c>
    </row>
    <row r="69">
      <c r="A69" s="15" t="s">
        <v>52</v>
      </c>
      <c r="B69" s="57"/>
      <c r="C69" s="57"/>
      <c r="D69" s="58"/>
      <c r="E69" s="38">
        <v>60.0</v>
      </c>
      <c r="F69" s="7" t="s">
        <v>180</v>
      </c>
      <c r="G69" s="59">
        <v>1.0</v>
      </c>
      <c r="H69" s="60">
        <v>0.0</v>
      </c>
      <c r="I69" s="7" t="s">
        <v>181</v>
      </c>
      <c r="J69" s="61">
        <f>H69/H72</f>
        <v>0</v>
      </c>
    </row>
    <row r="70">
      <c r="A70" s="62" t="s">
        <v>182</v>
      </c>
      <c r="B70" s="63"/>
      <c r="C70" s="63"/>
      <c r="D70" s="7"/>
      <c r="E70" s="38">
        <v>0.0</v>
      </c>
      <c r="F70" s="7" t="s">
        <v>183</v>
      </c>
      <c r="G70" s="59">
        <v>33.0</v>
      </c>
      <c r="H70" s="64">
        <f>COMBIN(G70,2)</f>
        <v>528</v>
      </c>
      <c r="I70" s="7" t="s">
        <v>181</v>
      </c>
      <c r="J70" s="61">
        <f>H70/H72</f>
        <v>0.9411764706</v>
      </c>
    </row>
    <row r="71">
      <c r="A71" s="23" t="s">
        <v>100</v>
      </c>
      <c r="B71" s="65"/>
      <c r="C71" s="66"/>
      <c r="D71" s="7"/>
      <c r="E71" s="38">
        <v>3.0</v>
      </c>
      <c r="F71" s="7" t="s">
        <v>102</v>
      </c>
      <c r="G71" s="12" t="s">
        <v>184</v>
      </c>
      <c r="H71" s="19">
        <f>G69*G70</f>
        <v>33</v>
      </c>
      <c r="I71" s="7" t="s">
        <v>181</v>
      </c>
      <c r="J71" s="61">
        <f>H71/H72</f>
        <v>0.05882352941</v>
      </c>
    </row>
    <row r="72">
      <c r="A72" s="7"/>
      <c r="B72" s="7"/>
      <c r="C72" s="7"/>
      <c r="D72" s="7"/>
      <c r="E72" s="7"/>
      <c r="F72" s="7"/>
      <c r="G72" s="7" t="s">
        <v>185</v>
      </c>
      <c r="H72" s="19">
        <f>sum(H69:H71)</f>
        <v>561</v>
      </c>
      <c r="I72" s="7" t="s">
        <v>181</v>
      </c>
      <c r="J72" s="7"/>
    </row>
    <row r="73">
      <c r="A73" s="27" t="s">
        <v>186</v>
      </c>
      <c r="B73" s="37"/>
      <c r="C73" s="37"/>
      <c r="D73" s="7"/>
      <c r="E73" s="37" t="s">
        <v>177</v>
      </c>
    </row>
    <row r="74">
      <c r="A74" s="67"/>
      <c r="B74" s="67"/>
      <c r="C74" s="67"/>
      <c r="D74" s="7"/>
      <c r="E74" s="34">
        <v>0.0</v>
      </c>
    </row>
    <row r="75">
      <c r="A75" s="68"/>
      <c r="B75" s="69"/>
      <c r="C75" s="69"/>
      <c r="D75" s="7"/>
      <c r="E75" s="34">
        <v>0.0</v>
      </c>
    </row>
    <row r="76">
      <c r="A76" s="44" t="s">
        <v>137</v>
      </c>
      <c r="B76" s="70"/>
      <c r="C76" s="70"/>
      <c r="E76" s="12">
        <v>55.0</v>
      </c>
    </row>
    <row r="77">
      <c r="A77" s="14" t="s">
        <v>53</v>
      </c>
      <c r="B77" s="71"/>
      <c r="C77" s="71"/>
      <c r="D77" s="7"/>
      <c r="E77">
        <f>496-116-60-3</f>
        <v>317</v>
      </c>
    </row>
    <row r="78">
      <c r="A78" s="17" t="s">
        <v>85</v>
      </c>
      <c r="B78" s="72"/>
      <c r="C78" s="72"/>
      <c r="D78" s="7"/>
      <c r="E78" s="40">
        <v>61.0</v>
      </c>
    </row>
    <row r="79">
      <c r="A79" s="27" t="s">
        <v>187</v>
      </c>
      <c r="B79" s="37"/>
      <c r="C79" s="37"/>
      <c r="D79" s="7"/>
      <c r="E79">
        <f>combin(32,2)</f>
        <v>496</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4.43" defaultRowHeight="15.75"/>
  <cols>
    <col customWidth="1" min="4" max="4" width="45.57"/>
    <col customWidth="1" min="5" max="5" width="15.86"/>
  </cols>
  <sheetData>
    <row r="2">
      <c r="F2" s="2"/>
    </row>
    <row r="3">
      <c r="D3" s="1" t="s">
        <v>0</v>
      </c>
      <c r="E3" s="1" t="s">
        <v>1</v>
      </c>
      <c r="F3" s="4" t="s">
        <v>4</v>
      </c>
      <c r="G3" s="4" t="s">
        <v>18</v>
      </c>
      <c r="H3" s="4" t="s">
        <v>19</v>
      </c>
      <c r="I3" s="4" t="s">
        <v>20</v>
      </c>
      <c r="J3" s="4" t="s">
        <v>21</v>
      </c>
      <c r="K3" s="4" t="s">
        <v>22</v>
      </c>
      <c r="L3" s="4" t="s">
        <v>23</v>
      </c>
      <c r="M3" s="4" t="s">
        <v>24</v>
      </c>
      <c r="N3" s="6"/>
      <c r="O3" s="6"/>
    </row>
    <row r="4">
      <c r="B4" s="7" t="s">
        <v>37</v>
      </c>
      <c r="C4" s="7" t="s">
        <v>43</v>
      </c>
      <c r="D4" s="9" t="s">
        <v>4</v>
      </c>
      <c r="E4" s="4" t="s">
        <v>45</v>
      </c>
      <c r="F4" s="10" t="s">
        <v>46</v>
      </c>
      <c r="G4" s="10" t="s">
        <v>46</v>
      </c>
      <c r="H4" s="10" t="s">
        <v>46</v>
      </c>
      <c r="I4" s="11" t="s">
        <v>47</v>
      </c>
      <c r="J4" s="11" t="s">
        <v>47</v>
      </c>
      <c r="K4" s="11" t="s">
        <v>47</v>
      </c>
      <c r="L4" s="11" t="s">
        <v>47</v>
      </c>
      <c r="M4" s="11" t="s">
        <v>47</v>
      </c>
    </row>
    <row r="5">
      <c r="B5" s="7" t="s">
        <v>37</v>
      </c>
      <c r="C5" s="7" t="s">
        <v>43</v>
      </c>
      <c r="D5" s="9" t="s">
        <v>18</v>
      </c>
      <c r="E5" s="4" t="s">
        <v>45</v>
      </c>
      <c r="F5" s="13" t="s">
        <v>48</v>
      </c>
      <c r="G5" s="10" t="s">
        <v>46</v>
      </c>
      <c r="H5" s="10" t="s">
        <v>46</v>
      </c>
      <c r="I5" s="11" t="s">
        <v>47</v>
      </c>
      <c r="J5" s="11" t="s">
        <v>47</v>
      </c>
      <c r="K5" s="11" t="s">
        <v>47</v>
      </c>
      <c r="L5" s="11" t="s">
        <v>47</v>
      </c>
      <c r="M5" s="11" t="s">
        <v>47</v>
      </c>
    </row>
    <row r="6">
      <c r="B6" s="7" t="s">
        <v>37</v>
      </c>
      <c r="C6" s="7" t="s">
        <v>43</v>
      </c>
      <c r="D6" s="9" t="s">
        <v>19</v>
      </c>
      <c r="E6" s="4" t="s">
        <v>45</v>
      </c>
      <c r="F6" s="14" t="s">
        <v>53</v>
      </c>
      <c r="G6" s="14" t="s">
        <v>53</v>
      </c>
      <c r="H6" s="10" t="s">
        <v>46</v>
      </c>
      <c r="I6" s="11" t="s">
        <v>47</v>
      </c>
      <c r="J6" s="11" t="s">
        <v>47</v>
      </c>
      <c r="K6" s="11" t="s">
        <v>47</v>
      </c>
      <c r="L6" s="11" t="s">
        <v>47</v>
      </c>
      <c r="M6" s="11" t="s">
        <v>47</v>
      </c>
    </row>
    <row r="7">
      <c r="B7" s="7" t="s">
        <v>37</v>
      </c>
      <c r="C7" s="7" t="s">
        <v>43</v>
      </c>
      <c r="D7" s="9" t="s">
        <v>20</v>
      </c>
      <c r="E7" s="4" t="s">
        <v>78</v>
      </c>
      <c r="F7" s="10" t="s">
        <v>47</v>
      </c>
      <c r="G7" s="11" t="s">
        <v>47</v>
      </c>
      <c r="H7" s="11" t="s">
        <v>47</v>
      </c>
      <c r="I7" s="10" t="s">
        <v>46</v>
      </c>
      <c r="J7" s="10" t="s">
        <v>46</v>
      </c>
      <c r="K7" s="11" t="s">
        <v>47</v>
      </c>
      <c r="L7" s="11" t="s">
        <v>47</v>
      </c>
      <c r="M7" s="11" t="s">
        <v>47</v>
      </c>
    </row>
    <row r="8">
      <c r="B8" s="7" t="s">
        <v>37</v>
      </c>
      <c r="C8" s="7" t="s">
        <v>43</v>
      </c>
      <c r="D8" s="9" t="s">
        <v>21</v>
      </c>
      <c r="E8" s="4" t="s">
        <v>78</v>
      </c>
      <c r="F8" s="11" t="s">
        <v>47</v>
      </c>
      <c r="G8" s="11" t="s">
        <v>47</v>
      </c>
      <c r="H8" s="11" t="s">
        <v>47</v>
      </c>
      <c r="I8" s="14" t="s">
        <v>53</v>
      </c>
      <c r="J8" s="10" t="s">
        <v>46</v>
      </c>
      <c r="K8" s="11" t="s">
        <v>47</v>
      </c>
      <c r="L8" s="11" t="s">
        <v>47</v>
      </c>
      <c r="M8" s="11" t="s">
        <v>47</v>
      </c>
    </row>
    <row r="9">
      <c r="B9" s="7" t="s">
        <v>37</v>
      </c>
      <c r="C9" s="7" t="s">
        <v>43</v>
      </c>
      <c r="D9" s="9" t="s">
        <v>22</v>
      </c>
      <c r="E9" s="4" t="s">
        <v>81</v>
      </c>
      <c r="F9" s="11" t="s">
        <v>47</v>
      </c>
      <c r="G9" s="11" t="s">
        <v>47</v>
      </c>
      <c r="H9" s="11" t="s">
        <v>47</v>
      </c>
      <c r="I9" s="11" t="s">
        <v>47</v>
      </c>
      <c r="J9" s="11" t="s">
        <v>47</v>
      </c>
      <c r="K9" s="10" t="s">
        <v>46</v>
      </c>
      <c r="L9" s="10" t="s">
        <v>46</v>
      </c>
      <c r="M9" s="10" t="s">
        <v>46</v>
      </c>
    </row>
    <row r="10">
      <c r="B10" s="7" t="s">
        <v>37</v>
      </c>
      <c r="C10" s="7" t="s">
        <v>43</v>
      </c>
      <c r="D10" s="16" t="s">
        <v>23</v>
      </c>
      <c r="E10" s="4" t="s">
        <v>81</v>
      </c>
      <c r="F10" s="11" t="s">
        <v>47</v>
      </c>
      <c r="G10" s="11" t="s">
        <v>47</v>
      </c>
      <c r="H10" s="11" t="s">
        <v>47</v>
      </c>
      <c r="I10" s="11" t="s">
        <v>47</v>
      </c>
      <c r="J10" s="11" t="s">
        <v>47</v>
      </c>
      <c r="K10" s="17" t="s">
        <v>85</v>
      </c>
      <c r="L10" s="10" t="s">
        <v>46</v>
      </c>
      <c r="M10" s="10" t="s">
        <v>46</v>
      </c>
    </row>
    <row r="11">
      <c r="B11" s="7" t="s">
        <v>37</v>
      </c>
      <c r="C11" s="7" t="s">
        <v>43</v>
      </c>
      <c r="D11" s="9" t="s">
        <v>24</v>
      </c>
      <c r="E11" s="4" t="s">
        <v>81</v>
      </c>
      <c r="F11" s="11" t="s">
        <v>47</v>
      </c>
      <c r="G11" s="11" t="s">
        <v>47</v>
      </c>
      <c r="H11" s="11" t="s">
        <v>47</v>
      </c>
      <c r="I11" s="11" t="s">
        <v>47</v>
      </c>
      <c r="J11" s="11" t="s">
        <v>47</v>
      </c>
      <c r="K11" s="17" t="s">
        <v>85</v>
      </c>
      <c r="L11" s="17" t="s">
        <v>85</v>
      </c>
      <c r="M11" s="10" t="s">
        <v>46</v>
      </c>
    </row>
    <row r="12">
      <c r="E12" s="18" t="s">
        <v>86</v>
      </c>
      <c r="F12" s="19">
        <f t="shared" ref="F12:M12" si="1">countif(F$4:F$11, "Feature Conflict")</f>
        <v>1</v>
      </c>
      <c r="G12" s="19">
        <f t="shared" si="1"/>
        <v>1</v>
      </c>
      <c r="H12" s="19">
        <f t="shared" si="1"/>
        <v>0</v>
      </c>
      <c r="I12" s="19">
        <f t="shared" si="1"/>
        <v>1</v>
      </c>
      <c r="J12" s="19">
        <f t="shared" si="1"/>
        <v>0</v>
      </c>
      <c r="K12" s="19">
        <f t="shared" si="1"/>
        <v>0</v>
      </c>
      <c r="L12" s="19">
        <f t="shared" si="1"/>
        <v>0</v>
      </c>
      <c r="M12" s="19">
        <f t="shared" si="1"/>
        <v>0</v>
      </c>
      <c r="N12" s="21">
        <f t="shared" ref="N12:N19" si="3">sum(F12:M12)</f>
        <v>3</v>
      </c>
    </row>
    <row r="13">
      <c r="E13" s="18" t="s">
        <v>94</v>
      </c>
      <c r="F13" s="19">
        <f t="shared" ref="F13:M13" si="2">countif(F$4:F$11, "Saved-state Conflict")</f>
        <v>0</v>
      </c>
      <c r="G13" s="19">
        <f t="shared" si="2"/>
        <v>0</v>
      </c>
      <c r="H13" s="19">
        <f t="shared" si="2"/>
        <v>0</v>
      </c>
      <c r="I13" s="19">
        <f t="shared" si="2"/>
        <v>0</v>
      </c>
      <c r="J13" s="19">
        <f t="shared" si="2"/>
        <v>0</v>
      </c>
      <c r="K13" s="19">
        <f t="shared" si="2"/>
        <v>0</v>
      </c>
      <c r="L13" s="19">
        <f t="shared" si="2"/>
        <v>0</v>
      </c>
      <c r="M13" s="19">
        <f t="shared" si="2"/>
        <v>0</v>
      </c>
      <c r="N13" s="21">
        <f t="shared" si="3"/>
        <v>0</v>
      </c>
    </row>
    <row r="14">
      <c r="E14" s="18" t="s">
        <v>85</v>
      </c>
      <c r="F14" s="19">
        <f t="shared" ref="F14:M14" si="4">countif(F$4:F$11, "Invalid State")</f>
        <v>0</v>
      </c>
      <c r="G14" s="19">
        <f t="shared" si="4"/>
        <v>0</v>
      </c>
      <c r="H14" s="19">
        <f t="shared" si="4"/>
        <v>0</v>
      </c>
      <c r="I14" s="19">
        <f t="shared" si="4"/>
        <v>0</v>
      </c>
      <c r="J14" s="19">
        <f t="shared" si="4"/>
        <v>0</v>
      </c>
      <c r="K14" s="19">
        <f t="shared" si="4"/>
        <v>2</v>
      </c>
      <c r="L14" s="19">
        <f t="shared" si="4"/>
        <v>1</v>
      </c>
      <c r="M14" s="19">
        <f t="shared" si="4"/>
        <v>0</v>
      </c>
      <c r="N14" s="21">
        <f t="shared" si="3"/>
        <v>3</v>
      </c>
    </row>
    <row r="15">
      <c r="E15" s="22" t="s">
        <v>98</v>
      </c>
      <c r="F15" s="19">
        <f t="shared" ref="F15:M15" si="5">countif(F$4:F$11, "Direct-direct (human) Interaction (No Conflict)")</f>
        <v>0</v>
      </c>
      <c r="G15" s="19">
        <f t="shared" si="5"/>
        <v>0</v>
      </c>
      <c r="H15" s="19">
        <f t="shared" si="5"/>
        <v>0</v>
      </c>
      <c r="I15" s="19">
        <f t="shared" si="5"/>
        <v>0</v>
      </c>
      <c r="J15" s="19">
        <f t="shared" si="5"/>
        <v>0</v>
      </c>
      <c r="K15" s="19">
        <f t="shared" si="5"/>
        <v>0</v>
      </c>
      <c r="L15" s="19">
        <f t="shared" si="5"/>
        <v>0</v>
      </c>
      <c r="M15" s="19">
        <f t="shared" si="5"/>
        <v>0</v>
      </c>
      <c r="N15" s="24">
        <f t="shared" si="3"/>
        <v>0</v>
      </c>
    </row>
    <row r="16">
      <c r="E16" s="22" t="s">
        <v>102</v>
      </c>
      <c r="F16" s="19">
        <f t="shared" ref="F16:M16" si="6">countif(F$4:F$11, "Composable Relation")</f>
        <v>0</v>
      </c>
      <c r="G16" s="19">
        <f t="shared" si="6"/>
        <v>0</v>
      </c>
      <c r="H16" s="19">
        <f t="shared" si="6"/>
        <v>0</v>
      </c>
      <c r="I16" s="19">
        <f t="shared" si="6"/>
        <v>0</v>
      </c>
      <c r="J16" s="19">
        <f t="shared" si="6"/>
        <v>0</v>
      </c>
      <c r="K16" s="19">
        <f t="shared" si="6"/>
        <v>0</v>
      </c>
      <c r="L16" s="19">
        <f t="shared" si="6"/>
        <v>0</v>
      </c>
      <c r="M16" s="19">
        <f t="shared" si="6"/>
        <v>0</v>
      </c>
      <c r="N16" s="24">
        <f t="shared" si="3"/>
        <v>0</v>
      </c>
    </row>
    <row r="17">
      <c r="E17" s="22" t="s">
        <v>103</v>
      </c>
      <c r="F17" s="19">
        <f t="shared" ref="F17:M17" si="7">countif(F$4:F$11, "Same Device, Different Features Interaction")</f>
        <v>1</v>
      </c>
      <c r="G17" s="19">
        <f t="shared" si="7"/>
        <v>0</v>
      </c>
      <c r="H17" s="19">
        <f t="shared" si="7"/>
        <v>0</v>
      </c>
      <c r="I17" s="19">
        <f t="shared" si="7"/>
        <v>0</v>
      </c>
      <c r="J17" s="19">
        <f t="shared" si="7"/>
        <v>0</v>
      </c>
      <c r="K17" s="19">
        <f t="shared" si="7"/>
        <v>0</v>
      </c>
      <c r="L17" s="19">
        <f t="shared" si="7"/>
        <v>0</v>
      </c>
      <c r="M17" s="19">
        <f t="shared" si="7"/>
        <v>0</v>
      </c>
      <c r="N17" s="24">
        <f t="shared" si="3"/>
        <v>1</v>
      </c>
    </row>
    <row r="18">
      <c r="E18" s="22" t="s">
        <v>105</v>
      </c>
      <c r="F18" s="19">
        <f t="shared" ref="F18:M18" si="8">countif(F$4:F$11, "Same Device, Same Features Interaction (No Conflict)")</f>
        <v>0</v>
      </c>
      <c r="G18" s="19">
        <f t="shared" si="8"/>
        <v>0</v>
      </c>
      <c r="H18" s="19">
        <f t="shared" si="8"/>
        <v>0</v>
      </c>
      <c r="I18" s="19">
        <f t="shared" si="8"/>
        <v>0</v>
      </c>
      <c r="J18" s="19">
        <f t="shared" si="8"/>
        <v>0</v>
      </c>
      <c r="K18" s="19">
        <f t="shared" si="8"/>
        <v>0</v>
      </c>
      <c r="L18" s="19">
        <f t="shared" si="8"/>
        <v>0</v>
      </c>
      <c r="M18" s="19">
        <f t="shared" si="8"/>
        <v>0</v>
      </c>
      <c r="N18" s="24">
        <f t="shared" si="3"/>
        <v>0</v>
      </c>
    </row>
    <row r="19">
      <c r="E19" s="25" t="s">
        <v>107</v>
      </c>
      <c r="F19" s="19">
        <f t="shared" ref="F19:M19" si="9">countif(F$4:F$11, "Read-Read Interaction")</f>
        <v>0</v>
      </c>
      <c r="G19" s="19">
        <f t="shared" si="9"/>
        <v>0</v>
      </c>
      <c r="H19" s="19">
        <f t="shared" si="9"/>
        <v>0</v>
      </c>
      <c r="I19" s="19">
        <f t="shared" si="9"/>
        <v>0</v>
      </c>
      <c r="J19" s="19">
        <f t="shared" si="9"/>
        <v>0</v>
      </c>
      <c r="K19" s="19">
        <f t="shared" si="9"/>
        <v>0</v>
      </c>
      <c r="L19" s="19">
        <f t="shared" si="9"/>
        <v>0</v>
      </c>
      <c r="M19" s="19">
        <f t="shared" si="9"/>
        <v>0</v>
      </c>
      <c r="N19" s="26">
        <f t="shared" si="3"/>
        <v>0</v>
      </c>
    </row>
    <row r="21">
      <c r="A21" s="27"/>
      <c r="B21" s="7" t="s">
        <v>37</v>
      </c>
      <c r="C21" s="7" t="s">
        <v>43</v>
      </c>
      <c r="D21" s="4" t="s">
        <v>109</v>
      </c>
      <c r="E21" s="4" t="s">
        <v>110</v>
      </c>
    </row>
    <row r="22">
      <c r="A22" s="28"/>
      <c r="B22" s="7" t="s">
        <v>37</v>
      </c>
      <c r="C22" s="7" t="s">
        <v>43</v>
      </c>
      <c r="D22" s="4" t="s">
        <v>111</v>
      </c>
      <c r="E22" s="4" t="s">
        <v>112</v>
      </c>
    </row>
    <row r="23">
      <c r="A23" s="28"/>
      <c r="B23" s="7" t="s">
        <v>37</v>
      </c>
      <c r="C23" s="7" t="s">
        <v>43</v>
      </c>
      <c r="D23" s="4" t="s">
        <v>113</v>
      </c>
      <c r="E23" s="4" t="s">
        <v>114</v>
      </c>
    </row>
    <row r="24">
      <c r="A24" s="29"/>
      <c r="B24" s="7" t="s">
        <v>37</v>
      </c>
      <c r="C24" s="7" t="s">
        <v>43</v>
      </c>
      <c r="D24" s="4" t="s">
        <v>115</v>
      </c>
      <c r="E24" s="4" t="s">
        <v>116</v>
      </c>
    </row>
    <row r="25">
      <c r="A25" s="30"/>
      <c r="B25" s="7" t="s">
        <v>37</v>
      </c>
      <c r="C25" s="7" t="s">
        <v>43</v>
      </c>
      <c r="D25" s="4" t="s">
        <v>117</v>
      </c>
      <c r="E25" s="4" t="s">
        <v>118</v>
      </c>
    </row>
    <row r="26">
      <c r="A26" s="29"/>
      <c r="B26" s="7" t="s">
        <v>37</v>
      </c>
      <c r="C26" s="7" t="s">
        <v>43</v>
      </c>
      <c r="D26" s="4" t="s">
        <v>119</v>
      </c>
      <c r="E26" s="4" t="s">
        <v>120</v>
      </c>
    </row>
    <row r="27">
      <c r="A27" s="7"/>
      <c r="B27" s="7" t="s">
        <v>37</v>
      </c>
      <c r="C27" s="7" t="s">
        <v>43</v>
      </c>
      <c r="D27" s="4" t="s">
        <v>121</v>
      </c>
      <c r="E27" s="31" t="s">
        <v>122</v>
      </c>
    </row>
    <row r="28">
      <c r="A28" s="27"/>
      <c r="B28" s="7" t="s">
        <v>37</v>
      </c>
      <c r="C28" s="7" t="s">
        <v>43</v>
      </c>
      <c r="D28" s="32" t="s">
        <v>123</v>
      </c>
      <c r="E28" s="32" t="s">
        <v>124</v>
      </c>
    </row>
    <row r="29">
      <c r="A29" s="33"/>
      <c r="B29" s="33"/>
      <c r="C29" s="33"/>
      <c r="D29" s="7"/>
      <c r="E29" s="34"/>
    </row>
    <row r="30">
      <c r="A30" s="35"/>
      <c r="B30" s="33"/>
      <c r="C30" s="33"/>
      <c r="D30" s="7"/>
      <c r="E30" s="34"/>
    </row>
    <row r="31">
      <c r="A31" s="36"/>
      <c r="B31" s="37"/>
      <c r="C31" s="37"/>
      <c r="D31" s="7"/>
      <c r="E31" s="34"/>
    </row>
    <row r="32">
      <c r="A32" s="36"/>
      <c r="B32" s="37"/>
      <c r="C32" s="37"/>
      <c r="D32" s="7"/>
      <c r="E32" s="38"/>
    </row>
    <row r="33">
      <c r="A33" s="39"/>
      <c r="B33" s="37"/>
      <c r="C33" s="37"/>
      <c r="D33" s="7"/>
      <c r="E33" s="40"/>
    </row>
    <row r="34">
      <c r="A34" s="27"/>
      <c r="B34" s="37"/>
      <c r="C34" s="37"/>
      <c r="D34" s="7"/>
      <c r="E34" s="34"/>
    </row>
  </sheetData>
  <drawing r:id="rId2"/>
  <legacyDrawing r:id="rId3"/>
</worksheet>
</file>