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uclac-my.sharepoint.com/personal/rmhichk_ucl_ac_uk/Documents/New_scientist_live_2024/IHI_new_scientist_live_2024/teacher_pack/"/>
    </mc:Choice>
  </mc:AlternateContent>
  <xr:revisionPtr revIDLastSave="84" documentId="13_ncr:1_{01FB5FCC-5614-3B4A-B7A7-BCF547F3E920}" xr6:coauthVersionLast="47" xr6:coauthVersionMax="47" xr10:uidLastSave="{8B30E8E7-142D-9B44-B771-4FA03D237C1C}"/>
  <bookViews>
    <workbookView xWindow="1100" yWindow="820" windowWidth="28880" windowHeight="17440" xr2:uid="{F60628EF-D8CE-3844-894D-E9D32DA09533}"/>
  </bookViews>
  <sheets>
    <sheet name="data&amp;excel plotting" sheetId="1" r:id="rId1"/>
  </sheets>
  <definedNames>
    <definedName name="_xlchart.v1.0" hidden="1">'data&amp;excel plotting'!$G$1</definedName>
    <definedName name="_xlchart.v1.1" hidden="1">'data&amp;excel plotting'!$G$2:$G$97</definedName>
    <definedName name="_xlchart.v1.2" hidden="1">'data&amp;excel plotting'!$G$2:$G$71</definedName>
    <definedName name="_xlchart.v1.3" hidden="1">'data&amp;excel plotting'!$L$4:$L$27</definedName>
    <definedName name="_xlchart.v1.4" hidden="1">'data&amp;excel plotting'!$M$3</definedName>
    <definedName name="_xlchart.v1.5" hidden="1">'data&amp;excel plotting'!$M$4:$M$27</definedName>
    <definedName name="_xlchart.v1.6" hidden="1">'data&amp;excel plotting'!$G$2:$G$71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1" i="1" l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40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F6" i="1"/>
  <c r="F2" i="1"/>
  <c r="J10" i="1"/>
  <c r="J11" i="1"/>
  <c r="J12" i="1"/>
  <c r="J13" i="1"/>
  <c r="J21" i="1"/>
  <c r="J22" i="1"/>
  <c r="J43" i="1"/>
  <c r="J44" i="1"/>
  <c r="J45" i="1"/>
  <c r="J46" i="1"/>
  <c r="J54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I11" i="1"/>
  <c r="I12" i="1"/>
  <c r="I13" i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I22" i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I44" i="1"/>
  <c r="I45" i="1"/>
  <c r="I46" i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2" i="1"/>
  <c r="J2" i="1" s="1"/>
  <c r="G12" i="1"/>
  <c r="G13" i="1"/>
  <c r="G14" i="1"/>
  <c r="G21" i="1"/>
  <c r="G22" i="1"/>
  <c r="G23" i="1"/>
  <c r="G24" i="1"/>
  <c r="G33" i="1"/>
  <c r="G34" i="1"/>
  <c r="G35" i="1"/>
  <c r="G36" i="1"/>
  <c r="G42" i="1"/>
  <c r="G43" i="1"/>
  <c r="G44" i="1"/>
  <c r="G46" i="1"/>
  <c r="G54" i="1"/>
  <c r="G55" i="1"/>
  <c r="G56" i="1"/>
  <c r="G57" i="1"/>
  <c r="G58" i="1"/>
  <c r="G64" i="1"/>
  <c r="G65" i="1"/>
  <c r="G68" i="1"/>
  <c r="F3" i="1"/>
  <c r="G3" i="1" s="1"/>
  <c r="F4" i="1"/>
  <c r="G4" i="1" s="1"/>
  <c r="F5" i="1"/>
  <c r="G5" i="1" s="1"/>
  <c r="G6" i="1"/>
  <c r="F7" i="1"/>
  <c r="G7" i="1" s="1"/>
  <c r="F8" i="1"/>
  <c r="G8" i="1" s="1"/>
  <c r="F9" i="1"/>
  <c r="G9" i="1" s="1"/>
  <c r="F10" i="1"/>
  <c r="G10" i="1" s="1"/>
  <c r="F11" i="1"/>
  <c r="G11" i="1" s="1"/>
  <c r="F12" i="1"/>
  <c r="F13" i="1"/>
  <c r="F14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F22" i="1"/>
  <c r="F23" i="1"/>
  <c r="F24" i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F34" i="1"/>
  <c r="F35" i="1"/>
  <c r="F36" i="1"/>
  <c r="F37" i="1"/>
  <c r="G37" i="1" s="1"/>
  <c r="F38" i="1"/>
  <c r="G38" i="1" s="1"/>
  <c r="F39" i="1"/>
  <c r="G39" i="1" s="1"/>
  <c r="F40" i="1"/>
  <c r="G40" i="1" s="1"/>
  <c r="F41" i="1"/>
  <c r="G41" i="1" s="1"/>
  <c r="F42" i="1"/>
  <c r="F43" i="1"/>
  <c r="F44" i="1"/>
  <c r="F45" i="1"/>
  <c r="G45" i="1" s="1"/>
  <c r="F46" i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F55" i="1"/>
  <c r="F56" i="1"/>
  <c r="F57" i="1"/>
  <c r="F58" i="1"/>
  <c r="F59" i="1"/>
  <c r="G59" i="1" s="1"/>
  <c r="F60" i="1"/>
  <c r="G60" i="1" s="1"/>
  <c r="F61" i="1"/>
  <c r="G61" i="1" s="1"/>
  <c r="F62" i="1"/>
  <c r="G62" i="1" s="1"/>
  <c r="F63" i="1"/>
  <c r="G63" i="1" s="1"/>
  <c r="F64" i="1"/>
  <c r="F65" i="1"/>
  <c r="F66" i="1"/>
  <c r="G66" i="1" s="1"/>
  <c r="F67" i="1"/>
  <c r="G67" i="1" s="1"/>
  <c r="F68" i="1"/>
  <c r="F69" i="1"/>
  <c r="G69" i="1" s="1"/>
  <c r="F70" i="1"/>
  <c r="G70" i="1" s="1"/>
  <c r="F71" i="1"/>
  <c r="G71" i="1" s="1"/>
  <c r="G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V55" i="1" l="1"/>
  <c r="V44" i="1"/>
  <c r="M47" i="1"/>
  <c r="V54" i="1"/>
  <c r="V53" i="1"/>
  <c r="V52" i="1"/>
  <c r="V60" i="1"/>
  <c r="V49" i="1"/>
  <c r="V59" i="1"/>
  <c r="V48" i="1"/>
  <c r="V61" i="1"/>
  <c r="V51" i="1"/>
  <c r="V58" i="1"/>
  <c r="V47" i="1"/>
  <c r="V62" i="1"/>
  <c r="M48" i="1"/>
  <c r="V57" i="1"/>
  <c r="V46" i="1"/>
  <c r="V43" i="1"/>
  <c r="V42" i="1"/>
  <c r="V40" i="1"/>
  <c r="V50" i="1"/>
  <c r="V56" i="1"/>
  <c r="V45" i="1"/>
  <c r="V63" i="1"/>
  <c r="V41" i="1"/>
  <c r="M45" i="1"/>
  <c r="M54" i="1"/>
  <c r="M63" i="1"/>
  <c r="M52" i="1"/>
  <c r="M41" i="1"/>
  <c r="M58" i="1"/>
  <c r="M62" i="1"/>
  <c r="M51" i="1"/>
  <c r="M40" i="1"/>
  <c r="M46" i="1"/>
  <c r="M44" i="1"/>
  <c r="M43" i="1"/>
  <c r="M53" i="1"/>
  <c r="M61" i="1"/>
  <c r="M50" i="1"/>
  <c r="M56" i="1"/>
  <c r="M55" i="1"/>
  <c r="M60" i="1"/>
  <c r="M49" i="1"/>
  <c r="M57" i="1"/>
  <c r="M42" i="1"/>
  <c r="M59" i="1"/>
</calcChain>
</file>

<file path=xl/sharedStrings.xml><?xml version="1.0" encoding="utf-8"?>
<sst xmlns="http://schemas.openxmlformats.org/spreadsheetml/2006/main" count="19" uniqueCount="15">
  <si>
    <t>student_id</t>
  </si>
  <si>
    <t>bed_time</t>
  </si>
  <si>
    <t>wake_time</t>
  </si>
  <si>
    <t>date</t>
  </si>
  <si>
    <t>weekend</t>
  </si>
  <si>
    <t>bed_time_hour</t>
  </si>
  <si>
    <t>frequency</t>
  </si>
  <si>
    <t>Calculated</t>
  </si>
  <si>
    <t>night_number</t>
  </si>
  <si>
    <t>sleep_dur</t>
  </si>
  <si>
    <t>sleep_dur_hour</t>
  </si>
  <si>
    <t>Weekdays</t>
  </si>
  <si>
    <t>frequency_weekday</t>
  </si>
  <si>
    <t>frequency_weekend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</si>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</sst>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20" fontId="0" fillId="0" borderId="0" xfId="0" applyNumberFormat="1"/>
    <xf numFmtId="164" fontId="0" fillId="0" borderId="0" xfId="0" applyNumberFormat="1"/>
    <xf numFmtId="21" fontId="0" fillId="0" borderId="0" xfId="0" applyNumberFormat="1"/>
    <xf numFmtId="0" fontId="1" fillId="2" borderId="0" xfId="0" applyFont="1" applyFill="1"/>
    <xf numFmtId="0" fontId="0" fillId="2" borderId="0" xfId="0" applyFill="1"/>
    <xf numFmtId="18" fontId="1" fillId="2" borderId="0" xfId="0" applyNumberFormat="1" applyFont="1" applyFill="1"/>
    <xf numFmtId="20" fontId="1" fillId="2" borderId="0" xfId="0" applyNumberFormat="1" applyFont="1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14" fontId="0" fillId="3" borderId="0" xfId="0" applyNumberFormat="1" applyFill="1"/>
    <xf numFmtId="21" fontId="0" fillId="3" borderId="0" xfId="0" applyNumberForma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Bedtime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'data&amp;excel plotting'!$M$39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'data&amp;excel plotting'!$L$40:$L$63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'data&amp;excel plotting'!$M$40:$M$63</c:f>
              <c:numCache>
                <c:formatCode>General</c:formatCode>
                <c:ptCount val="24"/>
                <c:pt idx="0">
                  <c:v>23</c:v>
                </c:pt>
                <c:pt idx="1">
                  <c:v>31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7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96-5B4E-A2C4-BA7A3DF39C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8808479"/>
        <c:axId val="268911551"/>
      </c:radarChart>
      <c:catAx>
        <c:axId val="268808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911551"/>
        <c:crosses val="autoZero"/>
        <c:auto val="1"/>
        <c:lblAlgn val="ctr"/>
        <c:lblOffset val="100"/>
        <c:noMultiLvlLbl val="0"/>
      </c:catAx>
      <c:valAx>
        <c:axId val="26891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808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ptos Narrow" panose="02110004020202020204"/>
              </a:rPr>
              <a:t>Histogram of Sleep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'data&amp;excel plotting'!$M$3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'data&amp;excel plotting'!$L$4:$L$27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'data&amp;excel plotting'!$M$4:$M$27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13</c:v>
                </c:pt>
                <c:pt idx="6">
                  <c:v>17</c:v>
                </c:pt>
                <c:pt idx="7">
                  <c:v>12</c:v>
                </c:pt>
                <c:pt idx="8">
                  <c:v>10</c:v>
                </c:pt>
                <c:pt idx="9">
                  <c:v>9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69-014B-9610-BD77058C5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554479"/>
        <c:axId val="1130128927"/>
      </c:barChart>
      <c:catAx>
        <c:axId val="19655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128927"/>
        <c:crosses val="autoZero"/>
        <c:auto val="1"/>
        <c:lblAlgn val="ctr"/>
        <c:lblOffset val="100"/>
        <c:noMultiLvlLbl val="0"/>
      </c:catAx>
      <c:valAx>
        <c:axId val="113012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5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Bedtime at Weekdays</a:t>
            </a:r>
            <a:r>
              <a:rPr lang="en-GB" baseline="0"/>
              <a:t> vs Weekends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'data&amp;excel plotting'!$V$39</c:f>
              <c:strCache>
                <c:ptCount val="1"/>
                <c:pt idx="0">
                  <c:v>frequency_weekday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'data&amp;excel plotting'!$U$40:$U$63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'data&amp;excel plotting'!$V$40:$V$63</c:f>
              <c:numCache>
                <c:formatCode>General</c:formatCode>
                <c:ptCount val="24"/>
                <c:pt idx="0">
                  <c:v>17</c:v>
                </c:pt>
                <c:pt idx="1">
                  <c:v>21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6</c:v>
                </c:pt>
                <c:pt idx="2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3-2E44-93CC-D553FE0475B1}"/>
            </c:ext>
          </c:extLst>
        </c:ser>
        <c:ser>
          <c:idx val="1"/>
          <c:order val="1"/>
          <c:tx>
            <c:strRef>
              <c:f>'data&amp;excel plotting'!$W$39</c:f>
              <c:strCache>
                <c:ptCount val="1"/>
                <c:pt idx="0">
                  <c:v>frequency_weekend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'data&amp;excel plotting'!$U$40:$U$63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'data&amp;excel plotting'!$W$40:$W$63</c:f>
              <c:numCache>
                <c:formatCode>General</c:formatCode>
                <c:ptCount val="24"/>
                <c:pt idx="0">
                  <c:v>6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53-2E44-93CC-D553FE047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243087"/>
        <c:axId val="1062128207"/>
      </c:radarChart>
      <c:catAx>
        <c:axId val="147624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28207"/>
        <c:crosses val="autoZero"/>
        <c:auto val="1"/>
        <c:lblAlgn val="ctr"/>
        <c:lblOffset val="100"/>
        <c:noMultiLvlLbl val="0"/>
      </c:catAx>
      <c:valAx>
        <c:axId val="1062128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24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Histogram of Sleep Duration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Histogram of Sleep Duration</a:t>
          </a:r>
        </a:p>
      </cx:txPr>
    </cx:title>
    <cx:plotArea>
      <cx:plotAreaRegion>
        <cx:series layoutId="clusteredColumn" uniqueId="{A04BEFB3-9DA7-C74E-B2BB-1487315337C5}"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412750</xdr:colOff>
      <xdr:row>38</xdr:row>
      <xdr:rowOff>19050</xdr:rowOff>
    </xdr:from>
    <xdr:to>
      <xdr:col>19</xdr:col>
      <xdr:colOff>31750</xdr:colOff>
      <xdr:row>51</xdr:row>
      <xdr:rowOff>120650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46FEB7-3280-3A19-D6FE-31F1DA041E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323850</xdr:colOff>
      <xdr:row>18</xdr:row>
      <xdr:rowOff>184150</xdr:rowOff>
    </xdr:from>
    <xdr:to>
      <xdr:col>18</xdr:col>
      <xdr:colOff>768350</xdr:colOff>
      <xdr:row>32</xdr:row>
      <xdr:rowOff>82550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DF2333F3-5CB3-95CC-8F1A-0B2BC19DD0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85550" y="38417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13</xdr:col>
      <xdr:colOff>361950</xdr:colOff>
      <xdr:row>1</xdr:row>
      <xdr:rowOff>133350</xdr:rowOff>
    </xdr:from>
    <xdr:to>
      <xdr:col>18</xdr:col>
      <xdr:colOff>806450</xdr:colOff>
      <xdr:row>15</xdr:row>
      <xdr:rowOff>31750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1A8E698-B4BE-C823-C077-36EF274B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368300</xdr:colOff>
      <xdr:row>37</xdr:row>
      <xdr:rowOff>184150</xdr:rowOff>
    </xdr:from>
    <xdr:to>
      <xdr:col>29</xdr:col>
      <xdr:colOff>812800</xdr:colOff>
      <xdr:row>54</xdr:row>
      <xdr:rowOff>12700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C911579-2D70-6285-AA49-DD13376E8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D5924-2F3C-8347-BD02-B1CA499C6621}">
  <dimension ref="A1:AL97"/>
  <sheetViews>
    <sheetView tabSelected="1" topLeftCell="M24" workbookViewId="0">
      <selection activeCell="AE46" sqref="AE46"/>
    </sheetView>
  </sheetViews>
  <sheetFormatPr baseColWidth="10" defaultRowHeight="16" x14ac:dyDescent="0.2"/>
  <cols>
    <col min="8" max="8" width="10.83203125" customWidth="1"/>
    <col min="12" max="12" width="15.1640625" customWidth="1"/>
  </cols>
  <sheetData>
    <row r="1" spans="1:15" x14ac:dyDescent="0.2">
      <c r="A1" s="9" t="s">
        <v>0</v>
      </c>
      <c r="B1" s="9" t="s">
        <v>8</v>
      </c>
      <c r="C1" s="9" t="s">
        <v>3</v>
      </c>
      <c r="D1" s="9" t="s">
        <v>1</v>
      </c>
      <c r="E1" s="9" t="s">
        <v>2</v>
      </c>
      <c r="F1" s="8" t="s">
        <v>9</v>
      </c>
      <c r="G1" s="8" t="s">
        <v>10</v>
      </c>
      <c r="H1" s="8" t="s">
        <v>5</v>
      </c>
      <c r="I1" s="8" t="s">
        <v>14</v>
      </c>
      <c r="J1" s="8" t="s">
        <v>4</v>
      </c>
      <c r="L1" s="4" t="s">
        <v>7</v>
      </c>
      <c r="N1" s="2"/>
    </row>
    <row r="2" spans="1:15" x14ac:dyDescent="0.2">
      <c r="A2" s="10">
        <v>1</v>
      </c>
      <c r="B2" s="10">
        <v>1</v>
      </c>
      <c r="C2" s="11">
        <v>45292</v>
      </c>
      <c r="D2" s="12">
        <v>5.7291666666666664E-2</v>
      </c>
      <c r="E2" s="12">
        <v>0.40243055555555557</v>
      </c>
      <c r="F2" s="3">
        <f>(24+E2)-D2</f>
        <v>24.345138888888886</v>
      </c>
      <c r="G2">
        <f>HOUR(F2)</f>
        <v>8</v>
      </c>
      <c r="H2">
        <f>HOUR(D2)</f>
        <v>1</v>
      </c>
      <c r="I2">
        <f>WEEKDAY(C2)</f>
        <v>2</v>
      </c>
      <c r="J2">
        <f>COUNTIF(I2,1) + COUNTIF(I2,7)</f>
        <v>0</v>
      </c>
    </row>
    <row r="3" spans="1:15" x14ac:dyDescent="0.2">
      <c r="A3" s="10">
        <v>1</v>
      </c>
      <c r="B3" s="10">
        <v>2</v>
      </c>
      <c r="C3" s="11">
        <v>45293</v>
      </c>
      <c r="D3" s="12">
        <v>6.7013888888888887E-2</v>
      </c>
      <c r="E3" s="12">
        <v>0.35243055555555558</v>
      </c>
      <c r="F3" s="3">
        <f>(24+E3)-D3</f>
        <v>24.28541666666667</v>
      </c>
      <c r="G3">
        <f t="shared" ref="G3:G66" si="0">HOUR(F3)</f>
        <v>6</v>
      </c>
      <c r="H3">
        <f>HOUR(D3)</f>
        <v>1</v>
      </c>
      <c r="I3">
        <f>WEEKDAY(C3)</f>
        <v>3</v>
      </c>
      <c r="J3">
        <f t="shared" ref="J3:J66" si="1">COUNTIF(I3,1) + COUNTIF(I3,7)</f>
        <v>0</v>
      </c>
      <c r="L3" s="6" t="s">
        <v>10</v>
      </c>
      <c r="M3" s="7" t="s">
        <v>6</v>
      </c>
    </row>
    <row r="4" spans="1:15" x14ac:dyDescent="0.2">
      <c r="A4" s="10">
        <v>1</v>
      </c>
      <c r="B4" s="10">
        <v>3</v>
      </c>
      <c r="C4" s="11">
        <v>45294</v>
      </c>
      <c r="D4" s="12">
        <v>8.1944444444444445E-2</v>
      </c>
      <c r="E4" s="12">
        <v>0.30902777777777779</v>
      </c>
      <c r="F4" s="3">
        <f>(24+E4)-D4</f>
        <v>24.227083333333333</v>
      </c>
      <c r="G4">
        <f t="shared" si="0"/>
        <v>5</v>
      </c>
      <c r="H4">
        <f>HOUR(D4)</f>
        <v>1</v>
      </c>
      <c r="I4">
        <f>WEEKDAY(C4)</f>
        <v>4</v>
      </c>
      <c r="J4">
        <f t="shared" si="1"/>
        <v>0</v>
      </c>
      <c r="L4" s="5">
        <v>0</v>
      </c>
      <c r="M4" s="5">
        <f>COUNTIF($G$2:$G$71,L4)</f>
        <v>0</v>
      </c>
      <c r="O4" s="1"/>
    </row>
    <row r="5" spans="1:15" x14ac:dyDescent="0.2">
      <c r="A5" s="10">
        <v>1</v>
      </c>
      <c r="B5" s="10">
        <v>4</v>
      </c>
      <c r="C5" s="11">
        <v>45295</v>
      </c>
      <c r="D5" s="12">
        <v>0.92569444444444438</v>
      </c>
      <c r="E5" s="12">
        <v>0.42499999999999999</v>
      </c>
      <c r="F5" s="3">
        <f>(24+E5)-D5</f>
        <v>23.499305555555555</v>
      </c>
      <c r="G5">
        <f t="shared" si="0"/>
        <v>11</v>
      </c>
      <c r="H5">
        <f>HOUR(D5)</f>
        <v>22</v>
      </c>
      <c r="I5">
        <f>WEEKDAY(C5)</f>
        <v>5</v>
      </c>
      <c r="J5">
        <f t="shared" si="1"/>
        <v>0</v>
      </c>
      <c r="L5" s="5">
        <v>1</v>
      </c>
      <c r="M5" s="5">
        <f>COUNTIF($G$2:$G$71,L5)</f>
        <v>0</v>
      </c>
    </row>
    <row r="6" spans="1:15" x14ac:dyDescent="0.2">
      <c r="A6" s="10">
        <v>1</v>
      </c>
      <c r="B6" s="10">
        <v>5</v>
      </c>
      <c r="C6" s="11">
        <v>45296</v>
      </c>
      <c r="D6" s="12">
        <v>0.98125000000000007</v>
      </c>
      <c r="E6" s="12">
        <v>0.28750000000000003</v>
      </c>
      <c r="F6" s="3">
        <f>(24+E6)-D6</f>
        <v>23.306250000000002</v>
      </c>
      <c r="G6">
        <f t="shared" si="0"/>
        <v>7</v>
      </c>
      <c r="H6">
        <f>HOUR(D6)</f>
        <v>23</v>
      </c>
      <c r="I6">
        <f>WEEKDAY(C6)</f>
        <v>6</v>
      </c>
      <c r="J6">
        <f t="shared" si="1"/>
        <v>0</v>
      </c>
      <c r="L6" s="5">
        <v>2</v>
      </c>
      <c r="M6" s="5">
        <f>COUNTIF($G$2:$G$71,L6)</f>
        <v>0</v>
      </c>
    </row>
    <row r="7" spans="1:15" x14ac:dyDescent="0.2">
      <c r="A7" s="10">
        <v>1</v>
      </c>
      <c r="B7" s="10">
        <v>6</v>
      </c>
      <c r="C7" s="11">
        <v>45297</v>
      </c>
      <c r="D7" s="12">
        <v>5.6944444444444443E-2</v>
      </c>
      <c r="E7" s="12">
        <v>0.36180555555555555</v>
      </c>
      <c r="F7" s="3">
        <f>(24+E7)-D7</f>
        <v>24.304861111111112</v>
      </c>
      <c r="G7">
        <f t="shared" si="0"/>
        <v>7</v>
      </c>
      <c r="H7">
        <f>HOUR(D7)</f>
        <v>1</v>
      </c>
      <c r="I7">
        <f>WEEKDAY(C7)</f>
        <v>7</v>
      </c>
      <c r="J7">
        <f t="shared" si="1"/>
        <v>1</v>
      </c>
      <c r="L7" s="5">
        <v>3</v>
      </c>
      <c r="M7" s="5">
        <f>COUNTIF($G$2:$G$71,L7)</f>
        <v>2</v>
      </c>
    </row>
    <row r="8" spans="1:15" x14ac:dyDescent="0.2">
      <c r="A8" s="10">
        <v>1</v>
      </c>
      <c r="B8" s="10">
        <v>7</v>
      </c>
      <c r="C8" s="11">
        <v>45298</v>
      </c>
      <c r="D8" s="12">
        <v>7.7430555555555558E-2</v>
      </c>
      <c r="E8" s="12">
        <v>0.26493055555555556</v>
      </c>
      <c r="F8" s="3">
        <f>(24+E8)-D8</f>
        <v>24.1875</v>
      </c>
      <c r="G8">
        <f t="shared" si="0"/>
        <v>4</v>
      </c>
      <c r="H8">
        <f>HOUR(D8)</f>
        <v>1</v>
      </c>
      <c r="I8">
        <f>WEEKDAY(C8)</f>
        <v>1</v>
      </c>
      <c r="J8">
        <f t="shared" si="1"/>
        <v>1</v>
      </c>
      <c r="L8" s="5">
        <v>4</v>
      </c>
      <c r="M8" s="5">
        <f>COUNTIF($G$2:$G$71,L8)</f>
        <v>1</v>
      </c>
    </row>
    <row r="9" spans="1:15" x14ac:dyDescent="0.2">
      <c r="A9" s="10">
        <v>2</v>
      </c>
      <c r="B9" s="10">
        <v>1</v>
      </c>
      <c r="C9" s="11">
        <v>45292</v>
      </c>
      <c r="D9" s="12">
        <v>4.8958333333333333E-2</v>
      </c>
      <c r="E9" s="12">
        <v>0.33298611111111115</v>
      </c>
      <c r="F9" s="3">
        <f>(24+E9)-D9</f>
        <v>24.284027777777776</v>
      </c>
      <c r="G9">
        <f t="shared" si="0"/>
        <v>6</v>
      </c>
      <c r="H9">
        <f>HOUR(D9)</f>
        <v>1</v>
      </c>
      <c r="I9">
        <f>WEEKDAY(C9)</f>
        <v>2</v>
      </c>
      <c r="J9">
        <f t="shared" si="1"/>
        <v>0</v>
      </c>
      <c r="L9" s="5">
        <v>5</v>
      </c>
      <c r="M9" s="5">
        <f>COUNTIF($G$2:$G$71,L9)</f>
        <v>13</v>
      </c>
    </row>
    <row r="10" spans="1:15" x14ac:dyDescent="0.2">
      <c r="A10" s="10">
        <v>2</v>
      </c>
      <c r="B10" s="10">
        <v>2</v>
      </c>
      <c r="C10" s="11">
        <v>45293</v>
      </c>
      <c r="D10" s="12">
        <v>5.3819444444444448E-2</v>
      </c>
      <c r="E10" s="12">
        <v>0.31770833333333331</v>
      </c>
      <c r="F10" s="3">
        <f>(24+E10)-D10</f>
        <v>24.263888888888889</v>
      </c>
      <c r="G10">
        <f t="shared" si="0"/>
        <v>6</v>
      </c>
      <c r="H10">
        <f>HOUR(D10)</f>
        <v>1</v>
      </c>
      <c r="I10">
        <f>WEEKDAY(C10)</f>
        <v>3</v>
      </c>
      <c r="J10">
        <f t="shared" si="1"/>
        <v>0</v>
      </c>
      <c r="L10" s="5">
        <v>6</v>
      </c>
      <c r="M10" s="5">
        <f>COUNTIF($G$2:$G$71,L10)</f>
        <v>17</v>
      </c>
    </row>
    <row r="11" spans="1:15" x14ac:dyDescent="0.2">
      <c r="A11" s="10">
        <v>2</v>
      </c>
      <c r="B11" s="10">
        <v>3</v>
      </c>
      <c r="C11" s="11">
        <v>45294</v>
      </c>
      <c r="D11" s="12">
        <v>1.7361111111111112E-2</v>
      </c>
      <c r="E11" s="12">
        <v>0.34583333333333338</v>
      </c>
      <c r="F11" s="3">
        <f>(24+E11)-D11</f>
        <v>24.328472222222224</v>
      </c>
      <c r="G11">
        <f t="shared" si="0"/>
        <v>7</v>
      </c>
      <c r="H11">
        <f>HOUR(D11)</f>
        <v>0</v>
      </c>
      <c r="I11">
        <f>WEEKDAY(C11)</f>
        <v>4</v>
      </c>
      <c r="J11">
        <f t="shared" si="1"/>
        <v>0</v>
      </c>
      <c r="L11" s="5">
        <v>7</v>
      </c>
      <c r="M11" s="5">
        <f>COUNTIF($G$2:$G$71,L11)</f>
        <v>12</v>
      </c>
    </row>
    <row r="12" spans="1:15" x14ac:dyDescent="0.2">
      <c r="A12" s="10">
        <v>2</v>
      </c>
      <c r="B12" s="10">
        <v>4</v>
      </c>
      <c r="C12" s="11">
        <v>45295</v>
      </c>
      <c r="D12" s="12">
        <v>7.1527777777777787E-2</v>
      </c>
      <c r="E12" s="12">
        <v>0.36180555555555555</v>
      </c>
      <c r="F12" s="3">
        <f>(24+E12)-D12</f>
        <v>24.290277777777778</v>
      </c>
      <c r="G12">
        <f t="shared" si="0"/>
        <v>6</v>
      </c>
      <c r="H12">
        <f>HOUR(D12)</f>
        <v>1</v>
      </c>
      <c r="I12">
        <f>WEEKDAY(C12)</f>
        <v>5</v>
      </c>
      <c r="J12">
        <f t="shared" si="1"/>
        <v>0</v>
      </c>
      <c r="L12" s="5">
        <v>8</v>
      </c>
      <c r="M12" s="5">
        <f>COUNTIF($G$2:$G$71,L12)</f>
        <v>10</v>
      </c>
    </row>
    <row r="13" spans="1:15" x14ac:dyDescent="0.2">
      <c r="A13" s="10">
        <v>2</v>
      </c>
      <c r="B13" s="10">
        <v>5</v>
      </c>
      <c r="C13" s="11">
        <v>45296</v>
      </c>
      <c r="D13" s="12">
        <v>7.4999999999999997E-2</v>
      </c>
      <c r="E13" s="12">
        <v>0.43888888888888888</v>
      </c>
      <c r="F13" s="3">
        <f>(24+E13)-D13</f>
        <v>24.363888888888891</v>
      </c>
      <c r="G13">
        <f t="shared" si="0"/>
        <v>8</v>
      </c>
      <c r="H13">
        <f>HOUR(D13)</f>
        <v>1</v>
      </c>
      <c r="I13">
        <f>WEEKDAY(C13)</f>
        <v>6</v>
      </c>
      <c r="J13">
        <f t="shared" si="1"/>
        <v>0</v>
      </c>
      <c r="L13" s="5">
        <v>9</v>
      </c>
      <c r="M13" s="5">
        <f>COUNTIF($G$2:$G$71,L13)</f>
        <v>9</v>
      </c>
    </row>
    <row r="14" spans="1:15" x14ac:dyDescent="0.2">
      <c r="A14" s="10">
        <v>2</v>
      </c>
      <c r="B14" s="10">
        <v>6</v>
      </c>
      <c r="C14" s="11">
        <v>45297</v>
      </c>
      <c r="D14" s="12">
        <v>8.2638888888888887E-2</v>
      </c>
      <c r="E14" s="12">
        <v>0.32013888888888892</v>
      </c>
      <c r="F14" s="3">
        <f>(24+E14)-D14</f>
        <v>24.237500000000001</v>
      </c>
      <c r="G14">
        <f t="shared" si="0"/>
        <v>5</v>
      </c>
      <c r="H14">
        <f>HOUR(D14)</f>
        <v>1</v>
      </c>
      <c r="I14">
        <f>WEEKDAY(C14)</f>
        <v>7</v>
      </c>
      <c r="J14">
        <f t="shared" si="1"/>
        <v>1</v>
      </c>
      <c r="L14" s="5">
        <v>10</v>
      </c>
      <c r="M14" s="5">
        <f>COUNTIF($G$2:$G$71,L14)</f>
        <v>1</v>
      </c>
    </row>
    <row r="15" spans="1:15" x14ac:dyDescent="0.2">
      <c r="A15" s="10">
        <v>2</v>
      </c>
      <c r="B15" s="10">
        <v>7</v>
      </c>
      <c r="C15" s="11">
        <v>45298</v>
      </c>
      <c r="D15" s="12">
        <v>3.3333333333333333E-2</v>
      </c>
      <c r="E15" s="12">
        <v>0.32083333333333336</v>
      </c>
      <c r="F15" s="3">
        <f>(24+E15)-D15</f>
        <v>24.287499999999998</v>
      </c>
      <c r="G15">
        <f t="shared" si="0"/>
        <v>6</v>
      </c>
      <c r="H15">
        <f>HOUR(D15)</f>
        <v>0</v>
      </c>
      <c r="I15">
        <f>WEEKDAY(C15)</f>
        <v>1</v>
      </c>
      <c r="J15">
        <f t="shared" si="1"/>
        <v>1</v>
      </c>
      <c r="L15" s="5">
        <v>11</v>
      </c>
      <c r="M15" s="5">
        <f>COUNTIF($G$2:$G$71,L15)</f>
        <v>2</v>
      </c>
    </row>
    <row r="16" spans="1:15" x14ac:dyDescent="0.2">
      <c r="A16" s="10">
        <v>3</v>
      </c>
      <c r="B16" s="10">
        <v>1</v>
      </c>
      <c r="C16" s="11">
        <v>45293</v>
      </c>
      <c r="D16" s="12">
        <v>2.7083333333333334E-2</v>
      </c>
      <c r="E16" s="12">
        <v>0.3215277777777778</v>
      </c>
      <c r="F16" s="3">
        <f>(24+E16)-D16</f>
        <v>24.294444444444444</v>
      </c>
      <c r="G16">
        <f t="shared" si="0"/>
        <v>7</v>
      </c>
      <c r="H16">
        <f>HOUR(D16)</f>
        <v>0</v>
      </c>
      <c r="I16">
        <f>WEEKDAY(C16)</f>
        <v>3</v>
      </c>
      <c r="J16">
        <f t="shared" si="1"/>
        <v>0</v>
      </c>
      <c r="L16" s="5">
        <v>12</v>
      </c>
      <c r="M16" s="5">
        <f>COUNTIF($G$2:$G$71,L16)</f>
        <v>2</v>
      </c>
    </row>
    <row r="17" spans="1:13" x14ac:dyDescent="0.2">
      <c r="A17" s="10">
        <v>3</v>
      </c>
      <c r="B17" s="10">
        <v>2</v>
      </c>
      <c r="C17" s="11">
        <v>45294</v>
      </c>
      <c r="D17" s="12">
        <v>3.6111111111111115E-2</v>
      </c>
      <c r="E17" s="12">
        <v>0.50277777777777777</v>
      </c>
      <c r="F17" s="3">
        <f>(24+E17)-D17</f>
        <v>24.466666666666665</v>
      </c>
      <c r="G17">
        <f t="shared" si="0"/>
        <v>11</v>
      </c>
      <c r="H17">
        <f>HOUR(D17)</f>
        <v>0</v>
      </c>
      <c r="I17">
        <f>WEEKDAY(C17)</f>
        <v>4</v>
      </c>
      <c r="J17">
        <f t="shared" si="1"/>
        <v>0</v>
      </c>
      <c r="L17" s="5">
        <v>13</v>
      </c>
      <c r="M17" s="5">
        <f>COUNTIF($G$2:$G$71,L17)</f>
        <v>0</v>
      </c>
    </row>
    <row r="18" spans="1:13" x14ac:dyDescent="0.2">
      <c r="A18" s="10">
        <v>3</v>
      </c>
      <c r="B18" s="10">
        <v>3</v>
      </c>
      <c r="C18" s="11">
        <v>45295</v>
      </c>
      <c r="D18" s="12">
        <v>6.7361111111111108E-2</v>
      </c>
      <c r="E18" s="12">
        <v>0.43055555555555558</v>
      </c>
      <c r="F18" s="3">
        <f>(24+E18)-D18</f>
        <v>24.363194444444446</v>
      </c>
      <c r="G18">
        <f t="shared" si="0"/>
        <v>8</v>
      </c>
      <c r="H18">
        <f>HOUR(D18)</f>
        <v>1</v>
      </c>
      <c r="I18">
        <f>WEEKDAY(C18)</f>
        <v>5</v>
      </c>
      <c r="J18">
        <f t="shared" si="1"/>
        <v>0</v>
      </c>
      <c r="L18" s="5">
        <v>14</v>
      </c>
      <c r="M18" s="5">
        <f>COUNTIF($G$2:$G$71,L18)</f>
        <v>0</v>
      </c>
    </row>
    <row r="19" spans="1:13" x14ac:dyDescent="0.2">
      <c r="A19" s="10">
        <v>3</v>
      </c>
      <c r="B19" s="10">
        <v>4</v>
      </c>
      <c r="C19" s="11">
        <v>45296</v>
      </c>
      <c r="D19" s="12">
        <v>6.805555555555555E-2</v>
      </c>
      <c r="E19" s="12">
        <v>0.44722222222222219</v>
      </c>
      <c r="F19" s="3">
        <f>(24+E19)-D19</f>
        <v>24.379166666666666</v>
      </c>
      <c r="G19">
        <f t="shared" si="0"/>
        <v>9</v>
      </c>
      <c r="H19">
        <f>HOUR(D19)</f>
        <v>1</v>
      </c>
      <c r="I19">
        <f>WEEKDAY(C19)</f>
        <v>6</v>
      </c>
      <c r="J19">
        <f t="shared" si="1"/>
        <v>0</v>
      </c>
      <c r="L19" s="5">
        <v>15</v>
      </c>
      <c r="M19" s="5">
        <f>COUNTIF($G$2:$G$71,L19)</f>
        <v>0</v>
      </c>
    </row>
    <row r="20" spans="1:13" x14ac:dyDescent="0.2">
      <c r="A20" s="10">
        <v>3</v>
      </c>
      <c r="B20" s="10">
        <v>5</v>
      </c>
      <c r="C20" s="11">
        <v>45297</v>
      </c>
      <c r="D20" s="12">
        <v>6.7013888888888887E-2</v>
      </c>
      <c r="E20" s="12">
        <v>0.28020833333333334</v>
      </c>
      <c r="F20" s="3">
        <f>(24+E20)-D20</f>
        <v>24.213194444444447</v>
      </c>
      <c r="G20">
        <f t="shared" si="0"/>
        <v>5</v>
      </c>
      <c r="H20">
        <f>HOUR(D20)</f>
        <v>1</v>
      </c>
      <c r="I20">
        <f>WEEKDAY(C20)</f>
        <v>7</v>
      </c>
      <c r="J20">
        <f t="shared" si="1"/>
        <v>1</v>
      </c>
      <c r="L20" s="5">
        <v>16</v>
      </c>
      <c r="M20" s="5">
        <f>COUNTIF($G$2:$G$71,L20)</f>
        <v>1</v>
      </c>
    </row>
    <row r="21" spans="1:13" x14ac:dyDescent="0.2">
      <c r="A21" s="10">
        <v>3</v>
      </c>
      <c r="B21" s="10">
        <v>6</v>
      </c>
      <c r="C21" s="11">
        <v>45298</v>
      </c>
      <c r="D21" s="12">
        <v>5.2777777777777778E-2</v>
      </c>
      <c r="E21" s="12">
        <v>0.2722222222222222</v>
      </c>
      <c r="F21" s="3">
        <f>(24+E21)-D21</f>
        <v>24.219444444444445</v>
      </c>
      <c r="G21">
        <f t="shared" si="0"/>
        <v>5</v>
      </c>
      <c r="H21">
        <f>HOUR(D21)</f>
        <v>1</v>
      </c>
      <c r="I21">
        <f>WEEKDAY(C21)</f>
        <v>1</v>
      </c>
      <c r="J21">
        <f t="shared" si="1"/>
        <v>1</v>
      </c>
      <c r="L21" s="5">
        <v>17</v>
      </c>
      <c r="M21" s="5">
        <f>COUNTIF($G$2:$G$71,L21)</f>
        <v>0</v>
      </c>
    </row>
    <row r="22" spans="1:13" x14ac:dyDescent="0.2">
      <c r="A22" s="10">
        <v>3</v>
      </c>
      <c r="B22" s="10">
        <v>7</v>
      </c>
      <c r="C22" s="11">
        <v>45299</v>
      </c>
      <c r="D22" s="12">
        <v>7.8125E-2</v>
      </c>
      <c r="E22" s="12">
        <v>0.32187499999999997</v>
      </c>
      <c r="F22" s="3">
        <f>(24+E22)-D22</f>
        <v>24.243749999999999</v>
      </c>
      <c r="G22">
        <f t="shared" si="0"/>
        <v>5</v>
      </c>
      <c r="H22">
        <f>HOUR(D22)</f>
        <v>1</v>
      </c>
      <c r="I22">
        <f>WEEKDAY(C22)</f>
        <v>2</v>
      </c>
      <c r="J22">
        <f t="shared" si="1"/>
        <v>0</v>
      </c>
      <c r="L22" s="5">
        <v>18</v>
      </c>
      <c r="M22" s="5">
        <f>COUNTIF($G$2:$G$71,L22)</f>
        <v>0</v>
      </c>
    </row>
    <row r="23" spans="1:13" x14ac:dyDescent="0.2">
      <c r="A23" s="10">
        <v>4</v>
      </c>
      <c r="B23" s="10">
        <v>1</v>
      </c>
      <c r="C23" s="11">
        <v>45292</v>
      </c>
      <c r="D23" s="12">
        <v>8.1944444444444445E-2</v>
      </c>
      <c r="E23" s="12">
        <v>0.4368055555555555</v>
      </c>
      <c r="F23" s="3">
        <f>(24+E23)-D23</f>
        <v>24.354861111111109</v>
      </c>
      <c r="G23">
        <f t="shared" si="0"/>
        <v>8</v>
      </c>
      <c r="H23">
        <f>HOUR(D23)</f>
        <v>1</v>
      </c>
      <c r="I23">
        <f>WEEKDAY(C23)</f>
        <v>2</v>
      </c>
      <c r="J23">
        <f t="shared" si="1"/>
        <v>0</v>
      </c>
      <c r="L23" s="5">
        <v>19</v>
      </c>
      <c r="M23" s="5">
        <f>COUNTIF($G$2:$G$71,L23)</f>
        <v>0</v>
      </c>
    </row>
    <row r="24" spans="1:13" x14ac:dyDescent="0.2">
      <c r="A24" s="10">
        <v>4</v>
      </c>
      <c r="B24" s="10">
        <v>2</v>
      </c>
      <c r="C24" s="11">
        <v>45293</v>
      </c>
      <c r="D24" s="12">
        <v>5.208333333333333E-3</v>
      </c>
      <c r="E24" s="12">
        <v>0.53020833333333328</v>
      </c>
      <c r="F24" s="3">
        <f>(24+E24)-D24</f>
        <v>24.525000000000002</v>
      </c>
      <c r="G24">
        <f t="shared" si="0"/>
        <v>12</v>
      </c>
      <c r="H24">
        <f>HOUR(D24)</f>
        <v>0</v>
      </c>
      <c r="I24">
        <f>WEEKDAY(C24)</f>
        <v>3</v>
      </c>
      <c r="J24">
        <f t="shared" si="1"/>
        <v>0</v>
      </c>
      <c r="L24" s="5">
        <v>20</v>
      </c>
      <c r="M24" s="5">
        <f>COUNTIF($G$2:$G$71,L24)</f>
        <v>0</v>
      </c>
    </row>
    <row r="25" spans="1:13" x14ac:dyDescent="0.2">
      <c r="A25" s="10">
        <v>4</v>
      </c>
      <c r="B25" s="10">
        <v>3</v>
      </c>
      <c r="C25" s="11">
        <v>45294</v>
      </c>
      <c r="D25" s="12">
        <v>0.96423611111111107</v>
      </c>
      <c r="E25" s="12">
        <v>0.11909722222222223</v>
      </c>
      <c r="F25" s="3">
        <f>(24+E25)-D25</f>
        <v>23.15486111111111</v>
      </c>
      <c r="G25">
        <f t="shared" si="0"/>
        <v>3</v>
      </c>
      <c r="H25">
        <f>HOUR(D25)</f>
        <v>23</v>
      </c>
      <c r="I25">
        <f>WEEKDAY(C25)</f>
        <v>4</v>
      </c>
      <c r="J25">
        <f t="shared" si="1"/>
        <v>0</v>
      </c>
      <c r="L25" s="5">
        <v>21</v>
      </c>
      <c r="M25" s="5">
        <f>COUNTIF($G$2:$G$71,L25)</f>
        <v>0</v>
      </c>
    </row>
    <row r="26" spans="1:13" x14ac:dyDescent="0.2">
      <c r="A26" s="10">
        <v>4</v>
      </c>
      <c r="B26" s="10">
        <v>4</v>
      </c>
      <c r="C26" s="11">
        <v>45295</v>
      </c>
      <c r="D26" s="12">
        <v>5.1736111111111115E-2</v>
      </c>
      <c r="E26" s="12">
        <v>0.74826388888888884</v>
      </c>
      <c r="F26" s="3">
        <f>(24+E26)-D26</f>
        <v>24.696527777777778</v>
      </c>
      <c r="G26">
        <f t="shared" si="0"/>
        <v>16</v>
      </c>
      <c r="H26">
        <f>HOUR(D26)</f>
        <v>1</v>
      </c>
      <c r="I26">
        <f>WEEKDAY(C26)</f>
        <v>5</v>
      </c>
      <c r="J26">
        <f t="shared" si="1"/>
        <v>0</v>
      </c>
      <c r="L26" s="5">
        <v>22</v>
      </c>
      <c r="M26" s="5">
        <f>COUNTIF($G$2:$G$71,L26)</f>
        <v>0</v>
      </c>
    </row>
    <row r="27" spans="1:13" x14ac:dyDescent="0.2">
      <c r="A27" s="10">
        <v>4</v>
      </c>
      <c r="B27" s="10">
        <v>5</v>
      </c>
      <c r="C27" s="11">
        <v>45296</v>
      </c>
      <c r="D27" s="12">
        <v>0.90590277777777783</v>
      </c>
      <c r="E27" s="12">
        <v>6.2152777777777779E-2</v>
      </c>
      <c r="F27" s="3">
        <f>(24+E27)-D27</f>
        <v>23.15625</v>
      </c>
      <c r="G27">
        <f t="shared" si="0"/>
        <v>3</v>
      </c>
      <c r="H27">
        <f>HOUR(D27)</f>
        <v>21</v>
      </c>
      <c r="I27">
        <f>WEEKDAY(C27)</f>
        <v>6</v>
      </c>
      <c r="J27">
        <f t="shared" si="1"/>
        <v>0</v>
      </c>
      <c r="L27" s="5">
        <v>23</v>
      </c>
      <c r="M27" s="5">
        <f>COUNTIF($G$2:$G$71,L27)</f>
        <v>0</v>
      </c>
    </row>
    <row r="28" spans="1:13" x14ac:dyDescent="0.2">
      <c r="A28" s="10">
        <v>4</v>
      </c>
      <c r="B28" s="10">
        <v>6</v>
      </c>
      <c r="C28" s="11">
        <v>45297</v>
      </c>
      <c r="D28" s="12">
        <v>0.96354166666666663</v>
      </c>
      <c r="E28" s="12">
        <v>0.39479166666666665</v>
      </c>
      <c r="F28" s="3">
        <f>(24+E28)-D28</f>
        <v>23.431249999999999</v>
      </c>
      <c r="G28">
        <f t="shared" si="0"/>
        <v>10</v>
      </c>
      <c r="H28">
        <f>HOUR(D28)</f>
        <v>23</v>
      </c>
      <c r="I28">
        <f>WEEKDAY(C28)</f>
        <v>7</v>
      </c>
      <c r="J28">
        <f t="shared" si="1"/>
        <v>1</v>
      </c>
      <c r="L28" s="1"/>
      <c r="M28" s="1"/>
    </row>
    <row r="29" spans="1:13" x14ac:dyDescent="0.2">
      <c r="A29" s="10">
        <v>4</v>
      </c>
      <c r="B29" s="10">
        <v>7</v>
      </c>
      <c r="C29" s="11">
        <v>45298</v>
      </c>
      <c r="D29" s="12">
        <v>0.92534722222222221</v>
      </c>
      <c r="E29" s="12">
        <v>0.30381944444444448</v>
      </c>
      <c r="F29" s="3">
        <f>(24+E29)-D29</f>
        <v>23.378472222222221</v>
      </c>
      <c r="G29">
        <f t="shared" si="0"/>
        <v>9</v>
      </c>
      <c r="H29">
        <f>HOUR(D29)</f>
        <v>22</v>
      </c>
      <c r="I29">
        <f>WEEKDAY(C29)</f>
        <v>1</v>
      </c>
      <c r="J29">
        <f t="shared" si="1"/>
        <v>1</v>
      </c>
    </row>
    <row r="30" spans="1:13" x14ac:dyDescent="0.2">
      <c r="A30" s="10">
        <v>5</v>
      </c>
      <c r="B30" s="10">
        <v>1</v>
      </c>
      <c r="C30" s="11">
        <v>45293</v>
      </c>
      <c r="D30" s="12">
        <v>0.93854166666666661</v>
      </c>
      <c r="E30" s="12">
        <v>0.29548611111111112</v>
      </c>
      <c r="F30" s="3">
        <f>(24+E30)-D30</f>
        <v>23.356944444444444</v>
      </c>
      <c r="G30">
        <f t="shared" si="0"/>
        <v>8</v>
      </c>
      <c r="H30">
        <f>HOUR(D30)</f>
        <v>22</v>
      </c>
      <c r="I30">
        <f>WEEKDAY(C30)</f>
        <v>3</v>
      </c>
      <c r="J30">
        <f t="shared" si="1"/>
        <v>0</v>
      </c>
    </row>
    <row r="31" spans="1:13" x14ac:dyDescent="0.2">
      <c r="A31" s="10">
        <v>5</v>
      </c>
      <c r="B31" s="10">
        <v>2</v>
      </c>
      <c r="C31" s="11">
        <v>45294</v>
      </c>
      <c r="D31" s="12">
        <v>0.92638888888888893</v>
      </c>
      <c r="E31" s="12">
        <v>0.30138888888888887</v>
      </c>
      <c r="F31" s="3">
        <f>(24+E31)-D31</f>
        <v>23.375</v>
      </c>
      <c r="G31">
        <f t="shared" si="0"/>
        <v>9</v>
      </c>
      <c r="H31">
        <f>HOUR(D31)</f>
        <v>22</v>
      </c>
      <c r="I31">
        <f>WEEKDAY(C31)</f>
        <v>4</v>
      </c>
      <c r="J31">
        <f t="shared" si="1"/>
        <v>0</v>
      </c>
      <c r="L31" s="1"/>
      <c r="M31" s="1"/>
    </row>
    <row r="32" spans="1:13" x14ac:dyDescent="0.2">
      <c r="A32" s="10">
        <v>5</v>
      </c>
      <c r="B32" s="10">
        <v>3</v>
      </c>
      <c r="C32" s="11">
        <v>45295</v>
      </c>
      <c r="D32" s="12">
        <v>0.94861111111111107</v>
      </c>
      <c r="E32" s="12">
        <v>0.32430555555555557</v>
      </c>
      <c r="F32" s="3">
        <f>(24+E32)-D32</f>
        <v>23.375694444444441</v>
      </c>
      <c r="G32">
        <f t="shared" si="0"/>
        <v>9</v>
      </c>
      <c r="H32">
        <f>HOUR(D32)</f>
        <v>22</v>
      </c>
      <c r="I32">
        <f>WEEKDAY(C32)</f>
        <v>5</v>
      </c>
      <c r="J32">
        <f t="shared" si="1"/>
        <v>0</v>
      </c>
      <c r="L32" s="1"/>
      <c r="M32" s="1"/>
    </row>
    <row r="33" spans="1:38" x14ac:dyDescent="0.2">
      <c r="A33" s="10">
        <v>5</v>
      </c>
      <c r="B33" s="10">
        <v>4</v>
      </c>
      <c r="C33" s="11">
        <v>45296</v>
      </c>
      <c r="D33" s="12">
        <v>6.805555555555555E-2</v>
      </c>
      <c r="E33" s="12">
        <v>0.29166666666666669</v>
      </c>
      <c r="F33" s="3">
        <f>(24+E33)-D33</f>
        <v>24.223611111111111</v>
      </c>
      <c r="G33">
        <f t="shared" si="0"/>
        <v>5</v>
      </c>
      <c r="H33">
        <f>HOUR(D33)</f>
        <v>1</v>
      </c>
      <c r="I33">
        <f>WEEKDAY(C33)</f>
        <v>6</v>
      </c>
      <c r="J33">
        <f t="shared" si="1"/>
        <v>0</v>
      </c>
    </row>
    <row r="34" spans="1:38" x14ac:dyDescent="0.2">
      <c r="A34" s="10">
        <v>5</v>
      </c>
      <c r="B34" s="10">
        <v>5</v>
      </c>
      <c r="C34" s="11">
        <v>45297</v>
      </c>
      <c r="D34" s="12">
        <v>8.6805555555555559E-3</v>
      </c>
      <c r="E34" s="12">
        <v>0.40590277777777778</v>
      </c>
      <c r="F34" s="3">
        <f>(24+E34)-D34</f>
        <v>24.397222222222222</v>
      </c>
      <c r="G34">
        <f t="shared" si="0"/>
        <v>9</v>
      </c>
      <c r="H34">
        <f>HOUR(D34)</f>
        <v>0</v>
      </c>
      <c r="I34">
        <f>WEEKDAY(C34)</f>
        <v>7</v>
      </c>
      <c r="J34">
        <f t="shared" si="1"/>
        <v>1</v>
      </c>
    </row>
    <row r="35" spans="1:38" x14ac:dyDescent="0.2">
      <c r="A35" s="10">
        <v>5</v>
      </c>
      <c r="B35" s="10">
        <v>6</v>
      </c>
      <c r="C35" s="11">
        <v>45298</v>
      </c>
      <c r="D35" s="12">
        <v>3.1597222222222221E-2</v>
      </c>
      <c r="E35" s="12">
        <v>0.30729166666666669</v>
      </c>
      <c r="F35" s="3">
        <f>(24+E35)-D35</f>
        <v>24.275694444444447</v>
      </c>
      <c r="G35">
        <f t="shared" si="0"/>
        <v>6</v>
      </c>
      <c r="H35">
        <f>HOUR(D35)</f>
        <v>0</v>
      </c>
      <c r="I35">
        <f>WEEKDAY(C35)</f>
        <v>1</v>
      </c>
      <c r="J35">
        <f t="shared" si="1"/>
        <v>1</v>
      </c>
    </row>
    <row r="36" spans="1:38" x14ac:dyDescent="0.2">
      <c r="A36" s="10">
        <v>5</v>
      </c>
      <c r="B36" s="10">
        <v>7</v>
      </c>
      <c r="C36" s="11">
        <v>45299</v>
      </c>
      <c r="D36" s="12">
        <v>5.7638888888888885E-2</v>
      </c>
      <c r="E36" s="12">
        <v>0.3611111111111111</v>
      </c>
      <c r="F36" s="3">
        <f>(24+E36)-D36</f>
        <v>24.303472222222222</v>
      </c>
      <c r="G36">
        <f t="shared" si="0"/>
        <v>7</v>
      </c>
      <c r="H36">
        <f>HOUR(D36)</f>
        <v>1</v>
      </c>
      <c r="I36">
        <f>WEEKDAY(C36)</f>
        <v>2</v>
      </c>
      <c r="J36">
        <f t="shared" si="1"/>
        <v>0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</row>
    <row r="37" spans="1:38" x14ac:dyDescent="0.2">
      <c r="A37" s="10">
        <v>6</v>
      </c>
      <c r="B37" s="10">
        <v>1</v>
      </c>
      <c r="C37" s="11">
        <v>45292</v>
      </c>
      <c r="D37" s="12">
        <v>1.0416666666666667E-3</v>
      </c>
      <c r="E37" s="12">
        <v>0.31562499999999999</v>
      </c>
      <c r="F37" s="3">
        <f>(24+E37)-D37</f>
        <v>24.314583333333335</v>
      </c>
      <c r="G37">
        <f t="shared" si="0"/>
        <v>7</v>
      </c>
      <c r="H37">
        <f>HOUR(D37)</f>
        <v>0</v>
      </c>
      <c r="I37">
        <f>WEEKDAY(C37)</f>
        <v>2</v>
      </c>
      <c r="J37">
        <f t="shared" si="1"/>
        <v>0</v>
      </c>
      <c r="N37" s="2"/>
      <c r="AC37" s="13"/>
      <c r="AD37" s="13"/>
      <c r="AE37" s="13"/>
      <c r="AF37" s="13"/>
      <c r="AG37" s="13"/>
      <c r="AH37" s="13"/>
      <c r="AI37" s="13"/>
      <c r="AJ37" s="13"/>
      <c r="AK37" s="13"/>
      <c r="AL37" s="13"/>
    </row>
    <row r="38" spans="1:38" x14ac:dyDescent="0.2">
      <c r="A38" s="10">
        <v>6</v>
      </c>
      <c r="B38" s="10">
        <v>2</v>
      </c>
      <c r="C38" s="11">
        <v>45293</v>
      </c>
      <c r="D38" s="12">
        <v>0.97187499999999993</v>
      </c>
      <c r="E38" s="12">
        <v>0.2454861111111111</v>
      </c>
      <c r="F38" s="3">
        <f>(24+E38)-D38</f>
        <v>23.273611111111112</v>
      </c>
      <c r="G38">
        <f t="shared" si="0"/>
        <v>6</v>
      </c>
      <c r="H38">
        <f>HOUR(D38)</f>
        <v>23</v>
      </c>
      <c r="I38">
        <f>WEEKDAY(C38)</f>
        <v>3</v>
      </c>
      <c r="J38">
        <f t="shared" si="1"/>
        <v>0</v>
      </c>
      <c r="U38" t="s">
        <v>11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</row>
    <row r="39" spans="1:38" x14ac:dyDescent="0.2">
      <c r="A39" s="10">
        <v>6</v>
      </c>
      <c r="B39" s="10">
        <v>3</v>
      </c>
      <c r="C39" s="11">
        <v>45294</v>
      </c>
      <c r="D39" s="12">
        <v>0.94305555555555554</v>
      </c>
      <c r="E39" s="12">
        <v>0.31875000000000003</v>
      </c>
      <c r="F39" s="3">
        <f>(24+E39)-D39</f>
        <v>23.375694444444445</v>
      </c>
      <c r="G39">
        <f t="shared" si="0"/>
        <v>9</v>
      </c>
      <c r="H39">
        <f>HOUR(D39)</f>
        <v>22</v>
      </c>
      <c r="I39">
        <f>WEEKDAY(C39)</f>
        <v>4</v>
      </c>
      <c r="J39">
        <f t="shared" si="1"/>
        <v>0</v>
      </c>
      <c r="L39" s="4" t="s">
        <v>5</v>
      </c>
      <c r="M39" s="4" t="s">
        <v>6</v>
      </c>
      <c r="U39" s="4" t="s">
        <v>5</v>
      </c>
      <c r="V39" s="4" t="s">
        <v>12</v>
      </c>
      <c r="W39" s="4" t="s">
        <v>13</v>
      </c>
      <c r="AC39" s="13"/>
      <c r="AD39" s="14"/>
      <c r="AE39" s="14"/>
      <c r="AF39" s="13"/>
      <c r="AG39" s="13"/>
      <c r="AH39" s="13"/>
      <c r="AI39" s="13"/>
      <c r="AJ39" s="13"/>
      <c r="AK39" s="13"/>
      <c r="AL39" s="13"/>
    </row>
    <row r="40" spans="1:38" x14ac:dyDescent="0.2">
      <c r="A40" s="10">
        <v>6</v>
      </c>
      <c r="B40" s="10">
        <v>4</v>
      </c>
      <c r="C40" s="11">
        <v>45295</v>
      </c>
      <c r="D40" s="12">
        <v>2.6041666666666668E-2</v>
      </c>
      <c r="E40" s="12">
        <v>0.29201388888888891</v>
      </c>
      <c r="F40" s="3">
        <f>(24+E40)-D40</f>
        <v>24.265972222222221</v>
      </c>
      <c r="G40">
        <f t="shared" si="0"/>
        <v>6</v>
      </c>
      <c r="H40">
        <f>HOUR(D40)</f>
        <v>0</v>
      </c>
      <c r="I40">
        <f>WEEKDAY(C40)</f>
        <v>5</v>
      </c>
      <c r="J40">
        <f t="shared" si="1"/>
        <v>0</v>
      </c>
      <c r="L40" s="5">
        <v>0</v>
      </c>
      <c r="M40" s="5">
        <f>COUNTIF($H$2:$H$71,L40)</f>
        <v>23</v>
      </c>
      <c r="U40" s="5">
        <v>0</v>
      </c>
      <c r="V40" s="5">
        <f>COUNTIFS($H$2:$H$71,U40,$J$2:$J$71,"=0")</f>
        <v>17</v>
      </c>
      <c r="W40" s="5">
        <f>COUNTIFS($H$2:$H$71,U40,$J$2:$J$71,"=1")</f>
        <v>6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</row>
    <row r="41" spans="1:38" x14ac:dyDescent="0.2">
      <c r="A41" s="10">
        <v>6</v>
      </c>
      <c r="B41" s="10">
        <v>5</v>
      </c>
      <c r="C41" s="11">
        <v>45296</v>
      </c>
      <c r="D41" s="12">
        <v>4.3055555555555562E-2</v>
      </c>
      <c r="E41" s="12">
        <v>0.29097222222222224</v>
      </c>
      <c r="F41" s="3">
        <f>(24+E41)-D41</f>
        <v>24.247916666666669</v>
      </c>
      <c r="G41">
        <f t="shared" si="0"/>
        <v>5</v>
      </c>
      <c r="H41">
        <f>HOUR(D41)</f>
        <v>1</v>
      </c>
      <c r="I41">
        <f>WEEKDAY(C41)</f>
        <v>6</v>
      </c>
      <c r="J41">
        <f t="shared" si="1"/>
        <v>0</v>
      </c>
      <c r="L41" s="5">
        <v>1</v>
      </c>
      <c r="M41" s="5">
        <f>COUNTIF($H$2:$H$71,L41)</f>
        <v>31</v>
      </c>
      <c r="U41" s="5">
        <v>1</v>
      </c>
      <c r="V41" s="5">
        <f>COUNTIFS($H$2:$H$71,U41,$J$2:$J$71,"=0")</f>
        <v>21</v>
      </c>
      <c r="W41" s="5">
        <f t="shared" ref="W41:W63" si="2">COUNTIFS($H$2:$H$71,U41,$J$2:$J$71,"=1")</f>
        <v>10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</row>
    <row r="42" spans="1:38" x14ac:dyDescent="0.2">
      <c r="A42" s="10">
        <v>6</v>
      </c>
      <c r="B42" s="10">
        <v>6</v>
      </c>
      <c r="C42" s="11">
        <v>45297</v>
      </c>
      <c r="D42" s="12">
        <v>0.98125000000000007</v>
      </c>
      <c r="E42" s="12">
        <v>0.375</v>
      </c>
      <c r="F42" s="3">
        <f>(24+E42)-D42</f>
        <v>23.393750000000001</v>
      </c>
      <c r="G42">
        <f t="shared" si="0"/>
        <v>9</v>
      </c>
      <c r="H42">
        <f>HOUR(D42)</f>
        <v>23</v>
      </c>
      <c r="I42">
        <f>WEEKDAY(C42)</f>
        <v>7</v>
      </c>
      <c r="J42">
        <f t="shared" si="1"/>
        <v>1</v>
      </c>
      <c r="L42" s="5">
        <v>2</v>
      </c>
      <c r="M42" s="5">
        <f>COUNTIF($H$2:$H$71,L42)</f>
        <v>0</v>
      </c>
      <c r="U42" s="5">
        <v>2</v>
      </c>
      <c r="V42" s="5">
        <f>COUNTIFS($H$2:$H$71,U42,$J$2:$J$71,"=0")</f>
        <v>0</v>
      </c>
      <c r="W42" s="5">
        <f t="shared" si="2"/>
        <v>0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</row>
    <row r="43" spans="1:38" x14ac:dyDescent="0.2">
      <c r="A43" s="10">
        <v>6</v>
      </c>
      <c r="B43" s="10">
        <v>7</v>
      </c>
      <c r="C43" s="11">
        <v>45298</v>
      </c>
      <c r="D43" s="12">
        <v>6.7013888888888887E-2</v>
      </c>
      <c r="E43" s="12">
        <v>0.28437499999999999</v>
      </c>
      <c r="F43" s="3">
        <f>(24+E43)-D43</f>
        <v>24.217361111111114</v>
      </c>
      <c r="G43">
        <f t="shared" si="0"/>
        <v>5</v>
      </c>
      <c r="H43">
        <f>HOUR(D43)</f>
        <v>1</v>
      </c>
      <c r="I43">
        <f>WEEKDAY(C43)</f>
        <v>1</v>
      </c>
      <c r="J43">
        <f t="shared" si="1"/>
        <v>1</v>
      </c>
      <c r="L43" s="5">
        <v>3</v>
      </c>
      <c r="M43" s="5">
        <f>COUNTIF($H$2:$H$71,L43)</f>
        <v>0</v>
      </c>
      <c r="U43" s="5">
        <v>3</v>
      </c>
      <c r="V43" s="5">
        <f>COUNTIFS($H$2:$H$71,U43,$J$2:$J$71,"=0")</f>
        <v>0</v>
      </c>
      <c r="W43" s="5">
        <f t="shared" si="2"/>
        <v>0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</row>
    <row r="44" spans="1:38" x14ac:dyDescent="0.2">
      <c r="A44" s="10">
        <v>7</v>
      </c>
      <c r="B44" s="10">
        <v>1</v>
      </c>
      <c r="C44" s="11">
        <v>45292</v>
      </c>
      <c r="D44" s="12">
        <v>5.6250000000000001E-2</v>
      </c>
      <c r="E44" s="12">
        <v>0.4055555555555555</v>
      </c>
      <c r="F44" s="3">
        <f>(24+E44)-D44</f>
        <v>24.349305555555556</v>
      </c>
      <c r="G44">
        <f t="shared" si="0"/>
        <v>8</v>
      </c>
      <c r="H44">
        <f>HOUR(D44)</f>
        <v>1</v>
      </c>
      <c r="I44">
        <f>WEEKDAY(C44)</f>
        <v>2</v>
      </c>
      <c r="J44">
        <f t="shared" si="1"/>
        <v>0</v>
      </c>
      <c r="L44" s="5">
        <v>4</v>
      </c>
      <c r="M44" s="5">
        <f>COUNTIF($H$2:$H$71,L44)</f>
        <v>0</v>
      </c>
      <c r="U44" s="5">
        <v>4</v>
      </c>
      <c r="V44" s="5">
        <f>COUNTIFS($H$2:$H$71,U44,$J$2:$J$71,"=0")</f>
        <v>0</v>
      </c>
      <c r="W44" s="5">
        <f t="shared" si="2"/>
        <v>0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</row>
    <row r="45" spans="1:38" x14ac:dyDescent="0.2">
      <c r="A45" s="10">
        <v>7</v>
      </c>
      <c r="B45" s="10">
        <v>2</v>
      </c>
      <c r="C45" s="11">
        <v>45293</v>
      </c>
      <c r="D45" s="12">
        <v>0.95694444444444438</v>
      </c>
      <c r="E45" s="12">
        <v>0.30694444444444441</v>
      </c>
      <c r="F45" s="3">
        <f>(24+E45)-D45</f>
        <v>23.349999999999998</v>
      </c>
      <c r="G45">
        <f t="shared" si="0"/>
        <v>8</v>
      </c>
      <c r="H45">
        <f>HOUR(D45)</f>
        <v>22</v>
      </c>
      <c r="I45">
        <f>WEEKDAY(C45)</f>
        <v>3</v>
      </c>
      <c r="J45">
        <f t="shared" si="1"/>
        <v>0</v>
      </c>
      <c r="L45" s="5">
        <v>5</v>
      </c>
      <c r="M45" s="5">
        <f>COUNTIF($H$2:$H$71,L45)</f>
        <v>0</v>
      </c>
      <c r="U45" s="5">
        <v>5</v>
      </c>
      <c r="V45" s="5">
        <f>COUNTIFS($H$2:$H$71,U45,$J$2:$J$71,"=0")</f>
        <v>0</v>
      </c>
      <c r="W45" s="5">
        <f t="shared" si="2"/>
        <v>0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</row>
    <row r="46" spans="1:38" x14ac:dyDescent="0.2">
      <c r="A46" s="10">
        <v>7</v>
      </c>
      <c r="B46" s="10">
        <v>3</v>
      </c>
      <c r="C46" s="11">
        <v>45294</v>
      </c>
      <c r="D46" s="12">
        <v>2.5694444444444447E-2</v>
      </c>
      <c r="E46" s="12">
        <v>0.27847222222222223</v>
      </c>
      <c r="F46" s="3">
        <f>(24+E46)-D46</f>
        <v>24.25277777777778</v>
      </c>
      <c r="G46">
        <f t="shared" si="0"/>
        <v>6</v>
      </c>
      <c r="H46">
        <f>HOUR(D46)</f>
        <v>0</v>
      </c>
      <c r="I46">
        <f>WEEKDAY(C46)</f>
        <v>4</v>
      </c>
      <c r="J46">
        <f t="shared" si="1"/>
        <v>0</v>
      </c>
      <c r="L46" s="5">
        <v>6</v>
      </c>
      <c r="M46" s="5">
        <f>COUNTIF($H$2:$H$71,L46)</f>
        <v>0</v>
      </c>
      <c r="U46" s="5">
        <v>6</v>
      </c>
      <c r="V46" s="5">
        <f>COUNTIFS($H$2:$H$71,U46,$J$2:$J$71,"=0")</f>
        <v>0</v>
      </c>
      <c r="W46" s="5">
        <f t="shared" si="2"/>
        <v>0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</row>
    <row r="47" spans="1:38" x14ac:dyDescent="0.2">
      <c r="A47" s="10">
        <v>7</v>
      </c>
      <c r="B47" s="10">
        <v>4</v>
      </c>
      <c r="C47" s="11">
        <v>45295</v>
      </c>
      <c r="D47" s="12">
        <v>4.8263888888888884E-2</v>
      </c>
      <c r="E47" s="12">
        <v>0.37048611111111113</v>
      </c>
      <c r="F47" s="3">
        <f>(24+E47)-D47</f>
        <v>24.322222222222223</v>
      </c>
      <c r="G47">
        <f t="shared" si="0"/>
        <v>7</v>
      </c>
      <c r="H47">
        <f>HOUR(D47)</f>
        <v>1</v>
      </c>
      <c r="I47">
        <f>WEEKDAY(C47)</f>
        <v>5</v>
      </c>
      <c r="J47">
        <f t="shared" si="1"/>
        <v>0</v>
      </c>
      <c r="L47" s="5">
        <v>7</v>
      </c>
      <c r="M47" s="5">
        <f>COUNTIF($H$2:$H$71,L47)</f>
        <v>0</v>
      </c>
      <c r="U47" s="5">
        <v>7</v>
      </c>
      <c r="V47" s="5">
        <f>COUNTIFS($H$2:$H$71,U47,$J$2:$J$71,"=0")</f>
        <v>0</v>
      </c>
      <c r="W47" s="5">
        <f t="shared" si="2"/>
        <v>0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</row>
    <row r="48" spans="1:38" x14ac:dyDescent="0.2">
      <c r="A48" s="10">
        <v>7</v>
      </c>
      <c r="B48" s="10">
        <v>5</v>
      </c>
      <c r="C48" s="11">
        <v>45296</v>
      </c>
      <c r="D48" s="12">
        <v>7.1875000000000008E-2</v>
      </c>
      <c r="E48" s="12">
        <v>0.38506944444444446</v>
      </c>
      <c r="F48" s="3">
        <f>(24+E48)-D48</f>
        <v>24.313194444444445</v>
      </c>
      <c r="G48">
        <f t="shared" si="0"/>
        <v>7</v>
      </c>
      <c r="H48">
        <f>HOUR(D48)</f>
        <v>1</v>
      </c>
      <c r="I48">
        <f>WEEKDAY(C48)</f>
        <v>6</v>
      </c>
      <c r="J48">
        <f t="shared" si="1"/>
        <v>0</v>
      </c>
      <c r="L48" s="5">
        <v>8</v>
      </c>
      <c r="M48" s="5">
        <f>COUNTIF($H$2:$H$71,L48)</f>
        <v>0</v>
      </c>
      <c r="U48" s="5">
        <v>8</v>
      </c>
      <c r="V48" s="5">
        <f>COUNTIFS($H$2:$H$71,U48,$J$2:$J$71,"=0")</f>
        <v>0</v>
      </c>
      <c r="W48" s="5">
        <f t="shared" si="2"/>
        <v>0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</row>
    <row r="49" spans="1:38" x14ac:dyDescent="0.2">
      <c r="A49" s="10">
        <v>7</v>
      </c>
      <c r="B49" s="10">
        <v>6</v>
      </c>
      <c r="C49" s="11">
        <v>45297</v>
      </c>
      <c r="D49" s="12">
        <v>0.99131944444444453</v>
      </c>
      <c r="E49" s="12">
        <v>0.26770833333333333</v>
      </c>
      <c r="F49" s="3">
        <f>(24+E49)-D49</f>
        <v>23.276388888888892</v>
      </c>
      <c r="G49">
        <f t="shared" si="0"/>
        <v>6</v>
      </c>
      <c r="H49">
        <f>HOUR(D49)</f>
        <v>23</v>
      </c>
      <c r="I49">
        <f>WEEKDAY(C49)</f>
        <v>7</v>
      </c>
      <c r="J49">
        <f t="shared" si="1"/>
        <v>1</v>
      </c>
      <c r="L49" s="5">
        <v>9</v>
      </c>
      <c r="M49" s="5">
        <f>COUNTIF($H$2:$H$71,L49)</f>
        <v>0</v>
      </c>
      <c r="U49" s="5">
        <v>9</v>
      </c>
      <c r="V49" s="5">
        <f>COUNTIFS($H$2:$H$71,U49,$J$2:$J$71,"=0")</f>
        <v>0</v>
      </c>
      <c r="W49" s="5">
        <f t="shared" si="2"/>
        <v>0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</row>
    <row r="50" spans="1:38" x14ac:dyDescent="0.2">
      <c r="A50" s="10">
        <v>7</v>
      </c>
      <c r="B50" s="10">
        <v>7</v>
      </c>
      <c r="C50" s="11">
        <v>45298</v>
      </c>
      <c r="D50" s="12">
        <v>7.3611111111111113E-2</v>
      </c>
      <c r="E50" s="12">
        <v>0.48333333333333334</v>
      </c>
      <c r="F50" s="3">
        <f>(24+E50)-D50</f>
        <v>24.409722222222221</v>
      </c>
      <c r="G50">
        <f t="shared" si="0"/>
        <v>9</v>
      </c>
      <c r="H50">
        <f>HOUR(D50)</f>
        <v>1</v>
      </c>
      <c r="I50">
        <f>WEEKDAY(C50)</f>
        <v>1</v>
      </c>
      <c r="J50">
        <f t="shared" si="1"/>
        <v>1</v>
      </c>
      <c r="L50" s="5">
        <v>10</v>
      </c>
      <c r="M50" s="5">
        <f>COUNTIF($H$2:$H$71,L50)</f>
        <v>0</v>
      </c>
      <c r="U50" s="5">
        <v>10</v>
      </c>
      <c r="V50" s="5">
        <f>COUNTIFS($H$2:$H$71,U50,$J$2:$J$71,"=0")</f>
        <v>0</v>
      </c>
      <c r="W50" s="5">
        <f t="shared" si="2"/>
        <v>0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</row>
    <row r="51" spans="1:38" x14ac:dyDescent="0.2">
      <c r="A51" s="10">
        <v>8</v>
      </c>
      <c r="B51" s="10">
        <v>1</v>
      </c>
      <c r="C51" s="11">
        <v>45293</v>
      </c>
      <c r="D51" s="12">
        <v>3.1944444444444449E-2</v>
      </c>
      <c r="E51" s="12">
        <v>0.30138888888888887</v>
      </c>
      <c r="F51" s="3">
        <f>(24+E51)-D51</f>
        <v>24.269444444444442</v>
      </c>
      <c r="G51">
        <f t="shared" si="0"/>
        <v>6</v>
      </c>
      <c r="H51">
        <f>HOUR(D51)</f>
        <v>0</v>
      </c>
      <c r="I51">
        <f>WEEKDAY(C51)</f>
        <v>3</v>
      </c>
      <c r="J51">
        <f t="shared" si="1"/>
        <v>0</v>
      </c>
      <c r="L51" s="5">
        <v>11</v>
      </c>
      <c r="M51" s="5">
        <f>COUNTIF($H$2:$H$71,L51)</f>
        <v>0</v>
      </c>
      <c r="U51" s="5">
        <v>11</v>
      </c>
      <c r="V51" s="5">
        <f>COUNTIFS($H$2:$H$71,U51,$J$2:$J$71,"=0")</f>
        <v>0</v>
      </c>
      <c r="W51" s="5">
        <f t="shared" si="2"/>
        <v>0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</row>
    <row r="52" spans="1:38" x14ac:dyDescent="0.2">
      <c r="A52" s="10">
        <v>8</v>
      </c>
      <c r="B52" s="10">
        <v>2</v>
      </c>
      <c r="C52" s="11">
        <v>45294</v>
      </c>
      <c r="D52" s="12">
        <v>5.5555555555555558E-3</v>
      </c>
      <c r="E52" s="12">
        <v>0.3743055555555555</v>
      </c>
      <c r="F52" s="3">
        <f>(24+E52)-D52</f>
        <v>24.368749999999999</v>
      </c>
      <c r="G52">
        <f t="shared" si="0"/>
        <v>8</v>
      </c>
      <c r="H52">
        <f>HOUR(D52)</f>
        <v>0</v>
      </c>
      <c r="I52">
        <f>WEEKDAY(C52)</f>
        <v>4</v>
      </c>
      <c r="J52">
        <f t="shared" si="1"/>
        <v>0</v>
      </c>
      <c r="L52" s="5">
        <v>12</v>
      </c>
      <c r="M52" s="5">
        <f>COUNTIF($H$2:$H$71,L52)</f>
        <v>0</v>
      </c>
      <c r="U52" s="5">
        <v>12</v>
      </c>
      <c r="V52" s="5">
        <f>COUNTIFS($H$2:$H$71,U52,$J$2:$J$71,"=0")</f>
        <v>0</v>
      </c>
      <c r="W52" s="5">
        <f t="shared" si="2"/>
        <v>0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</row>
    <row r="53" spans="1:38" x14ac:dyDescent="0.2">
      <c r="A53" s="10">
        <v>8</v>
      </c>
      <c r="B53" s="10">
        <v>3</v>
      </c>
      <c r="C53" s="11">
        <v>45295</v>
      </c>
      <c r="D53" s="12">
        <v>4.9305555555555554E-2</v>
      </c>
      <c r="E53" s="12">
        <v>0.27569444444444446</v>
      </c>
      <c r="F53" s="3">
        <f>(24+E53)-D53</f>
        <v>24.226388888888888</v>
      </c>
      <c r="G53">
        <f t="shared" si="0"/>
        <v>5</v>
      </c>
      <c r="H53">
        <f>HOUR(D53)</f>
        <v>1</v>
      </c>
      <c r="I53">
        <f>WEEKDAY(C53)</f>
        <v>5</v>
      </c>
      <c r="J53">
        <f t="shared" si="1"/>
        <v>0</v>
      </c>
      <c r="L53" s="5">
        <v>13</v>
      </c>
      <c r="M53" s="5">
        <f>COUNTIF($H$2:$H$71,L53)</f>
        <v>0</v>
      </c>
      <c r="U53" s="5">
        <v>13</v>
      </c>
      <c r="V53" s="5">
        <f>COUNTIFS($H$2:$H$71,U53,$J$2:$J$71,"=0")</f>
        <v>0</v>
      </c>
      <c r="W53" s="5">
        <f t="shared" si="2"/>
        <v>0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</row>
    <row r="54" spans="1:38" x14ac:dyDescent="0.2">
      <c r="A54" s="10">
        <v>8</v>
      </c>
      <c r="B54" s="10">
        <v>4</v>
      </c>
      <c r="C54" s="11">
        <v>45296</v>
      </c>
      <c r="D54" s="12">
        <v>3.0555555555555555E-2</v>
      </c>
      <c r="E54" s="12">
        <v>0.41736111111111113</v>
      </c>
      <c r="F54" s="3">
        <f>(24+E54)-D54</f>
        <v>24.386805555555558</v>
      </c>
      <c r="G54">
        <f t="shared" si="0"/>
        <v>9</v>
      </c>
      <c r="H54">
        <f>HOUR(D54)</f>
        <v>0</v>
      </c>
      <c r="I54">
        <f>WEEKDAY(C54)</f>
        <v>6</v>
      </c>
      <c r="J54">
        <f t="shared" si="1"/>
        <v>0</v>
      </c>
      <c r="L54" s="5">
        <v>14</v>
      </c>
      <c r="M54" s="5">
        <f>COUNTIF($H$2:$H$71,L54)</f>
        <v>0</v>
      </c>
      <c r="U54" s="5">
        <v>14</v>
      </c>
      <c r="V54" s="5">
        <f>COUNTIFS($H$2:$H$71,U54,$J$2:$J$71,"=0")</f>
        <v>0</v>
      </c>
      <c r="W54" s="5">
        <f t="shared" si="2"/>
        <v>0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</row>
    <row r="55" spans="1:38" x14ac:dyDescent="0.2">
      <c r="A55" s="10">
        <v>8</v>
      </c>
      <c r="B55" s="10">
        <v>5</v>
      </c>
      <c r="C55" s="11">
        <v>45297</v>
      </c>
      <c r="D55" s="12">
        <v>2.6041666666666668E-2</v>
      </c>
      <c r="E55" s="12">
        <v>0.29826388888888888</v>
      </c>
      <c r="F55" s="3">
        <f>(24+E55)-D55</f>
        <v>24.272222222222222</v>
      </c>
      <c r="G55">
        <f t="shared" si="0"/>
        <v>6</v>
      </c>
      <c r="H55">
        <f>HOUR(D55)</f>
        <v>0</v>
      </c>
      <c r="I55">
        <f>WEEKDAY(C55)</f>
        <v>7</v>
      </c>
      <c r="J55">
        <f t="shared" si="1"/>
        <v>1</v>
      </c>
      <c r="L55" s="5">
        <v>15</v>
      </c>
      <c r="M55" s="5">
        <f>COUNTIF($H$2:$H$71,L55)</f>
        <v>0</v>
      </c>
      <c r="U55" s="5">
        <v>15</v>
      </c>
      <c r="V55" s="5">
        <f>COUNTIFS($H$2:$H$71,U55,$J$2:$J$71,"=0")</f>
        <v>0</v>
      </c>
      <c r="W55" s="5">
        <f t="shared" si="2"/>
        <v>0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</row>
    <row r="56" spans="1:38" x14ac:dyDescent="0.2">
      <c r="A56" s="10">
        <v>8</v>
      </c>
      <c r="B56" s="10">
        <v>6</v>
      </c>
      <c r="C56" s="11">
        <v>45298</v>
      </c>
      <c r="D56" s="12">
        <v>5.1388888888888894E-2</v>
      </c>
      <c r="E56" s="12">
        <v>0.57013888888888886</v>
      </c>
      <c r="F56" s="3">
        <f>(24+E56)-D56</f>
        <v>24.518750000000001</v>
      </c>
      <c r="G56">
        <f t="shared" si="0"/>
        <v>12</v>
      </c>
      <c r="H56">
        <f>HOUR(D56)</f>
        <v>1</v>
      </c>
      <c r="I56">
        <f>WEEKDAY(C56)</f>
        <v>1</v>
      </c>
      <c r="J56">
        <f t="shared" si="1"/>
        <v>1</v>
      </c>
      <c r="L56" s="5">
        <v>16</v>
      </c>
      <c r="M56" s="5">
        <f>COUNTIF($H$2:$H$71,L56)</f>
        <v>0</v>
      </c>
      <c r="U56" s="5">
        <v>16</v>
      </c>
      <c r="V56" s="5">
        <f>COUNTIFS($H$2:$H$71,U56,$J$2:$J$71,"=0")</f>
        <v>0</v>
      </c>
      <c r="W56" s="5">
        <f t="shared" si="2"/>
        <v>0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1:38" x14ac:dyDescent="0.2">
      <c r="A57" s="10">
        <v>8</v>
      </c>
      <c r="B57" s="10">
        <v>7</v>
      </c>
      <c r="C57" s="11">
        <v>45299</v>
      </c>
      <c r="D57" s="12">
        <v>5.2777777777777778E-2</v>
      </c>
      <c r="E57" s="12">
        <v>0.28333333333333333</v>
      </c>
      <c r="F57" s="3">
        <f>(24+E57)-D57</f>
        <v>24.230555555555558</v>
      </c>
      <c r="G57">
        <f t="shared" si="0"/>
        <v>5</v>
      </c>
      <c r="H57">
        <f>HOUR(D57)</f>
        <v>1</v>
      </c>
      <c r="I57">
        <f>WEEKDAY(C57)</f>
        <v>2</v>
      </c>
      <c r="J57">
        <f t="shared" si="1"/>
        <v>0</v>
      </c>
      <c r="L57" s="5">
        <v>17</v>
      </c>
      <c r="M57" s="5">
        <f>COUNTIF($H$2:$H$71,L57)</f>
        <v>0</v>
      </c>
      <c r="U57" s="5">
        <v>17</v>
      </c>
      <c r="V57" s="5">
        <f>COUNTIFS($H$2:$H$71,U57,$J$2:$J$71,"=0")</f>
        <v>0</v>
      </c>
      <c r="W57" s="5">
        <f t="shared" si="2"/>
        <v>0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1:38" x14ac:dyDescent="0.2">
      <c r="A58" s="10">
        <v>9</v>
      </c>
      <c r="B58" s="10">
        <v>1</v>
      </c>
      <c r="C58" s="11">
        <v>45292</v>
      </c>
      <c r="D58" s="12">
        <v>1.3194444444444444E-2</v>
      </c>
      <c r="E58" s="12">
        <v>0.29097222222222224</v>
      </c>
      <c r="F58" s="3">
        <f>(24+E58)-D58</f>
        <v>24.277777777777779</v>
      </c>
      <c r="G58">
        <f t="shared" si="0"/>
        <v>6</v>
      </c>
      <c r="H58">
        <f>HOUR(D58)</f>
        <v>0</v>
      </c>
      <c r="I58">
        <f>WEEKDAY(C58)</f>
        <v>2</v>
      </c>
      <c r="J58">
        <f t="shared" si="1"/>
        <v>0</v>
      </c>
      <c r="L58" s="5">
        <v>18</v>
      </c>
      <c r="M58" s="5">
        <f>COUNTIF($H$2:$H$71,L58)</f>
        <v>0</v>
      </c>
      <c r="U58" s="5">
        <v>18</v>
      </c>
      <c r="V58" s="5">
        <f>COUNTIFS($H$2:$H$71,U58,$J$2:$J$71,"=0")</f>
        <v>0</v>
      </c>
      <c r="W58" s="5">
        <f t="shared" si="2"/>
        <v>0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  <row r="59" spans="1:38" x14ac:dyDescent="0.2">
      <c r="A59" s="10">
        <v>9</v>
      </c>
      <c r="B59" s="10">
        <v>2</v>
      </c>
      <c r="C59" s="11">
        <v>45293</v>
      </c>
      <c r="D59" s="12">
        <v>0.9159722222222223</v>
      </c>
      <c r="E59" s="12">
        <v>0.26666666666666666</v>
      </c>
      <c r="F59" s="3">
        <f>(24+E59)-D59</f>
        <v>23.350694444444443</v>
      </c>
      <c r="G59">
        <f t="shared" si="0"/>
        <v>8</v>
      </c>
      <c r="H59">
        <f>HOUR(D59)</f>
        <v>21</v>
      </c>
      <c r="I59">
        <f>WEEKDAY(C59)</f>
        <v>3</v>
      </c>
      <c r="J59">
        <f t="shared" si="1"/>
        <v>0</v>
      </c>
      <c r="L59" s="5">
        <v>19</v>
      </c>
      <c r="M59" s="5">
        <f>COUNTIF($H$2:$H$71,L59)</f>
        <v>0</v>
      </c>
      <c r="U59" s="5">
        <v>19</v>
      </c>
      <c r="V59" s="5">
        <f>COUNTIFS($H$2:$H$71,U59,$J$2:$J$71,"=0")</f>
        <v>0</v>
      </c>
      <c r="W59" s="5">
        <f t="shared" si="2"/>
        <v>0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</row>
    <row r="60" spans="1:38" x14ac:dyDescent="0.2">
      <c r="A60" s="10">
        <v>9</v>
      </c>
      <c r="B60" s="10">
        <v>3</v>
      </c>
      <c r="C60" s="11">
        <v>45294</v>
      </c>
      <c r="D60" s="12">
        <v>1.9791666666666666E-2</v>
      </c>
      <c r="E60" s="12">
        <v>0.23854166666666665</v>
      </c>
      <c r="F60" s="3">
        <f>(24+E60)-D60</f>
        <v>24.21875</v>
      </c>
      <c r="G60">
        <f t="shared" si="0"/>
        <v>5</v>
      </c>
      <c r="H60">
        <f>HOUR(D60)</f>
        <v>0</v>
      </c>
      <c r="I60">
        <f>WEEKDAY(C60)</f>
        <v>4</v>
      </c>
      <c r="J60">
        <f t="shared" si="1"/>
        <v>0</v>
      </c>
      <c r="L60" s="5">
        <v>20</v>
      </c>
      <c r="M60" s="5">
        <f>COUNTIF($H$2:$H$71,L60)</f>
        <v>0</v>
      </c>
      <c r="U60" s="5">
        <v>20</v>
      </c>
      <c r="V60" s="5">
        <f>COUNTIFS($H$2:$H$71,U60,$J$2:$J$71,"=0")</f>
        <v>0</v>
      </c>
      <c r="W60" s="5">
        <f t="shared" si="2"/>
        <v>0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</row>
    <row r="61" spans="1:38" x14ac:dyDescent="0.2">
      <c r="A61" s="10">
        <v>9</v>
      </c>
      <c r="B61" s="10">
        <v>4</v>
      </c>
      <c r="C61" s="11">
        <v>45295</v>
      </c>
      <c r="D61" s="12">
        <v>1.7361111111111112E-2</v>
      </c>
      <c r="E61" s="12">
        <v>0.30138888888888887</v>
      </c>
      <c r="F61" s="3">
        <f>(24+E61)-D61</f>
        <v>24.284027777777776</v>
      </c>
      <c r="G61">
        <f t="shared" si="0"/>
        <v>6</v>
      </c>
      <c r="H61">
        <f>HOUR(D61)</f>
        <v>0</v>
      </c>
      <c r="I61">
        <f>WEEKDAY(C61)</f>
        <v>5</v>
      </c>
      <c r="J61">
        <f t="shared" si="1"/>
        <v>0</v>
      </c>
      <c r="L61" s="5">
        <v>21</v>
      </c>
      <c r="M61" s="5">
        <f>COUNTIF($H$2:$H$71,L61)</f>
        <v>2</v>
      </c>
      <c r="U61" s="5">
        <v>21</v>
      </c>
      <c r="V61" s="5">
        <f>COUNTIFS($H$2:$H$71,U61,$J$2:$J$71,"=0")</f>
        <v>2</v>
      </c>
      <c r="W61" s="5">
        <f t="shared" si="2"/>
        <v>0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</row>
    <row r="62" spans="1:38" x14ac:dyDescent="0.2">
      <c r="A62" s="10">
        <v>9</v>
      </c>
      <c r="B62" s="10">
        <v>5</v>
      </c>
      <c r="C62" s="11">
        <v>45296</v>
      </c>
      <c r="D62" s="12">
        <v>7.6388888888888886E-3</v>
      </c>
      <c r="E62" s="12">
        <v>0.30138888888888887</v>
      </c>
      <c r="F62" s="3">
        <f>(24+E62)-D62</f>
        <v>24.293749999999999</v>
      </c>
      <c r="G62">
        <f t="shared" si="0"/>
        <v>7</v>
      </c>
      <c r="H62">
        <f>HOUR(D62)</f>
        <v>0</v>
      </c>
      <c r="I62">
        <f>WEEKDAY(C62)</f>
        <v>6</v>
      </c>
      <c r="J62">
        <f t="shared" si="1"/>
        <v>0</v>
      </c>
      <c r="L62" s="5">
        <v>22</v>
      </c>
      <c r="M62" s="5">
        <f>COUNTIF($H$2:$H$71,L62)</f>
        <v>7</v>
      </c>
      <c r="U62" s="5">
        <v>22</v>
      </c>
      <c r="V62" s="5">
        <f>COUNTIFS($H$2:$H$71,U62,$J$2:$J$71,"=0")</f>
        <v>6</v>
      </c>
      <c r="W62" s="5">
        <f t="shared" si="2"/>
        <v>1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</row>
    <row r="63" spans="1:38" x14ac:dyDescent="0.2">
      <c r="A63" s="10">
        <v>9</v>
      </c>
      <c r="B63" s="10">
        <v>6</v>
      </c>
      <c r="C63" s="11">
        <v>45297</v>
      </c>
      <c r="D63" s="12">
        <v>1.5277777777777777E-2</v>
      </c>
      <c r="E63" s="12">
        <v>0.32847222222222222</v>
      </c>
      <c r="F63" s="3">
        <f>(24+E63)-D63</f>
        <v>24.313194444444441</v>
      </c>
      <c r="G63">
        <f t="shared" si="0"/>
        <v>7</v>
      </c>
      <c r="H63">
        <f>HOUR(D63)</f>
        <v>0</v>
      </c>
      <c r="I63">
        <f>WEEKDAY(C63)</f>
        <v>7</v>
      </c>
      <c r="J63">
        <f t="shared" si="1"/>
        <v>1</v>
      </c>
      <c r="L63" s="5">
        <v>23</v>
      </c>
      <c r="M63" s="5">
        <f>COUNTIF($H$2:$H$71,L63)</f>
        <v>7</v>
      </c>
      <c r="U63" s="5">
        <v>23</v>
      </c>
      <c r="V63" s="5">
        <f>COUNTIFS($H$2:$H$71,U63,$J$2:$J$71,"=0")</f>
        <v>4</v>
      </c>
      <c r="W63" s="5">
        <f t="shared" si="2"/>
        <v>3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</row>
    <row r="64" spans="1:38" x14ac:dyDescent="0.2">
      <c r="A64" s="10">
        <v>9</v>
      </c>
      <c r="B64" s="10">
        <v>7</v>
      </c>
      <c r="C64" s="11">
        <v>45298</v>
      </c>
      <c r="D64" s="12">
        <v>2.2916666666666669E-2</v>
      </c>
      <c r="E64" s="12">
        <v>0.38750000000000001</v>
      </c>
      <c r="F64" s="3">
        <f>(24+E64)-D64</f>
        <v>24.364583333333332</v>
      </c>
      <c r="G64">
        <f t="shared" si="0"/>
        <v>8</v>
      </c>
      <c r="H64">
        <f>HOUR(D64)</f>
        <v>0</v>
      </c>
      <c r="I64">
        <f>WEEKDAY(C64)</f>
        <v>1</v>
      </c>
      <c r="J64">
        <f t="shared" si="1"/>
        <v>1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</row>
    <row r="65" spans="1:38" x14ac:dyDescent="0.2">
      <c r="A65" s="10">
        <v>10</v>
      </c>
      <c r="B65" s="10">
        <v>1</v>
      </c>
      <c r="C65" s="11">
        <v>45293</v>
      </c>
      <c r="D65" s="12">
        <v>2.1527777777777781E-2</v>
      </c>
      <c r="E65" s="12">
        <v>0.28888888888888892</v>
      </c>
      <c r="F65" s="3">
        <f>(24+E65)-D65</f>
        <v>24.267361111111111</v>
      </c>
      <c r="G65">
        <f t="shared" si="0"/>
        <v>6</v>
      </c>
      <c r="H65">
        <f>HOUR(D65)</f>
        <v>0</v>
      </c>
      <c r="I65">
        <f>WEEKDAY(C65)</f>
        <v>3</v>
      </c>
      <c r="J65">
        <f t="shared" si="1"/>
        <v>0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</row>
    <row r="66" spans="1:38" x14ac:dyDescent="0.2">
      <c r="A66" s="10">
        <v>10</v>
      </c>
      <c r="B66" s="10">
        <v>2</v>
      </c>
      <c r="C66" s="11">
        <v>45294</v>
      </c>
      <c r="D66" s="12">
        <v>0.97569444444444453</v>
      </c>
      <c r="E66" s="12">
        <v>0.30486111111111108</v>
      </c>
      <c r="F66" s="3">
        <f>(24+E66)-D66</f>
        <v>23.329166666666669</v>
      </c>
      <c r="G66">
        <f t="shared" si="0"/>
        <v>7</v>
      </c>
      <c r="H66">
        <f>HOUR(D66)</f>
        <v>23</v>
      </c>
      <c r="I66">
        <f>WEEKDAY(C66)</f>
        <v>4</v>
      </c>
      <c r="J66">
        <f t="shared" si="1"/>
        <v>0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</row>
    <row r="67" spans="1:38" x14ac:dyDescent="0.2">
      <c r="A67" s="10">
        <v>10</v>
      </c>
      <c r="B67" s="10">
        <v>3</v>
      </c>
      <c r="C67" s="11">
        <v>45295</v>
      </c>
      <c r="D67" s="12">
        <v>6.3888888888888884E-2</v>
      </c>
      <c r="E67" s="12">
        <v>0.30208333333333331</v>
      </c>
      <c r="F67" s="3">
        <f>(24+E67)-D67</f>
        <v>24.238194444444442</v>
      </c>
      <c r="G67">
        <f t="shared" ref="G67:G71" si="3">HOUR(F67)</f>
        <v>5</v>
      </c>
      <c r="H67">
        <f>HOUR(D67)</f>
        <v>1</v>
      </c>
      <c r="I67">
        <f>WEEKDAY(C67)</f>
        <v>5</v>
      </c>
      <c r="J67">
        <f t="shared" ref="J67:J71" si="4">COUNTIF(I67,1) + COUNTIF(I67,7)</f>
        <v>0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</row>
    <row r="68" spans="1:38" x14ac:dyDescent="0.2">
      <c r="A68" s="10">
        <v>10</v>
      </c>
      <c r="B68" s="10">
        <v>4</v>
      </c>
      <c r="C68" s="11">
        <v>45296</v>
      </c>
      <c r="D68" s="12">
        <v>5.5555555555555558E-3</v>
      </c>
      <c r="E68" s="12">
        <v>0.33819444444444446</v>
      </c>
      <c r="F68" s="3">
        <f>(24+E68)-D68</f>
        <v>24.332638888888887</v>
      </c>
      <c r="G68">
        <f t="shared" si="3"/>
        <v>7</v>
      </c>
      <c r="H68">
        <f>HOUR(D68)</f>
        <v>0</v>
      </c>
      <c r="I68">
        <f>WEEKDAY(C68)</f>
        <v>6</v>
      </c>
      <c r="J68">
        <f t="shared" si="4"/>
        <v>0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</row>
    <row r="69" spans="1:38" x14ac:dyDescent="0.2">
      <c r="A69" s="10">
        <v>10</v>
      </c>
      <c r="B69" s="10">
        <v>5</v>
      </c>
      <c r="C69" s="11">
        <v>45297</v>
      </c>
      <c r="D69" s="12">
        <v>5.347222222222222E-2</v>
      </c>
      <c r="E69" s="12">
        <v>0.29930555555555555</v>
      </c>
      <c r="F69" s="3">
        <f>(24+E69)-D69</f>
        <v>24.245833333333334</v>
      </c>
      <c r="G69">
        <f t="shared" si="3"/>
        <v>5</v>
      </c>
      <c r="H69">
        <f>HOUR(D69)</f>
        <v>1</v>
      </c>
      <c r="I69">
        <f>WEEKDAY(C69)</f>
        <v>7</v>
      </c>
      <c r="J69">
        <f t="shared" si="4"/>
        <v>1</v>
      </c>
    </row>
    <row r="70" spans="1:38" x14ac:dyDescent="0.2">
      <c r="A70" s="10">
        <v>10</v>
      </c>
      <c r="B70" s="10">
        <v>6</v>
      </c>
      <c r="C70" s="11">
        <v>45298</v>
      </c>
      <c r="D70" s="12">
        <v>7.1875000000000008E-2</v>
      </c>
      <c r="E70" s="12">
        <v>0.359375</v>
      </c>
      <c r="F70" s="3">
        <f>(24+E70)-D70</f>
        <v>24.287500000000001</v>
      </c>
      <c r="G70">
        <f t="shared" si="3"/>
        <v>6</v>
      </c>
      <c r="H70">
        <f>HOUR(D70)</f>
        <v>1</v>
      </c>
      <c r="I70">
        <f>WEEKDAY(C70)</f>
        <v>1</v>
      </c>
      <c r="J70">
        <f t="shared" si="4"/>
        <v>1</v>
      </c>
    </row>
    <row r="71" spans="1:38" x14ac:dyDescent="0.2">
      <c r="A71" s="10">
        <v>10</v>
      </c>
      <c r="B71" s="10">
        <v>7</v>
      </c>
      <c r="C71" s="11">
        <v>45299</v>
      </c>
      <c r="D71" s="12">
        <v>3.1944444444444449E-2</v>
      </c>
      <c r="E71" s="12">
        <v>0.31736111111111115</v>
      </c>
      <c r="F71" s="3">
        <f>(24+E71)-D71</f>
        <v>24.285416666666666</v>
      </c>
      <c r="G71">
        <f t="shared" si="3"/>
        <v>6</v>
      </c>
      <c r="H71">
        <f>HOUR(D71)</f>
        <v>0</v>
      </c>
      <c r="I71">
        <f>WEEKDAY(C71)</f>
        <v>2</v>
      </c>
      <c r="J71">
        <f t="shared" si="4"/>
        <v>0</v>
      </c>
    </row>
    <row r="72" spans="1:38" x14ac:dyDescent="0.2">
      <c r="D72" s="3"/>
      <c r="E72" s="3"/>
    </row>
    <row r="73" spans="1:38" x14ac:dyDescent="0.2">
      <c r="D73" s="3"/>
      <c r="E73" s="3"/>
    </row>
    <row r="74" spans="1:38" x14ac:dyDescent="0.2">
      <c r="D74" s="3"/>
      <c r="E74" s="3"/>
      <c r="G74" s="3"/>
    </row>
    <row r="75" spans="1:38" x14ac:dyDescent="0.2">
      <c r="D75" s="3"/>
      <c r="E75" s="3"/>
    </row>
    <row r="76" spans="1:38" x14ac:dyDescent="0.2">
      <c r="D76" s="3"/>
      <c r="E76" s="3"/>
      <c r="G76" s="3"/>
    </row>
    <row r="77" spans="1:38" x14ac:dyDescent="0.2">
      <c r="D77" s="3"/>
      <c r="E77" s="3"/>
    </row>
    <row r="78" spans="1:38" x14ac:dyDescent="0.2">
      <c r="D78" s="3"/>
      <c r="E78" s="3"/>
    </row>
    <row r="79" spans="1:38" x14ac:dyDescent="0.2">
      <c r="D79" s="3"/>
      <c r="E79" s="3"/>
    </row>
    <row r="80" spans="1:38" x14ac:dyDescent="0.2">
      <c r="D80" s="3"/>
      <c r="E80" s="3"/>
    </row>
    <row r="81" spans="4:5" x14ac:dyDescent="0.2">
      <c r="D81" s="3"/>
      <c r="E81" s="3"/>
    </row>
    <row r="82" spans="4:5" x14ac:dyDescent="0.2">
      <c r="D82" s="3"/>
      <c r="E82" s="3"/>
    </row>
    <row r="83" spans="4:5" x14ac:dyDescent="0.2">
      <c r="D83" s="3"/>
      <c r="E83" s="3"/>
    </row>
    <row r="84" spans="4:5" x14ac:dyDescent="0.2">
      <c r="D84" s="3"/>
      <c r="E84" s="3"/>
    </row>
    <row r="85" spans="4:5" x14ac:dyDescent="0.2">
      <c r="D85" s="3"/>
      <c r="E85" s="3"/>
    </row>
    <row r="86" spans="4:5" x14ac:dyDescent="0.2">
      <c r="D86" s="3"/>
      <c r="E86" s="3"/>
    </row>
    <row r="87" spans="4:5" x14ac:dyDescent="0.2">
      <c r="D87" s="3"/>
      <c r="E87" s="3"/>
    </row>
    <row r="88" spans="4:5" x14ac:dyDescent="0.2">
      <c r="D88" s="3"/>
      <c r="E88" s="3"/>
    </row>
    <row r="89" spans="4:5" x14ac:dyDescent="0.2">
      <c r="D89" s="3"/>
      <c r="E89" s="3"/>
    </row>
    <row r="90" spans="4:5" x14ac:dyDescent="0.2">
      <c r="D90" s="3"/>
      <c r="E90" s="3"/>
    </row>
    <row r="91" spans="4:5" x14ac:dyDescent="0.2">
      <c r="D91" s="3"/>
      <c r="E91" s="3"/>
    </row>
    <row r="92" spans="4:5" x14ac:dyDescent="0.2">
      <c r="D92" s="3"/>
      <c r="E92" s="3"/>
    </row>
    <row r="93" spans="4:5" x14ac:dyDescent="0.2">
      <c r="D93" s="3"/>
      <c r="E93" s="3"/>
    </row>
    <row r="94" spans="4:5" x14ac:dyDescent="0.2">
      <c r="D94" s="3"/>
      <c r="E94" s="3"/>
    </row>
    <row r="95" spans="4:5" x14ac:dyDescent="0.2">
      <c r="D95" s="3"/>
      <c r="E95" s="3"/>
    </row>
    <row r="96" spans="4:5" x14ac:dyDescent="0.2">
      <c r="D96" s="3"/>
      <c r="E96" s="3"/>
    </row>
    <row r="97" spans="4:5" x14ac:dyDescent="0.2">
      <c r="D97" s="3"/>
      <c r="E97" s="3"/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data&amp;excel plotting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Tsang</dc:creator>
  <cp:lastModifiedBy>Tsang, Kevin</cp:lastModifiedBy>
  <dcterms:created xsi:type="dcterms:W3CDTF">2024-09-05T18:26:00Z</dcterms:created>
  <dcterms:modified xsi:type="dcterms:W3CDTF">2024-09-06T09:04:02Z</dcterms:modified>
</cp:coreProperties>
</file>