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wfotj.AD\Documents\ARL-documentation\Process-documentation\Calculation Spreadsheets\"/>
    </mc:Choice>
  </mc:AlternateContent>
  <bookViews>
    <workbookView xWindow="12945" yWindow="-180" windowWidth="15525" windowHeight="12975" tabRatio="682" activeTab="1"/>
  </bookViews>
  <sheets>
    <sheet name="Worksheet Question 1-4" sheetId="16" r:id="rId1"/>
    <sheet name="Q1 Titles" sheetId="18" r:id="rId2"/>
    <sheet name="Q2 Adjustment 17-18" sheetId="27" r:id="rId3"/>
    <sheet name="17-18 q2 footnote" sheetId="30" r:id="rId4"/>
    <sheet name="Q2 12-13_Adjustment-Vols. Add" sheetId="22" state="hidden" r:id="rId5"/>
    <sheet name="Q2 12-13_Adjustment-Vols. Wdr" sheetId="23" state="hidden" r:id="rId6"/>
    <sheet name="FY12-13_Adjustments-Wdr" sheetId="24" state="hidden" r:id="rId7"/>
    <sheet name="Question 4 EBooks UCL results" sheetId="21" r:id="rId8"/>
    <sheet name="Sheet1" sheetId="25" r:id="rId9"/>
    <sheet name="Sheet2" sheetId="26" r:id="rId10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21" l="1"/>
  <c r="H15" i="16"/>
  <c r="G15" i="16"/>
  <c r="G25" i="16"/>
  <c r="H25" i="16" s="1"/>
  <c r="G18" i="16"/>
  <c r="H18" i="16" s="1"/>
  <c r="B106" i="30"/>
  <c r="A106" i="30"/>
  <c r="C106" i="30" s="1"/>
  <c r="D107" i="30" s="1"/>
  <c r="J105" i="30"/>
  <c r="I105" i="30"/>
  <c r="K105" i="30" s="1"/>
  <c r="L105" i="30" s="1"/>
  <c r="D105" i="30"/>
  <c r="C104" i="30"/>
  <c r="K103" i="30"/>
  <c r="L103" i="30" s="1"/>
  <c r="F102" i="30"/>
  <c r="F86" i="30"/>
  <c r="B86" i="30"/>
  <c r="B7" i="27" l="1"/>
  <c r="C17" i="18"/>
  <c r="C14" i="18"/>
  <c r="L25" i="16" l="1"/>
  <c r="C20" i="21"/>
  <c r="L19" i="16"/>
  <c r="C7" i="27"/>
  <c r="M19" i="16" l="1"/>
  <c r="M25" i="16"/>
  <c r="M15" i="16"/>
  <c r="L15" i="16"/>
  <c r="D17" i="18"/>
  <c r="D14" i="18"/>
  <c r="I12" i="27" l="1"/>
  <c r="J12" i="27" s="1"/>
  <c r="R29" i="16" l="1"/>
  <c r="S29" i="16" s="1"/>
  <c r="H9" i="27"/>
  <c r="F7" i="27"/>
  <c r="C25" i="21" l="1"/>
  <c r="E17" i="18"/>
  <c r="E14" i="18"/>
  <c r="F17" i="18"/>
  <c r="C30" i="21" l="1"/>
  <c r="R15" i="16"/>
  <c r="S15" i="16" s="1"/>
  <c r="R19" i="16"/>
  <c r="S19" i="16" s="1"/>
  <c r="R25" i="16"/>
  <c r="S25" i="16" s="1"/>
  <c r="F38" i="18"/>
  <c r="F14" i="18"/>
  <c r="R4" i="16"/>
  <c r="S4" i="16" s="1"/>
  <c r="R10" i="16"/>
  <c r="S10" i="16" s="1"/>
  <c r="R6" i="16"/>
  <c r="S6" i="16" s="1"/>
  <c r="V35" i="16"/>
  <c r="V37" i="16" s="1"/>
  <c r="V31" i="16"/>
  <c r="W10" i="16"/>
  <c r="X10" i="16" s="1"/>
  <c r="W6" i="16"/>
  <c r="X6" i="16" s="1"/>
  <c r="W4" i="16"/>
  <c r="X4" i="16" s="1"/>
  <c r="G14" i="18"/>
  <c r="B18" i="24"/>
  <c r="B35" i="23"/>
  <c r="H31" i="23"/>
  <c r="H27" i="23"/>
  <c r="H23" i="23"/>
  <c r="H19" i="23"/>
  <c r="H15" i="23"/>
  <c r="H11" i="23"/>
  <c r="H7" i="23"/>
  <c r="H35" i="23" s="1"/>
  <c r="H3" i="23"/>
  <c r="B61" i="22"/>
  <c r="B56" i="22"/>
  <c r="B53" i="22"/>
  <c r="B50" i="22"/>
  <c r="B46" i="22"/>
  <c r="B41" i="22"/>
  <c r="B38" i="22"/>
  <c r="C39" i="21"/>
  <c r="H53" i="21"/>
  <c r="M49" i="21"/>
  <c r="I14" i="18"/>
  <c r="H14" i="18"/>
  <c r="AG11" i="16"/>
  <c r="AH11" i="16" s="1"/>
  <c r="AG10" i="16"/>
  <c r="AH10" i="16" s="1"/>
  <c r="AB10" i="16"/>
  <c r="AC10" i="16" s="1"/>
  <c r="AG6" i="16"/>
  <c r="AH6" i="16" s="1"/>
  <c r="AB6" i="16"/>
  <c r="AC6" i="16" s="1"/>
  <c r="AB4" i="16"/>
  <c r="AC4" i="16" s="1"/>
</calcChain>
</file>

<file path=xl/sharedStrings.xml><?xml version="1.0" encoding="utf-8"?>
<sst xmlns="http://schemas.openxmlformats.org/spreadsheetml/2006/main" count="1102" uniqueCount="386">
  <si>
    <t>BULA</t>
  </si>
  <si>
    <t>BUEN</t>
  </si>
  <si>
    <t>BUINT</t>
  </si>
  <si>
    <t>Serial</t>
  </si>
  <si>
    <t>Score</t>
  </si>
  <si>
    <t>Map</t>
  </si>
  <si>
    <t>Kit</t>
  </si>
  <si>
    <t>FY 10-11</t>
  </si>
  <si>
    <t>ER-CRCnetBASE MRTS</t>
  </si>
  <si>
    <t>ER-CREDOREF</t>
  </si>
  <si>
    <t>ER-WBNK</t>
  </si>
  <si>
    <t>ER-APA-PBK</t>
  </si>
  <si>
    <t>ER-InfoSci</t>
  </si>
  <si>
    <t>FY 11-12</t>
  </si>
  <si>
    <t>FY 12-13</t>
  </si>
  <si>
    <t>b3=d</t>
  </si>
  <si>
    <t>ER-NBER</t>
  </si>
  <si>
    <t>ER-O/L-Wiley-InterSci</t>
  </si>
  <si>
    <t>ER-O/L-Safari</t>
  </si>
  <si>
    <t>ER-O/L-ABC-Clio</t>
  </si>
  <si>
    <t>ER-O/L-ACLS</t>
  </si>
  <si>
    <t>ER-O/L-OSO</t>
  </si>
  <si>
    <t>ER-OCLC-WCS-SDebk</t>
  </si>
  <si>
    <t>ER-UAdelaide</t>
  </si>
  <si>
    <t>ER-O/L-Sage-eRef</t>
  </si>
  <si>
    <t>ER-O/L-GVRL</t>
  </si>
  <si>
    <t>ER-Sabin-Amer</t>
  </si>
  <si>
    <t>FY 13-14</t>
  </si>
  <si>
    <t>difference</t>
  </si>
  <si>
    <t>%</t>
  </si>
  <si>
    <t xml:space="preserve">Basis of print volume count is </t>
  </si>
  <si>
    <t>Physical</t>
  </si>
  <si>
    <t xml:space="preserve">Electronic books (included in question 2) </t>
  </si>
  <si>
    <t>see sheet of adjustments</t>
  </si>
  <si>
    <t>if don't include b3=d in the count</t>
  </si>
  <si>
    <t>Sierra PostgreS</t>
  </si>
  <si>
    <t>Millennium</t>
  </si>
  <si>
    <t>FY12-13</t>
  </si>
  <si>
    <t>FY11-12</t>
  </si>
  <si>
    <t>monographic titles</t>
  </si>
  <si>
    <t>serial titles</t>
  </si>
  <si>
    <t>score titles</t>
  </si>
  <si>
    <t>map titles</t>
  </si>
  <si>
    <t>Audio recording  titles</t>
  </si>
  <si>
    <t>Projected material titles</t>
  </si>
  <si>
    <t>2-D/Graphics titles</t>
  </si>
  <si>
    <t>Mixed format titles</t>
  </si>
  <si>
    <t>Microform titles</t>
  </si>
  <si>
    <t>Although the Questionnaire says "(all formats)," the instructions list the same formats which have been included in previous years, plus the formats which were in other format questions</t>
  </si>
  <si>
    <t xml:space="preserve">Include special collections materials, government documents, serials and monographs;   </t>
  </si>
  <si>
    <t>microforms, computer files, manuscripts and archives, audiovisual materials (cartographic, graphic, audio, film and video, etc.).</t>
  </si>
  <si>
    <t>Special collection materials in particular constitute resources of national/international distinction and the breadth and depth of these resources is a key indicator tied to the mission of research libraries.</t>
  </si>
  <si>
    <t>ER-O/L-CH-20thAfAmP</t>
  </si>
  <si>
    <t>20th century African American poetry (Online). OCU</t>
  </si>
  <si>
    <t>ER-O/L-CH-20thAP</t>
  </si>
  <si>
    <t>20th century American poetry (Online). OCU</t>
  </si>
  <si>
    <t>ER-O/L-CH-20thEP</t>
  </si>
  <si>
    <t>20th century English poetry (Online). OCU</t>
  </si>
  <si>
    <t>ABC-Clio E-Books. OCU</t>
  </si>
  <si>
    <t>ACLS History E-Books. OCU</t>
  </si>
  <si>
    <t>ER-OCLC-WCS-ACS</t>
  </si>
  <si>
    <t>ER-CH-AWS</t>
  </si>
  <si>
    <t>African writers series (Online). OCU</t>
  </si>
  <si>
    <t>ER-O/L-CH-AAPO</t>
  </si>
  <si>
    <t>African-American Poetry 1760-1900 (Online). OCU</t>
  </si>
  <si>
    <t>ER-O/L-CH-AmDr</t>
  </si>
  <si>
    <t>American drama (Online). OCU</t>
  </si>
  <si>
    <t>ER-O/L-CH-APD</t>
  </si>
  <si>
    <t>American Poetry 1600-1900. OCU</t>
  </si>
  <si>
    <t>ER-CH-LION</t>
  </si>
  <si>
    <t>Chadwyck-Healey Literature online. OCU</t>
  </si>
  <si>
    <t>CRCnetBASE. OCU</t>
  </si>
  <si>
    <t>Credo reference. OCU</t>
  </si>
  <si>
    <t>ER-DOAB</t>
  </si>
  <si>
    <t>Directory of open access books. OCU</t>
  </si>
  <si>
    <t>ER-O/L-CH-EAF</t>
  </si>
  <si>
    <t>Early American fiction, 1774-1850 (Online). OCU</t>
  </si>
  <si>
    <t>ER-EAI-1st</t>
  </si>
  <si>
    <t>Early American imprints (Online). First series, Evans. OCU</t>
  </si>
  <si>
    <t>ER-EAI-2nd</t>
  </si>
  <si>
    <t>Early American imprints (Online). Second series, Shaw-Shoemaker. OCU</t>
  </si>
  <si>
    <t>ER-CH-EEBO</t>
  </si>
  <si>
    <t>ER-O/L-CH-EAS</t>
  </si>
  <si>
    <t>Editions and adaptations of Shakespeare (Online). OCU</t>
  </si>
  <si>
    <t>ER-ECCO</t>
  </si>
  <si>
    <t>Eighteenth century collections online</t>
  </si>
  <si>
    <t>ER-O/L-CH-18thCF</t>
  </si>
  <si>
    <t>Eighteenth century fiction (Online). OCU</t>
  </si>
  <si>
    <t>ER-Emrld-BME</t>
  </si>
  <si>
    <t>Emerald business, management and economics ebook series. OCU</t>
  </si>
  <si>
    <t>ER-OCLC-WCS-Referex</t>
  </si>
  <si>
    <t>Engineering Village 2. OCU</t>
  </si>
  <si>
    <t>ER-O/L-CH-ENPO</t>
  </si>
  <si>
    <t>English poetry database (Online)</t>
  </si>
  <si>
    <t>ER-O/L-CH-ENPRDR</t>
  </si>
  <si>
    <t>English prose drama (Online)</t>
  </si>
  <si>
    <t>ER-O/L-CH-ENVEDR</t>
  </si>
  <si>
    <t>English verse drama (Online). OCU</t>
  </si>
  <si>
    <t>Gale virtual reference library (Online). OCU</t>
  </si>
  <si>
    <t>ER-GSL</t>
  </si>
  <si>
    <t>Geological Society special publication. OCU</t>
  </si>
  <si>
    <t>ER-HeinOnline</t>
  </si>
  <si>
    <t>HeinOnline Legal Classics collection. OCU</t>
  </si>
  <si>
    <t>ER-OCLC-WCS-IEEE-Xplore</t>
  </si>
  <si>
    <t>IEEE Xplore digital library. OCU</t>
  </si>
  <si>
    <t>ER-IET</t>
  </si>
  <si>
    <t>IET digital library. IET ebooks. OCU</t>
  </si>
  <si>
    <t>IGI Global Research Collection. OCU</t>
  </si>
  <si>
    <t>ER-OCLC-WCS-Knovel</t>
  </si>
  <si>
    <t>Knovel library. OCU</t>
  </si>
  <si>
    <t>LexisNexis U.S. Congressional Hearings Digital Collection</t>
  </si>
  <si>
    <t>LexisNexis U.S. serial set digital collection</t>
  </si>
  <si>
    <t>ER-MoA</t>
  </si>
  <si>
    <t>ER-MOML</t>
  </si>
  <si>
    <t>ER-MOMW</t>
  </si>
  <si>
    <t>Making of the modern world (Online). OCU</t>
  </si>
  <si>
    <t>ER-Momentum</t>
  </si>
  <si>
    <t>Momentum Press ebooks. OCU</t>
  </si>
  <si>
    <t>NBER working paper series online. OCU</t>
  </si>
  <si>
    <t>ER-O/L-NetLibrary</t>
  </si>
  <si>
    <t>ER-NCCO</t>
  </si>
  <si>
    <t>Nineteenth Century collections online. OCU</t>
  </si>
  <si>
    <t>ER-OECD-iLibrary-Bks</t>
  </si>
  <si>
    <t>OECD iLibrary. Books. OCU</t>
  </si>
  <si>
    <t>ER-O/L-OR</t>
  </si>
  <si>
    <t>Oxford reference. OCU</t>
  </si>
  <si>
    <t>Oxford scholarship online. OCU</t>
  </si>
  <si>
    <t>ER-PQDT</t>
  </si>
  <si>
    <t>Safari books online. OCU</t>
  </si>
  <si>
    <t>Sage eReference. OCU</t>
  </si>
  <si>
    <t>ScienceDirect eBook Series. OCU</t>
  </si>
  <si>
    <t>ER-SPIE-eBook</t>
  </si>
  <si>
    <t>SPIE digital library. SPIE eBooks. OCU</t>
  </si>
  <si>
    <t>Springer ebooks. OCU</t>
  </si>
  <si>
    <t>University of Adelaide Library eBooks. OCU</t>
  </si>
  <si>
    <t>ER-O/L-CH-Yeats</t>
  </si>
  <si>
    <t>W.B. Yeats collection (Online). OCU</t>
  </si>
  <si>
    <t>Wiley InterScience ebooks. OCU</t>
  </si>
  <si>
    <t>Add</t>
  </si>
  <si>
    <t>BDPST SWORD Dedup project: deduct from Langsam</t>
  </si>
  <si>
    <t>Withdrawal</t>
  </si>
  <si>
    <t xml:space="preserve">BUCB-Biol WDR project: </t>
  </si>
  <si>
    <t xml:space="preserve">BUCB-Chem WDR project: </t>
  </si>
  <si>
    <t xml:space="preserve">CAS (BUAS) batch wdr post merger cleanup: </t>
  </si>
  <si>
    <t xml:space="preserve">Data exported from Millennium </t>
  </si>
  <si>
    <t>Initial count</t>
  </si>
  <si>
    <t>Script Process</t>
  </si>
  <si>
    <t>Cat to combine files</t>
  </si>
  <si>
    <t>Access Dedup X URL</t>
  </si>
  <si>
    <t>Access Dedup X Bib No</t>
  </si>
  <si>
    <t>Current + Archived, Regular</t>
  </si>
  <si>
    <t>Current + Archived Adjustment</t>
  </si>
  <si>
    <t>Total ADD 1,295,151</t>
  </si>
  <si>
    <t>Test inclusive strategy export (1st pass).txt</t>
  </si>
  <si>
    <t>ADD    185,722</t>
  </si>
  <si>
    <t>ADD 1,109,429</t>
  </si>
  <si>
    <t>Test inclusive strategy export (2nd pass).txt</t>
  </si>
  <si>
    <t>Test inclusive strategy export (3rd pass).txt</t>
  </si>
  <si>
    <t>Current + Archived</t>
  </si>
  <si>
    <t>Total WDR</t>
  </si>
  <si>
    <t>Combined.txt</t>
  </si>
  <si>
    <t>WDR   -43,045</t>
  </si>
  <si>
    <t>WDR   -137,989</t>
  </si>
  <si>
    <t>NET</t>
  </si>
  <si>
    <t>number of ebks not represented by ARL stats database; transfer from BULA to BUINT or BOLIN?</t>
  </si>
  <si>
    <t>remain in UCLID</t>
  </si>
  <si>
    <t>counted before wdr from UCLID</t>
  </si>
  <si>
    <t>ebks in UCLID on 06/30/2012</t>
  </si>
  <si>
    <t>Data from PostgreS query</t>
  </si>
  <si>
    <t>instances</t>
  </si>
  <si>
    <t>b3=z or b3='-'</t>
  </si>
  <si>
    <t>BUGP ugp2 new map items with barcode</t>
  </si>
  <si>
    <t>BUGP-Geo</t>
  </si>
  <si>
    <t>don't need to include in footnote</t>
  </si>
  <si>
    <t>As from Adjustments_report</t>
  </si>
  <si>
    <t xml:space="preserve">ER-CRCnetBASE MRTS NET GAIN </t>
  </si>
  <si>
    <t>Monograph</t>
  </si>
  <si>
    <t xml:space="preserve">ER-CREDOREF NET GAIN </t>
  </si>
  <si>
    <t>ER-OECD-iLibrary NET GAIN</t>
  </si>
  <si>
    <t>Computer File</t>
  </si>
  <si>
    <t>ER-WBNK NET GAIN</t>
  </si>
  <si>
    <t>ER-LN-SSDC-2</t>
  </si>
  <si>
    <t>ER-NCCO Monographs</t>
  </si>
  <si>
    <t>ER-NCCO Serials</t>
  </si>
  <si>
    <t>ER-NCCO Scores</t>
  </si>
  <si>
    <t>Sorted by format (ebooks)</t>
  </si>
  <si>
    <t xml:space="preserve">Sorted by Collection (Vols includes monograph, serial, score) </t>
  </si>
  <si>
    <t>Vols added</t>
  </si>
  <si>
    <t>VoLs added</t>
  </si>
  <si>
    <t>BDPST SWORD Dedup project: monographs</t>
  </si>
  <si>
    <t>BDPST SWORD Dedup project: serials</t>
  </si>
  <si>
    <t>Vols. Withdrawn</t>
  </si>
  <si>
    <t xml:space="preserve">BUCB-Biol WDR project: monographs </t>
  </si>
  <si>
    <t>BUCB-Biol</t>
  </si>
  <si>
    <t xml:space="preserve">BUCB-Biol WDR project: serials </t>
  </si>
  <si>
    <t>Serials</t>
  </si>
  <si>
    <t xml:space="preserve">BUCB-Chem WDR project: monographs    </t>
  </si>
  <si>
    <t>BUCB-Chem</t>
  </si>
  <si>
    <t xml:space="preserve">BUCB-Chem WDR project: serials    </t>
  </si>
  <si>
    <t>CAS (BUAS) batch wdr post merger: monographs</t>
  </si>
  <si>
    <t>BUAS</t>
  </si>
  <si>
    <t>CAS (BUAS) batch wdr post merger: serial</t>
  </si>
  <si>
    <t>Vols Withdrawn</t>
  </si>
  <si>
    <t>GovDocs WDR ongoing project</t>
  </si>
  <si>
    <t>GovDocs WDR ongoing project: Langsam</t>
  </si>
  <si>
    <t>GovDocs WDR ongoing project: Internet</t>
  </si>
  <si>
    <t>GovDocs WDR ongoing project: CEAS</t>
  </si>
  <si>
    <t xml:space="preserve">Vols. </t>
  </si>
  <si>
    <t>GovDocs WDR ongoing project: Geology-Math-Physics</t>
  </si>
  <si>
    <t>GovDocs WDR ongoing project: Chemistry-Biology</t>
  </si>
  <si>
    <t>2-D Object</t>
  </si>
  <si>
    <t xml:space="preserve">ER-APA-PsycBook NET LOSS </t>
  </si>
  <si>
    <t>CAS (BUAS) batch wdr post merger: computer files</t>
  </si>
  <si>
    <t xml:space="preserve">Langsam 4th floor WDR project (BULA): Microfiche¸ remainder of assorted periodical titles </t>
  </si>
  <si>
    <t>Microform</t>
  </si>
  <si>
    <t>Langsam 4th floor WDR project (BULA): Microfiche: Early American imprints. 2nd series</t>
  </si>
  <si>
    <t xml:space="preserve">BUCB-Chem WDR project: microforms    </t>
  </si>
  <si>
    <t xml:space="preserve">CAS (BUAS) batch wdr post merger: projected </t>
  </si>
  <si>
    <t>Projected Medium</t>
  </si>
  <si>
    <t>FY13-14</t>
  </si>
  <si>
    <t>Did not include cataloging formats: Models (Realia), Kits</t>
  </si>
  <si>
    <t>Computer file titles</t>
  </si>
  <si>
    <t xml:space="preserve">Data from PostgreS query </t>
  </si>
  <si>
    <t>Corrected Vols. held June 30, 2014. Will be the beginning number for 2014-2015; do not enter as adjustment, but do make a note</t>
  </si>
  <si>
    <t>FY 14-15</t>
  </si>
  <si>
    <t xml:space="preserve">Adjust question 1 to include the number of titles and vols in SSDC and CHDC Dan included in 13-14 report. </t>
  </si>
  <si>
    <t>FY14-15</t>
  </si>
  <si>
    <t>Adjust to include the SSDC and CHDC Dan included in 13-14 report</t>
  </si>
  <si>
    <t xml:space="preserve">Also adjust to include SSDC and CHDC? </t>
  </si>
  <si>
    <t>Some of Will Lindesmith stats entered in 2012-2013 by mistake, moved to July 2013 after totals submitted to Dan</t>
  </si>
  <si>
    <t>See Q2 Adjustment for new batch collections,  all formats</t>
  </si>
  <si>
    <t>Titles held June 30, 2015 (all formats*)</t>
  </si>
  <si>
    <t>Volumes held June 30, 2015 (print plus electronic)</t>
  </si>
  <si>
    <t>Add number of titles deleted which would have been present in catalog on June 30, 20__</t>
  </si>
  <si>
    <t>LexisNexis titles</t>
  </si>
  <si>
    <t>Summon Deletes</t>
  </si>
  <si>
    <t>Jeff's Adjusted</t>
  </si>
  <si>
    <t>LexisNexis</t>
  </si>
  <si>
    <t>ER-ASP-GLTC</t>
  </si>
  <si>
    <t>ER-ASP-WASI</t>
  </si>
  <si>
    <t>ER-ASP-WASS</t>
  </si>
  <si>
    <t>ER-LoebCL</t>
  </si>
  <si>
    <t>ER-OCLC-WCS-ClinKey</t>
  </si>
  <si>
    <t>ER-WestlawNext</t>
  </si>
  <si>
    <t>Alexander Street Press. Women and social movements, international. OCU</t>
  </si>
  <si>
    <t>Alexander Street Press. Women and social movements: scholar's edition. OCU</t>
  </si>
  <si>
    <t>Early English books online. OCU</t>
  </si>
  <si>
    <t>Digital Loeb Classical Library. OCU</t>
  </si>
  <si>
    <t>Making of America (University of Michigan). OCU</t>
  </si>
  <si>
    <t>Making of modern law (Online). OCU</t>
  </si>
  <si>
    <t>English poetry database (Online). OCU</t>
  </si>
  <si>
    <t>English prose drama (Online). OCU</t>
  </si>
  <si>
    <t>ClinicalKey. OCU</t>
  </si>
  <si>
    <t>WestlawNext E-treatises. OCU</t>
  </si>
  <si>
    <t>Sabin Americana, 1500-1926. OCU</t>
  </si>
  <si>
    <t>ProQuest Dissertations &amp; Theses. OCU</t>
  </si>
  <si>
    <t>FY15-16</t>
  </si>
  <si>
    <t>Monographic titles</t>
  </si>
  <si>
    <t>Serial titles</t>
  </si>
  <si>
    <t>Score titles</t>
  </si>
  <si>
    <t>Map titles</t>
  </si>
  <si>
    <t>Adjustments</t>
  </si>
  <si>
    <t>Dan's Composite</t>
  </si>
  <si>
    <t>FY 15-16</t>
  </si>
  <si>
    <t>ProQuest Congressional</t>
  </si>
  <si>
    <t>Total Vols</t>
  </si>
  <si>
    <t>Postgres queries</t>
  </si>
  <si>
    <t>Part 1: physical</t>
  </si>
  <si>
    <t>Part 2: remote electronic</t>
  </si>
  <si>
    <t>Part 3: eresources on physical bib</t>
  </si>
  <si>
    <t>15/16 corrected sql query 14/15 ilib database</t>
  </si>
  <si>
    <t>14/16 corrected sql query 14/15 corrected sql query</t>
  </si>
  <si>
    <t>includes PQ Congressional</t>
  </si>
  <si>
    <t>items withdrawn between July 2015 and Jan 2016</t>
  </si>
  <si>
    <t>FY 15-16 new (corrected) query WITH parens run July 2016 (no adjustments needed)</t>
  </si>
  <si>
    <t>ilib fy 14-15</t>
  </si>
  <si>
    <t>sql 14-15</t>
  </si>
  <si>
    <t>Ebooks</t>
  </si>
  <si>
    <t>count</t>
  </si>
  <si>
    <t>ER-GSW</t>
  </si>
  <si>
    <t>ER-ICE-virtual-lib</t>
  </si>
  <si>
    <t>ER-O/L-Cambridge</t>
  </si>
  <si>
    <t>ER-O/L-IOP</t>
  </si>
  <si>
    <t>ER-O/L-SPRebk total</t>
  </si>
  <si>
    <t>ER-O/L-UPSO</t>
  </si>
  <si>
    <t>ER-OHO</t>
  </si>
  <si>
    <t>ER-WestAcademic</t>
  </si>
  <si>
    <t>ER-PQ-CHDC</t>
  </si>
  <si>
    <t>ER-PQ-SSDC</t>
  </si>
  <si>
    <t xml:space="preserve">OhioLINK Chadwyk-Healey Literature collections </t>
  </si>
  <si>
    <t>FY 16-17</t>
  </si>
  <si>
    <t>FY16-17</t>
  </si>
  <si>
    <t>Titles held June 30, 2017 (all formats*)</t>
  </si>
  <si>
    <t>FY 14-15, new (corrected) query WITH parens run Feb 2016, restore count of items withdrawn July 2015-Jan 2016</t>
  </si>
  <si>
    <t>FY 16-17 new (corrected) query WITH parens, run Nov 2017, adjusted to exclude electronic serials and other virtual serial volumes; restore count of items withdrawn July-Oct. 2017.</t>
  </si>
  <si>
    <t>FY 16-17 new (corrected) query WITH parens, run Nov 2017</t>
  </si>
  <si>
    <t>field-content_003</t>
  </si>
  <si>
    <t>field_content-730</t>
  </si>
  <si>
    <t>APA PsycBOOKS. OCU</t>
  </si>
  <si>
    <t>Alexander Street Press. LGBT thought and culture. OCU</t>
  </si>
  <si>
    <t>ER-CCO</t>
  </si>
  <si>
    <t>Cambridge companions  online. OCU</t>
  </si>
  <si>
    <t>ER-CHO</t>
  </si>
  <si>
    <t>Cambridge histories online. OCU</t>
  </si>
  <si>
    <t>ER-CredoRef</t>
  </si>
  <si>
    <t>ER-ECC0</t>
  </si>
  <si>
    <t>GeoScienceWorld. OCU</t>
  </si>
  <si>
    <t>ICE virtual library. OCU</t>
  </si>
  <si>
    <t>Cambridge Books Online. OCU</t>
  </si>
  <si>
    <t>GVRL. OCU</t>
  </si>
  <si>
    <t>IOP ebooks. OCU</t>
  </si>
  <si>
    <t>NetLibrary E-Books. OCU</t>
  </si>
  <si>
    <t>University Press Scholarship Online. OCU</t>
  </si>
  <si>
    <t>ACS Symposium series. OCU</t>
  </si>
  <si>
    <t>Oxford handbooks online. OCU</t>
  </si>
  <si>
    <t>ER-OHO-Classical</t>
  </si>
  <si>
    <t>Oxford handbooks online. Classical studies. OCU</t>
  </si>
  <si>
    <t>ER-OHO-Music</t>
  </si>
  <si>
    <t>Oxford handbooks online. Music. OCU</t>
  </si>
  <si>
    <t>ER-Rand</t>
  </si>
  <si>
    <t>Rand publications. OCU</t>
  </si>
  <si>
    <t>World Bank eLibrary. OCU</t>
  </si>
  <si>
    <t>West Academic Publishing Study Aids. OCU</t>
  </si>
  <si>
    <t>NEW EBOOK COLLECTIONS</t>
  </si>
  <si>
    <t>FY17-18</t>
  </si>
  <si>
    <t>FY 17-18 new (corrected) query WITH parens, run Nov 2017, adjusted to exclude electronic serials and other virtual serial volumes; restore count of items withdrawn July-Oct. 2018.</t>
  </si>
  <si>
    <t>FY 17-18</t>
  </si>
  <si>
    <t>FY 17-18 as of Oct. 15, 2018</t>
  </si>
  <si>
    <t>field_content</t>
  </si>
  <si>
    <t>ER-ASCE-Library</t>
  </si>
  <si>
    <t>ASCE Library. OCU</t>
  </si>
  <si>
    <t>ER-ASP-CTV</t>
  </si>
  <si>
    <t>Alexander Street Press.|pCounseling and therapy in video. OCU</t>
  </si>
  <si>
    <t>Alexander Street Press.|pLGBT thought and culture. OCU</t>
  </si>
  <si>
    <t>Alexander Street Press.|pWomen and social movements, international. OCU</t>
  </si>
  <si>
    <t>ER-ASP-WASME</t>
  </si>
  <si>
    <t>Alexander Street Press.|pWomen and social movements in modern empires since 1820. OCU</t>
  </si>
  <si>
    <t>Alexander Street Press.|pWomen and social movements: scholar's edition. OCU</t>
  </si>
  <si>
    <t>ER-CC-Music</t>
  </si>
  <si>
    <t>Cambridge companions to music online. OCU</t>
  </si>
  <si>
    <t>Early American imprints (Online).|nFirst series,|pEvans. OCU</t>
  </si>
  <si>
    <t>Early American imprints (Online).|nSecond series,|pShaw-Shoemaker. OCU</t>
  </si>
  <si>
    <t>Eighteenth century collections online. OCU</t>
  </si>
  <si>
    <t>ER-HeinOnline-ALI</t>
  </si>
  <si>
    <t>HeinOnline.|pAmerican Law Institute Library. OCU</t>
  </si>
  <si>
    <t>IET digital library.|pIET ebooks. OCU</t>
  </si>
  <si>
    <t>IGI Global Research Collection.|pInfoSci. OCU</t>
  </si>
  <si>
    <t>ER-LEXIS-Primary</t>
  </si>
  <si>
    <t>LEXIS Primary sources collection. OCU</t>
  </si>
  <si>
    <t>ER-O/L-APA Books</t>
  </si>
  <si>
    <t>APA Books. OCU</t>
  </si>
  <si>
    <t>ER-O/L-CH-American &amp; English Literature</t>
  </si>
  <si>
    <t>American &amp; English Literature. OCU</t>
  </si>
  <si>
    <t>Institute of Physics ebooks. OCU</t>
  </si>
  <si>
    <t>ER-O/L-Wiley</t>
  </si>
  <si>
    <t>Wiley online library. OCU</t>
  </si>
  <si>
    <t>Referex Engineering. OCU</t>
  </si>
  <si>
    <t>OECD iLibrary.|pBooks. OCU</t>
  </si>
  <si>
    <t>ER-OTL</t>
  </si>
  <si>
    <t>Open Textbook Library (OTL). OCU</t>
  </si>
  <si>
    <t>ER-PQ-EEBO</t>
  </si>
  <si>
    <t>Early English books online (PQ). OCU</t>
  </si>
  <si>
    <t>ER-ProjMuse-OA</t>
  </si>
  <si>
    <t>Project MUSE (Open Access). OCU</t>
  </si>
  <si>
    <t>SPIE digital library.|pSPIE eBooks. OCU</t>
  </si>
  <si>
    <t>ER-SRMO</t>
  </si>
  <si>
    <t>SAGE Research Methods Online. OCU</t>
  </si>
  <si>
    <t>ER-T&amp;F-CRC</t>
  </si>
  <si>
    <t>Taylor &amp; Francis (CRC Press). OCU</t>
  </si>
  <si>
    <t>ER-UCL-APA-PsycBOOKS</t>
  </si>
  <si>
    <t>PsycBOOKS. OCU</t>
  </si>
  <si>
    <t>ER-UCL-OHO</t>
  </si>
  <si>
    <t>ER-UCL-OHO-Classical</t>
  </si>
  <si>
    <t>Oxford handbooks online.|pClassical studies. OCU</t>
  </si>
  <si>
    <t>ER-UCL-OHO-Music</t>
  </si>
  <si>
    <t>Oxford handbooks online.|pMusic. OCU</t>
  </si>
  <si>
    <t>ER-UCL-OROP</t>
  </si>
  <si>
    <t>Oxford reference online (Premium). OCU</t>
  </si>
  <si>
    <t>WestlawNext. OCU</t>
  </si>
  <si>
    <t>FY1-18</t>
  </si>
  <si>
    <t>Change in name, 003 code, or significant change</t>
  </si>
  <si>
    <t xml:space="preserve">Jeff's Adjusted </t>
  </si>
  <si>
    <t>Congressional Docs</t>
  </si>
  <si>
    <t>Data from PostreS query</t>
  </si>
  <si>
    <t>PQ Congressional Docs</t>
  </si>
  <si>
    <t>1617 corrected sql query = wdr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</si>
</sst>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%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sz val="10"/>
      <color rgb="FF262626"/>
      <name val="Arial"/>
      <family val="2"/>
    </font>
    <font>
      <sz val="12"/>
      <name val="Calibri"/>
      <family val="2"/>
      <scheme val="minor"/>
    </font>
    <font>
      <b/>
      <sz val="11"/>
      <color theme="1"/>
      <name val="Arial"/>
      <family val="2"/>
    </font>
    <font>
      <sz val="11"/>
      <color rgb="FF262626"/>
      <name val="Arial"/>
      <family val="2"/>
    </font>
    <font>
      <b/>
      <sz val="1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58">
    <xf numFmtId="0" fontId="0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4" borderId="1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6" applyNumberFormat="0" applyAlignment="0" applyProtection="0"/>
    <xf numFmtId="0" fontId="26" fillId="11" borderId="7" applyNumberFormat="0" applyAlignment="0" applyProtection="0"/>
    <xf numFmtId="0" fontId="27" fillId="11" borderId="6" applyNumberFormat="0" applyAlignment="0" applyProtection="0"/>
    <xf numFmtId="0" fontId="28" fillId="0" borderId="8" applyNumberFormat="0" applyFill="0" applyAlignment="0" applyProtection="0"/>
    <xf numFmtId="0" fontId="29" fillId="12" borderId="9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0" applyNumberFormat="0" applyFill="0" applyAlignment="0" applyProtection="0"/>
    <xf numFmtId="0" fontId="33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36" borderId="0" applyNumberFormat="0" applyBorder="0" applyAlignment="0" applyProtection="0"/>
    <xf numFmtId="0" fontId="12" fillId="0" borderId="0"/>
    <xf numFmtId="0" fontId="12" fillId="4" borderId="1" applyNumberFormat="0" applyFont="0" applyAlignment="0" applyProtection="0"/>
    <xf numFmtId="0" fontId="11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</cellStyleXfs>
  <cellXfs count="128">
    <xf numFmtId="0" fontId="0" fillId="0" borderId="0" xfId="0"/>
    <xf numFmtId="0" fontId="15" fillId="0" borderId="0" xfId="0" applyFont="1"/>
    <xf numFmtId="3" fontId="0" fillId="0" borderId="0" xfId="0" applyNumberFormat="1"/>
    <xf numFmtId="0" fontId="14" fillId="0" borderId="0" xfId="1" applyFont="1" applyFill="1"/>
    <xf numFmtId="0" fontId="17" fillId="0" borderId="0" xfId="1" applyFont="1"/>
    <xf numFmtId="3" fontId="10" fillId="0" borderId="0" xfId="49" applyNumberFormat="1"/>
    <xf numFmtId="3" fontId="10" fillId="0" borderId="0" xfId="49" applyNumberFormat="1" applyFill="1"/>
    <xf numFmtId="0" fontId="35" fillId="0" borderId="0" xfId="49" applyFont="1"/>
    <xf numFmtId="3" fontId="35" fillId="0" borderId="0" xfId="49" applyNumberFormat="1" applyFont="1"/>
    <xf numFmtId="3" fontId="35" fillId="0" borderId="0" xfId="49" applyNumberFormat="1" applyFont="1" applyAlignment="1">
      <alignment horizontal="right"/>
    </xf>
    <xf numFmtId="3" fontId="35" fillId="0" borderId="0" xfId="49" applyNumberFormat="1" applyFont="1" applyBorder="1" applyAlignment="1">
      <alignment horizontal="right"/>
    </xf>
    <xf numFmtId="0" fontId="35" fillId="0" borderId="0" xfId="49" applyFont="1" applyBorder="1"/>
    <xf numFmtId="49" fontId="35" fillId="0" borderId="0" xfId="49" applyNumberFormat="1" applyFont="1" applyAlignment="1">
      <alignment horizontal="left"/>
    </xf>
    <xf numFmtId="0" fontId="17" fillId="0" borderId="0" xfId="0" applyFont="1" applyAlignment="1">
      <alignment vertical="center"/>
    </xf>
    <xf numFmtId="3" fontId="35" fillId="0" borderId="0" xfId="49" applyNumberFormat="1" applyFont="1" applyAlignment="1">
      <alignment horizontal="left"/>
    </xf>
    <xf numFmtId="0" fontId="32" fillId="0" borderId="0" xfId="49" applyFont="1"/>
    <xf numFmtId="0" fontId="10" fillId="0" borderId="0" xfId="49"/>
    <xf numFmtId="0" fontId="10" fillId="0" borderId="2" xfId="49" applyBorder="1" applyAlignment="1">
      <alignment vertical="center" wrapText="1"/>
    </xf>
    <xf numFmtId="0" fontId="10" fillId="0" borderId="11" xfId="49" applyBorder="1" applyAlignment="1">
      <alignment vertical="center" wrapText="1"/>
    </xf>
    <xf numFmtId="0" fontId="36" fillId="0" borderId="15" xfId="49" applyFont="1" applyBorder="1" applyAlignment="1">
      <alignment vertical="center"/>
    </xf>
    <xf numFmtId="0" fontId="36" fillId="0" borderId="14" xfId="49" applyFont="1" applyBorder="1" applyAlignment="1">
      <alignment vertical="center"/>
    </xf>
    <xf numFmtId="0" fontId="10" fillId="0" borderId="12" xfId="49" applyBorder="1" applyAlignment="1">
      <alignment vertical="center" wrapText="1"/>
    </xf>
    <xf numFmtId="3" fontId="10" fillId="0" borderId="13" xfId="49" applyNumberFormat="1" applyBorder="1" applyAlignment="1">
      <alignment vertical="center" wrapText="1"/>
    </xf>
    <xf numFmtId="0" fontId="10" fillId="0" borderId="13" xfId="49" applyBorder="1" applyAlignment="1">
      <alignment vertical="center" wrapText="1"/>
    </xf>
    <xf numFmtId="0" fontId="36" fillId="0" borderId="12" xfId="49" applyFont="1" applyBorder="1" applyAlignment="1">
      <alignment vertical="center"/>
    </xf>
    <xf numFmtId="0" fontId="36" fillId="0" borderId="13" xfId="49" applyFont="1" applyBorder="1" applyAlignment="1">
      <alignment vertical="center"/>
    </xf>
    <xf numFmtId="0" fontId="37" fillId="0" borderId="12" xfId="49" applyFont="1" applyBorder="1" applyAlignment="1">
      <alignment vertical="top"/>
    </xf>
    <xf numFmtId="0" fontId="37" fillId="0" borderId="13" xfId="49" applyFont="1" applyBorder="1" applyAlignment="1">
      <alignment vertical="top"/>
    </xf>
    <xf numFmtId="0" fontId="36" fillId="0" borderId="16" xfId="49" applyFont="1" applyBorder="1" applyAlignment="1">
      <alignment vertical="center"/>
    </xf>
    <xf numFmtId="0" fontId="36" fillId="0" borderId="17" xfId="49" applyFont="1" applyBorder="1" applyAlignment="1">
      <alignment vertical="center"/>
    </xf>
    <xf numFmtId="3" fontId="10" fillId="6" borderId="13" xfId="49" applyNumberFormat="1" applyFill="1" applyBorder="1" applyAlignment="1">
      <alignment vertical="center" wrapText="1"/>
    </xf>
    <xf numFmtId="0" fontId="10" fillId="0" borderId="0" xfId="49" applyFill="1"/>
    <xf numFmtId="3" fontId="10" fillId="0" borderId="0" xfId="49" applyNumberFormat="1" applyAlignment="1">
      <alignment vertical="center"/>
    </xf>
    <xf numFmtId="3" fontId="36" fillId="0" borderId="13" xfId="49" applyNumberFormat="1" applyFont="1" applyBorder="1" applyAlignment="1">
      <alignment vertical="center"/>
    </xf>
    <xf numFmtId="3" fontId="10" fillId="37" borderId="0" xfId="49" applyNumberFormat="1" applyFill="1"/>
    <xf numFmtId="0" fontId="10" fillId="37" borderId="0" xfId="49" applyFill="1"/>
    <xf numFmtId="3" fontId="32" fillId="2" borderId="0" xfId="49" applyNumberFormat="1" applyFont="1" applyFill="1"/>
    <xf numFmtId="0" fontId="10" fillId="0" borderId="0" xfId="49" applyFont="1"/>
    <xf numFmtId="0" fontId="32" fillId="2" borderId="0" xfId="49" applyFont="1" applyFill="1"/>
    <xf numFmtId="0" fontId="10" fillId="2" borderId="0" xfId="49" applyFill="1"/>
    <xf numFmtId="0" fontId="10" fillId="2" borderId="0" xfId="49" applyFont="1" applyFill="1"/>
    <xf numFmtId="1" fontId="10" fillId="0" borderId="0" xfId="49" applyNumberFormat="1"/>
    <xf numFmtId="3" fontId="10" fillId="2" borderId="0" xfId="49" applyNumberFormat="1" applyFill="1"/>
    <xf numFmtId="1" fontId="10" fillId="0" borderId="0" xfId="49" applyNumberFormat="1" applyFill="1"/>
    <xf numFmtId="0" fontId="10" fillId="5" borderId="0" xfId="49" applyFill="1"/>
    <xf numFmtId="0" fontId="10" fillId="5" borderId="0" xfId="49" applyFont="1" applyFill="1"/>
    <xf numFmtId="3" fontId="38" fillId="0" borderId="0" xfId="0" applyNumberFormat="1" applyFont="1" applyFill="1" applyBorder="1" applyAlignment="1">
      <alignment vertical="center"/>
    </xf>
    <xf numFmtId="3" fontId="35" fillId="0" borderId="0" xfId="49" applyNumberFormat="1" applyFont="1" applyBorder="1"/>
    <xf numFmtId="0" fontId="9" fillId="0" borderId="0" xfId="49" applyFont="1"/>
    <xf numFmtId="0" fontId="16" fillId="0" borderId="0" xfId="0" applyFont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16" fillId="0" borderId="0" xfId="0" applyFont="1" applyFill="1" applyBorder="1" applyAlignment="1">
      <alignment vertical="top" wrapText="1"/>
    </xf>
    <xf numFmtId="0" fontId="8" fillId="0" borderId="0" xfId="49" applyFont="1"/>
    <xf numFmtId="0" fontId="8" fillId="3" borderId="0" xfId="49" applyFont="1" applyFill="1"/>
    <xf numFmtId="0" fontId="10" fillId="3" borderId="0" xfId="49" applyFill="1"/>
    <xf numFmtId="3" fontId="17" fillId="0" borderId="0" xfId="0" applyNumberFormat="1" applyFont="1"/>
    <xf numFmtId="10" fontId="14" fillId="0" borderId="0" xfId="1" applyNumberFormat="1" applyFont="1" applyFill="1"/>
    <xf numFmtId="0" fontId="35" fillId="0" borderId="0" xfId="49" applyFont="1" applyFill="1"/>
    <xf numFmtId="3" fontId="14" fillId="0" borderId="0" xfId="1" applyNumberFormat="1" applyFont="1" applyFill="1"/>
    <xf numFmtId="3" fontId="35" fillId="0" borderId="0" xfId="49" applyNumberFormat="1" applyFont="1" applyFill="1"/>
    <xf numFmtId="10" fontId="35" fillId="0" borderId="0" xfId="49" applyNumberFormat="1" applyFont="1" applyFill="1"/>
    <xf numFmtId="3" fontId="39" fillId="0" borderId="0" xfId="49" applyNumberFormat="1" applyFont="1" applyFill="1" applyBorder="1" applyAlignment="1">
      <alignment vertical="center" wrapText="1"/>
    </xf>
    <xf numFmtId="10" fontId="39" fillId="0" borderId="0" xfId="49" applyNumberFormat="1" applyFont="1" applyFill="1" applyBorder="1" applyAlignment="1">
      <alignment vertical="center" wrapText="1"/>
    </xf>
    <xf numFmtId="0" fontId="17" fillId="0" borderId="0" xfId="1" applyFont="1" applyAlignment="1">
      <alignment vertical="center"/>
    </xf>
    <xf numFmtId="3" fontId="17" fillId="0" borderId="0" xfId="1" applyNumberFormat="1" applyFont="1"/>
    <xf numFmtId="10" fontId="17" fillId="0" borderId="0" xfId="1" applyNumberFormat="1" applyFont="1"/>
    <xf numFmtId="3" fontId="17" fillId="5" borderId="0" xfId="1" applyNumberFormat="1" applyFont="1" applyFill="1"/>
    <xf numFmtId="3" fontId="17" fillId="0" borderId="0" xfId="1" applyNumberFormat="1" applyFont="1" applyAlignment="1">
      <alignment horizontal="right"/>
    </xf>
    <xf numFmtId="164" fontId="17" fillId="0" borderId="0" xfId="1" applyNumberFormat="1" applyFont="1"/>
    <xf numFmtId="3" fontId="34" fillId="0" borderId="0" xfId="0" applyNumberFormat="1" applyFont="1"/>
    <xf numFmtId="3" fontId="16" fillId="0" borderId="0" xfId="0" applyNumberFormat="1" applyFont="1" applyBorder="1" applyAlignment="1"/>
    <xf numFmtId="3" fontId="17" fillId="0" borderId="0" xfId="1" applyNumberFormat="1" applyFont="1" applyFill="1"/>
    <xf numFmtId="3" fontId="41" fillId="0" borderId="0" xfId="0" applyNumberFormat="1" applyFont="1"/>
    <xf numFmtId="0" fontId="7" fillId="0" borderId="0" xfId="49" applyFont="1" applyFill="1"/>
    <xf numFmtId="10" fontId="0" fillId="0" borderId="0" xfId="0" applyNumberFormat="1"/>
    <xf numFmtId="0" fontId="17" fillId="38" borderId="0" xfId="1" applyFont="1" applyFill="1"/>
    <xf numFmtId="3" fontId="17" fillId="38" borderId="0" xfId="1" applyNumberFormat="1" applyFont="1" applyFill="1"/>
    <xf numFmtId="3" fontId="15" fillId="0" borderId="0" xfId="0" applyNumberFormat="1" applyFont="1"/>
    <xf numFmtId="0" fontId="17" fillId="0" borderId="0" xfId="1" applyFont="1" applyFill="1"/>
    <xf numFmtId="10" fontId="17" fillId="0" borderId="0" xfId="1" applyNumberFormat="1" applyFont="1" applyFill="1"/>
    <xf numFmtId="3" fontId="40" fillId="0" borderId="0" xfId="1" applyNumberFormat="1" applyFont="1" applyFill="1"/>
    <xf numFmtId="3" fontId="40" fillId="0" borderId="0" xfId="1" applyNumberFormat="1" applyFont="1" applyFill="1" applyAlignment="1">
      <alignment horizontal="right"/>
    </xf>
    <xf numFmtId="10" fontId="40" fillId="0" borderId="0" xfId="1" applyNumberFormat="1" applyFont="1" applyFill="1"/>
    <xf numFmtId="0" fontId="40" fillId="0" borderId="0" xfId="1" applyFont="1" applyFill="1"/>
    <xf numFmtId="10" fontId="17" fillId="38" borderId="0" xfId="1" applyNumberFormat="1" applyFont="1" applyFill="1"/>
    <xf numFmtId="3" fontId="35" fillId="38" borderId="0" xfId="49" applyNumberFormat="1" applyFont="1" applyFill="1"/>
    <xf numFmtId="10" fontId="35" fillId="38" borderId="0" xfId="49" applyNumberFormat="1" applyFont="1" applyFill="1"/>
    <xf numFmtId="3" fontId="17" fillId="38" borderId="0" xfId="1" applyNumberFormat="1" applyFont="1" applyFill="1" applyAlignment="1">
      <alignment horizontal="right"/>
    </xf>
    <xf numFmtId="0" fontId="6" fillId="0" borderId="0" xfId="49" applyFont="1"/>
    <xf numFmtId="3" fontId="42" fillId="0" borderId="0" xfId="0" applyNumberFormat="1" applyFont="1"/>
    <xf numFmtId="3" fontId="4" fillId="0" borderId="0" xfId="53" applyNumberFormat="1"/>
    <xf numFmtId="49" fontId="15" fillId="0" borderId="0" xfId="0" applyNumberFormat="1" applyFont="1" applyAlignment="1">
      <alignment horizontal="left" vertical="top" wrapText="1"/>
    </xf>
    <xf numFmtId="0" fontId="3" fillId="0" borderId="0" xfId="49" applyFont="1"/>
    <xf numFmtId="3" fontId="43" fillId="0" borderId="0" xfId="49" applyNumberFormat="1" applyFont="1"/>
    <xf numFmtId="3" fontId="17" fillId="0" borderId="0" xfId="0" applyNumberFormat="1" applyFont="1" applyBorder="1" applyAlignment="1"/>
    <xf numFmtId="3" fontId="44" fillId="0" borderId="0" xfId="0" applyNumberFormat="1" applyFont="1"/>
    <xf numFmtId="3" fontId="45" fillId="0" borderId="0" xfId="0" applyNumberFormat="1" applyFont="1"/>
    <xf numFmtId="3" fontId="45" fillId="0" borderId="0" xfId="1" applyNumberFormat="1" applyFont="1"/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49" applyFont="1"/>
    <xf numFmtId="0" fontId="38" fillId="0" borderId="0" xfId="56" applyFont="1"/>
    <xf numFmtId="49" fontId="38" fillId="0" borderId="0" xfId="56" applyNumberFormat="1" applyFont="1" applyAlignment="1">
      <alignment wrapText="1"/>
    </xf>
    <xf numFmtId="49" fontId="38" fillId="0" borderId="0" xfId="56" applyNumberFormat="1" applyFont="1" applyAlignment="1">
      <alignment horizontal="left" vertical="top" wrapText="1"/>
    </xf>
    <xf numFmtId="0" fontId="38" fillId="0" borderId="0" xfId="56" applyFont="1" applyFill="1" applyAlignment="1">
      <alignment horizontal="center"/>
    </xf>
    <xf numFmtId="10" fontId="38" fillId="0" borderId="0" xfId="56" applyNumberFormat="1" applyFont="1"/>
    <xf numFmtId="0" fontId="38" fillId="0" borderId="0" xfId="56" applyFont="1" applyFill="1"/>
    <xf numFmtId="0" fontId="15" fillId="0" borderId="0" xfId="1" applyFont="1"/>
    <xf numFmtId="0" fontId="15" fillId="6" borderId="0" xfId="1" applyFont="1" applyFill="1"/>
    <xf numFmtId="49" fontId="15" fillId="0" borderId="0" xfId="1" applyNumberFormat="1" applyFont="1" applyAlignment="1">
      <alignment wrapText="1"/>
    </xf>
    <xf numFmtId="0" fontId="38" fillId="6" borderId="0" xfId="56" applyFont="1" applyFill="1"/>
    <xf numFmtId="49" fontId="38" fillId="6" borderId="0" xfId="56" applyNumberFormat="1" applyFont="1" applyFill="1" applyAlignment="1">
      <alignment horizontal="left" vertical="top" wrapText="1"/>
    </xf>
    <xf numFmtId="49" fontId="38" fillId="0" borderId="0" xfId="56" applyNumberFormat="1" applyFont="1" applyFill="1" applyAlignment="1">
      <alignment horizontal="left" vertical="top" wrapText="1"/>
    </xf>
    <xf numFmtId="0" fontId="15" fillId="3" borderId="0" xfId="1" applyFont="1" applyFill="1"/>
    <xf numFmtId="0" fontId="15" fillId="0" borderId="0" xfId="1" applyFont="1" applyFill="1"/>
    <xf numFmtId="0" fontId="38" fillId="37" borderId="0" xfId="57" applyFont="1" applyFill="1" applyAlignment="1">
      <alignment horizontal="left" vertical="top" wrapText="1"/>
    </xf>
    <xf numFmtId="0" fontId="15" fillId="0" borderId="0" xfId="56" applyFont="1" applyBorder="1" applyAlignment="1"/>
    <xf numFmtId="0" fontId="38" fillId="0" borderId="0" xfId="56" applyFont="1" applyAlignment="1">
      <alignment horizontal="left" vertical="top" wrapText="1"/>
    </xf>
    <xf numFmtId="0" fontId="15" fillId="0" borderId="0" xfId="56" applyFont="1" applyFill="1" applyBorder="1" applyAlignment="1"/>
    <xf numFmtId="0" fontId="15" fillId="2" borderId="0" xfId="56" applyFont="1" applyFill="1" applyAlignment="1">
      <alignment horizontal="left" vertical="top" wrapText="1"/>
    </xf>
    <xf numFmtId="49" fontId="15" fillId="0" borderId="0" xfId="1" applyNumberFormat="1" applyFont="1" applyFill="1" applyAlignment="1">
      <alignment wrapText="1"/>
    </xf>
    <xf numFmtId="0" fontId="38" fillId="0" borderId="0" xfId="57" applyFont="1" applyFill="1" applyAlignment="1">
      <alignment horizontal="left" vertical="top" wrapText="1"/>
    </xf>
    <xf numFmtId="3" fontId="17" fillId="0" borderId="0" xfId="1" applyNumberFormat="1" applyFont="1" applyFill="1" applyAlignment="1">
      <alignment horizontal="right"/>
    </xf>
    <xf numFmtId="0" fontId="1" fillId="0" borderId="0" xfId="49" applyFont="1"/>
    <xf numFmtId="0" fontId="36" fillId="0" borderId="15" xfId="49" applyFont="1" applyBorder="1" applyAlignment="1">
      <alignment vertical="center"/>
    </xf>
    <xf numFmtId="0" fontId="36" fillId="0" borderId="12" xfId="49" applyFont="1" applyBorder="1" applyAlignment="1">
      <alignment vertical="center"/>
    </xf>
    <xf numFmtId="0" fontId="37" fillId="0" borderId="15" xfId="49" applyFont="1" applyBorder="1" applyAlignment="1">
      <alignment vertical="top"/>
    </xf>
    <xf numFmtId="0" fontId="37" fillId="0" borderId="12" xfId="49" applyFont="1" applyBorder="1" applyAlignment="1">
      <alignment vertical="top"/>
    </xf>
  </cellXfs>
  <cellStyles count="58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10" xfId="54"/>
    <cellStyle name="Normal 10 2" xfId="56"/>
    <cellStyle name="Normal 2" xfId="1"/>
    <cellStyle name="Normal 3" xfId="2"/>
    <cellStyle name="Normal 3 2" xfId="49"/>
    <cellStyle name="Normal 4" xfId="3"/>
    <cellStyle name="Normal 4 2" xfId="50"/>
    <cellStyle name="Normal 4 2 2" xfId="52"/>
    <cellStyle name="Normal 4 2 2 2" xfId="55"/>
    <cellStyle name="Normal 4 2 2 3" xfId="57"/>
    <cellStyle name="Normal 5" xfId="4"/>
    <cellStyle name="Normal 6" xfId="46"/>
    <cellStyle name="Normal 7" xfId="48"/>
    <cellStyle name="Normal 8" xfId="53"/>
    <cellStyle name="Normal 9" xfId="51"/>
    <cellStyle name="Note 2" xfId="5"/>
    <cellStyle name="Note 3" xfId="47"/>
    <cellStyle name="Output" xfId="15" builtinId="21" customBuiltin="1"/>
    <cellStyle name="Title" xfId="6" builtinId="15" customBuiltin="1"/>
    <cellStyle name="Total" xfId="21" builtinId="25" customBuiltin="1"/>
    <cellStyle name="Warning Text" xfId="19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7"/>
  <sheetViews>
    <sheetView workbookViewId="0">
      <selection activeCell="E25" sqref="E25"/>
    </sheetView>
  </sheetViews>
  <sheetFormatPr defaultColWidth="8.86328125" defaultRowHeight="13.5" x14ac:dyDescent="0.35"/>
  <cols>
    <col min="1" max="1" width="2.86328125" style="4" customWidth="1"/>
    <col min="2" max="2" width="3.265625" style="4" customWidth="1"/>
    <col min="3" max="3" width="44.19921875" style="4" customWidth="1"/>
    <col min="4" max="4" width="2.3984375" style="4" customWidth="1"/>
    <col min="5" max="5" width="10.9296875" style="64" customWidth="1"/>
    <col min="6" max="6" width="10.19921875" style="64" customWidth="1"/>
    <col min="7" max="7" width="11.33203125" style="64" customWidth="1"/>
    <col min="8" max="8" width="9.59765625" style="65" customWidth="1"/>
    <col min="9" max="9" width="5.265625" style="75" customWidth="1"/>
    <col min="10" max="10" width="11.19921875" style="64" customWidth="1"/>
    <col min="11" max="11" width="10.9296875" style="64" customWidth="1"/>
    <col min="12" max="12" width="9.9296875" style="4" customWidth="1"/>
    <col min="13" max="13" width="9.1328125" style="65" customWidth="1"/>
    <col min="14" max="14" width="5.73046875" style="75" customWidth="1"/>
    <col min="15" max="15" width="11.9296875" style="64" customWidth="1"/>
    <col min="16" max="16" width="13.86328125" style="4" customWidth="1"/>
    <col min="17" max="17" width="16.3984375" style="64" customWidth="1"/>
    <col min="18" max="18" width="10.06640625" style="4" customWidth="1"/>
    <col min="19" max="19" width="12.19921875" style="65" customWidth="1"/>
    <col min="20" max="20" width="3.1328125" style="75" customWidth="1"/>
    <col min="21" max="21" width="9.86328125" style="64" customWidth="1"/>
    <col min="22" max="22" width="10.73046875" style="4" customWidth="1"/>
    <col min="23" max="23" width="9.3984375" style="4" customWidth="1"/>
    <col min="24" max="24" width="9.265625" style="65" customWidth="1"/>
    <col min="25" max="25" width="3.1328125" style="4" customWidth="1"/>
    <col min="26" max="26" width="11" style="64" customWidth="1"/>
    <col min="27" max="27" width="10" style="4" customWidth="1"/>
    <col min="28" max="28" width="8.86328125" style="4" customWidth="1"/>
    <col min="29" max="29" width="8.73046875" style="65" customWidth="1"/>
    <col min="30" max="30" width="2.265625" style="65" customWidth="1"/>
    <col min="31" max="31" width="13.3984375" style="4" customWidth="1"/>
    <col min="32" max="32" width="10.265625" style="4" customWidth="1"/>
    <col min="33" max="33" width="9.73046875" style="64" customWidth="1"/>
    <col min="34" max="34" width="11.265625" style="4" customWidth="1"/>
    <col min="35" max="35" width="13.73046875" style="4" customWidth="1"/>
    <col min="36" max="16384" width="8.86328125" style="4"/>
  </cols>
  <sheetData>
    <row r="2" spans="2:40" x14ac:dyDescent="0.35">
      <c r="B2" s="63"/>
      <c r="O2" s="64" t="s">
        <v>263</v>
      </c>
      <c r="P2" s="4" t="s">
        <v>224</v>
      </c>
      <c r="Q2" s="64" t="s">
        <v>27</v>
      </c>
      <c r="R2" s="4" t="s">
        <v>28</v>
      </c>
      <c r="S2" s="65" t="s">
        <v>29</v>
      </c>
      <c r="U2" s="64" t="s">
        <v>27</v>
      </c>
      <c r="V2" s="64" t="s">
        <v>14</v>
      </c>
      <c r="W2" s="4" t="s">
        <v>28</v>
      </c>
      <c r="X2" s="65" t="s">
        <v>29</v>
      </c>
      <c r="Z2" s="64" t="s">
        <v>14</v>
      </c>
      <c r="AA2" s="4" t="s">
        <v>13</v>
      </c>
      <c r="AB2" s="4" t="s">
        <v>28</v>
      </c>
      <c r="AC2" s="65" t="s">
        <v>29</v>
      </c>
      <c r="AE2" s="4" t="s">
        <v>13</v>
      </c>
      <c r="AF2" s="4" t="s">
        <v>7</v>
      </c>
      <c r="AG2" s="64" t="s">
        <v>28</v>
      </c>
      <c r="AH2" s="4" t="s">
        <v>29</v>
      </c>
    </row>
    <row r="3" spans="2:40" x14ac:dyDescent="0.35">
      <c r="Q3" s="64" t="s">
        <v>262</v>
      </c>
      <c r="V3" s="64"/>
    </row>
    <row r="4" spans="2:40" x14ac:dyDescent="0.35">
      <c r="B4" s="4">
        <v>1</v>
      </c>
      <c r="C4" s="4" t="s">
        <v>231</v>
      </c>
      <c r="D4" s="4">
        <v>1</v>
      </c>
      <c r="P4" s="8">
        <v>3650221</v>
      </c>
      <c r="Q4" s="55">
        <v>3546054</v>
      </c>
      <c r="R4" s="64">
        <f>P4-Q4</f>
        <v>104167</v>
      </c>
      <c r="S4" s="65">
        <f t="shared" ref="S4" si="0">R4/Q4</f>
        <v>2.937546918349241E-2</v>
      </c>
      <c r="U4" s="64">
        <v>3076715</v>
      </c>
      <c r="V4" s="64">
        <v>3480308</v>
      </c>
      <c r="W4" s="64">
        <f>U4-V4</f>
        <v>-403593</v>
      </c>
      <c r="X4" s="65">
        <f t="shared" ref="X4:X10" si="1">W4/V4</f>
        <v>-0.11596473645435978</v>
      </c>
      <c r="Z4" s="64">
        <v>3480308</v>
      </c>
      <c r="AA4" s="64">
        <v>3353601</v>
      </c>
      <c r="AB4" s="64">
        <f>Z4-AA4</f>
        <v>126707</v>
      </c>
      <c r="AC4" s="65">
        <f t="shared" ref="AC4" si="2">AB4/AA4</f>
        <v>3.7782371844474041E-2</v>
      </c>
      <c r="AE4" s="64">
        <v>3353601</v>
      </c>
    </row>
    <row r="5" spans="2:40" x14ac:dyDescent="0.35">
      <c r="R5" s="64"/>
      <c r="V5" s="64"/>
      <c r="W5" s="64"/>
    </row>
    <row r="6" spans="2:40" x14ac:dyDescent="0.35">
      <c r="B6" s="4">
        <v>2</v>
      </c>
      <c r="C6" s="4" t="s">
        <v>232</v>
      </c>
      <c r="D6" s="4">
        <v>2</v>
      </c>
      <c r="P6" s="69"/>
      <c r="Q6" s="55"/>
      <c r="R6" s="64">
        <f t="shared" ref="R6" si="3">P6-Q6</f>
        <v>0</v>
      </c>
      <c r="S6" s="65" t="e">
        <f t="shared" ref="S6" si="4">R6/Q6</f>
        <v>#DIV/0!</v>
      </c>
      <c r="U6" s="64">
        <v>3445209</v>
      </c>
      <c r="V6" s="64">
        <v>3880338</v>
      </c>
      <c r="W6" s="64">
        <f t="shared" ref="W6:W10" si="5">U6-V6</f>
        <v>-435129</v>
      </c>
      <c r="X6" s="65">
        <f t="shared" si="1"/>
        <v>-0.11213688085934782</v>
      </c>
      <c r="Z6" s="64">
        <v>3880338</v>
      </c>
      <c r="AA6" s="64">
        <v>3743512</v>
      </c>
      <c r="AB6" s="64">
        <f>Z6-AA6</f>
        <v>136826</v>
      </c>
      <c r="AC6" s="65">
        <f>AB6/AA6</f>
        <v>3.6550170000790701E-2</v>
      </c>
      <c r="AE6" s="64">
        <v>3743512</v>
      </c>
      <c r="AF6" s="64">
        <v>3692646</v>
      </c>
      <c r="AG6" s="67" t="str">
        <f>IMSUB(AE6,AF6)</f>
        <v>50866</v>
      </c>
      <c r="AH6" s="65">
        <f>AG6/AF6</f>
        <v>1.3774946203887401E-2</v>
      </c>
    </row>
    <row r="7" spans="2:40" x14ac:dyDescent="0.35">
      <c r="R7" s="64"/>
      <c r="V7" s="64"/>
      <c r="W7" s="64"/>
      <c r="AB7" s="64"/>
      <c r="AG7" s="67"/>
      <c r="AH7" s="68"/>
    </row>
    <row r="8" spans="2:40" x14ac:dyDescent="0.35">
      <c r="B8" s="4">
        <v>3</v>
      </c>
      <c r="C8" s="4" t="s">
        <v>30</v>
      </c>
      <c r="D8" s="4">
        <v>3</v>
      </c>
      <c r="P8" s="4" t="s">
        <v>31</v>
      </c>
      <c r="Q8" s="64" t="s">
        <v>31</v>
      </c>
      <c r="R8" s="64"/>
      <c r="U8" s="64" t="s">
        <v>31</v>
      </c>
      <c r="V8" s="64"/>
      <c r="W8" s="64"/>
      <c r="Z8" s="64" t="s">
        <v>31</v>
      </c>
      <c r="AB8" s="64"/>
      <c r="AE8" s="4" t="s">
        <v>31</v>
      </c>
      <c r="AG8" s="67"/>
      <c r="AH8" s="68"/>
    </row>
    <row r="9" spans="2:40" x14ac:dyDescent="0.35">
      <c r="R9" s="64"/>
      <c r="V9" s="64"/>
      <c r="W9" s="64"/>
      <c r="AB9" s="64"/>
      <c r="AG9" s="67"/>
      <c r="AH9" s="68"/>
    </row>
    <row r="10" spans="2:40" x14ac:dyDescent="0.35">
      <c r="B10" s="4">
        <v>4</v>
      </c>
      <c r="C10" s="4" t="s">
        <v>32</v>
      </c>
      <c r="D10" s="4">
        <v>4</v>
      </c>
      <c r="P10" s="95">
        <v>1449656</v>
      </c>
      <c r="Q10" s="55">
        <v>1431414</v>
      </c>
      <c r="R10" s="64">
        <f t="shared" ref="R10:R29" si="6">P10-Q10</f>
        <v>18242</v>
      </c>
      <c r="S10" s="65">
        <f t="shared" ref="S10:S29" si="7">R10/Q10</f>
        <v>1.2744041905416602E-2</v>
      </c>
      <c r="U10" s="64">
        <v>902585</v>
      </c>
      <c r="V10" s="8">
        <v>1352175</v>
      </c>
      <c r="W10" s="64">
        <f t="shared" si="5"/>
        <v>-449590</v>
      </c>
      <c r="X10" s="65">
        <f t="shared" si="1"/>
        <v>-0.33249394494055873</v>
      </c>
      <c r="Z10" s="8">
        <v>1352175</v>
      </c>
      <c r="AA10" s="59">
        <v>1215837</v>
      </c>
      <c r="AB10" s="64">
        <f t="shared" ref="AB10" si="8">Z10-AA10</f>
        <v>136338</v>
      </c>
      <c r="AC10" s="65">
        <f t="shared" ref="AC10" si="9">AB10/AA10</f>
        <v>0.11213509705659558</v>
      </c>
      <c r="AD10" s="60"/>
      <c r="AE10" s="59">
        <v>1215837</v>
      </c>
      <c r="AF10" s="64">
        <v>1022767</v>
      </c>
      <c r="AG10" s="67" t="str">
        <f>IMSUB(AE10,AF10)</f>
        <v>193070</v>
      </c>
      <c r="AH10" s="65">
        <f t="shared" ref="AH10" si="10">AG10/AF10</f>
        <v>0.18877222280343423</v>
      </c>
      <c r="AI10" s="4" t="s">
        <v>33</v>
      </c>
    </row>
    <row r="11" spans="2:40" ht="13.9" x14ac:dyDescent="0.4">
      <c r="R11" s="64"/>
      <c r="AA11" s="59"/>
      <c r="AB11" s="59"/>
      <c r="AC11" s="60"/>
      <c r="AD11" s="60"/>
      <c r="AE11" s="61">
        <v>1190863</v>
      </c>
      <c r="AF11" s="80">
        <v>1022767</v>
      </c>
      <c r="AG11" s="81" t="str">
        <f>IMSUB(AE11,AF11)</f>
        <v>168096</v>
      </c>
      <c r="AH11" s="82">
        <f>AG11/AF11</f>
        <v>0.16435414908771989</v>
      </c>
    </row>
    <row r="12" spans="2:40" s="75" customFormat="1" x14ac:dyDescent="0.35">
      <c r="E12" s="76"/>
      <c r="F12" s="76"/>
      <c r="G12" s="76"/>
      <c r="H12" s="84"/>
      <c r="J12" s="76"/>
      <c r="K12" s="76"/>
      <c r="M12" s="84"/>
      <c r="O12" s="76"/>
      <c r="Q12" s="76"/>
      <c r="R12" s="76"/>
      <c r="S12" s="84"/>
      <c r="U12" s="76"/>
      <c r="X12" s="84"/>
      <c r="Z12" s="76"/>
      <c r="AA12" s="85"/>
      <c r="AB12" s="85"/>
      <c r="AC12" s="86"/>
      <c r="AD12" s="86"/>
      <c r="AE12" s="85"/>
      <c r="AF12" s="76"/>
      <c r="AG12" s="87"/>
      <c r="AH12" s="84"/>
    </row>
    <row r="13" spans="2:40" s="78" customFormat="1" x14ac:dyDescent="0.35">
      <c r="E13" s="71"/>
      <c r="F13" s="71" t="s">
        <v>381</v>
      </c>
      <c r="G13" s="71"/>
      <c r="H13" s="79"/>
      <c r="I13" s="75"/>
      <c r="J13" s="71"/>
      <c r="K13" s="71" t="s">
        <v>381</v>
      </c>
      <c r="M13" s="79"/>
      <c r="O13" s="71"/>
      <c r="Q13" s="71"/>
      <c r="R13" s="71"/>
      <c r="S13" s="79"/>
      <c r="U13" s="71"/>
      <c r="X13" s="79"/>
      <c r="Z13" s="71"/>
      <c r="AA13" s="59"/>
      <c r="AB13" s="59"/>
      <c r="AC13" s="60"/>
      <c r="AD13" s="60"/>
      <c r="AE13" s="59"/>
      <c r="AF13" s="71"/>
      <c r="AG13" s="122"/>
      <c r="AH13" s="79"/>
    </row>
    <row r="14" spans="2:40" s="78" customFormat="1" ht="14.25" customHeight="1" x14ac:dyDescent="0.4">
      <c r="E14" s="64" t="s">
        <v>326</v>
      </c>
      <c r="F14" s="71" t="s">
        <v>290</v>
      </c>
      <c r="G14" s="71" t="s">
        <v>28</v>
      </c>
      <c r="H14" s="79" t="s">
        <v>29</v>
      </c>
      <c r="I14" s="75"/>
      <c r="J14" s="64" t="s">
        <v>290</v>
      </c>
      <c r="K14" s="64" t="s">
        <v>263</v>
      </c>
      <c r="L14" s="4" t="s">
        <v>28</v>
      </c>
      <c r="M14" s="65" t="s">
        <v>29</v>
      </c>
      <c r="N14" s="75"/>
      <c r="O14" s="71"/>
      <c r="Q14" s="71" t="s">
        <v>236</v>
      </c>
      <c r="R14" s="71"/>
      <c r="S14" s="79"/>
      <c r="T14" s="75"/>
      <c r="U14" s="71"/>
      <c r="X14" s="79"/>
      <c r="Z14" s="71"/>
      <c r="AA14" s="61"/>
      <c r="AB14" s="61"/>
      <c r="AC14" s="62"/>
      <c r="AD14" s="62"/>
      <c r="AI14" s="83"/>
      <c r="AJ14" s="83"/>
      <c r="AK14" s="83"/>
      <c r="AL14" s="83" t="s">
        <v>34</v>
      </c>
      <c r="AM14" s="83"/>
      <c r="AN14" s="83"/>
    </row>
    <row r="15" spans="2:40" ht="13.9" x14ac:dyDescent="0.4">
      <c r="B15" s="4">
        <v>1</v>
      </c>
      <c r="C15" s="4" t="s">
        <v>292</v>
      </c>
      <c r="D15" s="4">
        <v>1</v>
      </c>
      <c r="E15" s="64">
        <v>3756384</v>
      </c>
      <c r="F15" s="64">
        <v>3780781</v>
      </c>
      <c r="G15" s="64">
        <f>SUM(E15-F15)</f>
        <v>-24397</v>
      </c>
      <c r="H15" s="65">
        <f>G15/E15</f>
        <v>-6.4948099022890098E-3</v>
      </c>
      <c r="J15" s="97">
        <v>3780781</v>
      </c>
      <c r="K15" s="64">
        <v>3713404</v>
      </c>
      <c r="L15" s="64">
        <f>J15-K15</f>
        <v>67377</v>
      </c>
      <c r="M15" s="65">
        <f>L15/J15</f>
        <v>1.7820921127142779E-2</v>
      </c>
      <c r="O15" s="64">
        <v>3713404</v>
      </c>
      <c r="P15" s="8">
        <v>3650221</v>
      </c>
      <c r="Q15" s="64">
        <v>3546054</v>
      </c>
      <c r="R15" s="64">
        <f t="shared" si="6"/>
        <v>104167</v>
      </c>
      <c r="S15" s="65">
        <f t="shared" si="7"/>
        <v>2.937546918349241E-2</v>
      </c>
    </row>
    <row r="16" spans="2:40" x14ac:dyDescent="0.35">
      <c r="L16" s="64"/>
      <c r="R16" s="64"/>
    </row>
    <row r="17" spans="2:22" x14ac:dyDescent="0.35">
      <c r="B17" s="4">
        <v>2</v>
      </c>
      <c r="C17" s="4" t="s">
        <v>232</v>
      </c>
      <c r="D17" s="4">
        <v>2</v>
      </c>
      <c r="K17" s="4"/>
      <c r="L17" s="64"/>
      <c r="O17" s="4"/>
      <c r="Q17" s="4"/>
      <c r="S17" s="4"/>
    </row>
    <row r="18" spans="2:22" x14ac:dyDescent="0.35">
      <c r="C18" s="4" t="s">
        <v>385</v>
      </c>
      <c r="E18" s="64">
        <v>3357023</v>
      </c>
      <c r="F18" s="64">
        <v>3290022</v>
      </c>
      <c r="G18" s="64">
        <f>E18-F18</f>
        <v>67001</v>
      </c>
      <c r="H18" s="65">
        <f>G18/E18</f>
        <v>1.9958457240239345E-2</v>
      </c>
      <c r="K18" s="4"/>
      <c r="L18" s="64"/>
      <c r="O18" s="4"/>
      <c r="Q18" s="4"/>
      <c r="S18" s="4"/>
    </row>
    <row r="19" spans="2:22" ht="13.9" x14ac:dyDescent="0.4">
      <c r="C19" s="4" t="s">
        <v>270</v>
      </c>
      <c r="E19" s="4"/>
      <c r="F19" s="4"/>
      <c r="G19" s="4"/>
      <c r="H19" s="4"/>
      <c r="J19" s="96">
        <v>3290022</v>
      </c>
      <c r="K19" s="55">
        <v>3322902</v>
      </c>
      <c r="L19" s="64">
        <f t="shared" ref="L19:L25" si="11">J19-K19</f>
        <v>-32880</v>
      </c>
      <c r="M19" s="65">
        <f t="shared" ref="M19:M25" si="12">L19/J19</f>
        <v>-9.9938541444403711E-3</v>
      </c>
      <c r="O19" s="55">
        <v>3322902</v>
      </c>
      <c r="P19" s="69">
        <v>3979601</v>
      </c>
      <c r="Q19" s="64">
        <v>3914677</v>
      </c>
      <c r="R19" s="64">
        <f>P19-Q19</f>
        <v>64924</v>
      </c>
      <c r="S19" s="65">
        <f>R19/Q19</f>
        <v>1.6584765486399006E-2</v>
      </c>
    </row>
    <row r="20" spans="2:22" x14ac:dyDescent="0.35">
      <c r="C20" s="4" t="s">
        <v>271</v>
      </c>
      <c r="K20" s="55"/>
      <c r="L20" s="64"/>
      <c r="O20" s="55">
        <v>3322902</v>
      </c>
      <c r="P20" s="69"/>
      <c r="R20" s="64"/>
    </row>
    <row r="21" spans="2:22" x14ac:dyDescent="0.35">
      <c r="K21" s="55"/>
      <c r="L21" s="64"/>
      <c r="O21" s="55"/>
      <c r="P21" s="69"/>
      <c r="R21" s="64"/>
    </row>
    <row r="22" spans="2:22" x14ac:dyDescent="0.35">
      <c r="L22" s="64"/>
      <c r="R22" s="64"/>
    </row>
    <row r="23" spans="2:22" x14ac:dyDescent="0.35">
      <c r="B23" s="4">
        <v>3</v>
      </c>
      <c r="C23" s="4" t="s">
        <v>30</v>
      </c>
      <c r="D23" s="4">
        <v>3</v>
      </c>
      <c r="F23" s="64" t="s">
        <v>31</v>
      </c>
      <c r="J23" s="64" t="s">
        <v>31</v>
      </c>
      <c r="K23" s="64" t="s">
        <v>31</v>
      </c>
      <c r="L23" s="64"/>
      <c r="O23" s="64" t="s">
        <v>31</v>
      </c>
      <c r="P23" s="4" t="s">
        <v>31</v>
      </c>
      <c r="R23" s="64"/>
    </row>
    <row r="24" spans="2:22" x14ac:dyDescent="0.35">
      <c r="L24" s="64"/>
      <c r="R24" s="64"/>
    </row>
    <row r="25" spans="2:22" ht="13.9" x14ac:dyDescent="0.4">
      <c r="B25" s="4">
        <v>4</v>
      </c>
      <c r="C25" s="4" t="s">
        <v>32</v>
      </c>
      <c r="D25" s="4">
        <v>4</v>
      </c>
      <c r="E25" s="64">
        <v>1539965</v>
      </c>
      <c r="F25" s="64">
        <v>1526730</v>
      </c>
      <c r="G25" s="64">
        <f t="shared" ref="G25" si="13">E25-F25</f>
        <v>13235</v>
      </c>
      <c r="H25" s="65">
        <f t="shared" ref="H25" si="14">G25/E25</f>
        <v>8.594351170318806E-3</v>
      </c>
      <c r="J25" s="93">
        <v>1526730</v>
      </c>
      <c r="K25" s="64">
        <v>1488770</v>
      </c>
      <c r="L25" s="64">
        <f t="shared" si="11"/>
        <v>37960</v>
      </c>
      <c r="M25" s="65">
        <f t="shared" si="12"/>
        <v>2.4863597361681502E-2</v>
      </c>
      <c r="O25" s="64">
        <v>1488770</v>
      </c>
      <c r="P25" s="95">
        <v>1449656</v>
      </c>
      <c r="Q25" s="55">
        <v>1371915</v>
      </c>
      <c r="R25" s="64">
        <f t="shared" si="6"/>
        <v>77741</v>
      </c>
      <c r="S25" s="65">
        <f t="shared" si="7"/>
        <v>5.666604709475441E-2</v>
      </c>
    </row>
    <row r="26" spans="2:22" x14ac:dyDescent="0.35">
      <c r="R26" s="64"/>
    </row>
    <row r="27" spans="2:22" x14ac:dyDescent="0.35">
      <c r="R27" s="64"/>
    </row>
    <row r="28" spans="2:22" x14ac:dyDescent="0.35">
      <c r="P28" s="4" t="s">
        <v>275</v>
      </c>
      <c r="Q28" s="64" t="s">
        <v>276</v>
      </c>
      <c r="R28" s="64"/>
      <c r="V28" s="64">
        <v>3880338</v>
      </c>
    </row>
    <row r="29" spans="2:22" x14ac:dyDescent="0.35">
      <c r="P29" s="64">
        <v>3979601</v>
      </c>
      <c r="Q29" s="64">
        <v>3295194</v>
      </c>
      <c r="R29" s="64">
        <f t="shared" si="6"/>
        <v>684407</v>
      </c>
      <c r="S29" s="65">
        <f t="shared" si="7"/>
        <v>0.20769854521463682</v>
      </c>
      <c r="V29" s="4">
        <v>922</v>
      </c>
    </row>
    <row r="30" spans="2:22" x14ac:dyDescent="0.35">
      <c r="Q30" s="4"/>
      <c r="R30" s="64"/>
      <c r="V30" s="64">
        <v>-480359</v>
      </c>
    </row>
    <row r="31" spans="2:22" x14ac:dyDescent="0.35">
      <c r="R31" s="64"/>
      <c r="V31" s="64">
        <f>SUM(V28:V30)</f>
        <v>3400901</v>
      </c>
    </row>
    <row r="32" spans="2:22" x14ac:dyDescent="0.35">
      <c r="R32" s="64"/>
    </row>
    <row r="33" spans="18:23" x14ac:dyDescent="0.35">
      <c r="R33" s="64"/>
      <c r="V33" s="64">
        <v>3445209</v>
      </c>
    </row>
    <row r="34" spans="18:23" x14ac:dyDescent="0.35">
      <c r="R34" s="64"/>
      <c r="V34" s="64">
        <v>129</v>
      </c>
      <c r="W34" s="4" t="s">
        <v>229</v>
      </c>
    </row>
    <row r="35" spans="18:23" x14ac:dyDescent="0.35">
      <c r="R35" s="64"/>
      <c r="V35" s="66">
        <f>SUM(V33:V34)</f>
        <v>3445338</v>
      </c>
      <c r="W35" s="4" t="s">
        <v>223</v>
      </c>
    </row>
    <row r="36" spans="18:23" x14ac:dyDescent="0.35">
      <c r="V36" s="94">
        <v>469330</v>
      </c>
    </row>
    <row r="37" spans="18:23" x14ac:dyDescent="0.35">
      <c r="V37" s="64">
        <f>SUM(V35:V36)</f>
        <v>3914668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RowHeight="12.7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8"/>
  <sheetViews>
    <sheetView tabSelected="1" zoomScaleNormal="100" workbookViewId="0">
      <selection activeCell="C15" sqref="C15"/>
    </sheetView>
  </sheetViews>
  <sheetFormatPr defaultColWidth="8.86328125" defaultRowHeight="13.5" x14ac:dyDescent="0.35"/>
  <cols>
    <col min="1" max="1" width="15.9296875" style="7" customWidth="1"/>
    <col min="2" max="2" width="23.1328125" style="7" bestFit="1" customWidth="1"/>
    <col min="3" max="3" width="17.33203125" style="7" customWidth="1"/>
    <col min="4" max="4" width="14.86328125" style="7" customWidth="1"/>
    <col min="5" max="5" width="16.3984375" style="8" customWidth="1"/>
    <col min="6" max="6" width="15.73046875" style="8" customWidth="1"/>
    <col min="7" max="7" width="16.265625" style="8" customWidth="1"/>
    <col min="8" max="8" width="16" style="8" customWidth="1"/>
    <col min="9" max="9" width="13.1328125" style="9" customWidth="1"/>
    <col min="10" max="10" width="23.3984375" style="7" customWidth="1"/>
    <col min="11" max="16384" width="8.86328125" style="7"/>
  </cols>
  <sheetData>
    <row r="2" spans="1:10" x14ac:dyDescent="0.35">
      <c r="C2" s="7" t="s">
        <v>35</v>
      </c>
      <c r="D2" s="7" t="s">
        <v>35</v>
      </c>
      <c r="E2" s="8" t="s">
        <v>35</v>
      </c>
      <c r="F2" s="8" t="s">
        <v>35</v>
      </c>
      <c r="G2" s="8" t="s">
        <v>35</v>
      </c>
      <c r="H2" s="8" t="s">
        <v>35</v>
      </c>
      <c r="I2" s="9" t="s">
        <v>36</v>
      </c>
    </row>
    <row r="3" spans="1:10" x14ac:dyDescent="0.35">
      <c r="C3" s="7" t="s">
        <v>324</v>
      </c>
      <c r="D3" s="7" t="s">
        <v>291</v>
      </c>
      <c r="E3" s="8" t="s">
        <v>256</v>
      </c>
      <c r="F3" s="8" t="s">
        <v>226</v>
      </c>
      <c r="G3" s="8" t="s">
        <v>219</v>
      </c>
      <c r="H3" s="8" t="s">
        <v>37</v>
      </c>
      <c r="I3" s="9" t="s">
        <v>38</v>
      </c>
    </row>
    <row r="4" spans="1:10" ht="14.25" x14ac:dyDescent="0.45">
      <c r="A4" s="7">
        <v>1</v>
      </c>
      <c r="B4" s="7" t="s">
        <v>257</v>
      </c>
      <c r="C4">
        <v>2935510</v>
      </c>
      <c r="D4" s="90">
        <v>2958454</v>
      </c>
      <c r="E4" s="8">
        <v>2912233</v>
      </c>
      <c r="F4" s="55">
        <v>2863684</v>
      </c>
      <c r="G4" s="8">
        <v>2775099</v>
      </c>
      <c r="H4" s="8">
        <v>3178764</v>
      </c>
      <c r="I4" s="9">
        <v>3057122</v>
      </c>
      <c r="J4" s="7" t="s">
        <v>39</v>
      </c>
    </row>
    <row r="5" spans="1:10" ht="14.25" x14ac:dyDescent="0.45">
      <c r="A5" s="7">
        <v>2</v>
      </c>
      <c r="B5" s="7" t="s">
        <v>258</v>
      </c>
      <c r="C5">
        <v>67743</v>
      </c>
      <c r="D5" s="90">
        <v>96351</v>
      </c>
      <c r="E5" s="8">
        <v>109615</v>
      </c>
      <c r="F5" s="8">
        <v>108879</v>
      </c>
      <c r="G5" s="8">
        <v>103350</v>
      </c>
      <c r="H5" s="8">
        <v>102809</v>
      </c>
      <c r="I5" s="9">
        <v>98529</v>
      </c>
      <c r="J5" s="7" t="s">
        <v>40</v>
      </c>
    </row>
    <row r="6" spans="1:10" ht="14.25" x14ac:dyDescent="0.45">
      <c r="A6" s="7">
        <v>3</v>
      </c>
      <c r="B6" s="7" t="s">
        <v>259</v>
      </c>
      <c r="C6">
        <v>80372</v>
      </c>
      <c r="D6" s="90">
        <v>78742</v>
      </c>
      <c r="E6" s="8">
        <v>77788</v>
      </c>
      <c r="F6" s="8">
        <v>75959</v>
      </c>
      <c r="G6" s="8">
        <v>74506</v>
      </c>
      <c r="H6" s="8">
        <v>73294</v>
      </c>
      <c r="I6" s="9">
        <v>72150</v>
      </c>
      <c r="J6" s="7" t="s">
        <v>41</v>
      </c>
    </row>
    <row r="7" spans="1:10" ht="14.25" x14ac:dyDescent="0.45">
      <c r="A7" s="7">
        <v>4</v>
      </c>
      <c r="B7" s="7" t="s">
        <v>260</v>
      </c>
      <c r="C7">
        <v>46218</v>
      </c>
      <c r="D7" s="90">
        <v>46359</v>
      </c>
      <c r="E7" s="8">
        <v>46096</v>
      </c>
      <c r="F7" s="8">
        <v>45727</v>
      </c>
      <c r="G7" s="8">
        <v>45329</v>
      </c>
      <c r="H7" s="8">
        <v>44894</v>
      </c>
      <c r="I7" s="9">
        <v>45213</v>
      </c>
      <c r="J7" s="7" t="s">
        <v>42</v>
      </c>
    </row>
    <row r="8" spans="1:10" ht="14.25" x14ac:dyDescent="0.45">
      <c r="A8" s="7">
        <v>5</v>
      </c>
      <c r="B8" s="7" t="s">
        <v>43</v>
      </c>
      <c r="C8">
        <v>58876</v>
      </c>
      <c r="D8" s="90">
        <v>57264</v>
      </c>
      <c r="E8" s="8">
        <v>56134</v>
      </c>
      <c r="F8" s="8">
        <v>54812</v>
      </c>
      <c r="G8" s="8">
        <v>53319</v>
      </c>
      <c r="H8" s="8">
        <v>56598</v>
      </c>
      <c r="I8" s="9">
        <v>55677</v>
      </c>
      <c r="J8" s="7" t="s">
        <v>43</v>
      </c>
    </row>
    <row r="9" spans="1:10" ht="14.25" x14ac:dyDescent="0.45">
      <c r="A9" s="7">
        <v>6</v>
      </c>
      <c r="B9" s="7" t="s">
        <v>44</v>
      </c>
      <c r="C9">
        <v>74171</v>
      </c>
      <c r="D9" s="90">
        <v>69081</v>
      </c>
      <c r="E9" s="8">
        <v>37624</v>
      </c>
      <c r="F9" s="8">
        <v>24990</v>
      </c>
      <c r="G9" s="8">
        <v>20458</v>
      </c>
      <c r="H9" s="8">
        <v>19697</v>
      </c>
      <c r="I9" s="9">
        <v>19790</v>
      </c>
      <c r="J9" s="7" t="s">
        <v>44</v>
      </c>
    </row>
    <row r="10" spans="1:10" x14ac:dyDescent="0.35">
      <c r="A10" s="7">
        <v>7</v>
      </c>
      <c r="B10" s="7" t="s">
        <v>45</v>
      </c>
      <c r="C10">
        <v>1024</v>
      </c>
      <c r="D10" s="7">
        <v>990</v>
      </c>
      <c r="E10" s="8">
        <v>930</v>
      </c>
      <c r="F10" s="8">
        <v>915</v>
      </c>
      <c r="G10" s="8">
        <v>826</v>
      </c>
      <c r="H10" s="8">
        <v>812</v>
      </c>
      <c r="I10" s="9">
        <v>1473</v>
      </c>
      <c r="J10" s="7" t="s">
        <v>45</v>
      </c>
    </row>
    <row r="11" spans="1:10" x14ac:dyDescent="0.35">
      <c r="A11" s="7">
        <v>8</v>
      </c>
      <c r="B11" s="7" t="s">
        <v>221</v>
      </c>
      <c r="C11" s="7">
        <v>3061</v>
      </c>
      <c r="D11" s="7">
        <v>3381</v>
      </c>
      <c r="E11" s="8">
        <v>3596</v>
      </c>
      <c r="F11" s="8">
        <v>3731</v>
      </c>
      <c r="G11" s="46">
        <v>3790</v>
      </c>
      <c r="H11" s="8">
        <v>3404</v>
      </c>
      <c r="I11" s="9">
        <v>3446</v>
      </c>
      <c r="J11" s="7" t="s">
        <v>221</v>
      </c>
    </row>
    <row r="12" spans="1:10" x14ac:dyDescent="0.35">
      <c r="A12" s="7">
        <v>9</v>
      </c>
      <c r="B12" s="7" t="s">
        <v>46</v>
      </c>
      <c r="C12" s="7">
        <v>913</v>
      </c>
      <c r="D12" s="7">
        <v>813</v>
      </c>
      <c r="E12" s="8">
        <v>42</v>
      </c>
      <c r="F12" s="8">
        <v>38</v>
      </c>
      <c r="G12" s="8">
        <v>32</v>
      </c>
      <c r="H12" s="8">
        <v>30</v>
      </c>
      <c r="I12" s="9">
        <v>28</v>
      </c>
      <c r="J12" s="7" t="s">
        <v>46</v>
      </c>
    </row>
    <row r="13" spans="1:10" x14ac:dyDescent="0.35">
      <c r="A13" s="7">
        <v>10</v>
      </c>
      <c r="B13" s="11" t="s">
        <v>47</v>
      </c>
      <c r="C13" s="11">
        <v>6</v>
      </c>
      <c r="D13" s="11">
        <v>7</v>
      </c>
      <c r="E13" s="47">
        <v>7</v>
      </c>
      <c r="F13" s="47">
        <v>7</v>
      </c>
      <c r="G13" s="47">
        <v>6</v>
      </c>
      <c r="H13" s="8">
        <v>6</v>
      </c>
      <c r="I13" s="10">
        <v>173</v>
      </c>
      <c r="J13" s="11" t="s">
        <v>47</v>
      </c>
    </row>
    <row r="14" spans="1:10" x14ac:dyDescent="0.35">
      <c r="C14" s="7">
        <f>SUM(C4:C13)</f>
        <v>3267894</v>
      </c>
      <c r="D14" s="8">
        <f t="shared" ref="D14:I14" si="0">SUM(D4:D13)</f>
        <v>3311442</v>
      </c>
      <c r="E14" s="8">
        <f t="shared" si="0"/>
        <v>3244065</v>
      </c>
      <c r="F14" s="8">
        <f t="shared" si="0"/>
        <v>3178742</v>
      </c>
      <c r="G14" s="8">
        <f t="shared" si="0"/>
        <v>3076715</v>
      </c>
      <c r="H14" s="8">
        <f t="shared" si="0"/>
        <v>3480308</v>
      </c>
      <c r="I14" s="9">
        <f t="shared" si="0"/>
        <v>3353601</v>
      </c>
    </row>
    <row r="15" spans="1:10" x14ac:dyDescent="0.35">
      <c r="A15" s="7" t="s">
        <v>382</v>
      </c>
      <c r="C15" s="8">
        <v>469339</v>
      </c>
      <c r="D15" s="8">
        <v>469339</v>
      </c>
      <c r="E15" s="8">
        <v>469339</v>
      </c>
      <c r="F15" s="8">
        <v>469339</v>
      </c>
    </row>
    <row r="16" spans="1:10" x14ac:dyDescent="0.35">
      <c r="A16" s="7" t="s">
        <v>261</v>
      </c>
      <c r="C16" s="7">
        <v>19151</v>
      </c>
      <c r="D16" s="7">
        <v>0</v>
      </c>
      <c r="E16" s="8">
        <v>0</v>
      </c>
      <c r="F16" s="8">
        <v>2140</v>
      </c>
    </row>
    <row r="17" spans="1:26" x14ac:dyDescent="0.35">
      <c r="C17" s="8">
        <f>SUM(C14:C16)</f>
        <v>3756384</v>
      </c>
      <c r="D17" s="8">
        <f>SUM(D14:D16)</f>
        <v>3780781</v>
      </c>
      <c r="E17" s="8">
        <f>SUM(E14:E16)</f>
        <v>3713404</v>
      </c>
      <c r="F17" s="8">
        <f>SUM(F14:F16)</f>
        <v>3650221</v>
      </c>
    </row>
    <row r="20" spans="1:26" x14ac:dyDescent="0.35">
      <c r="A20" s="12" t="s">
        <v>48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x14ac:dyDescent="0.35">
      <c r="A21" s="13" t="s">
        <v>49</v>
      </c>
    </row>
    <row r="22" spans="1:26" x14ac:dyDescent="0.35">
      <c r="A22" s="7" t="s">
        <v>50</v>
      </c>
      <c r="H22" s="13"/>
      <c r="I22" s="7"/>
    </row>
    <row r="23" spans="1:26" x14ac:dyDescent="0.35">
      <c r="A23" s="14" t="s">
        <v>220</v>
      </c>
      <c r="I23" s="13"/>
    </row>
    <row r="24" spans="1:26" x14ac:dyDescent="0.35">
      <c r="A24" s="14"/>
      <c r="I24" s="13"/>
    </row>
    <row r="25" spans="1:26" x14ac:dyDescent="0.35">
      <c r="A25" s="13" t="s">
        <v>51</v>
      </c>
    </row>
    <row r="27" spans="1:26" x14ac:dyDescent="0.35">
      <c r="G27" s="14"/>
    </row>
    <row r="28" spans="1:26" x14ac:dyDescent="0.35">
      <c r="A28" s="7" t="s">
        <v>230</v>
      </c>
    </row>
    <row r="30" spans="1:26" ht="13.9" x14ac:dyDescent="0.4">
      <c r="A30" s="3" t="s">
        <v>225</v>
      </c>
      <c r="B30" s="3"/>
      <c r="C30" s="3"/>
      <c r="D30" s="3"/>
      <c r="E30" s="58"/>
      <c r="F30" s="58"/>
      <c r="G30" s="3"/>
      <c r="H30" s="3"/>
      <c r="I30" s="56"/>
    </row>
    <row r="31" spans="1:26" s="57" customFormat="1" ht="13.9" x14ac:dyDescent="0.4">
      <c r="A31" s="3"/>
      <c r="B31" s="3" t="s">
        <v>233</v>
      </c>
      <c r="C31" s="3"/>
      <c r="D31" s="3"/>
      <c r="E31" s="58"/>
      <c r="F31" s="58"/>
      <c r="G31" s="3"/>
      <c r="H31" s="3"/>
      <c r="I31" s="56"/>
    </row>
    <row r="32" spans="1:26" s="57" customFormat="1" ht="13.9" x14ac:dyDescent="0.4">
      <c r="A32" s="3"/>
      <c r="B32" s="3"/>
      <c r="C32" s="3"/>
      <c r="D32" s="3"/>
      <c r="E32" s="58"/>
      <c r="F32" s="58" t="s">
        <v>35</v>
      </c>
      <c r="G32" s="3"/>
      <c r="H32" s="3"/>
      <c r="I32" s="56"/>
    </row>
    <row r="33" spans="6:6" x14ac:dyDescent="0.35">
      <c r="F33" s="8">
        <v>3178742</v>
      </c>
    </row>
    <row r="34" spans="6:6" x14ac:dyDescent="0.35">
      <c r="F34" s="8" t="s">
        <v>234</v>
      </c>
    </row>
    <row r="35" spans="6:6" x14ac:dyDescent="0.35">
      <c r="F35" s="2">
        <v>469339</v>
      </c>
    </row>
    <row r="36" spans="6:6" x14ac:dyDescent="0.35">
      <c r="F36" s="8" t="s">
        <v>235</v>
      </c>
    </row>
    <row r="37" spans="6:6" x14ac:dyDescent="0.35">
      <c r="F37" s="8">
        <v>2140</v>
      </c>
    </row>
    <row r="38" spans="6:6" x14ac:dyDescent="0.35">
      <c r="F38" s="8">
        <f>SUM(F33,F35,F37)</f>
        <v>3650221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zoomScaleNormal="100" workbookViewId="0">
      <selection activeCell="B7" sqref="B7"/>
    </sheetView>
  </sheetViews>
  <sheetFormatPr defaultColWidth="8.86328125" defaultRowHeight="12.75" x14ac:dyDescent="0.35"/>
  <cols>
    <col min="1" max="1" width="30.73046875" customWidth="1"/>
    <col min="2" max="2" width="30.73046875" style="99" customWidth="1"/>
    <col min="3" max="3" width="37.796875" customWidth="1"/>
    <col min="4" max="4" width="33" customWidth="1"/>
    <col min="5" max="5" width="6.19921875" customWidth="1"/>
    <col min="6" max="6" width="22.6640625" customWidth="1"/>
    <col min="7" max="7" width="12.9296875" customWidth="1"/>
    <col min="8" max="8" width="26.6640625" customWidth="1"/>
    <col min="9" max="10" width="15.1328125" customWidth="1"/>
  </cols>
  <sheetData>
    <row r="2" spans="1:10" ht="76.5" x14ac:dyDescent="0.35">
      <c r="A2" s="1" t="s">
        <v>266</v>
      </c>
      <c r="B2" s="98" t="s">
        <v>325</v>
      </c>
      <c r="C2" s="91" t="s">
        <v>294</v>
      </c>
      <c r="D2" s="91" t="s">
        <v>295</v>
      </c>
      <c r="E2" s="91"/>
      <c r="F2" s="91" t="s">
        <v>274</v>
      </c>
      <c r="H2" s="91" t="s">
        <v>293</v>
      </c>
    </row>
    <row r="3" spans="1:10" x14ac:dyDescent="0.35">
      <c r="A3" s="1" t="s">
        <v>267</v>
      </c>
      <c r="B3" s="98">
        <v>1762714</v>
      </c>
      <c r="C3" s="1">
        <v>1759192</v>
      </c>
      <c r="D3" s="1">
        <v>1759192</v>
      </c>
      <c r="E3" s="1"/>
      <c r="F3" s="77">
        <v>1763429</v>
      </c>
    </row>
    <row r="4" spans="1:10" x14ac:dyDescent="0.35">
      <c r="A4" s="1" t="s">
        <v>268</v>
      </c>
      <c r="B4" s="98">
        <v>1120960</v>
      </c>
      <c r="C4" s="2">
        <v>1057473</v>
      </c>
      <c r="D4" s="1">
        <v>1124826</v>
      </c>
      <c r="E4" s="1"/>
      <c r="F4" s="2">
        <v>1085743</v>
      </c>
    </row>
    <row r="5" spans="1:10" x14ac:dyDescent="0.35">
      <c r="A5" s="1" t="s">
        <v>269</v>
      </c>
      <c r="B5" s="98">
        <v>4010</v>
      </c>
      <c r="C5" s="1">
        <v>4018</v>
      </c>
      <c r="D5" s="1">
        <v>4018</v>
      </c>
      <c r="E5" s="1"/>
      <c r="F5" s="77">
        <v>4391</v>
      </c>
    </row>
    <row r="6" spans="1:10" x14ac:dyDescent="0.35">
      <c r="A6" s="1" t="s">
        <v>264</v>
      </c>
      <c r="B6" s="98">
        <v>469339</v>
      </c>
      <c r="C6" s="1">
        <v>469339</v>
      </c>
      <c r="D6" s="1">
        <v>469339</v>
      </c>
      <c r="E6" s="1"/>
      <c r="F6" s="2">
        <v>469339</v>
      </c>
    </row>
    <row r="7" spans="1:10" ht="15.75" x14ac:dyDescent="0.5">
      <c r="A7" s="1" t="s">
        <v>265</v>
      </c>
      <c r="B7" s="98">
        <f>SUM(B3:B6)</f>
        <v>3357023</v>
      </c>
      <c r="C7" s="1">
        <f>SUM(C3:C6)</f>
        <v>3290022</v>
      </c>
      <c r="D7" s="1"/>
      <c r="E7" s="1"/>
      <c r="F7" s="2">
        <f>SUM(F3:F6)</f>
        <v>3322902</v>
      </c>
      <c r="H7" s="89">
        <v>3272233</v>
      </c>
      <c r="I7" s="1" t="s">
        <v>272</v>
      </c>
    </row>
    <row r="8" spans="1:10" x14ac:dyDescent="0.35">
      <c r="A8" s="1"/>
      <c r="B8" s="98"/>
      <c r="C8" s="1"/>
      <c r="D8" s="1"/>
      <c r="E8" s="1"/>
      <c r="H8">
        <v>22961</v>
      </c>
      <c r="I8" s="1" t="s">
        <v>273</v>
      </c>
    </row>
    <row r="9" spans="1:10" x14ac:dyDescent="0.35">
      <c r="A9" s="1"/>
      <c r="B9" s="98"/>
      <c r="C9" s="1"/>
      <c r="D9" s="1"/>
      <c r="E9" s="1"/>
      <c r="H9" s="2">
        <f>SUM(H7:H8)</f>
        <v>3295194</v>
      </c>
      <c r="I9" s="1" t="s">
        <v>265</v>
      </c>
    </row>
    <row r="10" spans="1:10" x14ac:dyDescent="0.35">
      <c r="A10" s="1"/>
      <c r="B10" s="98"/>
      <c r="C10" s="1"/>
      <c r="D10" s="1"/>
      <c r="E10" s="1"/>
    </row>
    <row r="11" spans="1:10" x14ac:dyDescent="0.35">
      <c r="A11" s="1"/>
      <c r="B11" s="98"/>
      <c r="C11" s="1"/>
      <c r="D11" s="1"/>
      <c r="E11" s="1"/>
      <c r="G11" t="s">
        <v>275</v>
      </c>
      <c r="H11" t="s">
        <v>276</v>
      </c>
      <c r="I11" t="s">
        <v>28</v>
      </c>
      <c r="J11" t="s">
        <v>29</v>
      </c>
    </row>
    <row r="12" spans="1:10" x14ac:dyDescent="0.35">
      <c r="A12" s="1"/>
      <c r="B12" s="98"/>
      <c r="C12" s="1"/>
      <c r="D12" s="1"/>
      <c r="E12" s="1"/>
      <c r="G12" s="2">
        <v>3979601</v>
      </c>
      <c r="H12" s="2">
        <v>3295194</v>
      </c>
      <c r="I12" s="2">
        <f t="shared" ref="I12" si="0">G12-H12</f>
        <v>684407</v>
      </c>
      <c r="J12" s="74">
        <f>-I12/H12</f>
        <v>-0.20769854521463682</v>
      </c>
    </row>
    <row r="13" spans="1:10" x14ac:dyDescent="0.35">
      <c r="A13" s="1"/>
      <c r="B13" s="98"/>
      <c r="C13" s="1"/>
      <c r="D13" s="1"/>
      <c r="E13" s="1"/>
    </row>
    <row r="14" spans="1:10" x14ac:dyDescent="0.35">
      <c r="A14" s="1"/>
      <c r="B14" s="98"/>
      <c r="C14" s="1"/>
      <c r="D14" s="1"/>
      <c r="E14" s="1"/>
    </row>
    <row r="15" spans="1:10" x14ac:dyDescent="0.35">
      <c r="A15" s="1"/>
      <c r="B15" s="98"/>
      <c r="C15" s="1"/>
      <c r="D15" s="1"/>
      <c r="E15" s="1"/>
    </row>
    <row r="16" spans="1:10" x14ac:dyDescent="0.35">
      <c r="A16" s="1"/>
      <c r="B16" s="98"/>
      <c r="C16" s="1"/>
      <c r="D16" s="1"/>
      <c r="E16" s="1"/>
    </row>
    <row r="17" spans="6:12" ht="14.25" x14ac:dyDescent="0.35">
      <c r="F17" s="50"/>
      <c r="G17" s="49"/>
      <c r="H17" s="49"/>
      <c r="I17" s="49"/>
      <c r="J17" s="49"/>
      <c r="K17" s="49"/>
      <c r="L17" s="49"/>
    </row>
    <row r="18" spans="6:12" ht="14.25" x14ac:dyDescent="0.35">
      <c r="F18" s="51"/>
      <c r="G18" s="49"/>
      <c r="H18" s="49"/>
      <c r="I18" s="49"/>
      <c r="J18" s="49"/>
      <c r="K18" s="49"/>
      <c r="L18" s="4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topLeftCell="A88" zoomScaleNormal="100" workbookViewId="0">
      <selection activeCell="C2" sqref="C2"/>
    </sheetView>
  </sheetViews>
  <sheetFormatPr defaultRowHeight="12.75" x14ac:dyDescent="0.35"/>
  <cols>
    <col min="1" max="1" width="23.06640625" style="101" customWidth="1"/>
    <col min="2" max="2" width="10.796875" style="101" bestFit="1" customWidth="1"/>
    <col min="3" max="3" width="77.86328125" style="102" customWidth="1"/>
    <col min="4" max="4" width="8.265625" style="102" customWidth="1"/>
    <col min="5" max="5" width="19.19921875" style="101" customWidth="1"/>
    <col min="6" max="6" width="14.796875" style="101" customWidth="1"/>
    <col min="7" max="7" width="81.3984375" style="103" customWidth="1"/>
    <col min="8" max="8" width="9.06640625" style="106"/>
    <col min="9" max="10" width="10.796875" style="101" bestFit="1" customWidth="1"/>
    <col min="11" max="11" width="8.53125" style="101" customWidth="1"/>
    <col min="12" max="12" width="8.53125" style="105" customWidth="1"/>
    <col min="13" max="15" width="9.06640625" style="101"/>
    <col min="16" max="16" width="9.06640625" style="105"/>
    <col min="17" max="16384" width="9.06640625" style="101"/>
  </cols>
  <sheetData>
    <row r="1" spans="1:13" x14ac:dyDescent="0.35">
      <c r="A1" s="101" t="s">
        <v>327</v>
      </c>
      <c r="E1" s="101" t="s">
        <v>290</v>
      </c>
      <c r="H1" s="104"/>
    </row>
    <row r="2" spans="1:13" x14ac:dyDescent="0.35">
      <c r="A2" s="101" t="s">
        <v>277</v>
      </c>
      <c r="E2" s="101" t="s">
        <v>277</v>
      </c>
    </row>
    <row r="3" spans="1:13" x14ac:dyDescent="0.35">
      <c r="A3" s="107" t="s">
        <v>328</v>
      </c>
      <c r="B3" s="107" t="s">
        <v>278</v>
      </c>
      <c r="C3" s="107" t="s">
        <v>297</v>
      </c>
      <c r="D3" s="107"/>
      <c r="E3" s="101" t="s">
        <v>296</v>
      </c>
      <c r="F3" s="101" t="s">
        <v>278</v>
      </c>
      <c r="G3" s="103" t="s">
        <v>297</v>
      </c>
    </row>
    <row r="4" spans="1:13" x14ac:dyDescent="0.35">
      <c r="A4" s="108" t="s">
        <v>329</v>
      </c>
      <c r="B4" s="108">
        <v>1022</v>
      </c>
      <c r="C4" s="108" t="s">
        <v>330</v>
      </c>
      <c r="D4" s="107"/>
    </row>
    <row r="5" spans="1:13" x14ac:dyDescent="0.35">
      <c r="A5" s="107"/>
      <c r="B5" s="107"/>
      <c r="C5" s="109"/>
      <c r="D5" s="109"/>
      <c r="E5" s="101" t="s">
        <v>11</v>
      </c>
      <c r="F5" s="101">
        <v>4369</v>
      </c>
      <c r="G5" s="103" t="s">
        <v>298</v>
      </c>
    </row>
    <row r="6" spans="1:13" x14ac:dyDescent="0.35">
      <c r="A6" s="108" t="s">
        <v>331</v>
      </c>
      <c r="B6" s="108">
        <v>202</v>
      </c>
      <c r="C6" s="108" t="s">
        <v>332</v>
      </c>
      <c r="D6" s="107"/>
    </row>
    <row r="7" spans="1:13" x14ac:dyDescent="0.35">
      <c r="A7" s="107" t="s">
        <v>238</v>
      </c>
      <c r="B7" s="107">
        <v>235</v>
      </c>
      <c r="C7" s="107" t="s">
        <v>333</v>
      </c>
      <c r="D7" s="107"/>
      <c r="E7" s="101" t="s">
        <v>238</v>
      </c>
      <c r="F7" s="101">
        <v>235</v>
      </c>
      <c r="G7" s="103" t="s">
        <v>299</v>
      </c>
    </row>
    <row r="8" spans="1:13" x14ac:dyDescent="0.35">
      <c r="A8" s="107" t="s">
        <v>239</v>
      </c>
      <c r="B8" s="107">
        <v>1056</v>
      </c>
      <c r="C8" s="107" t="s">
        <v>334</v>
      </c>
      <c r="D8" s="107"/>
      <c r="E8" s="101" t="s">
        <v>239</v>
      </c>
      <c r="F8" s="101">
        <v>1056</v>
      </c>
      <c r="G8" s="103" t="s">
        <v>244</v>
      </c>
      <c r="I8" s="106"/>
      <c r="J8" s="106"/>
      <c r="M8" s="106"/>
    </row>
    <row r="9" spans="1:13" x14ac:dyDescent="0.35">
      <c r="A9" s="108" t="s">
        <v>335</v>
      </c>
      <c r="B9" s="108">
        <v>90</v>
      </c>
      <c r="C9" s="108" t="s">
        <v>336</v>
      </c>
      <c r="D9" s="107"/>
      <c r="I9" s="106"/>
      <c r="J9" s="106"/>
      <c r="M9" s="106"/>
    </row>
    <row r="10" spans="1:13" x14ac:dyDescent="0.35">
      <c r="A10" s="107" t="s">
        <v>240</v>
      </c>
      <c r="B10" s="107">
        <v>1188</v>
      </c>
      <c r="C10" s="107" t="s">
        <v>337</v>
      </c>
      <c r="D10" s="107"/>
      <c r="E10" s="101" t="s">
        <v>240</v>
      </c>
      <c r="F10" s="101">
        <v>1188</v>
      </c>
      <c r="G10" s="103" t="s">
        <v>245</v>
      </c>
    </row>
    <row r="11" spans="1:13" x14ac:dyDescent="0.35">
      <c r="A11" s="108" t="s">
        <v>338</v>
      </c>
      <c r="B11" s="108">
        <v>70</v>
      </c>
      <c r="C11" s="108" t="s">
        <v>339</v>
      </c>
      <c r="D11" s="107"/>
    </row>
    <row r="12" spans="1:13" x14ac:dyDescent="0.35">
      <c r="A12" s="107" t="s">
        <v>300</v>
      </c>
      <c r="B12" s="107">
        <v>356</v>
      </c>
      <c r="C12" s="107" t="s">
        <v>301</v>
      </c>
      <c r="D12" s="107"/>
      <c r="E12" s="110" t="s">
        <v>300</v>
      </c>
      <c r="F12" s="110">
        <v>356</v>
      </c>
      <c r="G12" s="111" t="s">
        <v>301</v>
      </c>
    </row>
    <row r="13" spans="1:13" x14ac:dyDescent="0.35">
      <c r="A13" s="107" t="s">
        <v>61</v>
      </c>
      <c r="B13" s="107">
        <v>194</v>
      </c>
      <c r="C13" s="107" t="s">
        <v>62</v>
      </c>
      <c r="D13" s="107"/>
      <c r="E13" s="101" t="s">
        <v>61</v>
      </c>
      <c r="F13" s="101">
        <v>194</v>
      </c>
      <c r="G13" s="103" t="s">
        <v>62</v>
      </c>
    </row>
    <row r="14" spans="1:13" x14ac:dyDescent="0.35">
      <c r="C14" s="101"/>
      <c r="D14" s="101"/>
      <c r="E14" s="101" t="s">
        <v>81</v>
      </c>
      <c r="F14" s="101">
        <v>94072</v>
      </c>
      <c r="G14" s="103" t="s">
        <v>246</v>
      </c>
    </row>
    <row r="15" spans="1:13" x14ac:dyDescent="0.35">
      <c r="A15" s="107" t="s">
        <v>69</v>
      </c>
      <c r="B15" s="107">
        <v>16131</v>
      </c>
      <c r="C15" s="107" t="s">
        <v>70</v>
      </c>
      <c r="D15" s="107"/>
      <c r="E15" s="106" t="s">
        <v>69</v>
      </c>
      <c r="F15" s="106">
        <v>16131</v>
      </c>
      <c r="G15" s="112" t="s">
        <v>70</v>
      </c>
    </row>
    <row r="16" spans="1:13" x14ac:dyDescent="0.35">
      <c r="A16" s="107" t="s">
        <v>302</v>
      </c>
      <c r="B16" s="107">
        <v>44</v>
      </c>
      <c r="C16" s="107" t="s">
        <v>303</v>
      </c>
      <c r="D16" s="107"/>
      <c r="E16" s="110" t="s">
        <v>302</v>
      </c>
      <c r="F16" s="110">
        <v>44</v>
      </c>
      <c r="G16" s="111" t="s">
        <v>303</v>
      </c>
    </row>
    <row r="17" spans="1:9" x14ac:dyDescent="0.35">
      <c r="A17" s="113" t="s">
        <v>8</v>
      </c>
      <c r="B17" s="113">
        <v>2</v>
      </c>
      <c r="C17" s="113" t="s">
        <v>71</v>
      </c>
      <c r="D17" s="114"/>
      <c r="E17" s="101" t="s">
        <v>8</v>
      </c>
      <c r="F17" s="101">
        <v>13775</v>
      </c>
      <c r="G17" s="103" t="s">
        <v>71</v>
      </c>
    </row>
    <row r="18" spans="1:9" x14ac:dyDescent="0.35">
      <c r="A18" s="107" t="s">
        <v>9</v>
      </c>
      <c r="B18" s="107">
        <v>880</v>
      </c>
      <c r="C18" s="107" t="s">
        <v>72</v>
      </c>
      <c r="D18" s="107"/>
      <c r="E18" s="101" t="s">
        <v>304</v>
      </c>
      <c r="F18" s="101">
        <v>969</v>
      </c>
      <c r="G18" s="103" t="s">
        <v>72</v>
      </c>
    </row>
    <row r="19" spans="1:9" x14ac:dyDescent="0.35">
      <c r="A19" s="107" t="s">
        <v>73</v>
      </c>
      <c r="B19" s="107">
        <v>1226</v>
      </c>
      <c r="C19" s="107" t="s">
        <v>74</v>
      </c>
      <c r="D19" s="107"/>
      <c r="E19" s="101" t="s">
        <v>73</v>
      </c>
      <c r="F19" s="101">
        <v>1226</v>
      </c>
      <c r="G19" s="103" t="s">
        <v>74</v>
      </c>
    </row>
    <row r="20" spans="1:9" x14ac:dyDescent="0.35">
      <c r="A20" s="107" t="s">
        <v>77</v>
      </c>
      <c r="B20" s="107">
        <v>37370</v>
      </c>
      <c r="C20" s="107" t="s">
        <v>340</v>
      </c>
      <c r="D20" s="107"/>
      <c r="E20" s="101" t="s">
        <v>77</v>
      </c>
      <c r="F20" s="101">
        <v>37370</v>
      </c>
      <c r="G20" s="103" t="s">
        <v>78</v>
      </c>
    </row>
    <row r="21" spans="1:9" x14ac:dyDescent="0.35">
      <c r="A21" s="107" t="s">
        <v>79</v>
      </c>
      <c r="B21" s="107">
        <v>38093</v>
      </c>
      <c r="C21" s="107" t="s">
        <v>341</v>
      </c>
      <c r="D21" s="107"/>
      <c r="E21" s="101" t="s">
        <v>79</v>
      </c>
      <c r="F21" s="101">
        <v>38093</v>
      </c>
      <c r="G21" s="103" t="s">
        <v>80</v>
      </c>
    </row>
    <row r="22" spans="1:9" x14ac:dyDescent="0.35">
      <c r="A22" s="107" t="s">
        <v>84</v>
      </c>
      <c r="B22" s="107">
        <v>184092</v>
      </c>
      <c r="C22" s="107" t="s">
        <v>342</v>
      </c>
      <c r="D22" s="107"/>
      <c r="E22" s="101" t="s">
        <v>305</v>
      </c>
      <c r="F22" s="101">
        <v>184092</v>
      </c>
      <c r="G22" s="103" t="s">
        <v>85</v>
      </c>
    </row>
    <row r="23" spans="1:9" x14ac:dyDescent="0.35">
      <c r="A23" s="107" t="s">
        <v>88</v>
      </c>
      <c r="B23" s="107">
        <v>729</v>
      </c>
      <c r="C23" s="107" t="s">
        <v>89</v>
      </c>
      <c r="D23" s="107"/>
      <c r="E23" s="101" t="s">
        <v>88</v>
      </c>
      <c r="F23" s="101">
        <v>729</v>
      </c>
      <c r="G23" s="103" t="s">
        <v>89</v>
      </c>
    </row>
    <row r="24" spans="1:9" x14ac:dyDescent="0.35">
      <c r="A24" s="107" t="s">
        <v>99</v>
      </c>
      <c r="B24" s="107">
        <v>300</v>
      </c>
      <c r="C24" s="107" t="s">
        <v>100</v>
      </c>
      <c r="D24" s="107"/>
      <c r="E24" s="101" t="s">
        <v>99</v>
      </c>
      <c r="F24" s="101">
        <v>300</v>
      </c>
      <c r="G24" s="103" t="s">
        <v>100</v>
      </c>
    </row>
    <row r="25" spans="1:9" x14ac:dyDescent="0.35">
      <c r="A25" s="107" t="s">
        <v>279</v>
      </c>
      <c r="B25" s="107">
        <v>330</v>
      </c>
      <c r="C25" s="107" t="s">
        <v>306</v>
      </c>
      <c r="D25" s="107"/>
      <c r="E25" s="101" t="s">
        <v>279</v>
      </c>
      <c r="F25" s="101">
        <v>330</v>
      </c>
      <c r="G25" s="103" t="s">
        <v>306</v>
      </c>
    </row>
    <row r="26" spans="1:9" x14ac:dyDescent="0.35">
      <c r="A26" s="107" t="s">
        <v>101</v>
      </c>
      <c r="B26" s="107">
        <v>1479</v>
      </c>
      <c r="C26" s="107" t="s">
        <v>102</v>
      </c>
      <c r="D26" s="107"/>
      <c r="E26" s="101" t="s">
        <v>101</v>
      </c>
      <c r="F26" s="101">
        <v>1479</v>
      </c>
      <c r="G26" s="103" t="s">
        <v>102</v>
      </c>
    </row>
    <row r="27" spans="1:9" x14ac:dyDescent="0.35">
      <c r="A27" s="108" t="s">
        <v>343</v>
      </c>
      <c r="B27" s="108">
        <v>494</v>
      </c>
      <c r="C27" s="108" t="s">
        <v>344</v>
      </c>
      <c r="D27" s="107"/>
    </row>
    <row r="28" spans="1:9" x14ac:dyDescent="0.35">
      <c r="A28" s="107" t="s">
        <v>280</v>
      </c>
      <c r="B28" s="107">
        <v>136</v>
      </c>
      <c r="C28" s="107" t="s">
        <v>307</v>
      </c>
      <c r="D28" s="107"/>
      <c r="E28" s="101" t="s">
        <v>280</v>
      </c>
      <c r="F28" s="101">
        <v>136</v>
      </c>
      <c r="G28" s="103" t="s">
        <v>307</v>
      </c>
    </row>
    <row r="29" spans="1:9" x14ac:dyDescent="0.35">
      <c r="A29" s="107" t="s">
        <v>105</v>
      </c>
      <c r="B29" s="107">
        <v>429</v>
      </c>
      <c r="C29" s="107" t="s">
        <v>345</v>
      </c>
      <c r="D29" s="107"/>
      <c r="E29" s="101" t="s">
        <v>105</v>
      </c>
      <c r="F29" s="101">
        <v>404</v>
      </c>
      <c r="G29" s="103" t="s">
        <v>106</v>
      </c>
    </row>
    <row r="30" spans="1:9" x14ac:dyDescent="0.35">
      <c r="A30" s="107" t="s">
        <v>12</v>
      </c>
      <c r="B30" s="107">
        <v>3815</v>
      </c>
      <c r="C30" s="107" t="s">
        <v>346</v>
      </c>
      <c r="D30" s="107"/>
      <c r="E30" s="101" t="s">
        <v>12</v>
      </c>
      <c r="F30" s="101">
        <v>3284</v>
      </c>
      <c r="G30" s="103" t="s">
        <v>107</v>
      </c>
    </row>
    <row r="31" spans="1:9" x14ac:dyDescent="0.35">
      <c r="A31" s="108" t="s">
        <v>347</v>
      </c>
      <c r="B31" s="108">
        <v>1</v>
      </c>
      <c r="C31" s="108" t="s">
        <v>348</v>
      </c>
      <c r="D31" s="107"/>
    </row>
    <row r="32" spans="1:9" x14ac:dyDescent="0.35">
      <c r="A32" s="107" t="s">
        <v>241</v>
      </c>
      <c r="B32" s="107">
        <v>231</v>
      </c>
      <c r="C32" s="107" t="s">
        <v>247</v>
      </c>
      <c r="D32" s="107"/>
      <c r="E32" s="101" t="s">
        <v>241</v>
      </c>
      <c r="F32" s="101">
        <v>223</v>
      </c>
      <c r="G32" s="103" t="s">
        <v>247</v>
      </c>
      <c r="I32" s="106"/>
    </row>
    <row r="33" spans="1:7" x14ac:dyDescent="0.35">
      <c r="A33" s="107" t="s">
        <v>112</v>
      </c>
      <c r="B33" s="107">
        <v>7480</v>
      </c>
      <c r="C33" s="107" t="s">
        <v>248</v>
      </c>
      <c r="D33" s="107"/>
      <c r="E33" s="101" t="s">
        <v>112</v>
      </c>
      <c r="F33" s="101">
        <v>7480</v>
      </c>
      <c r="G33" s="103" t="s">
        <v>248</v>
      </c>
    </row>
    <row r="34" spans="1:7" x14ac:dyDescent="0.35">
      <c r="A34" s="107" t="s">
        <v>116</v>
      </c>
      <c r="B34" s="107">
        <v>50</v>
      </c>
      <c r="C34" s="107" t="s">
        <v>117</v>
      </c>
      <c r="D34" s="107"/>
      <c r="E34" s="101" t="s">
        <v>116</v>
      </c>
      <c r="F34" s="101">
        <v>50</v>
      </c>
      <c r="G34" s="103" t="s">
        <v>117</v>
      </c>
    </row>
    <row r="35" spans="1:7" x14ac:dyDescent="0.35">
      <c r="A35" s="107" t="s">
        <v>113</v>
      </c>
      <c r="B35" s="107">
        <v>21790</v>
      </c>
      <c r="C35" s="107" t="s">
        <v>249</v>
      </c>
      <c r="D35" s="107"/>
      <c r="E35" s="101" t="s">
        <v>113</v>
      </c>
      <c r="F35" s="101">
        <v>21790</v>
      </c>
      <c r="G35" s="103" t="s">
        <v>249</v>
      </c>
    </row>
    <row r="36" spans="1:7" x14ac:dyDescent="0.35">
      <c r="A36" s="107" t="s">
        <v>114</v>
      </c>
      <c r="B36" s="107">
        <v>63421</v>
      </c>
      <c r="C36" s="107" t="s">
        <v>115</v>
      </c>
      <c r="D36" s="107"/>
      <c r="E36" s="101" t="s">
        <v>114</v>
      </c>
      <c r="F36" s="101">
        <v>63421</v>
      </c>
      <c r="G36" s="103" t="s">
        <v>115</v>
      </c>
    </row>
    <row r="37" spans="1:7" x14ac:dyDescent="0.35">
      <c r="A37" s="107" t="s">
        <v>16</v>
      </c>
      <c r="B37" s="107">
        <v>24923</v>
      </c>
      <c r="C37" s="107" t="s">
        <v>118</v>
      </c>
      <c r="D37" s="107"/>
      <c r="E37" s="101" t="s">
        <v>16</v>
      </c>
      <c r="F37" s="101">
        <v>23779</v>
      </c>
      <c r="G37" s="101" t="s">
        <v>118</v>
      </c>
    </row>
    <row r="38" spans="1:7" x14ac:dyDescent="0.35">
      <c r="A38" s="107" t="s">
        <v>120</v>
      </c>
      <c r="B38" s="107">
        <v>50454</v>
      </c>
      <c r="C38" s="107" t="s">
        <v>121</v>
      </c>
      <c r="D38" s="107"/>
      <c r="E38" s="101" t="s">
        <v>120</v>
      </c>
      <c r="F38" s="101">
        <v>50454</v>
      </c>
      <c r="G38" s="101" t="s">
        <v>121</v>
      </c>
    </row>
    <row r="39" spans="1:7" x14ac:dyDescent="0.35">
      <c r="A39" s="107" t="s">
        <v>19</v>
      </c>
      <c r="B39" s="107">
        <v>655</v>
      </c>
      <c r="C39" s="107" t="s">
        <v>58</v>
      </c>
      <c r="D39" s="107"/>
      <c r="E39" s="101" t="s">
        <v>19</v>
      </c>
      <c r="F39" s="101">
        <v>656</v>
      </c>
      <c r="G39" s="101" t="s">
        <v>58</v>
      </c>
    </row>
    <row r="40" spans="1:7" x14ac:dyDescent="0.35">
      <c r="A40" s="107" t="s">
        <v>20</v>
      </c>
      <c r="B40" s="107">
        <v>4943</v>
      </c>
      <c r="C40" s="107" t="s">
        <v>59</v>
      </c>
      <c r="D40" s="107"/>
      <c r="E40" s="101" t="s">
        <v>20</v>
      </c>
      <c r="F40" s="101">
        <v>4790</v>
      </c>
      <c r="G40" s="101" t="s">
        <v>59</v>
      </c>
    </row>
    <row r="41" spans="1:7" x14ac:dyDescent="0.35">
      <c r="A41" s="108" t="s">
        <v>349</v>
      </c>
      <c r="B41" s="108">
        <v>63</v>
      </c>
      <c r="C41" s="108" t="s">
        <v>350</v>
      </c>
      <c r="D41" s="107"/>
      <c r="G41" s="101"/>
    </row>
    <row r="42" spans="1:7" x14ac:dyDescent="0.35">
      <c r="A42" s="107" t="s">
        <v>281</v>
      </c>
      <c r="B42" s="107">
        <v>39</v>
      </c>
      <c r="C42" s="107" t="s">
        <v>308</v>
      </c>
      <c r="D42" s="107"/>
      <c r="E42" s="101" t="s">
        <v>281</v>
      </c>
      <c r="F42" s="101">
        <v>39</v>
      </c>
      <c r="G42" s="101" t="s">
        <v>308</v>
      </c>
    </row>
    <row r="43" spans="1:7" x14ac:dyDescent="0.35">
      <c r="A43" s="113" t="s">
        <v>351</v>
      </c>
      <c r="B43" s="113">
        <v>12752</v>
      </c>
      <c r="C43" s="113" t="s">
        <v>352</v>
      </c>
      <c r="D43" s="107"/>
      <c r="G43" s="101"/>
    </row>
    <row r="44" spans="1:7" x14ac:dyDescent="0.35">
      <c r="A44" s="107" t="s">
        <v>25</v>
      </c>
      <c r="B44" s="107">
        <v>122</v>
      </c>
      <c r="C44" s="107" t="s">
        <v>98</v>
      </c>
      <c r="D44" s="107"/>
      <c r="E44" s="101" t="s">
        <v>25</v>
      </c>
      <c r="F44" s="101">
        <v>122</v>
      </c>
      <c r="G44" s="101" t="s">
        <v>309</v>
      </c>
    </row>
    <row r="45" spans="1:7" x14ac:dyDescent="0.35">
      <c r="A45" s="107" t="s">
        <v>282</v>
      </c>
      <c r="B45" s="107">
        <v>95</v>
      </c>
      <c r="C45" s="107" t="s">
        <v>353</v>
      </c>
      <c r="D45" s="107"/>
      <c r="E45" s="101" t="s">
        <v>282</v>
      </c>
      <c r="F45" s="101">
        <v>95</v>
      </c>
      <c r="G45" s="101" t="s">
        <v>310</v>
      </c>
    </row>
    <row r="46" spans="1:7" x14ac:dyDescent="0.35">
      <c r="A46" s="107" t="s">
        <v>119</v>
      </c>
      <c r="B46" s="107">
        <v>11925</v>
      </c>
      <c r="C46" s="107" t="s">
        <v>311</v>
      </c>
      <c r="D46" s="107"/>
      <c r="E46" s="101" t="s">
        <v>119</v>
      </c>
      <c r="F46" s="101">
        <v>11926</v>
      </c>
      <c r="G46" s="101" t="s">
        <v>311</v>
      </c>
    </row>
    <row r="47" spans="1:7" x14ac:dyDescent="0.35">
      <c r="A47" s="107" t="s">
        <v>124</v>
      </c>
      <c r="B47" s="107">
        <v>35</v>
      </c>
      <c r="C47" s="107" t="s">
        <v>125</v>
      </c>
      <c r="D47" s="107"/>
      <c r="E47" s="101" t="s">
        <v>124</v>
      </c>
      <c r="F47" s="101">
        <v>35</v>
      </c>
      <c r="G47" s="101" t="s">
        <v>125</v>
      </c>
    </row>
    <row r="48" spans="1:7" x14ac:dyDescent="0.35">
      <c r="A48" s="107" t="s">
        <v>21</v>
      </c>
      <c r="B48" s="107">
        <v>11501</v>
      </c>
      <c r="C48" s="107" t="s">
        <v>126</v>
      </c>
      <c r="D48" s="107"/>
      <c r="E48" s="101" t="s">
        <v>21</v>
      </c>
      <c r="F48" s="101">
        <v>10401</v>
      </c>
      <c r="G48" s="101" t="s">
        <v>126</v>
      </c>
    </row>
    <row r="49" spans="1:13" x14ac:dyDescent="0.35">
      <c r="A49" s="114" t="s">
        <v>18</v>
      </c>
      <c r="B49" s="114">
        <v>39678</v>
      </c>
      <c r="C49" s="114" t="s">
        <v>128</v>
      </c>
      <c r="D49" s="114"/>
      <c r="E49" s="101" t="s">
        <v>18</v>
      </c>
      <c r="F49" s="101">
        <v>32506</v>
      </c>
      <c r="G49" s="101" t="s">
        <v>128</v>
      </c>
    </row>
    <row r="50" spans="1:13" x14ac:dyDescent="0.35">
      <c r="A50" s="107" t="s">
        <v>24</v>
      </c>
      <c r="B50" s="107">
        <v>118</v>
      </c>
      <c r="C50" s="107" t="s">
        <v>129</v>
      </c>
      <c r="D50" s="107"/>
      <c r="E50" s="101" t="s">
        <v>24</v>
      </c>
      <c r="F50" s="101">
        <v>118</v>
      </c>
      <c r="G50" s="101" t="s">
        <v>129</v>
      </c>
    </row>
    <row r="51" spans="1:13" x14ac:dyDescent="0.35">
      <c r="A51" s="107" t="s">
        <v>283</v>
      </c>
      <c r="B51" s="107">
        <v>66969</v>
      </c>
      <c r="C51" s="107" t="s">
        <v>133</v>
      </c>
      <c r="D51" s="107"/>
      <c r="E51" s="101" t="s">
        <v>283</v>
      </c>
      <c r="F51" s="101">
        <v>61196</v>
      </c>
      <c r="G51" s="101" t="s">
        <v>133</v>
      </c>
    </row>
    <row r="52" spans="1:13" x14ac:dyDescent="0.35">
      <c r="A52" s="107" t="s">
        <v>284</v>
      </c>
      <c r="B52" s="107">
        <v>967</v>
      </c>
      <c r="C52" s="107" t="s">
        <v>312</v>
      </c>
      <c r="D52" s="107"/>
      <c r="E52" s="101" t="s">
        <v>284</v>
      </c>
      <c r="F52" s="101">
        <v>519</v>
      </c>
      <c r="G52" s="101" t="s">
        <v>312</v>
      </c>
      <c r="I52" s="106"/>
      <c r="J52" s="106"/>
      <c r="M52" s="106"/>
    </row>
    <row r="53" spans="1:13" x14ac:dyDescent="0.35">
      <c r="A53" s="107" t="s">
        <v>354</v>
      </c>
      <c r="B53" s="107">
        <v>6847</v>
      </c>
      <c r="C53" s="107" t="s">
        <v>355</v>
      </c>
      <c r="D53" s="107"/>
      <c r="E53" s="101" t="s">
        <v>17</v>
      </c>
      <c r="F53" s="101">
        <v>5869</v>
      </c>
      <c r="G53" s="101" t="s">
        <v>137</v>
      </c>
    </row>
    <row r="54" spans="1:13" x14ac:dyDescent="0.35">
      <c r="A54" s="107" t="s">
        <v>60</v>
      </c>
      <c r="B54" s="107">
        <v>1223</v>
      </c>
      <c r="C54" s="107" t="s">
        <v>313</v>
      </c>
      <c r="D54" s="107"/>
      <c r="E54" s="101" t="s">
        <v>60</v>
      </c>
      <c r="F54" s="101">
        <v>1337</v>
      </c>
      <c r="G54" s="101" t="s">
        <v>313</v>
      </c>
    </row>
    <row r="55" spans="1:13" x14ac:dyDescent="0.35">
      <c r="A55" s="107" t="s">
        <v>242</v>
      </c>
      <c r="B55" s="107">
        <v>1174</v>
      </c>
      <c r="C55" s="107" t="s">
        <v>252</v>
      </c>
      <c r="D55" s="107"/>
      <c r="E55" s="101" t="s">
        <v>242</v>
      </c>
      <c r="F55" s="101">
        <v>1174</v>
      </c>
      <c r="G55" s="101" t="s">
        <v>252</v>
      </c>
      <c r="I55" s="106"/>
    </row>
    <row r="56" spans="1:13" x14ac:dyDescent="0.35">
      <c r="A56" s="107" t="s">
        <v>103</v>
      </c>
      <c r="B56" s="107">
        <v>417</v>
      </c>
      <c r="C56" s="107" t="s">
        <v>104</v>
      </c>
      <c r="D56" s="107"/>
      <c r="E56" s="101" t="s">
        <v>103</v>
      </c>
      <c r="F56" s="101">
        <v>417</v>
      </c>
      <c r="G56" s="101" t="s">
        <v>104</v>
      </c>
    </row>
    <row r="57" spans="1:13" x14ac:dyDescent="0.35">
      <c r="A57" s="107" t="s">
        <v>108</v>
      </c>
      <c r="B57" s="107">
        <v>3154</v>
      </c>
      <c r="C57" s="107" t="s">
        <v>109</v>
      </c>
      <c r="D57" s="107"/>
      <c r="E57" s="101" t="s">
        <v>108</v>
      </c>
      <c r="F57" s="101">
        <v>3155</v>
      </c>
      <c r="G57" s="101" t="s">
        <v>109</v>
      </c>
    </row>
    <row r="58" spans="1:13" x14ac:dyDescent="0.35">
      <c r="A58" s="107" t="s">
        <v>90</v>
      </c>
      <c r="B58" s="107">
        <v>22</v>
      </c>
      <c r="C58" s="107" t="s">
        <v>356</v>
      </c>
      <c r="D58" s="107"/>
      <c r="E58" s="101" t="s">
        <v>90</v>
      </c>
      <c r="F58" s="101">
        <v>20</v>
      </c>
      <c r="G58" s="101" t="s">
        <v>91</v>
      </c>
    </row>
    <row r="59" spans="1:13" x14ac:dyDescent="0.35">
      <c r="A59" s="107" t="s">
        <v>22</v>
      </c>
      <c r="B59" s="107">
        <v>1085</v>
      </c>
      <c r="C59" s="107" t="s">
        <v>130</v>
      </c>
      <c r="D59" s="107"/>
      <c r="E59" s="101" t="s">
        <v>22</v>
      </c>
      <c r="F59" s="101">
        <v>1085</v>
      </c>
      <c r="G59" s="101" t="s">
        <v>130</v>
      </c>
    </row>
    <row r="60" spans="1:13" x14ac:dyDescent="0.35">
      <c r="A60" s="107" t="s">
        <v>122</v>
      </c>
      <c r="B60" s="107">
        <v>15261</v>
      </c>
      <c r="C60" s="107" t="s">
        <v>357</v>
      </c>
      <c r="D60" s="107"/>
      <c r="E60" s="101" t="s">
        <v>122</v>
      </c>
      <c r="F60" s="101">
        <v>14388</v>
      </c>
      <c r="G60" s="101" t="s">
        <v>123</v>
      </c>
    </row>
    <row r="61" spans="1:13" x14ac:dyDescent="0.35">
      <c r="A61" s="107"/>
      <c r="B61" s="107"/>
      <c r="C61" s="109"/>
      <c r="D61" s="109"/>
      <c r="E61" s="101" t="s">
        <v>285</v>
      </c>
      <c r="F61" s="101">
        <v>40</v>
      </c>
      <c r="G61" s="101" t="s">
        <v>314</v>
      </c>
      <c r="I61" s="106"/>
    </row>
    <row r="62" spans="1:13" x14ac:dyDescent="0.35">
      <c r="A62" s="107"/>
      <c r="B62" s="107"/>
      <c r="C62" s="109"/>
      <c r="D62" s="109"/>
      <c r="E62" s="110" t="s">
        <v>315</v>
      </c>
      <c r="F62" s="110">
        <v>22</v>
      </c>
      <c r="G62" s="110" t="s">
        <v>316</v>
      </c>
      <c r="I62" s="106"/>
    </row>
    <row r="63" spans="1:13" x14ac:dyDescent="0.35">
      <c r="A63" s="107"/>
      <c r="B63" s="107"/>
      <c r="C63" s="109"/>
      <c r="D63" s="109"/>
      <c r="E63" s="110" t="s">
        <v>317</v>
      </c>
      <c r="F63" s="110">
        <v>2</v>
      </c>
      <c r="G63" s="110" t="s">
        <v>318</v>
      </c>
      <c r="I63" s="106"/>
    </row>
    <row r="64" spans="1:13" x14ac:dyDescent="0.35">
      <c r="A64" s="108" t="s">
        <v>358</v>
      </c>
      <c r="B64" s="108">
        <v>416</v>
      </c>
      <c r="C64" s="108" t="s">
        <v>359</v>
      </c>
      <c r="D64" s="114"/>
      <c r="E64" s="106"/>
      <c r="F64" s="106"/>
      <c r="G64" s="106"/>
      <c r="I64" s="106"/>
    </row>
    <row r="65" spans="1:7" x14ac:dyDescent="0.35">
      <c r="A65" s="107" t="s">
        <v>127</v>
      </c>
      <c r="B65" s="107">
        <v>9355</v>
      </c>
      <c r="C65" s="107" t="s">
        <v>255</v>
      </c>
      <c r="D65" s="107"/>
      <c r="E65" s="101" t="s">
        <v>127</v>
      </c>
      <c r="F65" s="101">
        <v>9355</v>
      </c>
      <c r="G65" s="101" t="s">
        <v>255</v>
      </c>
    </row>
    <row r="66" spans="1:7" x14ac:dyDescent="0.35">
      <c r="A66" s="113" t="s">
        <v>360</v>
      </c>
      <c r="B66" s="113">
        <v>130386</v>
      </c>
      <c r="C66" s="113" t="s">
        <v>361</v>
      </c>
      <c r="D66" s="113"/>
      <c r="G66" s="101"/>
    </row>
    <row r="67" spans="1:7" x14ac:dyDescent="0.35">
      <c r="A67" s="108" t="s">
        <v>362</v>
      </c>
      <c r="B67" s="108">
        <v>555</v>
      </c>
      <c r="C67" s="108" t="s">
        <v>363</v>
      </c>
      <c r="D67" s="108"/>
      <c r="G67" s="101"/>
    </row>
    <row r="68" spans="1:7" x14ac:dyDescent="0.35">
      <c r="A68" s="107" t="s">
        <v>319</v>
      </c>
      <c r="B68" s="107">
        <v>3796</v>
      </c>
      <c r="C68" s="107" t="s">
        <v>320</v>
      </c>
      <c r="D68" s="107"/>
      <c r="E68" s="110" t="s">
        <v>319</v>
      </c>
      <c r="F68" s="110">
        <v>3796</v>
      </c>
      <c r="G68" s="110" t="s">
        <v>320</v>
      </c>
    </row>
    <row r="69" spans="1:7" x14ac:dyDescent="0.35">
      <c r="A69" s="107" t="s">
        <v>26</v>
      </c>
      <c r="B69" s="107">
        <v>44361</v>
      </c>
      <c r="C69" s="107" t="s">
        <v>254</v>
      </c>
      <c r="D69" s="107"/>
      <c r="E69" s="101" t="s">
        <v>26</v>
      </c>
      <c r="F69" s="101">
        <v>44361</v>
      </c>
      <c r="G69" s="101" t="s">
        <v>254</v>
      </c>
    </row>
    <row r="70" spans="1:7" x14ac:dyDescent="0.35">
      <c r="A70" s="107" t="s">
        <v>131</v>
      </c>
      <c r="B70" s="107">
        <v>320</v>
      </c>
      <c r="C70" s="107" t="s">
        <v>364</v>
      </c>
      <c r="D70" s="107"/>
      <c r="E70" s="101" t="s">
        <v>131</v>
      </c>
      <c r="F70" s="101">
        <v>167</v>
      </c>
      <c r="G70" s="101" t="s">
        <v>132</v>
      </c>
    </row>
    <row r="71" spans="1:7" x14ac:dyDescent="0.35">
      <c r="A71" s="108" t="s">
        <v>365</v>
      </c>
      <c r="B71" s="108">
        <v>1018</v>
      </c>
      <c r="C71" s="108" t="s">
        <v>366</v>
      </c>
      <c r="D71" s="108"/>
      <c r="G71" s="101"/>
    </row>
    <row r="72" spans="1:7" x14ac:dyDescent="0.35">
      <c r="A72" s="113" t="s">
        <v>367</v>
      </c>
      <c r="B72" s="113">
        <v>14715</v>
      </c>
      <c r="C72" s="113" t="s">
        <v>368</v>
      </c>
      <c r="D72" s="113"/>
      <c r="G72" s="101"/>
    </row>
    <row r="73" spans="1:7" x14ac:dyDescent="0.35">
      <c r="A73" s="107" t="s">
        <v>23</v>
      </c>
      <c r="B73" s="107">
        <v>3877</v>
      </c>
      <c r="C73" s="107" t="s">
        <v>134</v>
      </c>
      <c r="D73" s="107"/>
      <c r="E73" s="101" t="s">
        <v>23</v>
      </c>
      <c r="F73" s="101">
        <v>3899</v>
      </c>
      <c r="G73" s="101" t="s">
        <v>134</v>
      </c>
    </row>
    <row r="74" spans="1:7" x14ac:dyDescent="0.35">
      <c r="A74" s="113" t="s">
        <v>369</v>
      </c>
      <c r="B74" s="113">
        <v>4429</v>
      </c>
      <c r="C74" s="113" t="s">
        <v>370</v>
      </c>
      <c r="D74" s="113"/>
      <c r="G74" s="101"/>
    </row>
    <row r="75" spans="1:7" x14ac:dyDescent="0.35">
      <c r="A75" s="113" t="s">
        <v>371</v>
      </c>
      <c r="B75" s="113">
        <v>40</v>
      </c>
      <c r="C75" s="113" t="s">
        <v>314</v>
      </c>
      <c r="D75" s="113"/>
      <c r="G75" s="101"/>
    </row>
    <row r="76" spans="1:7" x14ac:dyDescent="0.35">
      <c r="A76" s="113" t="s">
        <v>372</v>
      </c>
      <c r="B76" s="113">
        <v>34</v>
      </c>
      <c r="C76" s="113" t="s">
        <v>373</v>
      </c>
      <c r="D76" s="113"/>
      <c r="G76" s="101"/>
    </row>
    <row r="77" spans="1:7" x14ac:dyDescent="0.35">
      <c r="A77" s="113" t="s">
        <v>374</v>
      </c>
      <c r="B77" s="113">
        <v>46</v>
      </c>
      <c r="C77" s="113" t="s">
        <v>375</v>
      </c>
      <c r="D77" s="113"/>
      <c r="G77" s="101"/>
    </row>
    <row r="78" spans="1:7" x14ac:dyDescent="0.35">
      <c r="A78" s="108" t="s">
        <v>376</v>
      </c>
      <c r="B78" s="108">
        <v>397</v>
      </c>
      <c r="C78" s="108" t="s">
        <v>377</v>
      </c>
      <c r="D78" s="108"/>
      <c r="G78" s="101"/>
    </row>
    <row r="79" spans="1:7" x14ac:dyDescent="0.35">
      <c r="A79" s="114" t="s">
        <v>10</v>
      </c>
      <c r="B79" s="114">
        <v>13830</v>
      </c>
      <c r="C79" s="114" t="s">
        <v>321</v>
      </c>
      <c r="D79" s="114"/>
      <c r="E79" s="101" t="s">
        <v>10</v>
      </c>
      <c r="F79" s="101">
        <v>10838</v>
      </c>
      <c r="G79" s="101" t="s">
        <v>321</v>
      </c>
    </row>
    <row r="80" spans="1:7" x14ac:dyDescent="0.35">
      <c r="A80" s="107" t="s">
        <v>286</v>
      </c>
      <c r="B80" s="107">
        <v>562</v>
      </c>
      <c r="C80" s="107" t="s">
        <v>322</v>
      </c>
      <c r="D80" s="107"/>
      <c r="E80" s="101" t="s">
        <v>286</v>
      </c>
      <c r="F80" s="101">
        <v>563</v>
      </c>
      <c r="G80" s="101" t="s">
        <v>322</v>
      </c>
    </row>
    <row r="81" spans="1:16" x14ac:dyDescent="0.35">
      <c r="A81" s="107" t="s">
        <v>243</v>
      </c>
      <c r="B81" s="107">
        <v>72</v>
      </c>
      <c r="C81" s="107" t="s">
        <v>378</v>
      </c>
      <c r="D81" s="107"/>
      <c r="E81" s="101" t="s">
        <v>243</v>
      </c>
      <c r="F81" s="101">
        <v>72</v>
      </c>
      <c r="G81" s="101" t="s">
        <v>253</v>
      </c>
    </row>
    <row r="82" spans="1:16" x14ac:dyDescent="0.35">
      <c r="B82" s="101">
        <v>0</v>
      </c>
      <c r="C82" s="115" t="s">
        <v>227</v>
      </c>
      <c r="D82" s="115"/>
      <c r="F82" s="101">
        <v>0</v>
      </c>
      <c r="G82" s="115" t="s">
        <v>227</v>
      </c>
      <c r="I82" s="106"/>
    </row>
    <row r="83" spans="1:16" x14ac:dyDescent="0.35">
      <c r="A83" s="106" t="s">
        <v>287</v>
      </c>
      <c r="B83" s="116">
        <v>111125</v>
      </c>
      <c r="C83" s="117" t="s">
        <v>110</v>
      </c>
      <c r="D83" s="117"/>
      <c r="E83" s="106" t="s">
        <v>287</v>
      </c>
      <c r="F83" s="116">
        <v>111125</v>
      </c>
      <c r="G83" s="117" t="s">
        <v>110</v>
      </c>
      <c r="H83" s="118"/>
    </row>
    <row r="84" spans="1:16" x14ac:dyDescent="0.35">
      <c r="A84" s="106" t="s">
        <v>288</v>
      </c>
      <c r="B84" s="116">
        <v>358214</v>
      </c>
      <c r="C84" s="117" t="s">
        <v>111</v>
      </c>
      <c r="D84" s="117"/>
      <c r="E84" s="106" t="s">
        <v>288</v>
      </c>
      <c r="F84" s="116">
        <v>358214</v>
      </c>
      <c r="G84" s="117" t="s">
        <v>111</v>
      </c>
      <c r="H84" s="118"/>
    </row>
    <row r="85" spans="1:16" x14ac:dyDescent="0.35">
      <c r="B85" s="101">
        <v>0</v>
      </c>
      <c r="C85" s="103"/>
      <c r="D85" s="103"/>
      <c r="F85" s="101">
        <v>0</v>
      </c>
      <c r="H85" s="118"/>
      <c r="L85" s="101"/>
      <c r="P85" s="101"/>
    </row>
    <row r="86" spans="1:16" x14ac:dyDescent="0.35">
      <c r="B86" s="101">
        <f>SUM(B4:B85)</f>
        <v>1334906</v>
      </c>
      <c r="C86" s="103"/>
      <c r="D86" s="103"/>
      <c r="F86" s="101">
        <f>SUM(F5:F85)</f>
        <v>1259331</v>
      </c>
      <c r="H86" s="118"/>
      <c r="L86" s="101"/>
      <c r="P86" s="101"/>
    </row>
    <row r="87" spans="1:16" x14ac:dyDescent="0.35">
      <c r="A87" s="107"/>
      <c r="B87" s="107"/>
      <c r="C87" s="109"/>
      <c r="D87" s="109"/>
      <c r="H87" s="118"/>
      <c r="L87" s="101"/>
      <c r="P87" s="101"/>
    </row>
    <row r="88" spans="1:16" x14ac:dyDescent="0.35">
      <c r="A88" s="107"/>
      <c r="B88" s="107"/>
      <c r="C88" s="109"/>
      <c r="D88" s="109"/>
      <c r="F88" s="101">
        <v>12755</v>
      </c>
      <c r="G88" s="119" t="s">
        <v>289</v>
      </c>
      <c r="H88" s="118"/>
      <c r="L88" s="101"/>
      <c r="P88" s="101"/>
    </row>
    <row r="89" spans="1:16" x14ac:dyDescent="0.35">
      <c r="A89" s="107"/>
      <c r="B89" s="107"/>
      <c r="C89" s="109"/>
      <c r="D89" s="109"/>
      <c r="E89" s="101" t="s">
        <v>86</v>
      </c>
      <c r="F89" s="101">
        <v>96</v>
      </c>
      <c r="G89" s="101" t="s">
        <v>87</v>
      </c>
    </row>
    <row r="90" spans="1:16" x14ac:dyDescent="0.35">
      <c r="A90" s="107"/>
      <c r="B90" s="107"/>
      <c r="C90" s="109"/>
      <c r="D90" s="109"/>
      <c r="E90" s="101" t="s">
        <v>52</v>
      </c>
      <c r="F90" s="101">
        <v>113</v>
      </c>
      <c r="G90" s="101" t="s">
        <v>53</v>
      </c>
    </row>
    <row r="91" spans="1:16" x14ac:dyDescent="0.35">
      <c r="A91" s="107"/>
      <c r="B91" s="107"/>
      <c r="C91" s="109"/>
      <c r="D91" s="109"/>
      <c r="E91" s="101" t="s">
        <v>54</v>
      </c>
      <c r="F91" s="101">
        <v>731</v>
      </c>
      <c r="G91" s="101" t="s">
        <v>55</v>
      </c>
    </row>
    <row r="92" spans="1:16" x14ac:dyDescent="0.35">
      <c r="A92" s="114"/>
      <c r="B92" s="114"/>
      <c r="C92" s="120"/>
      <c r="D92" s="120"/>
      <c r="E92" s="101" t="s">
        <v>56</v>
      </c>
      <c r="F92" s="101">
        <v>585</v>
      </c>
      <c r="G92" s="101" t="s">
        <v>57</v>
      </c>
    </row>
    <row r="93" spans="1:16" x14ac:dyDescent="0.35">
      <c r="A93" s="107"/>
      <c r="B93" s="107"/>
      <c r="C93" s="109"/>
      <c r="D93" s="109"/>
      <c r="E93" s="101" t="s">
        <v>63</v>
      </c>
      <c r="F93" s="101">
        <v>100</v>
      </c>
      <c r="G93" s="101" t="s">
        <v>64</v>
      </c>
    </row>
    <row r="94" spans="1:16" x14ac:dyDescent="0.35">
      <c r="A94" s="107"/>
      <c r="B94" s="107"/>
      <c r="C94" s="109"/>
      <c r="D94" s="109"/>
      <c r="E94" s="101" t="s">
        <v>65</v>
      </c>
      <c r="F94" s="101">
        <v>706</v>
      </c>
      <c r="G94" s="101" t="s">
        <v>66</v>
      </c>
    </row>
    <row r="95" spans="1:16" x14ac:dyDescent="0.35">
      <c r="E95" s="101" t="s">
        <v>67</v>
      </c>
      <c r="F95" s="101">
        <v>1288</v>
      </c>
      <c r="G95" s="101" t="s">
        <v>68</v>
      </c>
    </row>
    <row r="96" spans="1:16" x14ac:dyDescent="0.35">
      <c r="E96" s="101" t="s">
        <v>75</v>
      </c>
      <c r="F96" s="101">
        <v>565</v>
      </c>
      <c r="G96" s="101" t="s">
        <v>76</v>
      </c>
    </row>
    <row r="97" spans="1:12" x14ac:dyDescent="0.35">
      <c r="E97" s="101" t="s">
        <v>82</v>
      </c>
      <c r="F97" s="101">
        <v>145</v>
      </c>
      <c r="G97" s="101" t="s">
        <v>83</v>
      </c>
    </row>
    <row r="98" spans="1:12" x14ac:dyDescent="0.35">
      <c r="E98" s="101" t="s">
        <v>92</v>
      </c>
      <c r="F98" s="101">
        <v>4469</v>
      </c>
      <c r="G98" s="101" t="s">
        <v>250</v>
      </c>
    </row>
    <row r="99" spans="1:12" x14ac:dyDescent="0.35">
      <c r="E99" s="101" t="s">
        <v>94</v>
      </c>
      <c r="F99" s="101">
        <v>1653</v>
      </c>
      <c r="G99" s="101" t="s">
        <v>251</v>
      </c>
    </row>
    <row r="100" spans="1:12" x14ac:dyDescent="0.35">
      <c r="E100" s="101" t="s">
        <v>96</v>
      </c>
      <c r="F100" s="101">
        <v>2283</v>
      </c>
      <c r="G100" s="101" t="s">
        <v>97</v>
      </c>
    </row>
    <row r="101" spans="1:12" x14ac:dyDescent="0.35">
      <c r="E101" s="101" t="s">
        <v>135</v>
      </c>
      <c r="F101" s="101">
        <v>21</v>
      </c>
      <c r="G101" s="101" t="s">
        <v>136</v>
      </c>
    </row>
    <row r="102" spans="1:12" x14ac:dyDescent="0.35">
      <c r="F102" s="101">
        <f>SUM(F89:F101)</f>
        <v>12755</v>
      </c>
      <c r="I102" s="101" t="s">
        <v>256</v>
      </c>
      <c r="J102" s="101" t="s">
        <v>226</v>
      </c>
      <c r="K102" s="101" t="s">
        <v>28</v>
      </c>
      <c r="L102" s="105" t="s">
        <v>29</v>
      </c>
    </row>
    <row r="103" spans="1:12" x14ac:dyDescent="0.35">
      <c r="A103" s="101" t="s">
        <v>379</v>
      </c>
      <c r="B103" s="101" t="s">
        <v>291</v>
      </c>
      <c r="C103" s="101" t="s">
        <v>28</v>
      </c>
      <c r="D103" s="101"/>
      <c r="G103" s="101"/>
      <c r="H103" s="101"/>
      <c r="I103" s="101">
        <v>1235291</v>
      </c>
      <c r="J103" s="101">
        <v>1216219</v>
      </c>
      <c r="K103" s="101">
        <f>I103-J103</f>
        <v>19072</v>
      </c>
      <c r="L103" s="105">
        <f>K103/J103</f>
        <v>1.5681386329271289E-2</v>
      </c>
    </row>
    <row r="104" spans="1:12" x14ac:dyDescent="0.35">
      <c r="A104" s="101">
        <v>1334906</v>
      </c>
      <c r="B104" s="101">
        <v>1259331</v>
      </c>
      <c r="C104" s="101">
        <f>A104-B104</f>
        <v>75575</v>
      </c>
      <c r="D104" s="105" t="s">
        <v>29</v>
      </c>
      <c r="G104" s="101"/>
      <c r="H104" s="101"/>
      <c r="I104" s="101">
        <v>12755</v>
      </c>
      <c r="J104" s="101">
        <v>12755</v>
      </c>
    </row>
    <row r="105" spans="1:12" x14ac:dyDescent="0.35">
      <c r="B105" s="101">
        <v>12755</v>
      </c>
      <c r="C105" s="101"/>
      <c r="D105" s="105">
        <f>C104/B104</f>
        <v>6.0012022256261462E-2</v>
      </c>
      <c r="G105" s="101"/>
      <c r="H105" s="101"/>
      <c r="I105" s="101">
        <f>SUM(I103:I104)</f>
        <v>1248046</v>
      </c>
      <c r="J105" s="101">
        <f>SUM(J103:J104)</f>
        <v>1228974</v>
      </c>
      <c r="K105" s="101">
        <f>I105-J105</f>
        <v>19072</v>
      </c>
      <c r="L105" s="105">
        <f>K105/J105</f>
        <v>1.5518635870246237E-2</v>
      </c>
    </row>
    <row r="106" spans="1:12" x14ac:dyDescent="0.35">
      <c r="A106" s="101">
        <f>SUM(A104:A105)</f>
        <v>1334906</v>
      </c>
      <c r="B106" s="101">
        <f>SUM(B104:B105)</f>
        <v>1272086</v>
      </c>
      <c r="C106" s="101">
        <f>A106-B106</f>
        <v>62820</v>
      </c>
      <c r="D106" s="105"/>
      <c r="G106" s="101"/>
      <c r="H106" s="101"/>
    </row>
    <row r="107" spans="1:12" x14ac:dyDescent="0.35">
      <c r="D107" s="105">
        <f>C106/B106</f>
        <v>4.938345363442409E-2</v>
      </c>
    </row>
    <row r="108" spans="1:12" x14ac:dyDescent="0.35">
      <c r="D108" s="105"/>
    </row>
    <row r="109" spans="1:12" x14ac:dyDescent="0.35">
      <c r="B109" s="107">
        <v>655</v>
      </c>
      <c r="C109" s="107" t="s">
        <v>58</v>
      </c>
      <c r="F109" s="101">
        <v>656</v>
      </c>
      <c r="G109" s="101" t="s">
        <v>58</v>
      </c>
    </row>
    <row r="110" spans="1:12" x14ac:dyDescent="0.35">
      <c r="B110" s="107">
        <v>4943</v>
      </c>
      <c r="C110" s="107" t="s">
        <v>59</v>
      </c>
      <c r="F110" s="101">
        <v>4790</v>
      </c>
      <c r="G110" s="101" t="s">
        <v>59</v>
      </c>
    </row>
    <row r="111" spans="1:12" x14ac:dyDescent="0.35">
      <c r="B111" s="107">
        <v>1223</v>
      </c>
      <c r="C111" s="107" t="s">
        <v>313</v>
      </c>
      <c r="F111" s="101">
        <v>1337</v>
      </c>
      <c r="G111" s="101" t="s">
        <v>313</v>
      </c>
    </row>
    <row r="112" spans="1:12" x14ac:dyDescent="0.35">
      <c r="B112" s="107">
        <v>194</v>
      </c>
      <c r="C112" s="107" t="s">
        <v>62</v>
      </c>
      <c r="F112" s="101">
        <v>194</v>
      </c>
      <c r="G112" s="103" t="s">
        <v>62</v>
      </c>
    </row>
    <row r="113" spans="2:7" x14ac:dyDescent="0.35">
      <c r="B113" s="108">
        <v>202</v>
      </c>
      <c r="C113" s="108" t="s">
        <v>332</v>
      </c>
      <c r="F113" s="101">
        <v>1188</v>
      </c>
      <c r="G113" s="103" t="s">
        <v>245</v>
      </c>
    </row>
    <row r="114" spans="2:7" x14ac:dyDescent="0.35">
      <c r="B114" s="107">
        <v>235</v>
      </c>
      <c r="C114" s="107" t="s">
        <v>333</v>
      </c>
      <c r="F114" s="101">
        <v>235</v>
      </c>
      <c r="G114" s="103" t="s">
        <v>299</v>
      </c>
    </row>
    <row r="115" spans="2:7" x14ac:dyDescent="0.35">
      <c r="B115" s="108">
        <v>90</v>
      </c>
      <c r="C115" s="108" t="s">
        <v>336</v>
      </c>
      <c r="F115" s="101">
        <v>1056</v>
      </c>
      <c r="G115" s="103" t="s">
        <v>244</v>
      </c>
    </row>
    <row r="116" spans="2:7" x14ac:dyDescent="0.35">
      <c r="B116" s="107">
        <v>1056</v>
      </c>
      <c r="C116" s="107" t="s">
        <v>334</v>
      </c>
      <c r="F116" s="101">
        <v>4369</v>
      </c>
      <c r="G116" s="103" t="s">
        <v>298</v>
      </c>
    </row>
    <row r="117" spans="2:7" x14ac:dyDescent="0.35">
      <c r="B117" s="107">
        <v>1188</v>
      </c>
      <c r="C117" s="107" t="s">
        <v>337</v>
      </c>
      <c r="F117" s="101">
        <v>39</v>
      </c>
      <c r="G117" s="101" t="s">
        <v>308</v>
      </c>
    </row>
    <row r="118" spans="2:7" x14ac:dyDescent="0.35">
      <c r="B118" s="113">
        <v>12752</v>
      </c>
      <c r="C118" s="113" t="s">
        <v>352</v>
      </c>
      <c r="F118" s="110">
        <v>356</v>
      </c>
      <c r="G118" s="111" t="s">
        <v>301</v>
      </c>
    </row>
    <row r="119" spans="2:7" x14ac:dyDescent="0.35">
      <c r="B119" s="108">
        <v>63</v>
      </c>
      <c r="C119" s="108" t="s">
        <v>350</v>
      </c>
      <c r="F119" s="110">
        <v>44</v>
      </c>
      <c r="G119" s="111" t="s">
        <v>303</v>
      </c>
    </row>
    <row r="120" spans="2:7" x14ac:dyDescent="0.35">
      <c r="B120" s="108">
        <v>1022</v>
      </c>
      <c r="C120" s="108" t="s">
        <v>330</v>
      </c>
      <c r="F120" s="106">
        <v>16131</v>
      </c>
      <c r="G120" s="112" t="s">
        <v>70</v>
      </c>
    </row>
    <row r="121" spans="2:7" x14ac:dyDescent="0.35">
      <c r="B121" s="107">
        <v>39</v>
      </c>
      <c r="C121" s="107" t="s">
        <v>308</v>
      </c>
      <c r="F121" s="101">
        <v>1174</v>
      </c>
      <c r="G121" s="101" t="s">
        <v>252</v>
      </c>
    </row>
    <row r="122" spans="2:7" x14ac:dyDescent="0.35">
      <c r="B122" s="107">
        <v>356</v>
      </c>
      <c r="C122" s="107" t="s">
        <v>301</v>
      </c>
      <c r="F122" s="101">
        <v>13775</v>
      </c>
      <c r="G122" s="103" t="s">
        <v>71</v>
      </c>
    </row>
    <row r="123" spans="2:7" x14ac:dyDescent="0.35">
      <c r="B123" s="108">
        <v>70</v>
      </c>
      <c r="C123" s="108" t="s">
        <v>339</v>
      </c>
      <c r="F123" s="101">
        <v>969</v>
      </c>
      <c r="G123" s="103" t="s">
        <v>72</v>
      </c>
    </row>
    <row r="124" spans="2:7" x14ac:dyDescent="0.35">
      <c r="B124" s="107">
        <v>44</v>
      </c>
      <c r="C124" s="107" t="s">
        <v>303</v>
      </c>
      <c r="F124" s="101">
        <v>223</v>
      </c>
      <c r="G124" s="103" t="s">
        <v>247</v>
      </c>
    </row>
    <row r="125" spans="2:7" x14ac:dyDescent="0.35">
      <c r="B125" s="107">
        <v>16131</v>
      </c>
      <c r="C125" s="107" t="s">
        <v>70</v>
      </c>
      <c r="F125" s="101">
        <v>1226</v>
      </c>
      <c r="G125" s="103" t="s">
        <v>74</v>
      </c>
    </row>
    <row r="126" spans="2:7" x14ac:dyDescent="0.35">
      <c r="B126" s="107">
        <v>1174</v>
      </c>
      <c r="C126" s="107" t="s">
        <v>252</v>
      </c>
      <c r="F126" s="101">
        <v>37370</v>
      </c>
      <c r="G126" s="103" t="s">
        <v>78</v>
      </c>
    </row>
    <row r="127" spans="2:7" x14ac:dyDescent="0.35">
      <c r="B127" s="113">
        <v>2</v>
      </c>
      <c r="C127" s="113" t="s">
        <v>71</v>
      </c>
      <c r="F127" s="101">
        <v>38093</v>
      </c>
      <c r="G127" s="103" t="s">
        <v>80</v>
      </c>
    </row>
    <row r="128" spans="2:7" x14ac:dyDescent="0.35">
      <c r="B128" s="107">
        <v>880</v>
      </c>
      <c r="C128" s="107" t="s">
        <v>72</v>
      </c>
      <c r="F128" s="101">
        <v>94072</v>
      </c>
      <c r="G128" s="103" t="s">
        <v>246</v>
      </c>
    </row>
    <row r="129" spans="2:7" x14ac:dyDescent="0.35">
      <c r="B129" s="107">
        <v>231</v>
      </c>
      <c r="C129" s="107" t="s">
        <v>247</v>
      </c>
      <c r="F129" s="101">
        <v>184092</v>
      </c>
      <c r="G129" s="103" t="s">
        <v>85</v>
      </c>
    </row>
    <row r="130" spans="2:7" x14ac:dyDescent="0.35">
      <c r="B130" s="107">
        <v>1226</v>
      </c>
      <c r="C130" s="107" t="s">
        <v>74</v>
      </c>
      <c r="F130" s="101">
        <v>729</v>
      </c>
      <c r="G130" s="103" t="s">
        <v>89</v>
      </c>
    </row>
    <row r="131" spans="2:7" x14ac:dyDescent="0.35">
      <c r="B131" s="107">
        <v>37370</v>
      </c>
      <c r="C131" s="107" t="s">
        <v>340</v>
      </c>
      <c r="F131" s="101">
        <v>20</v>
      </c>
      <c r="G131" s="101" t="s">
        <v>91</v>
      </c>
    </row>
    <row r="132" spans="2:7" x14ac:dyDescent="0.35">
      <c r="B132" s="107">
        <v>38093</v>
      </c>
      <c r="C132" s="107" t="s">
        <v>341</v>
      </c>
      <c r="F132" s="101">
        <v>122</v>
      </c>
      <c r="G132" s="117" t="s">
        <v>98</v>
      </c>
    </row>
    <row r="133" spans="2:7" x14ac:dyDescent="0.35">
      <c r="B133" s="113">
        <v>130386</v>
      </c>
      <c r="C133" s="113" t="s">
        <v>361</v>
      </c>
      <c r="F133" s="101">
        <v>300</v>
      </c>
      <c r="G133" s="103" t="s">
        <v>100</v>
      </c>
    </row>
    <row r="134" spans="2:7" x14ac:dyDescent="0.35">
      <c r="B134" s="107">
        <v>184092</v>
      </c>
      <c r="C134" s="107" t="s">
        <v>342</v>
      </c>
      <c r="F134" s="101">
        <v>330</v>
      </c>
      <c r="G134" s="103" t="s">
        <v>306</v>
      </c>
    </row>
    <row r="135" spans="2:7" x14ac:dyDescent="0.35">
      <c r="B135" s="107">
        <v>729</v>
      </c>
      <c r="C135" s="107" t="s">
        <v>89</v>
      </c>
      <c r="F135" s="101">
        <v>1479</v>
      </c>
      <c r="G135" s="103" t="s">
        <v>102</v>
      </c>
    </row>
    <row r="136" spans="2:7" x14ac:dyDescent="0.35">
      <c r="B136" s="107">
        <v>122</v>
      </c>
      <c r="C136" s="107" t="s">
        <v>98</v>
      </c>
      <c r="F136" s="101">
        <v>136</v>
      </c>
      <c r="G136" s="103" t="s">
        <v>307</v>
      </c>
    </row>
    <row r="137" spans="2:7" x14ac:dyDescent="0.35">
      <c r="B137" s="107">
        <v>300</v>
      </c>
      <c r="C137" s="107" t="s">
        <v>100</v>
      </c>
      <c r="F137" s="101">
        <v>417</v>
      </c>
      <c r="G137" s="101" t="s">
        <v>104</v>
      </c>
    </row>
    <row r="138" spans="2:7" x14ac:dyDescent="0.35">
      <c r="B138" s="107">
        <v>330</v>
      </c>
      <c r="C138" s="107" t="s">
        <v>306</v>
      </c>
      <c r="F138" s="101">
        <v>404</v>
      </c>
      <c r="G138" s="103" t="s">
        <v>106</v>
      </c>
    </row>
    <row r="139" spans="2:7" x14ac:dyDescent="0.35">
      <c r="B139" s="107">
        <v>1479</v>
      </c>
      <c r="C139" s="107" t="s">
        <v>102</v>
      </c>
      <c r="F139" s="101">
        <v>3284</v>
      </c>
      <c r="G139" s="103" t="s">
        <v>107</v>
      </c>
    </row>
    <row r="140" spans="2:7" x14ac:dyDescent="0.35">
      <c r="B140" s="108">
        <v>494</v>
      </c>
      <c r="C140" s="108" t="s">
        <v>344</v>
      </c>
      <c r="F140" s="101">
        <v>95</v>
      </c>
      <c r="G140" s="101" t="s">
        <v>310</v>
      </c>
    </row>
    <row r="141" spans="2:7" x14ac:dyDescent="0.35">
      <c r="B141" s="107">
        <v>136</v>
      </c>
      <c r="C141" s="107" t="s">
        <v>307</v>
      </c>
      <c r="F141" s="101">
        <v>3155</v>
      </c>
      <c r="G141" s="101" t="s">
        <v>109</v>
      </c>
    </row>
    <row r="142" spans="2:7" x14ac:dyDescent="0.35">
      <c r="B142" s="107">
        <v>417</v>
      </c>
      <c r="C142" s="107" t="s">
        <v>104</v>
      </c>
      <c r="F142" s="116">
        <v>111125</v>
      </c>
      <c r="G142" s="117" t="s">
        <v>110</v>
      </c>
    </row>
    <row r="143" spans="2:7" x14ac:dyDescent="0.35">
      <c r="B143" s="107">
        <v>429</v>
      </c>
      <c r="C143" s="107" t="s">
        <v>345</v>
      </c>
      <c r="F143" s="116">
        <v>358214</v>
      </c>
      <c r="G143" s="117" t="s">
        <v>111</v>
      </c>
    </row>
    <row r="144" spans="2:7" x14ac:dyDescent="0.35">
      <c r="B144" s="107">
        <v>3815</v>
      </c>
      <c r="C144" s="107" t="s">
        <v>346</v>
      </c>
      <c r="F144" s="101">
        <v>7480</v>
      </c>
      <c r="G144" s="103" t="s">
        <v>248</v>
      </c>
    </row>
    <row r="145" spans="2:7" x14ac:dyDescent="0.35">
      <c r="B145" s="107">
        <v>95</v>
      </c>
      <c r="C145" s="107" t="s">
        <v>353</v>
      </c>
      <c r="F145" s="101">
        <v>21790</v>
      </c>
      <c r="G145" s="103" t="s">
        <v>249</v>
      </c>
    </row>
    <row r="146" spans="2:7" x14ac:dyDescent="0.35">
      <c r="B146" s="107">
        <v>3154</v>
      </c>
      <c r="C146" s="107" t="s">
        <v>109</v>
      </c>
      <c r="F146" s="101">
        <v>63421</v>
      </c>
      <c r="G146" s="103" t="s">
        <v>115</v>
      </c>
    </row>
    <row r="147" spans="2:7" x14ac:dyDescent="0.35">
      <c r="B147" s="108">
        <v>1</v>
      </c>
      <c r="C147" s="108" t="s">
        <v>348</v>
      </c>
      <c r="F147" s="101">
        <v>50</v>
      </c>
      <c r="G147" s="103" t="s">
        <v>117</v>
      </c>
    </row>
    <row r="148" spans="2:7" x14ac:dyDescent="0.35">
      <c r="B148" s="116">
        <v>111125</v>
      </c>
      <c r="C148" s="117" t="s">
        <v>110</v>
      </c>
      <c r="F148" s="101">
        <v>23779</v>
      </c>
      <c r="G148" s="101" t="s">
        <v>118</v>
      </c>
    </row>
    <row r="149" spans="2:7" x14ac:dyDescent="0.35">
      <c r="B149" s="116">
        <v>358214</v>
      </c>
      <c r="C149" s="117" t="s">
        <v>111</v>
      </c>
      <c r="F149" s="101">
        <v>11926</v>
      </c>
      <c r="G149" s="101" t="s">
        <v>311</v>
      </c>
    </row>
    <row r="150" spans="2:7" x14ac:dyDescent="0.35">
      <c r="B150" s="107">
        <v>7480</v>
      </c>
      <c r="C150" s="107" t="s">
        <v>248</v>
      </c>
      <c r="F150" s="101">
        <v>50454</v>
      </c>
      <c r="G150" s="101" t="s">
        <v>121</v>
      </c>
    </row>
    <row r="151" spans="2:7" x14ac:dyDescent="0.35">
      <c r="B151" s="107">
        <v>21790</v>
      </c>
      <c r="C151" s="107" t="s">
        <v>249</v>
      </c>
      <c r="F151" s="101">
        <v>14388</v>
      </c>
      <c r="G151" s="101" t="s">
        <v>123</v>
      </c>
    </row>
    <row r="152" spans="2:7" x14ac:dyDescent="0.35">
      <c r="B152" s="107">
        <v>63421</v>
      </c>
      <c r="C152" s="107" t="s">
        <v>115</v>
      </c>
      <c r="F152" s="110">
        <v>22</v>
      </c>
      <c r="G152" s="110" t="s">
        <v>316</v>
      </c>
    </row>
    <row r="153" spans="2:7" x14ac:dyDescent="0.35">
      <c r="B153" s="107">
        <v>50</v>
      </c>
      <c r="C153" s="107" t="s">
        <v>117</v>
      </c>
      <c r="F153" s="110">
        <v>2</v>
      </c>
      <c r="G153" s="110" t="s">
        <v>318</v>
      </c>
    </row>
    <row r="154" spans="2:7" x14ac:dyDescent="0.35">
      <c r="B154" s="107">
        <v>24923</v>
      </c>
      <c r="C154" s="107" t="s">
        <v>118</v>
      </c>
      <c r="F154" s="101">
        <v>40</v>
      </c>
      <c r="G154" s="101" t="s">
        <v>314</v>
      </c>
    </row>
    <row r="155" spans="2:7" x14ac:dyDescent="0.35">
      <c r="B155" s="107">
        <v>11925</v>
      </c>
      <c r="C155" s="107" t="s">
        <v>311</v>
      </c>
      <c r="F155" s="101">
        <v>35</v>
      </c>
      <c r="G155" s="101" t="s">
        <v>125</v>
      </c>
    </row>
    <row r="156" spans="2:7" x14ac:dyDescent="0.35">
      <c r="B156" s="107">
        <v>50454</v>
      </c>
      <c r="C156" s="107" t="s">
        <v>121</v>
      </c>
      <c r="F156" s="101">
        <v>10401</v>
      </c>
      <c r="G156" s="101" t="s">
        <v>126</v>
      </c>
    </row>
    <row r="157" spans="2:7" x14ac:dyDescent="0.35">
      <c r="B157" s="107">
        <v>15261</v>
      </c>
      <c r="C157" s="107" t="s">
        <v>357</v>
      </c>
      <c r="F157" s="101">
        <v>9355</v>
      </c>
      <c r="G157" s="101" t="s">
        <v>255</v>
      </c>
    </row>
    <row r="158" spans="2:7" x14ac:dyDescent="0.35">
      <c r="B158" s="108">
        <v>416</v>
      </c>
      <c r="C158" s="108" t="s">
        <v>359</v>
      </c>
      <c r="F158" s="110">
        <v>3796</v>
      </c>
      <c r="G158" s="110" t="s">
        <v>320</v>
      </c>
    </row>
    <row r="159" spans="2:7" x14ac:dyDescent="0.35">
      <c r="B159" s="113">
        <v>40</v>
      </c>
      <c r="C159" s="113" t="s">
        <v>314</v>
      </c>
      <c r="F159" s="101">
        <v>44361</v>
      </c>
      <c r="G159" s="101" t="s">
        <v>254</v>
      </c>
    </row>
    <row r="160" spans="2:7" x14ac:dyDescent="0.35">
      <c r="B160" s="113">
        <v>34</v>
      </c>
      <c r="C160" s="113" t="s">
        <v>373</v>
      </c>
      <c r="F160" s="101">
        <v>32506</v>
      </c>
      <c r="G160" s="101" t="s">
        <v>128</v>
      </c>
    </row>
    <row r="161" spans="2:7" x14ac:dyDescent="0.35">
      <c r="B161" s="113">
        <v>46</v>
      </c>
      <c r="C161" s="113" t="s">
        <v>375</v>
      </c>
      <c r="F161" s="101">
        <v>118</v>
      </c>
      <c r="G161" s="101" t="s">
        <v>129</v>
      </c>
    </row>
    <row r="162" spans="2:7" x14ac:dyDescent="0.35">
      <c r="B162" s="108">
        <v>397</v>
      </c>
      <c r="C162" s="108" t="s">
        <v>377</v>
      </c>
      <c r="F162" s="101">
        <v>1085</v>
      </c>
      <c r="G162" s="101" t="s">
        <v>130</v>
      </c>
    </row>
    <row r="163" spans="2:7" x14ac:dyDescent="0.35">
      <c r="B163" s="107">
        <v>35</v>
      </c>
      <c r="C163" s="107" t="s">
        <v>125</v>
      </c>
      <c r="F163" s="101">
        <v>167</v>
      </c>
      <c r="G163" s="101" t="s">
        <v>132</v>
      </c>
    </row>
    <row r="164" spans="2:7" x14ac:dyDescent="0.35">
      <c r="B164" s="107">
        <v>11501</v>
      </c>
      <c r="C164" s="107" t="s">
        <v>126</v>
      </c>
      <c r="F164" s="101">
        <v>61196</v>
      </c>
      <c r="G164" s="101" t="s">
        <v>133</v>
      </c>
    </row>
    <row r="165" spans="2:7" x14ac:dyDescent="0.35">
      <c r="B165" s="108">
        <v>555</v>
      </c>
      <c r="C165" s="108" t="s">
        <v>363</v>
      </c>
      <c r="F165" s="101">
        <v>3899</v>
      </c>
      <c r="G165" s="101" t="s">
        <v>134</v>
      </c>
    </row>
    <row r="166" spans="2:7" x14ac:dyDescent="0.35">
      <c r="B166" s="107">
        <v>9355</v>
      </c>
      <c r="C166" s="107" t="s">
        <v>255</v>
      </c>
      <c r="F166" s="101">
        <v>519</v>
      </c>
      <c r="G166" s="101" t="s">
        <v>312</v>
      </c>
    </row>
    <row r="167" spans="2:7" x14ac:dyDescent="0.35">
      <c r="B167" s="113">
        <v>4429</v>
      </c>
      <c r="C167" s="113" t="s">
        <v>370</v>
      </c>
      <c r="F167" s="101">
        <v>563</v>
      </c>
      <c r="G167" s="101" t="s">
        <v>322</v>
      </c>
    </row>
    <row r="168" spans="2:7" x14ac:dyDescent="0.35">
      <c r="B168" s="107">
        <v>3796</v>
      </c>
      <c r="C168" s="107" t="s">
        <v>320</v>
      </c>
      <c r="F168" s="101">
        <v>72</v>
      </c>
      <c r="G168" s="101" t="s">
        <v>253</v>
      </c>
    </row>
    <row r="169" spans="2:7" x14ac:dyDescent="0.35">
      <c r="B169" s="107">
        <v>22</v>
      </c>
      <c r="C169" s="107" t="s">
        <v>356</v>
      </c>
      <c r="F169" s="101">
        <v>5869</v>
      </c>
      <c r="G169" s="101" t="s">
        <v>137</v>
      </c>
    </row>
    <row r="170" spans="2:7" x14ac:dyDescent="0.35">
      <c r="B170" s="107">
        <v>44361</v>
      </c>
      <c r="C170" s="107" t="s">
        <v>254</v>
      </c>
      <c r="F170" s="101">
        <v>10838</v>
      </c>
      <c r="G170" s="101" t="s">
        <v>321</v>
      </c>
    </row>
    <row r="171" spans="2:7" x14ac:dyDescent="0.35">
      <c r="B171" s="114">
        <v>39678</v>
      </c>
      <c r="C171" s="114" t="s">
        <v>128</v>
      </c>
      <c r="G171" s="101"/>
    </row>
    <row r="172" spans="2:7" x14ac:dyDescent="0.35">
      <c r="B172" s="107">
        <v>118</v>
      </c>
      <c r="C172" s="107" t="s">
        <v>129</v>
      </c>
      <c r="G172" s="119" t="s">
        <v>289</v>
      </c>
    </row>
    <row r="173" spans="2:7" x14ac:dyDescent="0.35">
      <c r="B173" s="108">
        <v>1018</v>
      </c>
      <c r="C173" s="108" t="s">
        <v>366</v>
      </c>
      <c r="F173" s="101">
        <v>113</v>
      </c>
      <c r="G173" s="117" t="s">
        <v>53</v>
      </c>
    </row>
    <row r="174" spans="2:7" x14ac:dyDescent="0.35">
      <c r="B174" s="107">
        <v>1085</v>
      </c>
      <c r="C174" s="107" t="s">
        <v>130</v>
      </c>
      <c r="F174" s="101">
        <v>731</v>
      </c>
      <c r="G174" s="117" t="s">
        <v>55</v>
      </c>
    </row>
    <row r="175" spans="2:7" x14ac:dyDescent="0.35">
      <c r="B175" s="107">
        <v>320</v>
      </c>
      <c r="C175" s="107" t="s">
        <v>364</v>
      </c>
      <c r="F175" s="101">
        <v>585</v>
      </c>
      <c r="G175" s="117" t="s">
        <v>57</v>
      </c>
    </row>
    <row r="176" spans="2:7" x14ac:dyDescent="0.35">
      <c r="B176" s="107">
        <v>66969</v>
      </c>
      <c r="C176" s="107" t="s">
        <v>133</v>
      </c>
      <c r="F176" s="101">
        <v>100</v>
      </c>
      <c r="G176" s="117" t="s">
        <v>64</v>
      </c>
    </row>
    <row r="177" spans="2:7" x14ac:dyDescent="0.35">
      <c r="B177" s="113">
        <v>14715</v>
      </c>
      <c r="C177" s="113" t="s">
        <v>368</v>
      </c>
      <c r="F177" s="101">
        <v>706</v>
      </c>
      <c r="G177" s="117" t="s">
        <v>66</v>
      </c>
    </row>
    <row r="178" spans="2:7" x14ac:dyDescent="0.35">
      <c r="B178" s="107">
        <v>3877</v>
      </c>
      <c r="C178" s="107" t="s">
        <v>134</v>
      </c>
      <c r="F178" s="101">
        <v>1288</v>
      </c>
      <c r="G178" s="117" t="s">
        <v>68</v>
      </c>
    </row>
    <row r="179" spans="2:7" x14ac:dyDescent="0.35">
      <c r="B179" s="107">
        <v>967</v>
      </c>
      <c r="C179" s="107" t="s">
        <v>312</v>
      </c>
      <c r="F179" s="101">
        <v>565</v>
      </c>
      <c r="G179" s="117" t="s">
        <v>76</v>
      </c>
    </row>
    <row r="180" spans="2:7" x14ac:dyDescent="0.35">
      <c r="B180" s="107">
        <v>562</v>
      </c>
      <c r="C180" s="107" t="s">
        <v>322</v>
      </c>
      <c r="F180" s="101">
        <v>145</v>
      </c>
      <c r="G180" s="117" t="s">
        <v>83</v>
      </c>
    </row>
    <row r="181" spans="2:7" x14ac:dyDescent="0.35">
      <c r="B181" s="107">
        <v>72</v>
      </c>
      <c r="C181" s="107" t="s">
        <v>378</v>
      </c>
      <c r="F181" s="101">
        <v>96</v>
      </c>
      <c r="G181" s="117" t="s">
        <v>87</v>
      </c>
    </row>
    <row r="182" spans="2:7" x14ac:dyDescent="0.35">
      <c r="B182" s="107">
        <v>6847</v>
      </c>
      <c r="C182" s="107" t="s">
        <v>355</v>
      </c>
      <c r="F182" s="101">
        <v>4469</v>
      </c>
      <c r="G182" s="117" t="s">
        <v>93</v>
      </c>
    </row>
    <row r="183" spans="2:7" x14ac:dyDescent="0.35">
      <c r="B183" s="114">
        <v>13830</v>
      </c>
      <c r="C183" s="114" t="s">
        <v>321</v>
      </c>
      <c r="F183" s="101">
        <v>1653</v>
      </c>
      <c r="G183" s="117" t="s">
        <v>95</v>
      </c>
    </row>
    <row r="184" spans="2:7" x14ac:dyDescent="0.35">
      <c r="C184" s="121"/>
      <c r="F184" s="101">
        <v>2283</v>
      </c>
      <c r="G184" s="117" t="s">
        <v>97</v>
      </c>
    </row>
    <row r="185" spans="2:7" x14ac:dyDescent="0.35">
      <c r="B185" s="107"/>
      <c r="C185" s="109"/>
      <c r="F185" s="101">
        <v>21</v>
      </c>
      <c r="G185" s="117" t="s">
        <v>136</v>
      </c>
    </row>
    <row r="186" spans="2:7" x14ac:dyDescent="0.35">
      <c r="C186" s="101"/>
    </row>
    <row r="187" spans="2:7" x14ac:dyDescent="0.35">
      <c r="B187" s="107"/>
      <c r="C187" s="109" t="s">
        <v>323</v>
      </c>
      <c r="G187" s="117" t="s">
        <v>323</v>
      </c>
    </row>
    <row r="188" spans="2:7" x14ac:dyDescent="0.35">
      <c r="B188" s="108">
        <v>202</v>
      </c>
      <c r="C188" s="108" t="s">
        <v>332</v>
      </c>
      <c r="F188" s="110">
        <v>356</v>
      </c>
      <c r="G188" s="111" t="s">
        <v>301</v>
      </c>
    </row>
    <row r="189" spans="2:7" x14ac:dyDescent="0.35">
      <c r="B189" s="108">
        <v>90</v>
      </c>
      <c r="C189" s="108" t="s">
        <v>336</v>
      </c>
      <c r="F189" s="110">
        <v>44</v>
      </c>
      <c r="G189" s="111" t="s">
        <v>303</v>
      </c>
    </row>
    <row r="190" spans="2:7" x14ac:dyDescent="0.35">
      <c r="B190" s="108">
        <v>63</v>
      </c>
      <c r="C190" s="108" t="s">
        <v>350</v>
      </c>
      <c r="F190" s="110">
        <v>22</v>
      </c>
      <c r="G190" s="110" t="s">
        <v>316</v>
      </c>
    </row>
    <row r="191" spans="2:7" x14ac:dyDescent="0.35">
      <c r="B191" s="108">
        <v>1022</v>
      </c>
      <c r="C191" s="108" t="s">
        <v>330</v>
      </c>
      <c r="F191" s="110">
        <v>2</v>
      </c>
      <c r="G191" s="110" t="s">
        <v>318</v>
      </c>
    </row>
    <row r="192" spans="2:7" x14ac:dyDescent="0.35">
      <c r="B192" s="108">
        <v>70</v>
      </c>
      <c r="C192" s="108" t="s">
        <v>339</v>
      </c>
      <c r="F192" s="110">
        <v>3796</v>
      </c>
      <c r="G192" s="110" t="s">
        <v>320</v>
      </c>
    </row>
    <row r="193" spans="2:3" x14ac:dyDescent="0.35">
      <c r="B193" s="108">
        <v>494</v>
      </c>
      <c r="C193" s="108" t="s">
        <v>344</v>
      </c>
    </row>
    <row r="194" spans="2:3" x14ac:dyDescent="0.35">
      <c r="B194" s="108">
        <v>1</v>
      </c>
      <c r="C194" s="108" t="s">
        <v>348</v>
      </c>
    </row>
    <row r="195" spans="2:3" x14ac:dyDescent="0.35">
      <c r="B195" s="108">
        <v>416</v>
      </c>
      <c r="C195" s="108" t="s">
        <v>359</v>
      </c>
    </row>
    <row r="196" spans="2:3" x14ac:dyDescent="0.35">
      <c r="B196" s="108">
        <v>397</v>
      </c>
      <c r="C196" s="108" t="s">
        <v>377</v>
      </c>
    </row>
    <row r="197" spans="2:3" x14ac:dyDescent="0.35">
      <c r="B197" s="108">
        <v>555</v>
      </c>
      <c r="C197" s="108" t="s">
        <v>363</v>
      </c>
    </row>
    <row r="198" spans="2:3" x14ac:dyDescent="0.35">
      <c r="B198" s="108">
        <v>1018</v>
      </c>
      <c r="C198" s="108" t="s">
        <v>366</v>
      </c>
    </row>
    <row r="199" spans="2:3" x14ac:dyDescent="0.35">
      <c r="C199" s="102" t="s">
        <v>380</v>
      </c>
    </row>
    <row r="200" spans="2:3" x14ac:dyDescent="0.35">
      <c r="B200" s="113">
        <v>12752</v>
      </c>
      <c r="C200" s="113" t="s">
        <v>352</v>
      </c>
    </row>
    <row r="201" spans="2:3" x14ac:dyDescent="0.35">
      <c r="B201" s="113">
        <v>2</v>
      </c>
      <c r="C201" s="113" t="s">
        <v>71</v>
      </c>
    </row>
    <row r="202" spans="2:3" x14ac:dyDescent="0.35">
      <c r="B202" s="113">
        <v>130386</v>
      </c>
      <c r="C202" s="113" t="s">
        <v>361</v>
      </c>
    </row>
    <row r="203" spans="2:3" x14ac:dyDescent="0.35">
      <c r="B203" s="113">
        <v>40</v>
      </c>
      <c r="C203" s="113" t="s">
        <v>314</v>
      </c>
    </row>
    <row r="204" spans="2:3" x14ac:dyDescent="0.35">
      <c r="B204" s="113">
        <v>34</v>
      </c>
      <c r="C204" s="113" t="s">
        <v>373</v>
      </c>
    </row>
    <row r="205" spans="2:3" x14ac:dyDescent="0.35">
      <c r="B205" s="113">
        <v>46</v>
      </c>
      <c r="C205" s="113" t="s">
        <v>375</v>
      </c>
    </row>
    <row r="206" spans="2:3" x14ac:dyDescent="0.35">
      <c r="B206" s="113">
        <v>4429</v>
      </c>
      <c r="C206" s="113" t="s">
        <v>370</v>
      </c>
    </row>
    <row r="207" spans="2:3" x14ac:dyDescent="0.35">
      <c r="B207" s="113">
        <v>14715</v>
      </c>
      <c r="C207" s="113" t="s">
        <v>368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workbookViewId="0">
      <selection activeCell="B5" sqref="B5"/>
    </sheetView>
  </sheetViews>
  <sheetFormatPr defaultColWidth="8.86328125" defaultRowHeight="14.25" x14ac:dyDescent="0.45"/>
  <cols>
    <col min="1" max="1" width="38" style="16" customWidth="1"/>
    <col min="2" max="3" width="10.86328125" style="16" customWidth="1"/>
    <col min="4" max="4" width="20.73046875" style="16" customWidth="1"/>
    <col min="5" max="16384" width="8.86328125" style="16"/>
  </cols>
  <sheetData>
    <row r="2" spans="1:7" x14ac:dyDescent="0.45">
      <c r="A2" s="16" t="s">
        <v>171</v>
      </c>
      <c r="B2" s="16">
        <v>93</v>
      </c>
      <c r="C2" s="16" t="s">
        <v>172</v>
      </c>
      <c r="D2" s="16" t="s">
        <v>5</v>
      </c>
      <c r="E2" s="16" t="s">
        <v>138</v>
      </c>
      <c r="G2" s="16" t="s">
        <v>173</v>
      </c>
    </row>
    <row r="4" spans="1:7" x14ac:dyDescent="0.45">
      <c r="A4" s="16" t="s">
        <v>174</v>
      </c>
    </row>
    <row r="5" spans="1:7" x14ac:dyDescent="0.45">
      <c r="A5" s="16" t="s">
        <v>175</v>
      </c>
      <c r="B5" s="16">
        <v>2429</v>
      </c>
      <c r="C5" s="16" t="s">
        <v>2</v>
      </c>
      <c r="D5" s="16" t="s">
        <v>176</v>
      </c>
      <c r="E5" s="16" t="s">
        <v>138</v>
      </c>
    </row>
    <row r="6" spans="1:7" x14ac:dyDescent="0.45">
      <c r="A6" s="16" t="s">
        <v>175</v>
      </c>
      <c r="B6" s="16">
        <v>11</v>
      </c>
      <c r="C6" s="16" t="s">
        <v>2</v>
      </c>
      <c r="D6" s="16" t="s">
        <v>3</v>
      </c>
      <c r="E6" s="16" t="s">
        <v>138</v>
      </c>
    </row>
    <row r="7" spans="1:7" x14ac:dyDescent="0.45">
      <c r="A7" s="16" t="s">
        <v>177</v>
      </c>
      <c r="B7" s="16">
        <v>505</v>
      </c>
      <c r="C7" s="16" t="s">
        <v>2</v>
      </c>
      <c r="D7" s="16" t="s">
        <v>176</v>
      </c>
      <c r="E7" s="16" t="s">
        <v>138</v>
      </c>
    </row>
    <row r="8" spans="1:7" x14ac:dyDescent="0.45">
      <c r="A8" s="16" t="s">
        <v>178</v>
      </c>
      <c r="B8" s="16">
        <v>967</v>
      </c>
      <c r="C8" s="16" t="s">
        <v>2</v>
      </c>
      <c r="D8" s="16" t="s">
        <v>176</v>
      </c>
      <c r="E8" s="16" t="s">
        <v>138</v>
      </c>
    </row>
    <row r="9" spans="1:7" x14ac:dyDescent="0.45">
      <c r="A9" s="16" t="s">
        <v>178</v>
      </c>
      <c r="B9" s="16">
        <v>44</v>
      </c>
      <c r="C9" s="16" t="s">
        <v>2</v>
      </c>
      <c r="D9" s="16" t="s">
        <v>3</v>
      </c>
      <c r="E9" s="16" t="s">
        <v>138</v>
      </c>
    </row>
    <row r="10" spans="1:7" x14ac:dyDescent="0.45">
      <c r="A10" s="16" t="s">
        <v>178</v>
      </c>
      <c r="B10" s="16">
        <v>6</v>
      </c>
      <c r="C10" s="16" t="s">
        <v>2</v>
      </c>
      <c r="D10" s="16" t="s">
        <v>179</v>
      </c>
      <c r="E10" s="16" t="s">
        <v>138</v>
      </c>
    </row>
    <row r="11" spans="1:7" x14ac:dyDescent="0.45">
      <c r="A11" s="16" t="s">
        <v>180</v>
      </c>
      <c r="B11" s="16">
        <v>544</v>
      </c>
      <c r="C11" s="16" t="s">
        <v>2</v>
      </c>
      <c r="D11" s="16" t="s">
        <v>176</v>
      </c>
      <c r="E11" s="16" t="s">
        <v>138</v>
      </c>
    </row>
    <row r="12" spans="1:7" x14ac:dyDescent="0.45">
      <c r="A12" s="16" t="s">
        <v>180</v>
      </c>
      <c r="B12" s="16">
        <v>1</v>
      </c>
      <c r="C12" s="16" t="s">
        <v>2</v>
      </c>
      <c r="D12" s="16" t="s">
        <v>3</v>
      </c>
      <c r="E12" s="16" t="s">
        <v>138</v>
      </c>
    </row>
    <row r="13" spans="1:7" x14ac:dyDescent="0.45">
      <c r="A13" s="16" t="s">
        <v>77</v>
      </c>
      <c r="B13" s="16">
        <v>37370</v>
      </c>
      <c r="C13" s="16" t="s">
        <v>2</v>
      </c>
      <c r="D13" s="16" t="s">
        <v>176</v>
      </c>
      <c r="E13" s="16" t="s">
        <v>138</v>
      </c>
    </row>
    <row r="14" spans="1:7" x14ac:dyDescent="0.45">
      <c r="A14" s="16" t="s">
        <v>181</v>
      </c>
      <c r="B14" s="16">
        <v>40263</v>
      </c>
      <c r="C14" s="16" t="s">
        <v>2</v>
      </c>
      <c r="D14" s="16" t="s">
        <v>176</v>
      </c>
      <c r="E14" s="16" t="s">
        <v>138</v>
      </c>
    </row>
    <row r="15" spans="1:7" x14ac:dyDescent="0.45">
      <c r="A15" s="16" t="s">
        <v>182</v>
      </c>
      <c r="B15" s="16">
        <v>13337</v>
      </c>
      <c r="C15" s="16" t="s">
        <v>2</v>
      </c>
      <c r="D15" s="16" t="s">
        <v>176</v>
      </c>
      <c r="E15" s="16" t="s">
        <v>138</v>
      </c>
    </row>
    <row r="16" spans="1:7" x14ac:dyDescent="0.45">
      <c r="A16" s="16" t="s">
        <v>183</v>
      </c>
      <c r="B16" s="16">
        <v>284</v>
      </c>
      <c r="C16" s="16" t="s">
        <v>2</v>
      </c>
      <c r="D16" s="16" t="s">
        <v>3</v>
      </c>
      <c r="E16" s="16" t="s">
        <v>138</v>
      </c>
    </row>
    <row r="17" spans="1:5" x14ac:dyDescent="0.45">
      <c r="A17" s="16" t="s">
        <v>184</v>
      </c>
      <c r="B17" s="16">
        <v>3</v>
      </c>
      <c r="C17" s="16" t="s">
        <v>2</v>
      </c>
      <c r="D17" s="16" t="s">
        <v>4</v>
      </c>
      <c r="E17" s="16" t="s">
        <v>138</v>
      </c>
    </row>
    <row r="19" spans="1:5" x14ac:dyDescent="0.45">
      <c r="A19" s="38" t="s">
        <v>185</v>
      </c>
    </row>
    <row r="20" spans="1:5" x14ac:dyDescent="0.45">
      <c r="A20" s="16" t="s">
        <v>178</v>
      </c>
      <c r="B20" s="16">
        <v>6</v>
      </c>
      <c r="C20" s="16" t="s">
        <v>2</v>
      </c>
      <c r="D20" s="16" t="s">
        <v>179</v>
      </c>
      <c r="E20" s="16" t="s">
        <v>138</v>
      </c>
    </row>
    <row r="21" spans="1:5" x14ac:dyDescent="0.45">
      <c r="A21" s="39" t="s">
        <v>175</v>
      </c>
      <c r="B21" s="39">
        <v>2429</v>
      </c>
      <c r="C21" s="39" t="s">
        <v>2</v>
      </c>
      <c r="D21" s="39" t="s">
        <v>176</v>
      </c>
      <c r="E21" s="39" t="s">
        <v>138</v>
      </c>
    </row>
    <row r="22" spans="1:5" x14ac:dyDescent="0.45">
      <c r="A22" s="39" t="s">
        <v>177</v>
      </c>
      <c r="B22" s="39">
        <v>505</v>
      </c>
      <c r="C22" s="39" t="s">
        <v>2</v>
      </c>
      <c r="D22" s="39" t="s">
        <v>176</v>
      </c>
      <c r="E22" s="39" t="s">
        <v>138</v>
      </c>
    </row>
    <row r="23" spans="1:5" x14ac:dyDescent="0.45">
      <c r="A23" s="39" t="s">
        <v>77</v>
      </c>
      <c r="B23" s="39">
        <v>37370</v>
      </c>
      <c r="C23" s="39" t="s">
        <v>2</v>
      </c>
      <c r="D23" s="39" t="s">
        <v>176</v>
      </c>
      <c r="E23" s="39" t="s">
        <v>138</v>
      </c>
    </row>
    <row r="24" spans="1:5" x14ac:dyDescent="0.45">
      <c r="A24" s="39" t="s">
        <v>181</v>
      </c>
      <c r="B24" s="39">
        <v>40263</v>
      </c>
      <c r="C24" s="39" t="s">
        <v>2</v>
      </c>
      <c r="D24" s="39" t="s">
        <v>176</v>
      </c>
      <c r="E24" s="39" t="s">
        <v>138</v>
      </c>
    </row>
    <row r="25" spans="1:5" x14ac:dyDescent="0.45">
      <c r="A25" s="39" t="s">
        <v>182</v>
      </c>
      <c r="B25" s="39">
        <v>13337</v>
      </c>
      <c r="C25" s="39" t="s">
        <v>2</v>
      </c>
      <c r="D25" s="39" t="s">
        <v>176</v>
      </c>
      <c r="E25" s="39" t="s">
        <v>138</v>
      </c>
    </row>
    <row r="26" spans="1:5" x14ac:dyDescent="0.45">
      <c r="A26" s="39" t="s">
        <v>178</v>
      </c>
      <c r="B26" s="39">
        <v>967</v>
      </c>
      <c r="C26" s="39" t="s">
        <v>2</v>
      </c>
      <c r="D26" s="39" t="s">
        <v>176</v>
      </c>
      <c r="E26" s="39" t="s">
        <v>138</v>
      </c>
    </row>
    <row r="27" spans="1:5" x14ac:dyDescent="0.45">
      <c r="A27" s="39" t="s">
        <v>180</v>
      </c>
      <c r="B27" s="39">
        <v>544</v>
      </c>
      <c r="C27" s="39" t="s">
        <v>2</v>
      </c>
      <c r="D27" s="39" t="s">
        <v>176</v>
      </c>
      <c r="E27" s="39" t="s">
        <v>138</v>
      </c>
    </row>
    <row r="28" spans="1:5" x14ac:dyDescent="0.45">
      <c r="A28" s="16" t="s">
        <v>184</v>
      </c>
      <c r="B28" s="16">
        <v>3</v>
      </c>
      <c r="C28" s="16" t="s">
        <v>2</v>
      </c>
      <c r="D28" s="16" t="s">
        <v>4</v>
      </c>
      <c r="E28" s="16" t="s">
        <v>138</v>
      </c>
    </row>
    <row r="29" spans="1:5" x14ac:dyDescent="0.45">
      <c r="A29" s="16" t="s">
        <v>175</v>
      </c>
      <c r="B29" s="16">
        <v>11</v>
      </c>
      <c r="C29" s="16" t="s">
        <v>2</v>
      </c>
      <c r="D29" s="16" t="s">
        <v>3</v>
      </c>
      <c r="E29" s="16" t="s">
        <v>138</v>
      </c>
    </row>
    <row r="30" spans="1:5" x14ac:dyDescent="0.45">
      <c r="A30" s="16" t="s">
        <v>183</v>
      </c>
      <c r="B30" s="16">
        <v>284</v>
      </c>
      <c r="C30" s="16" t="s">
        <v>2</v>
      </c>
      <c r="D30" s="16" t="s">
        <v>3</v>
      </c>
      <c r="E30" s="16" t="s">
        <v>138</v>
      </c>
    </row>
    <row r="31" spans="1:5" x14ac:dyDescent="0.45">
      <c r="A31" s="16" t="s">
        <v>178</v>
      </c>
      <c r="B31" s="16">
        <v>44</v>
      </c>
      <c r="C31" s="16" t="s">
        <v>2</v>
      </c>
      <c r="D31" s="16" t="s">
        <v>3</v>
      </c>
      <c r="E31" s="16" t="s">
        <v>138</v>
      </c>
    </row>
    <row r="32" spans="1:5" x14ac:dyDescent="0.45">
      <c r="A32" s="16" t="s">
        <v>180</v>
      </c>
      <c r="B32" s="16">
        <v>1</v>
      </c>
      <c r="C32" s="16" t="s">
        <v>2</v>
      </c>
      <c r="D32" s="16" t="s">
        <v>3</v>
      </c>
      <c r="E32" s="16" t="s">
        <v>138</v>
      </c>
    </row>
    <row r="35" spans="1:5" x14ac:dyDescent="0.45">
      <c r="A35" s="38" t="s">
        <v>186</v>
      </c>
      <c r="B35" s="38"/>
      <c r="C35" s="38"/>
    </row>
    <row r="36" spans="1:5" x14ac:dyDescent="0.45">
      <c r="A36" s="16" t="s">
        <v>175</v>
      </c>
      <c r="B36" s="16">
        <v>2429</v>
      </c>
      <c r="C36" s="16" t="s">
        <v>2</v>
      </c>
      <c r="D36" s="16" t="s">
        <v>176</v>
      </c>
      <c r="E36" s="16" t="s">
        <v>138</v>
      </c>
    </row>
    <row r="37" spans="1:5" x14ac:dyDescent="0.45">
      <c r="A37" s="16" t="s">
        <v>175</v>
      </c>
      <c r="B37" s="16">
        <v>11</v>
      </c>
      <c r="C37" s="16" t="s">
        <v>2</v>
      </c>
      <c r="D37" s="16" t="s">
        <v>3</v>
      </c>
      <c r="E37" s="16" t="s">
        <v>138</v>
      </c>
    </row>
    <row r="38" spans="1:5" x14ac:dyDescent="0.45">
      <c r="A38" s="39" t="s">
        <v>175</v>
      </c>
      <c r="B38" s="39">
        <f>SUM(B36:B37)</f>
        <v>2440</v>
      </c>
      <c r="C38" s="39"/>
      <c r="D38" s="39" t="s">
        <v>187</v>
      </c>
    </row>
    <row r="40" spans="1:5" x14ac:dyDescent="0.45">
      <c r="A40" s="16" t="s">
        <v>177</v>
      </c>
      <c r="B40" s="16">
        <v>505</v>
      </c>
      <c r="C40" s="16" t="s">
        <v>2</v>
      </c>
      <c r="D40" s="16" t="s">
        <v>176</v>
      </c>
      <c r="E40" s="16" t="s">
        <v>138</v>
      </c>
    </row>
    <row r="41" spans="1:5" x14ac:dyDescent="0.45">
      <c r="A41" s="39" t="s">
        <v>177</v>
      </c>
      <c r="B41" s="39">
        <f>SUM(B40)</f>
        <v>505</v>
      </c>
      <c r="C41" s="39"/>
      <c r="D41" s="39" t="s">
        <v>187</v>
      </c>
    </row>
    <row r="43" spans="1:5" x14ac:dyDescent="0.45">
      <c r="A43" s="16" t="s">
        <v>178</v>
      </c>
      <c r="B43" s="16">
        <v>967</v>
      </c>
      <c r="C43" s="16" t="s">
        <v>2</v>
      </c>
      <c r="D43" s="16" t="s">
        <v>176</v>
      </c>
      <c r="E43" s="16" t="s">
        <v>138</v>
      </c>
    </row>
    <row r="44" spans="1:5" x14ac:dyDescent="0.45">
      <c r="A44" s="16" t="s">
        <v>178</v>
      </c>
      <c r="B44" s="16">
        <v>44</v>
      </c>
      <c r="C44" s="16" t="s">
        <v>2</v>
      </c>
      <c r="D44" s="16" t="s">
        <v>3</v>
      </c>
      <c r="E44" s="16" t="s">
        <v>138</v>
      </c>
    </row>
    <row r="45" spans="1:5" x14ac:dyDescent="0.45">
      <c r="A45" s="16" t="s">
        <v>178</v>
      </c>
      <c r="B45" s="16">
        <v>6</v>
      </c>
      <c r="C45" s="16" t="s">
        <v>2</v>
      </c>
      <c r="D45" s="16" t="s">
        <v>179</v>
      </c>
      <c r="E45" s="16" t="s">
        <v>138</v>
      </c>
    </row>
    <row r="46" spans="1:5" x14ac:dyDescent="0.45">
      <c r="A46" s="39" t="s">
        <v>178</v>
      </c>
      <c r="B46" s="39">
        <f>SUM(B43:B44)</f>
        <v>1011</v>
      </c>
      <c r="C46" s="39"/>
      <c r="D46" s="39" t="s">
        <v>188</v>
      </c>
    </row>
    <row r="48" spans="1:5" x14ac:dyDescent="0.45">
      <c r="A48" s="16" t="s">
        <v>180</v>
      </c>
      <c r="B48" s="16">
        <v>544</v>
      </c>
      <c r="C48" s="16" t="s">
        <v>2</v>
      </c>
      <c r="D48" s="16" t="s">
        <v>176</v>
      </c>
      <c r="E48" s="16" t="s">
        <v>138</v>
      </c>
    </row>
    <row r="49" spans="1:5" x14ac:dyDescent="0.45">
      <c r="A49" s="16" t="s">
        <v>180</v>
      </c>
      <c r="B49" s="16">
        <v>1</v>
      </c>
      <c r="C49" s="16" t="s">
        <v>2</v>
      </c>
      <c r="D49" s="16" t="s">
        <v>3</v>
      </c>
      <c r="E49" s="16" t="s">
        <v>138</v>
      </c>
    </row>
    <row r="50" spans="1:5" x14ac:dyDescent="0.45">
      <c r="A50" s="39" t="s">
        <v>180</v>
      </c>
      <c r="B50" s="39">
        <f>SUM(B48:B49)</f>
        <v>545</v>
      </c>
      <c r="C50" s="39"/>
      <c r="D50" s="39" t="s">
        <v>187</v>
      </c>
    </row>
    <row r="52" spans="1:5" x14ac:dyDescent="0.45">
      <c r="A52" s="16" t="s">
        <v>77</v>
      </c>
      <c r="B52" s="16">
        <v>37370</v>
      </c>
      <c r="C52" s="16" t="s">
        <v>2</v>
      </c>
      <c r="D52" s="16" t="s">
        <v>176</v>
      </c>
      <c r="E52" s="16" t="s">
        <v>138</v>
      </c>
    </row>
    <row r="53" spans="1:5" x14ac:dyDescent="0.45">
      <c r="A53" s="39" t="s">
        <v>77</v>
      </c>
      <c r="B53" s="39">
        <f>SUM(B52)</f>
        <v>37370</v>
      </c>
      <c r="C53" s="39"/>
      <c r="D53" s="39" t="s">
        <v>187</v>
      </c>
    </row>
    <row r="55" spans="1:5" x14ac:dyDescent="0.45">
      <c r="A55" s="39" t="s">
        <v>181</v>
      </c>
      <c r="B55" s="16">
        <v>40263</v>
      </c>
      <c r="C55" s="16" t="s">
        <v>2</v>
      </c>
      <c r="D55" s="16" t="s">
        <v>176</v>
      </c>
      <c r="E55" s="16" t="s">
        <v>138</v>
      </c>
    </row>
    <row r="56" spans="1:5" x14ac:dyDescent="0.45">
      <c r="A56" s="39" t="s">
        <v>181</v>
      </c>
      <c r="B56" s="39">
        <f>SUM(B55)</f>
        <v>40263</v>
      </c>
      <c r="C56" s="39"/>
      <c r="D56" s="40" t="s">
        <v>187</v>
      </c>
    </row>
    <row r="58" spans="1:5" x14ac:dyDescent="0.45">
      <c r="A58" s="16" t="s">
        <v>182</v>
      </c>
      <c r="B58" s="16">
        <v>13337</v>
      </c>
      <c r="C58" s="16" t="s">
        <v>2</v>
      </c>
      <c r="D58" s="16" t="s">
        <v>176</v>
      </c>
      <c r="E58" s="16" t="s">
        <v>138</v>
      </c>
    </row>
    <row r="59" spans="1:5" x14ac:dyDescent="0.45">
      <c r="A59" s="16" t="s">
        <v>183</v>
      </c>
      <c r="B59" s="16">
        <v>284</v>
      </c>
      <c r="C59" s="16" t="s">
        <v>2</v>
      </c>
      <c r="D59" s="16" t="s">
        <v>3</v>
      </c>
      <c r="E59" s="16" t="s">
        <v>138</v>
      </c>
    </row>
    <row r="60" spans="1:5" x14ac:dyDescent="0.45">
      <c r="A60" s="16" t="s">
        <v>184</v>
      </c>
      <c r="B60" s="16">
        <v>3</v>
      </c>
      <c r="C60" s="16" t="s">
        <v>2</v>
      </c>
      <c r="D60" s="16" t="s">
        <v>4</v>
      </c>
      <c r="E60" s="16" t="s">
        <v>138</v>
      </c>
    </row>
    <row r="61" spans="1:5" x14ac:dyDescent="0.45">
      <c r="A61" s="39" t="s">
        <v>120</v>
      </c>
      <c r="B61" s="39">
        <f>SUM(B58:B60)</f>
        <v>13624</v>
      </c>
      <c r="C61" s="39"/>
      <c r="D61" s="39" t="s">
        <v>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31" sqref="H31"/>
    </sheetView>
  </sheetViews>
  <sheetFormatPr defaultColWidth="8.86328125" defaultRowHeight="14.25" x14ac:dyDescent="0.45"/>
  <cols>
    <col min="1" max="1" width="49.73046875" style="16" customWidth="1"/>
    <col min="2" max="2" width="8.86328125" style="5"/>
    <col min="3" max="3" width="20.1328125" style="16" customWidth="1"/>
    <col min="4" max="4" width="20.73046875" style="16" customWidth="1"/>
    <col min="5" max="5" width="12.3984375" style="16" customWidth="1"/>
    <col min="6" max="7" width="8.86328125" style="16"/>
    <col min="8" max="8" width="20.73046875" style="41" customWidth="1"/>
    <col min="9" max="16384" width="8.86328125" style="16"/>
  </cols>
  <sheetData>
    <row r="1" spans="1:8" x14ac:dyDescent="0.45">
      <c r="A1" s="16" t="s">
        <v>189</v>
      </c>
      <c r="B1" s="5">
        <v>3</v>
      </c>
      <c r="C1" s="16" t="s">
        <v>0</v>
      </c>
      <c r="D1" s="16" t="s">
        <v>176</v>
      </c>
      <c r="E1" s="16" t="s">
        <v>140</v>
      </c>
    </row>
    <row r="2" spans="1:8" x14ac:dyDescent="0.45">
      <c r="A2" s="16" t="s">
        <v>190</v>
      </c>
      <c r="B2" s="5">
        <v>2067</v>
      </c>
      <c r="C2" s="16" t="s">
        <v>0</v>
      </c>
      <c r="D2" s="16" t="s">
        <v>3</v>
      </c>
      <c r="E2" s="16" t="s">
        <v>140</v>
      </c>
    </row>
    <row r="3" spans="1:8" x14ac:dyDescent="0.45">
      <c r="A3" s="40" t="s">
        <v>139</v>
      </c>
      <c r="B3" s="42"/>
      <c r="C3" s="39"/>
      <c r="D3" s="40" t="s">
        <v>191</v>
      </c>
      <c r="H3" s="43">
        <f>SUM(B1:B2)</f>
        <v>2070</v>
      </c>
    </row>
    <row r="5" spans="1:8" x14ac:dyDescent="0.45">
      <c r="A5" s="16" t="s">
        <v>192</v>
      </c>
      <c r="B5" s="5">
        <v>314</v>
      </c>
      <c r="C5" s="16" t="s">
        <v>193</v>
      </c>
      <c r="D5" s="16" t="s">
        <v>176</v>
      </c>
      <c r="E5" s="16" t="s">
        <v>140</v>
      </c>
    </row>
    <row r="6" spans="1:8" x14ac:dyDescent="0.45">
      <c r="A6" s="16" t="s">
        <v>194</v>
      </c>
      <c r="B6" s="5">
        <v>4676</v>
      </c>
      <c r="C6" s="16" t="s">
        <v>193</v>
      </c>
      <c r="D6" s="40" t="s">
        <v>195</v>
      </c>
      <c r="E6" s="16" t="s">
        <v>140</v>
      </c>
      <c r="F6" s="37"/>
    </row>
    <row r="7" spans="1:8" x14ac:dyDescent="0.45">
      <c r="A7" s="40" t="s">
        <v>141</v>
      </c>
      <c r="B7" s="42"/>
      <c r="C7" s="39"/>
      <c r="D7" s="40" t="s">
        <v>191</v>
      </c>
      <c r="H7" s="43">
        <f>SUM(B5:B6)</f>
        <v>4990</v>
      </c>
    </row>
    <row r="9" spans="1:8" x14ac:dyDescent="0.45">
      <c r="A9" s="16" t="s">
        <v>196</v>
      </c>
      <c r="B9" s="5">
        <v>320</v>
      </c>
      <c r="C9" s="16" t="s">
        <v>197</v>
      </c>
      <c r="D9" s="16" t="s">
        <v>176</v>
      </c>
      <c r="E9" s="16" t="s">
        <v>140</v>
      </c>
    </row>
    <row r="10" spans="1:8" x14ac:dyDescent="0.45">
      <c r="A10" s="16" t="s">
        <v>198</v>
      </c>
      <c r="B10" s="5">
        <v>3780</v>
      </c>
      <c r="C10" s="16" t="s">
        <v>197</v>
      </c>
      <c r="D10" s="16" t="s">
        <v>3</v>
      </c>
      <c r="E10" s="16" t="s">
        <v>140</v>
      </c>
    </row>
    <row r="11" spans="1:8" x14ac:dyDescent="0.45">
      <c r="A11" s="40" t="s">
        <v>142</v>
      </c>
      <c r="B11" s="42"/>
      <c r="C11" s="39"/>
      <c r="D11" s="40" t="s">
        <v>191</v>
      </c>
      <c r="H11" s="43">
        <f>SUM(B9:B10)</f>
        <v>4100</v>
      </c>
    </row>
    <row r="13" spans="1:8" x14ac:dyDescent="0.45">
      <c r="A13" s="16" t="s">
        <v>199</v>
      </c>
      <c r="B13" s="5">
        <v>58</v>
      </c>
      <c r="C13" s="16" t="s">
        <v>200</v>
      </c>
      <c r="D13" s="16" t="s">
        <v>176</v>
      </c>
      <c r="E13" s="16" t="s">
        <v>140</v>
      </c>
    </row>
    <row r="14" spans="1:8" x14ac:dyDescent="0.45">
      <c r="A14" s="16" t="s">
        <v>201</v>
      </c>
      <c r="B14" s="5">
        <v>1</v>
      </c>
      <c r="C14" s="16" t="s">
        <v>200</v>
      </c>
      <c r="D14" s="16" t="s">
        <v>3</v>
      </c>
      <c r="E14" s="16" t="s">
        <v>140</v>
      </c>
    </row>
    <row r="15" spans="1:8" x14ac:dyDescent="0.45">
      <c r="A15" s="40" t="s">
        <v>143</v>
      </c>
      <c r="B15" s="42"/>
      <c r="C15" s="39"/>
      <c r="D15" s="40" t="s">
        <v>202</v>
      </c>
      <c r="H15" s="43">
        <f>SUM(B13:B14)</f>
        <v>59</v>
      </c>
    </row>
    <row r="17" spans="1:8" x14ac:dyDescent="0.45">
      <c r="A17" s="16" t="s">
        <v>203</v>
      </c>
      <c r="B17" s="5">
        <v>9027</v>
      </c>
      <c r="C17" s="16" t="s">
        <v>0</v>
      </c>
      <c r="D17" s="16" t="s">
        <v>176</v>
      </c>
      <c r="E17" s="16" t="s">
        <v>140</v>
      </c>
    </row>
    <row r="18" spans="1:8" x14ac:dyDescent="0.45">
      <c r="A18" s="16" t="s">
        <v>203</v>
      </c>
      <c r="B18" s="5">
        <v>601</v>
      </c>
      <c r="C18" s="16" t="s">
        <v>0</v>
      </c>
      <c r="D18" s="16" t="s">
        <v>3</v>
      </c>
      <c r="E18" s="16" t="s">
        <v>140</v>
      </c>
    </row>
    <row r="19" spans="1:8" x14ac:dyDescent="0.45">
      <c r="A19" s="37" t="s">
        <v>204</v>
      </c>
      <c r="D19" s="37" t="s">
        <v>191</v>
      </c>
      <c r="H19" s="41">
        <f>SUM(B17:B18)</f>
        <v>9628</v>
      </c>
    </row>
    <row r="21" spans="1:8" x14ac:dyDescent="0.45">
      <c r="A21" s="16" t="s">
        <v>203</v>
      </c>
      <c r="B21" s="5">
        <v>572</v>
      </c>
      <c r="C21" s="16" t="s">
        <v>2</v>
      </c>
      <c r="D21" s="16" t="s">
        <v>176</v>
      </c>
      <c r="E21" s="16" t="s">
        <v>140</v>
      </c>
    </row>
    <row r="22" spans="1:8" x14ac:dyDescent="0.45">
      <c r="A22" s="16" t="s">
        <v>203</v>
      </c>
      <c r="B22" s="5">
        <v>329</v>
      </c>
      <c r="C22" s="16" t="s">
        <v>2</v>
      </c>
      <c r="D22" s="16" t="s">
        <v>3</v>
      </c>
      <c r="E22" s="16" t="s">
        <v>140</v>
      </c>
    </row>
    <row r="23" spans="1:8" x14ac:dyDescent="0.45">
      <c r="A23" s="37" t="s">
        <v>205</v>
      </c>
      <c r="D23" s="37" t="s">
        <v>191</v>
      </c>
      <c r="H23" s="41">
        <f>SUM(B21:B22)</f>
        <v>901</v>
      </c>
    </row>
    <row r="25" spans="1:8" x14ac:dyDescent="0.45">
      <c r="A25" s="16" t="s">
        <v>203</v>
      </c>
      <c r="B25" s="5">
        <v>1</v>
      </c>
      <c r="C25" s="16" t="s">
        <v>1</v>
      </c>
      <c r="D25" s="16" t="s">
        <v>176</v>
      </c>
      <c r="E25" s="16" t="s">
        <v>140</v>
      </c>
    </row>
    <row r="26" spans="1:8" x14ac:dyDescent="0.45">
      <c r="A26" s="16" t="s">
        <v>203</v>
      </c>
      <c r="B26" s="5">
        <v>1</v>
      </c>
      <c r="C26" s="16" t="s">
        <v>1</v>
      </c>
      <c r="D26" s="16" t="s">
        <v>3</v>
      </c>
      <c r="E26" s="16" t="s">
        <v>140</v>
      </c>
    </row>
    <row r="27" spans="1:8" x14ac:dyDescent="0.45">
      <c r="A27" s="37" t="s">
        <v>206</v>
      </c>
      <c r="D27" s="37" t="s">
        <v>207</v>
      </c>
      <c r="H27" s="41">
        <f>SUM(B25:B26)</f>
        <v>2</v>
      </c>
    </row>
    <row r="29" spans="1:8" x14ac:dyDescent="0.45">
      <c r="A29" s="16" t="s">
        <v>203</v>
      </c>
      <c r="B29" s="5">
        <v>2817</v>
      </c>
      <c r="C29" s="16" t="s">
        <v>172</v>
      </c>
      <c r="D29" s="16" t="s">
        <v>176</v>
      </c>
      <c r="E29" s="16" t="s">
        <v>140</v>
      </c>
    </row>
    <row r="30" spans="1:8" x14ac:dyDescent="0.45">
      <c r="A30" s="16" t="s">
        <v>203</v>
      </c>
      <c r="B30" s="5">
        <v>298</v>
      </c>
      <c r="C30" s="16" t="s">
        <v>172</v>
      </c>
      <c r="D30" s="16" t="s">
        <v>3</v>
      </c>
      <c r="E30" s="16" t="s">
        <v>140</v>
      </c>
    </row>
    <row r="31" spans="1:8" x14ac:dyDescent="0.45">
      <c r="A31" s="37" t="s">
        <v>208</v>
      </c>
      <c r="D31" s="37" t="s">
        <v>191</v>
      </c>
      <c r="H31" s="41">
        <f>SUM(B29:B30)</f>
        <v>3115</v>
      </c>
    </row>
    <row r="33" spans="1:8" x14ac:dyDescent="0.45">
      <c r="A33" s="16" t="s">
        <v>203</v>
      </c>
      <c r="B33" s="5">
        <v>38</v>
      </c>
      <c r="C33" s="16" t="s">
        <v>193</v>
      </c>
      <c r="D33" s="16" t="s">
        <v>176</v>
      </c>
      <c r="E33" s="16" t="s">
        <v>140</v>
      </c>
    </row>
    <row r="34" spans="1:8" x14ac:dyDescent="0.45">
      <c r="A34" s="37" t="s">
        <v>209</v>
      </c>
      <c r="D34" s="37" t="s">
        <v>191</v>
      </c>
      <c r="H34" s="41">
        <v>38</v>
      </c>
    </row>
    <row r="35" spans="1:8" x14ac:dyDescent="0.45">
      <c r="B35" s="5">
        <f>SUM(B1:B34)</f>
        <v>24903</v>
      </c>
      <c r="H35" s="41">
        <f>SUM(H1:H34)</f>
        <v>24903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18" sqref="B18"/>
    </sheetView>
  </sheetViews>
  <sheetFormatPr defaultColWidth="8.86328125" defaultRowHeight="14.25" x14ac:dyDescent="0.45"/>
  <cols>
    <col min="1" max="1" width="66.265625" style="16" customWidth="1"/>
    <col min="2" max="2" width="8.86328125" style="16"/>
    <col min="3" max="3" width="20.1328125" style="16" customWidth="1"/>
    <col min="4" max="4" width="20.73046875" style="16" customWidth="1"/>
    <col min="5" max="16384" width="8.86328125" style="16"/>
  </cols>
  <sheetData>
    <row r="1" spans="1:5" x14ac:dyDescent="0.45">
      <c r="A1" s="16" t="s">
        <v>189</v>
      </c>
      <c r="B1" s="16">
        <v>3</v>
      </c>
      <c r="C1" s="16" t="s">
        <v>0</v>
      </c>
      <c r="D1" s="16" t="s">
        <v>176</v>
      </c>
      <c r="E1" s="16" t="s">
        <v>140</v>
      </c>
    </row>
    <row r="2" spans="1:5" x14ac:dyDescent="0.45">
      <c r="A2" s="16" t="s">
        <v>196</v>
      </c>
      <c r="B2" s="16">
        <v>320</v>
      </c>
      <c r="C2" s="16" t="s">
        <v>197</v>
      </c>
      <c r="D2" s="16" t="s">
        <v>176</v>
      </c>
      <c r="E2" s="16" t="s">
        <v>140</v>
      </c>
    </row>
    <row r="3" spans="1:5" x14ac:dyDescent="0.45">
      <c r="A3" s="16" t="s">
        <v>192</v>
      </c>
      <c r="B3" s="16">
        <v>314</v>
      </c>
      <c r="C3" s="16" t="s">
        <v>193</v>
      </c>
      <c r="D3" s="16" t="s">
        <v>176</v>
      </c>
      <c r="E3" s="16" t="s">
        <v>140</v>
      </c>
    </row>
    <row r="4" spans="1:5" x14ac:dyDescent="0.45">
      <c r="A4" s="16" t="s">
        <v>199</v>
      </c>
      <c r="B4" s="16">
        <v>58</v>
      </c>
      <c r="C4" s="16" t="s">
        <v>200</v>
      </c>
      <c r="D4" s="16" t="s">
        <v>176</v>
      </c>
      <c r="E4" s="16" t="s">
        <v>140</v>
      </c>
    </row>
    <row r="5" spans="1:5" x14ac:dyDescent="0.45">
      <c r="A5" s="16" t="s">
        <v>203</v>
      </c>
      <c r="B5" s="16">
        <v>9027</v>
      </c>
      <c r="C5" s="16" t="s">
        <v>0</v>
      </c>
      <c r="D5" s="16" t="s">
        <v>176</v>
      </c>
      <c r="E5" s="16" t="s">
        <v>140</v>
      </c>
    </row>
    <row r="6" spans="1:5" x14ac:dyDescent="0.45">
      <c r="A6" s="16" t="s">
        <v>203</v>
      </c>
      <c r="B6" s="16">
        <v>572</v>
      </c>
      <c r="C6" s="16" t="s">
        <v>2</v>
      </c>
      <c r="D6" s="16" t="s">
        <v>176</v>
      </c>
      <c r="E6" s="16" t="s">
        <v>140</v>
      </c>
    </row>
    <row r="7" spans="1:5" x14ac:dyDescent="0.45">
      <c r="A7" s="16" t="s">
        <v>203</v>
      </c>
      <c r="B7" s="16">
        <v>1</v>
      </c>
      <c r="C7" s="16" t="s">
        <v>1</v>
      </c>
      <c r="D7" s="16" t="s">
        <v>176</v>
      </c>
      <c r="E7" s="16" t="s">
        <v>140</v>
      </c>
    </row>
    <row r="8" spans="1:5" x14ac:dyDescent="0.45">
      <c r="A8" s="16" t="s">
        <v>203</v>
      </c>
      <c r="B8" s="16">
        <v>2817</v>
      </c>
      <c r="C8" s="16" t="s">
        <v>172</v>
      </c>
      <c r="D8" s="16" t="s">
        <v>176</v>
      </c>
      <c r="E8" s="16" t="s">
        <v>140</v>
      </c>
    </row>
    <row r="9" spans="1:5" x14ac:dyDescent="0.45">
      <c r="A9" s="16" t="s">
        <v>203</v>
      </c>
      <c r="B9" s="16">
        <v>38</v>
      </c>
      <c r="C9" s="16" t="s">
        <v>193</v>
      </c>
      <c r="D9" s="16" t="s">
        <v>176</v>
      </c>
      <c r="E9" s="16" t="s">
        <v>140</v>
      </c>
    </row>
    <row r="10" spans="1:5" x14ac:dyDescent="0.45">
      <c r="A10" s="16" t="s">
        <v>190</v>
      </c>
      <c r="B10" s="16">
        <v>2067</v>
      </c>
      <c r="C10" s="16" t="s">
        <v>0</v>
      </c>
      <c r="D10" s="16" t="s">
        <v>3</v>
      </c>
      <c r="E10" s="16" t="s">
        <v>140</v>
      </c>
    </row>
    <row r="11" spans="1:5" x14ac:dyDescent="0.45">
      <c r="A11" s="16" t="s">
        <v>198</v>
      </c>
      <c r="B11" s="16">
        <v>3780</v>
      </c>
      <c r="C11" s="16" t="s">
        <v>197</v>
      </c>
      <c r="D11" s="16" t="s">
        <v>3</v>
      </c>
      <c r="E11" s="16" t="s">
        <v>140</v>
      </c>
    </row>
    <row r="12" spans="1:5" x14ac:dyDescent="0.45">
      <c r="A12" s="16" t="s">
        <v>201</v>
      </c>
      <c r="B12" s="16">
        <v>1</v>
      </c>
      <c r="C12" s="16" t="s">
        <v>200</v>
      </c>
      <c r="D12" s="16" t="s">
        <v>3</v>
      </c>
      <c r="E12" s="16" t="s">
        <v>140</v>
      </c>
    </row>
    <row r="13" spans="1:5" x14ac:dyDescent="0.45">
      <c r="A13" s="16" t="s">
        <v>203</v>
      </c>
      <c r="B13" s="16">
        <v>601</v>
      </c>
      <c r="C13" s="16" t="s">
        <v>0</v>
      </c>
      <c r="D13" s="16" t="s">
        <v>3</v>
      </c>
      <c r="E13" s="16" t="s">
        <v>140</v>
      </c>
    </row>
    <row r="14" spans="1:5" x14ac:dyDescent="0.45">
      <c r="A14" s="16" t="s">
        <v>203</v>
      </c>
      <c r="B14" s="16">
        <v>329</v>
      </c>
      <c r="C14" s="16" t="s">
        <v>2</v>
      </c>
      <c r="D14" s="16" t="s">
        <v>3</v>
      </c>
      <c r="E14" s="16" t="s">
        <v>140</v>
      </c>
    </row>
    <row r="15" spans="1:5" x14ac:dyDescent="0.45">
      <c r="A15" s="16" t="s">
        <v>203</v>
      </c>
      <c r="B15" s="16">
        <v>1</v>
      </c>
      <c r="C15" s="16" t="s">
        <v>1</v>
      </c>
      <c r="D15" s="16" t="s">
        <v>3</v>
      </c>
      <c r="E15" s="16" t="s">
        <v>140</v>
      </c>
    </row>
    <row r="16" spans="1:5" x14ac:dyDescent="0.45">
      <c r="A16" s="16" t="s">
        <v>203</v>
      </c>
      <c r="B16" s="16">
        <v>298</v>
      </c>
      <c r="C16" s="16" t="s">
        <v>172</v>
      </c>
      <c r="D16" s="16" t="s">
        <v>3</v>
      </c>
      <c r="E16" s="16" t="s">
        <v>140</v>
      </c>
    </row>
    <row r="17" spans="1:6" x14ac:dyDescent="0.45">
      <c r="A17" s="44" t="s">
        <v>194</v>
      </c>
      <c r="B17" s="44">
        <v>4676</v>
      </c>
      <c r="C17" s="44" t="s">
        <v>193</v>
      </c>
      <c r="D17" s="45" t="s">
        <v>195</v>
      </c>
      <c r="E17" s="44" t="s">
        <v>140</v>
      </c>
    </row>
    <row r="18" spans="1:6" x14ac:dyDescent="0.45">
      <c r="B18" s="16">
        <f>SUM(B1:B17)</f>
        <v>24903</v>
      </c>
    </row>
    <row r="22" spans="1:6" x14ac:dyDescent="0.45">
      <c r="A22" s="16" t="s">
        <v>203</v>
      </c>
      <c r="B22" s="16">
        <v>471</v>
      </c>
      <c r="C22" s="16" t="s">
        <v>0</v>
      </c>
      <c r="D22" s="16" t="s">
        <v>210</v>
      </c>
      <c r="E22" s="16" t="s">
        <v>140</v>
      </c>
    </row>
    <row r="23" spans="1:6" x14ac:dyDescent="0.45">
      <c r="A23" s="16" t="s">
        <v>203</v>
      </c>
      <c r="B23" s="16">
        <v>1</v>
      </c>
      <c r="C23" s="16" t="s">
        <v>2</v>
      </c>
      <c r="D23" s="16" t="s">
        <v>210</v>
      </c>
      <c r="E23" s="16" t="s">
        <v>140</v>
      </c>
    </row>
    <row r="24" spans="1:6" x14ac:dyDescent="0.45">
      <c r="A24" s="16" t="s">
        <v>203</v>
      </c>
      <c r="B24" s="16">
        <v>1</v>
      </c>
      <c r="C24" s="16" t="s">
        <v>172</v>
      </c>
      <c r="D24" s="16" t="s">
        <v>210</v>
      </c>
      <c r="E24" s="16" t="s">
        <v>140</v>
      </c>
    </row>
    <row r="25" spans="1:6" x14ac:dyDescent="0.45">
      <c r="A25" s="16" t="s">
        <v>177</v>
      </c>
      <c r="B25" s="16">
        <v>6</v>
      </c>
      <c r="C25" s="16" t="s">
        <v>2</v>
      </c>
      <c r="D25" s="16" t="s">
        <v>179</v>
      </c>
      <c r="E25" s="16" t="s">
        <v>140</v>
      </c>
    </row>
    <row r="26" spans="1:6" x14ac:dyDescent="0.45">
      <c r="A26" s="16" t="s">
        <v>211</v>
      </c>
      <c r="B26" s="16">
        <v>71</v>
      </c>
      <c r="C26" s="16" t="s">
        <v>2</v>
      </c>
      <c r="D26" s="16" t="s">
        <v>179</v>
      </c>
      <c r="E26" s="16" t="s">
        <v>140</v>
      </c>
    </row>
    <row r="27" spans="1:6" x14ac:dyDescent="0.45">
      <c r="A27" s="16" t="s">
        <v>212</v>
      </c>
      <c r="B27" s="16">
        <v>13</v>
      </c>
      <c r="C27" s="16" t="s">
        <v>200</v>
      </c>
      <c r="D27" s="16" t="s">
        <v>179</v>
      </c>
      <c r="E27" s="16" t="s">
        <v>140</v>
      </c>
    </row>
    <row r="28" spans="1:6" x14ac:dyDescent="0.45">
      <c r="A28" s="16" t="s">
        <v>203</v>
      </c>
      <c r="B28" s="16">
        <v>31</v>
      </c>
      <c r="C28" s="16" t="s">
        <v>0</v>
      </c>
      <c r="D28" s="16" t="s">
        <v>179</v>
      </c>
      <c r="E28" s="16" t="s">
        <v>140</v>
      </c>
    </row>
    <row r="29" spans="1:6" x14ac:dyDescent="0.45">
      <c r="A29" s="16" t="s">
        <v>203</v>
      </c>
      <c r="B29" s="16">
        <v>2</v>
      </c>
      <c r="C29" s="16" t="s">
        <v>2</v>
      </c>
      <c r="D29" s="16" t="s">
        <v>179</v>
      </c>
      <c r="E29" s="16" t="s">
        <v>140</v>
      </c>
    </row>
    <row r="30" spans="1:6" x14ac:dyDescent="0.45">
      <c r="A30" s="16" t="s">
        <v>203</v>
      </c>
      <c r="B30" s="16">
        <v>16</v>
      </c>
      <c r="C30" s="16" t="s">
        <v>172</v>
      </c>
      <c r="D30" s="16" t="s">
        <v>179</v>
      </c>
      <c r="E30" s="16" t="s">
        <v>140</v>
      </c>
    </row>
    <row r="31" spans="1:6" x14ac:dyDescent="0.45">
      <c r="A31" s="16" t="s">
        <v>203</v>
      </c>
      <c r="B31" s="16">
        <v>1</v>
      </c>
      <c r="C31" s="16" t="s">
        <v>0</v>
      </c>
      <c r="D31" s="16" t="s">
        <v>6</v>
      </c>
      <c r="E31" s="16" t="s">
        <v>140</v>
      </c>
    </row>
    <row r="32" spans="1:6" x14ac:dyDescent="0.45">
      <c r="A32" s="16" t="s">
        <v>203</v>
      </c>
      <c r="B32" s="16">
        <v>1</v>
      </c>
      <c r="C32" s="16" t="s">
        <v>172</v>
      </c>
      <c r="D32" s="16" t="s">
        <v>6</v>
      </c>
      <c r="E32" s="16" t="s">
        <v>140</v>
      </c>
      <c r="F32" s="44"/>
    </row>
    <row r="33" spans="1:5" x14ac:dyDescent="0.45">
      <c r="A33" s="16" t="s">
        <v>203</v>
      </c>
      <c r="B33" s="16">
        <v>149</v>
      </c>
      <c r="C33" s="16" t="s">
        <v>0</v>
      </c>
      <c r="D33" s="16" t="s">
        <v>5</v>
      </c>
      <c r="E33" s="16" t="s">
        <v>140</v>
      </c>
    </row>
    <row r="34" spans="1:5" x14ac:dyDescent="0.45">
      <c r="A34" s="16" t="s">
        <v>203</v>
      </c>
      <c r="B34" s="16">
        <v>11</v>
      </c>
      <c r="C34" s="16" t="s">
        <v>2</v>
      </c>
      <c r="D34" s="16" t="s">
        <v>5</v>
      </c>
      <c r="E34" s="16" t="s">
        <v>140</v>
      </c>
    </row>
    <row r="35" spans="1:5" x14ac:dyDescent="0.45">
      <c r="A35" s="16" t="s">
        <v>203</v>
      </c>
      <c r="B35" s="16">
        <v>25</v>
      </c>
      <c r="C35" s="16" t="s">
        <v>172</v>
      </c>
      <c r="D35" s="16" t="s">
        <v>5</v>
      </c>
      <c r="E35" s="16" t="s">
        <v>140</v>
      </c>
    </row>
    <row r="36" spans="1:5" x14ac:dyDescent="0.45">
      <c r="A36" s="16" t="s">
        <v>213</v>
      </c>
      <c r="B36" s="16">
        <v>2019</v>
      </c>
      <c r="C36" s="16" t="s">
        <v>0</v>
      </c>
      <c r="D36" s="16" t="s">
        <v>214</v>
      </c>
      <c r="E36" s="16" t="s">
        <v>140</v>
      </c>
    </row>
    <row r="37" spans="1:5" x14ac:dyDescent="0.45">
      <c r="A37" s="16" t="s">
        <v>215</v>
      </c>
      <c r="B37" s="16">
        <v>64470</v>
      </c>
      <c r="C37" s="16" t="s">
        <v>0</v>
      </c>
      <c r="D37" s="16" t="s">
        <v>214</v>
      </c>
      <c r="E37" s="16" t="s">
        <v>140</v>
      </c>
    </row>
    <row r="38" spans="1:5" x14ac:dyDescent="0.45">
      <c r="A38" s="16" t="s">
        <v>216</v>
      </c>
      <c r="B38" s="16">
        <v>417</v>
      </c>
      <c r="C38" s="16" t="s">
        <v>197</v>
      </c>
      <c r="D38" s="16" t="s">
        <v>214</v>
      </c>
      <c r="E38" s="16" t="s">
        <v>140</v>
      </c>
    </row>
    <row r="39" spans="1:5" x14ac:dyDescent="0.45">
      <c r="A39" s="16" t="s">
        <v>203</v>
      </c>
      <c r="B39" s="16">
        <v>76622</v>
      </c>
      <c r="C39" s="16" t="s">
        <v>0</v>
      </c>
      <c r="D39" s="16" t="s">
        <v>214</v>
      </c>
      <c r="E39" s="16" t="s">
        <v>140</v>
      </c>
    </row>
    <row r="40" spans="1:5" x14ac:dyDescent="0.45">
      <c r="A40" s="16" t="s">
        <v>203</v>
      </c>
      <c r="B40" s="16">
        <v>717</v>
      </c>
      <c r="C40" s="16" t="s">
        <v>1</v>
      </c>
      <c r="D40" s="16" t="s">
        <v>214</v>
      </c>
      <c r="E40" s="16" t="s">
        <v>140</v>
      </c>
    </row>
    <row r="41" spans="1:5" x14ac:dyDescent="0.45">
      <c r="A41" s="16" t="s">
        <v>203</v>
      </c>
      <c r="B41" s="16">
        <v>7</v>
      </c>
      <c r="C41" s="16" t="s">
        <v>193</v>
      </c>
      <c r="D41" s="16" t="s">
        <v>214</v>
      </c>
      <c r="E41" s="16" t="s">
        <v>140</v>
      </c>
    </row>
    <row r="42" spans="1:5" x14ac:dyDescent="0.45">
      <c r="A42" s="16" t="s">
        <v>217</v>
      </c>
      <c r="B42" s="16">
        <v>2</v>
      </c>
      <c r="C42" s="16" t="s">
        <v>200</v>
      </c>
      <c r="D42" s="16" t="s">
        <v>218</v>
      </c>
      <c r="E42" s="16" t="s">
        <v>140</v>
      </c>
    </row>
    <row r="43" spans="1:5" x14ac:dyDescent="0.45">
      <c r="A43" s="16" t="s">
        <v>203</v>
      </c>
      <c r="B43" s="16">
        <v>1</v>
      </c>
      <c r="C43" s="16" t="s">
        <v>0</v>
      </c>
      <c r="D43" s="16" t="s">
        <v>218</v>
      </c>
      <c r="E43" s="16" t="s">
        <v>140</v>
      </c>
    </row>
    <row r="44" spans="1:5" x14ac:dyDescent="0.45">
      <c r="A44" s="16" t="s">
        <v>203</v>
      </c>
      <c r="B44" s="16">
        <v>1</v>
      </c>
      <c r="C44" s="16" t="s">
        <v>172</v>
      </c>
      <c r="D44" s="16" t="s">
        <v>218</v>
      </c>
      <c r="E44" s="16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Q59"/>
  <sheetViews>
    <sheetView workbookViewId="0">
      <selection activeCell="C14" sqref="C14"/>
    </sheetView>
  </sheetViews>
  <sheetFormatPr defaultColWidth="8.86328125" defaultRowHeight="14.25" x14ac:dyDescent="0.45"/>
  <cols>
    <col min="1" max="2" width="8.86328125" style="16"/>
    <col min="3" max="3" width="29.3984375" style="16" customWidth="1"/>
    <col min="4" max="4" width="10.73046875" style="16" customWidth="1"/>
    <col min="5" max="5" width="12.73046875" style="16" customWidth="1"/>
    <col min="6" max="6" width="19.3984375" style="16" customWidth="1"/>
    <col min="7" max="7" width="18.1328125" style="16" customWidth="1"/>
    <col min="8" max="8" width="22.3984375" style="16" customWidth="1"/>
    <col min="9" max="9" width="6" style="16" customWidth="1"/>
    <col min="10" max="10" width="10.3984375" style="16" customWidth="1"/>
    <col min="11" max="11" width="12.3984375" style="16" customWidth="1"/>
    <col min="12" max="12" width="14.3984375" style="16" customWidth="1"/>
    <col min="13" max="13" width="10.3984375" style="16" customWidth="1"/>
    <col min="14" max="14" width="6.3984375" style="16" customWidth="1"/>
    <col min="15" max="15" width="26.265625" style="16" customWidth="1"/>
    <col min="16" max="16" width="30.3984375" style="16" customWidth="1"/>
    <col min="17" max="17" width="26.86328125" style="16" customWidth="1"/>
    <col min="18" max="16384" width="8.86328125" style="16"/>
  </cols>
  <sheetData>
    <row r="11" spans="2:6" x14ac:dyDescent="0.45">
      <c r="B11" s="100" t="s">
        <v>326</v>
      </c>
      <c r="C11" s="123" t="s">
        <v>383</v>
      </c>
      <c r="D11" s="54" t="s">
        <v>228</v>
      </c>
      <c r="E11" s="54"/>
      <c r="F11" s="54"/>
    </row>
    <row r="12" spans="2:6" x14ac:dyDescent="0.45">
      <c r="C12" s="2">
        <v>1070635</v>
      </c>
      <c r="D12" s="123" t="s">
        <v>169</v>
      </c>
    </row>
    <row r="13" spans="2:6" x14ac:dyDescent="0.45">
      <c r="C13" s="5">
        <v>469330</v>
      </c>
      <c r="D13" s="123" t="s">
        <v>384</v>
      </c>
    </row>
    <row r="14" spans="2:6" x14ac:dyDescent="0.45">
      <c r="C14" s="5">
        <f>SUM(C12:C13)</f>
        <v>1539965</v>
      </c>
    </row>
    <row r="17" spans="2:8" x14ac:dyDescent="0.45">
      <c r="B17" s="92" t="s">
        <v>290</v>
      </c>
      <c r="C17" s="88" t="s">
        <v>168</v>
      </c>
      <c r="D17" s="54" t="s">
        <v>228</v>
      </c>
      <c r="E17" s="54"/>
      <c r="F17" s="54"/>
    </row>
    <row r="18" spans="2:8" x14ac:dyDescent="0.45">
      <c r="C18" s="5">
        <v>1057400</v>
      </c>
      <c r="D18" s="92" t="s">
        <v>169</v>
      </c>
    </row>
    <row r="19" spans="2:8" x14ac:dyDescent="0.45">
      <c r="C19" s="5">
        <v>469330</v>
      </c>
      <c r="D19" s="88" t="s">
        <v>237</v>
      </c>
    </row>
    <row r="20" spans="2:8" x14ac:dyDescent="0.45">
      <c r="C20" s="5">
        <f>SUM(C18:C19)</f>
        <v>1526730</v>
      </c>
    </row>
    <row r="22" spans="2:8" x14ac:dyDescent="0.45">
      <c r="B22" s="88" t="s">
        <v>263</v>
      </c>
      <c r="C22" s="88" t="s">
        <v>168</v>
      </c>
      <c r="D22" s="54" t="s">
        <v>228</v>
      </c>
      <c r="E22" s="54"/>
      <c r="F22" s="54"/>
    </row>
    <row r="23" spans="2:8" x14ac:dyDescent="0.45">
      <c r="C23" s="5">
        <v>1019440</v>
      </c>
      <c r="D23" s="88" t="s">
        <v>169</v>
      </c>
    </row>
    <row r="24" spans="2:8" x14ac:dyDescent="0.45">
      <c r="C24" s="5">
        <v>469330</v>
      </c>
      <c r="D24" s="88" t="s">
        <v>237</v>
      </c>
    </row>
    <row r="25" spans="2:8" x14ac:dyDescent="0.45">
      <c r="C25" s="5">
        <f>SUM(C23:C24)</f>
        <v>1488770</v>
      </c>
      <c r="D25" s="88"/>
    </row>
    <row r="26" spans="2:8" x14ac:dyDescent="0.45">
      <c r="C26" s="5"/>
      <c r="D26" s="88"/>
    </row>
    <row r="27" spans="2:8" x14ac:dyDescent="0.45">
      <c r="B27" s="52" t="s">
        <v>224</v>
      </c>
      <c r="C27" s="52" t="s">
        <v>168</v>
      </c>
      <c r="D27" s="53" t="s">
        <v>228</v>
      </c>
      <c r="E27" s="54"/>
      <c r="F27" s="54"/>
    </row>
    <row r="28" spans="2:8" x14ac:dyDescent="0.45">
      <c r="B28" s="52"/>
      <c r="C28" s="72">
        <v>980326</v>
      </c>
      <c r="D28" s="73" t="s">
        <v>169</v>
      </c>
      <c r="E28" s="31"/>
      <c r="F28" s="31"/>
    </row>
    <row r="29" spans="2:8" x14ac:dyDescent="0.45">
      <c r="B29" s="52"/>
      <c r="C29" s="70">
        <v>469330</v>
      </c>
      <c r="D29" s="73" t="s">
        <v>237</v>
      </c>
      <c r="E29" s="31"/>
      <c r="F29" s="31"/>
    </row>
    <row r="30" spans="2:8" x14ac:dyDescent="0.45">
      <c r="B30" s="52"/>
      <c r="C30" s="72">
        <f>SUM(C28:C29)</f>
        <v>1449656</v>
      </c>
      <c r="D30" s="73"/>
      <c r="E30" s="31"/>
      <c r="F30" s="31"/>
    </row>
    <row r="32" spans="2:8" x14ac:dyDescent="0.45">
      <c r="B32" s="15" t="s">
        <v>27</v>
      </c>
      <c r="C32" s="15" t="s">
        <v>222</v>
      </c>
      <c r="H32" s="6"/>
    </row>
    <row r="33" spans="2:17" x14ac:dyDescent="0.45">
      <c r="C33" s="5">
        <v>902585</v>
      </c>
      <c r="D33" s="48" t="s">
        <v>169</v>
      </c>
      <c r="E33" s="48" t="s">
        <v>170</v>
      </c>
      <c r="H33" s="6"/>
    </row>
    <row r="35" spans="2:17" x14ac:dyDescent="0.45">
      <c r="B35" s="15" t="s">
        <v>14</v>
      </c>
      <c r="C35" s="15" t="s">
        <v>168</v>
      </c>
      <c r="H35" s="6"/>
    </row>
    <row r="36" spans="2:17" x14ac:dyDescent="0.45">
      <c r="H36" s="6"/>
    </row>
    <row r="37" spans="2:17" x14ac:dyDescent="0.45">
      <c r="C37" s="5">
        <v>1352175</v>
      </c>
      <c r="D37" s="37" t="s">
        <v>169</v>
      </c>
      <c r="E37" s="37" t="s">
        <v>170</v>
      </c>
      <c r="H37" s="6"/>
    </row>
    <row r="38" spans="2:17" x14ac:dyDescent="0.45">
      <c r="C38" s="16">
        <v>1305</v>
      </c>
      <c r="D38" s="37" t="s">
        <v>169</v>
      </c>
      <c r="E38" s="37" t="s">
        <v>15</v>
      </c>
      <c r="H38" s="6"/>
    </row>
    <row r="39" spans="2:17" x14ac:dyDescent="0.45">
      <c r="C39" s="5">
        <f>SUM(C37:C38)</f>
        <v>1353480</v>
      </c>
      <c r="H39" s="6"/>
    </row>
    <row r="41" spans="2:17" ht="14.65" thickBot="1" x14ac:dyDescent="0.5">
      <c r="B41" s="15" t="s">
        <v>13</v>
      </c>
      <c r="C41" s="15" t="s">
        <v>144</v>
      </c>
    </row>
    <row r="42" spans="2:17" ht="14.65" thickBot="1" x14ac:dyDescent="0.5">
      <c r="C42" s="17"/>
      <c r="D42" s="18" t="s">
        <v>145</v>
      </c>
      <c r="E42" s="18" t="s">
        <v>146</v>
      </c>
      <c r="F42" s="18" t="s">
        <v>147</v>
      </c>
      <c r="G42" s="18" t="s">
        <v>148</v>
      </c>
      <c r="H42" s="18" t="s">
        <v>149</v>
      </c>
      <c r="M42" s="6"/>
      <c r="O42" s="19" t="s">
        <v>150</v>
      </c>
      <c r="P42" s="20" t="s">
        <v>151</v>
      </c>
      <c r="Q42" s="124" t="s">
        <v>152</v>
      </c>
    </row>
    <row r="43" spans="2:17" ht="28.9" thickBot="1" x14ac:dyDescent="0.5">
      <c r="C43" s="21" t="s">
        <v>153</v>
      </c>
      <c r="D43" s="22">
        <v>500000</v>
      </c>
      <c r="E43" s="22">
        <v>517412</v>
      </c>
      <c r="F43" s="23"/>
      <c r="G43" s="23"/>
      <c r="H43" s="23"/>
      <c r="M43" s="6"/>
      <c r="O43" s="24" t="s">
        <v>154</v>
      </c>
      <c r="P43" s="25" t="s">
        <v>155</v>
      </c>
      <c r="Q43" s="125"/>
    </row>
    <row r="44" spans="2:17" ht="28.9" thickBot="1" x14ac:dyDescent="0.5">
      <c r="C44" s="21" t="s">
        <v>156</v>
      </c>
      <c r="D44" s="22">
        <v>500000</v>
      </c>
      <c r="E44" s="22">
        <v>505729</v>
      </c>
      <c r="F44" s="23"/>
      <c r="G44" s="23"/>
      <c r="H44" s="23"/>
      <c r="M44" s="6"/>
      <c r="O44" s="26"/>
      <c r="P44" s="27"/>
      <c r="Q44" s="27"/>
    </row>
    <row r="45" spans="2:17" ht="28.9" thickBot="1" x14ac:dyDescent="0.5">
      <c r="C45" s="21" t="s">
        <v>157</v>
      </c>
      <c r="D45" s="22">
        <v>203879</v>
      </c>
      <c r="E45" s="22">
        <v>220979</v>
      </c>
      <c r="F45" s="23"/>
      <c r="G45" s="23"/>
      <c r="H45" s="23"/>
      <c r="M45" s="6"/>
      <c r="O45" s="28" t="s">
        <v>150</v>
      </c>
      <c r="P45" s="29" t="s">
        <v>158</v>
      </c>
      <c r="Q45" s="29" t="s">
        <v>159</v>
      </c>
    </row>
    <row r="46" spans="2:17" ht="14.65" thickBot="1" x14ac:dyDescent="0.5">
      <c r="C46" s="21" t="s">
        <v>160</v>
      </c>
      <c r="D46" s="23"/>
      <c r="E46" s="23"/>
      <c r="F46" s="22">
        <v>1244120</v>
      </c>
      <c r="G46" s="22">
        <v>1230645</v>
      </c>
      <c r="H46" s="30">
        <v>1190863</v>
      </c>
      <c r="M46" s="31"/>
      <c r="O46" s="24" t="s">
        <v>161</v>
      </c>
      <c r="P46" s="25" t="s">
        <v>162</v>
      </c>
      <c r="Q46" s="25">
        <v>-181034</v>
      </c>
    </row>
    <row r="47" spans="2:17" x14ac:dyDescent="0.45">
      <c r="M47" s="5">
        <v>1215837</v>
      </c>
      <c r="O47" s="126"/>
      <c r="P47" s="126"/>
      <c r="Q47" s="29" t="s">
        <v>163</v>
      </c>
    </row>
    <row r="48" spans="2:17" ht="14.65" thickBot="1" x14ac:dyDescent="0.5">
      <c r="M48" s="32">
        <v>-1114117</v>
      </c>
      <c r="O48" s="127"/>
      <c r="P48" s="127"/>
      <c r="Q48" s="33">
        <v>1114117</v>
      </c>
    </row>
    <row r="49" spans="8:17" x14ac:dyDescent="0.45">
      <c r="M49" s="34">
        <f>SUM(M47:M48)</f>
        <v>101720</v>
      </c>
      <c r="N49" s="35" t="s">
        <v>164</v>
      </c>
      <c r="O49" s="35"/>
      <c r="P49" s="35"/>
      <c r="Q49" s="35"/>
    </row>
    <row r="50" spans="8:17" ht="14.65" thickBot="1" x14ac:dyDescent="0.5">
      <c r="H50" s="30">
        <v>1190863</v>
      </c>
    </row>
    <row r="51" spans="8:17" x14ac:dyDescent="0.45">
      <c r="H51" s="16">
        <v>7236</v>
      </c>
      <c r="I51" s="16" t="s">
        <v>15</v>
      </c>
      <c r="J51" s="16" t="s">
        <v>165</v>
      </c>
    </row>
    <row r="52" spans="8:17" x14ac:dyDescent="0.45">
      <c r="H52" s="16">
        <v>17738</v>
      </c>
      <c r="I52" s="16" t="s">
        <v>15</v>
      </c>
      <c r="J52" s="16" t="s">
        <v>166</v>
      </c>
    </row>
    <row r="53" spans="8:17" x14ac:dyDescent="0.45">
      <c r="H53" s="36">
        <f>SUM(H50:H52)</f>
        <v>1215837</v>
      </c>
      <c r="I53" s="15" t="s">
        <v>167</v>
      </c>
      <c r="J53" s="15"/>
      <c r="K53" s="15"/>
      <c r="L53" s="15"/>
    </row>
    <row r="54" spans="8:17" x14ac:dyDescent="0.45">
      <c r="H54" s="6"/>
    </row>
    <row r="55" spans="8:17" x14ac:dyDescent="0.45">
      <c r="H55" s="6"/>
    </row>
    <row r="56" spans="8:17" x14ac:dyDescent="0.45">
      <c r="H56" s="6"/>
    </row>
    <row r="57" spans="8:17" x14ac:dyDescent="0.45">
      <c r="H57" s="6"/>
    </row>
    <row r="58" spans="8:17" x14ac:dyDescent="0.45">
      <c r="H58" s="6"/>
    </row>
    <row r="59" spans="8:17" x14ac:dyDescent="0.45">
      <c r="H59" s="6"/>
    </row>
  </sheetData>
  <mergeCells count="3">
    <mergeCell ref="Q42:Q43"/>
    <mergeCell ref="O47:O48"/>
    <mergeCell ref="P47:P4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defaultColWidth="8.86328125"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Worksheet Question 1-4</vt:lpstr>
      <vt:lpstr>Q1 Titles</vt:lpstr>
      <vt:lpstr>Q2 Adjustment 17-18</vt:lpstr>
      <vt:lpstr>17-18 q2 footnote</vt:lpstr>
      <vt:lpstr>Q2 12-13_Adjustment-Vols. Add</vt:lpstr>
      <vt:lpstr>Q2 12-13_Adjustment-Vols. Wdr</vt:lpstr>
      <vt:lpstr>FY12-13_Adjustments-Wdr</vt:lpstr>
      <vt:lpstr>Question 4 EBooks UCL results</vt:lpstr>
      <vt:lpstr>Sheet1</vt:lpstr>
      <vt:lpstr>Sheet2</vt:lpstr>
    </vt:vector>
  </TitlesOfParts>
  <Company>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crawfotj</dc:creator>
  <cp:lastModifiedBy>Crawford, Thomas (crawfotj)</cp:lastModifiedBy>
  <cp:lastPrinted>2010-05-08T22:55:34Z</cp:lastPrinted>
  <dcterms:created xsi:type="dcterms:W3CDTF">2007-12-04T18:49:48Z</dcterms:created>
  <dcterms:modified xsi:type="dcterms:W3CDTF">2019-06-16T21:41:24Z</dcterms:modified>
</cp:coreProperties>
</file>